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60" windowWidth="15480" windowHeight="10980" firstSheet="2" activeTab="5"/>
  </bookViews>
  <sheets>
    <sheet name="юноши 5-6 кл " sheetId="7" r:id="rId1"/>
    <sheet name="девушки 5-6 кл" sheetId="1" r:id="rId2"/>
    <sheet name="юноши 7-8 кл. " sheetId="8" r:id="rId3"/>
    <sheet name="девушки 7-8 кл." sheetId="2" r:id="rId4"/>
    <sheet name="юноши 9-11 кл. " sheetId="9" r:id="rId5"/>
    <sheet name="девушки 9-11 кл." sheetId="3" r:id="rId6"/>
  </sheets>
  <definedNames>
    <definedName name="_xlnm._FilterDatabase" localSheetId="1" hidden="1">'девушки 5-6 кл'!$A$2:$P$64</definedName>
    <definedName name="_xlnm._FilterDatabase" localSheetId="3" hidden="1">'девушки 7-8 кл.'!$A$2:$N$101</definedName>
    <definedName name="_xlnm._FilterDatabase" localSheetId="5" hidden="1">'девушки 9-11 кл.'!$A$2:$J$71</definedName>
    <definedName name="_xlnm._FilterDatabase" localSheetId="0" hidden="1">'юноши 5-6 кл '!$A$1:$T$123</definedName>
    <definedName name="_xlnm._FilterDatabase" localSheetId="2" hidden="1">'юноши 7-8 кл. '!$A$2:$N$98</definedName>
    <definedName name="_xlnm._FilterDatabase" localSheetId="4" hidden="1">'юноши 9-11 кл. '!$A$2:$J$74</definedName>
  </definedNames>
  <calcPr calcId="144525"/>
</workbook>
</file>

<file path=xl/calcChain.xml><?xml version="1.0" encoding="utf-8"?>
<calcChain xmlns="http://schemas.openxmlformats.org/spreadsheetml/2006/main">
  <c r="M115" i="8" l="1"/>
  <c r="N115" i="8"/>
  <c r="O115" i="8"/>
  <c r="P115" i="8"/>
  <c r="M117" i="8"/>
  <c r="N117" i="8"/>
  <c r="O117" i="8"/>
  <c r="P117" i="8"/>
  <c r="M24" i="8"/>
  <c r="N24" i="8"/>
  <c r="O24" i="8"/>
  <c r="P24" i="8"/>
  <c r="M43" i="8"/>
  <c r="N43" i="8"/>
  <c r="O43" i="8"/>
  <c r="P43" i="8"/>
  <c r="M66" i="8"/>
  <c r="N66" i="8"/>
  <c r="O66" i="8"/>
  <c r="P66" i="8"/>
  <c r="M10" i="8"/>
  <c r="N10" i="8"/>
  <c r="O10" i="8"/>
  <c r="P10" i="8"/>
  <c r="M75" i="8"/>
  <c r="N75" i="8"/>
  <c r="O75" i="8"/>
  <c r="P75" i="8"/>
  <c r="M48" i="8"/>
  <c r="N48" i="8"/>
  <c r="O48" i="8"/>
  <c r="P48" i="8"/>
  <c r="M82" i="8"/>
  <c r="N82" i="8"/>
  <c r="O82" i="8"/>
  <c r="P82" i="8"/>
  <c r="M14" i="8"/>
  <c r="N14" i="8"/>
  <c r="O14" i="8"/>
  <c r="P14" i="8"/>
  <c r="M91" i="8"/>
  <c r="N91" i="8"/>
  <c r="O91" i="8"/>
  <c r="P91" i="8"/>
  <c r="M104" i="8"/>
  <c r="N104" i="8"/>
  <c r="O104" i="8"/>
  <c r="P104" i="8"/>
  <c r="M69" i="8"/>
  <c r="N69" i="8"/>
  <c r="O69" i="8"/>
  <c r="P69" i="8"/>
  <c r="M93" i="8"/>
  <c r="N93" i="8"/>
  <c r="O93" i="8"/>
  <c r="P93" i="8"/>
  <c r="M35" i="8"/>
  <c r="N35" i="8"/>
  <c r="O35" i="8"/>
  <c r="P35" i="8"/>
  <c r="M57" i="8"/>
  <c r="N57" i="8"/>
  <c r="O57" i="8"/>
  <c r="P57" i="8"/>
  <c r="M9" i="8"/>
  <c r="N9" i="8"/>
  <c r="O9" i="8"/>
  <c r="P9" i="8"/>
  <c r="M60" i="8"/>
  <c r="N60" i="8"/>
  <c r="O60" i="8"/>
  <c r="P60" i="8"/>
  <c r="M105" i="8"/>
  <c r="N105" i="8"/>
  <c r="O105" i="8"/>
  <c r="P105" i="8"/>
  <c r="M110" i="8"/>
  <c r="N110" i="8"/>
  <c r="O110" i="8"/>
  <c r="P110" i="8"/>
  <c r="M74" i="8"/>
  <c r="N74" i="8"/>
  <c r="O74" i="8"/>
  <c r="P74" i="8"/>
  <c r="M19" i="8"/>
  <c r="N19" i="8"/>
  <c r="O19" i="8"/>
  <c r="P19" i="8"/>
  <c r="M6" i="8"/>
  <c r="N6" i="8"/>
  <c r="O6" i="8"/>
  <c r="P6" i="8"/>
  <c r="M76" i="8"/>
  <c r="N76" i="8"/>
  <c r="O76" i="8"/>
  <c r="P76" i="8"/>
  <c r="M78" i="8"/>
  <c r="N78" i="8"/>
  <c r="O78" i="8"/>
  <c r="P78" i="8"/>
  <c r="M118" i="8"/>
  <c r="N118" i="8"/>
  <c r="O118" i="8"/>
  <c r="P118" i="8"/>
  <c r="M95" i="8"/>
  <c r="N95" i="8"/>
  <c r="O95" i="8"/>
  <c r="P95" i="8"/>
  <c r="M96" i="8"/>
  <c r="N96" i="8"/>
  <c r="O96" i="8"/>
  <c r="P96" i="8"/>
  <c r="M119" i="8"/>
  <c r="N119" i="8"/>
  <c r="O119" i="8"/>
  <c r="P119" i="8"/>
  <c r="M7" i="8"/>
  <c r="N7" i="8"/>
  <c r="O7" i="8"/>
  <c r="P7" i="8"/>
  <c r="M116" i="8"/>
  <c r="N116" i="8"/>
  <c r="O116" i="8"/>
  <c r="P116" i="8"/>
  <c r="M101" i="8"/>
  <c r="N101" i="8"/>
  <c r="O101" i="8"/>
  <c r="P101" i="8"/>
  <c r="M16" i="8"/>
  <c r="N16" i="8"/>
  <c r="O16" i="8"/>
  <c r="P16" i="8"/>
  <c r="M54" i="8"/>
  <c r="N54" i="8"/>
  <c r="O54" i="8"/>
  <c r="P54" i="8"/>
  <c r="M5" i="8"/>
  <c r="N5" i="8"/>
  <c r="O5" i="8"/>
  <c r="P5" i="8"/>
  <c r="M70" i="8"/>
  <c r="N70" i="8"/>
  <c r="O70" i="8"/>
  <c r="P70" i="8"/>
  <c r="M18" i="8"/>
  <c r="N18" i="8"/>
  <c r="O18" i="8"/>
  <c r="P18" i="8"/>
  <c r="M94" i="8"/>
  <c r="N94" i="8"/>
  <c r="O94" i="8"/>
  <c r="P94" i="8"/>
  <c r="M72" i="8"/>
  <c r="N72" i="8"/>
  <c r="O72" i="8"/>
  <c r="P72" i="8"/>
  <c r="M108" i="8"/>
  <c r="N108" i="8"/>
  <c r="O108" i="8"/>
  <c r="P108" i="8"/>
  <c r="M98" i="8"/>
  <c r="N98" i="8"/>
  <c r="O98" i="8"/>
  <c r="P98" i="8"/>
  <c r="M77" i="8"/>
  <c r="N77" i="8"/>
  <c r="O77" i="8"/>
  <c r="P77" i="8"/>
  <c r="M21" i="8"/>
  <c r="N21" i="8"/>
  <c r="O21" i="8"/>
  <c r="P21" i="8"/>
  <c r="M79" i="8"/>
  <c r="N79" i="8"/>
  <c r="O79" i="8"/>
  <c r="P79" i="8"/>
  <c r="M23" i="8"/>
  <c r="N23" i="8"/>
  <c r="O23" i="8"/>
  <c r="P23" i="8"/>
  <c r="M81" i="8"/>
  <c r="N81" i="8"/>
  <c r="O81" i="8"/>
  <c r="P81" i="8"/>
  <c r="M83" i="8"/>
  <c r="N83" i="8"/>
  <c r="O83" i="8"/>
  <c r="P83" i="8"/>
  <c r="M26" i="8"/>
  <c r="N26" i="8"/>
  <c r="O26" i="8"/>
  <c r="P26" i="8"/>
  <c r="M87" i="8"/>
  <c r="N87" i="8"/>
  <c r="O87" i="8"/>
  <c r="P87" i="8"/>
  <c r="M11" i="8"/>
  <c r="N11" i="8"/>
  <c r="O11" i="8"/>
  <c r="P11" i="8"/>
  <c r="M89" i="8"/>
  <c r="N89" i="8"/>
  <c r="O89" i="8"/>
  <c r="P89" i="8"/>
  <c r="M12" i="8"/>
  <c r="N12" i="8"/>
  <c r="O12" i="8"/>
  <c r="P12" i="8"/>
  <c r="M107" i="8"/>
  <c r="N107" i="8"/>
  <c r="O107" i="8"/>
  <c r="P107" i="8"/>
  <c r="M50" i="8"/>
  <c r="N50" i="8"/>
  <c r="O50" i="8"/>
  <c r="P50" i="8"/>
  <c r="M100" i="8"/>
  <c r="N100" i="8"/>
  <c r="O100" i="8"/>
  <c r="P100" i="8"/>
  <c r="M15" i="8"/>
  <c r="N15" i="8"/>
  <c r="O15" i="8"/>
  <c r="P15" i="8"/>
  <c r="M8" i="8"/>
  <c r="N8" i="8"/>
  <c r="O8" i="8"/>
  <c r="P8" i="8"/>
  <c r="M33" i="8"/>
  <c r="N33" i="8"/>
  <c r="O33" i="8"/>
  <c r="P33" i="8"/>
  <c r="M34" i="8"/>
  <c r="N34" i="8"/>
  <c r="O34" i="8"/>
  <c r="P34" i="8"/>
  <c r="M102" i="8"/>
  <c r="N102" i="8"/>
  <c r="O102" i="8"/>
  <c r="P102" i="8"/>
  <c r="M56" i="8"/>
  <c r="N56" i="8"/>
  <c r="O56" i="8"/>
  <c r="P56" i="8"/>
  <c r="M58" i="8"/>
  <c r="N58" i="8"/>
  <c r="O58" i="8"/>
  <c r="P58" i="8"/>
  <c r="M73" i="8"/>
  <c r="N73" i="8"/>
  <c r="O73" i="8"/>
  <c r="P73" i="8"/>
  <c r="M109" i="8"/>
  <c r="N109" i="8"/>
  <c r="O109" i="8"/>
  <c r="P109" i="8"/>
  <c r="M84" i="8"/>
  <c r="N84" i="8"/>
  <c r="O84" i="8"/>
  <c r="P84" i="8"/>
  <c r="M38" i="8"/>
  <c r="N38" i="8"/>
  <c r="O38" i="8"/>
  <c r="P38" i="8"/>
  <c r="M20" i="8"/>
  <c r="N20" i="8"/>
  <c r="O20" i="8"/>
  <c r="P20" i="8"/>
  <c r="M22" i="8"/>
  <c r="N22" i="8"/>
  <c r="O22" i="8"/>
  <c r="P22" i="8"/>
  <c r="M40" i="8"/>
  <c r="N40" i="8"/>
  <c r="O40" i="8"/>
  <c r="P40" i="8"/>
  <c r="M113" i="8"/>
  <c r="N113" i="8"/>
  <c r="O113" i="8"/>
  <c r="P113" i="8"/>
  <c r="M63" i="8"/>
  <c r="N63" i="8"/>
  <c r="O63" i="8"/>
  <c r="P63" i="8"/>
  <c r="M64" i="8"/>
  <c r="N64" i="8"/>
  <c r="O64" i="8"/>
  <c r="P64" i="8"/>
  <c r="M80" i="8"/>
  <c r="N80" i="8"/>
  <c r="O80" i="8"/>
  <c r="P80" i="8"/>
  <c r="M42" i="8"/>
  <c r="N42" i="8"/>
  <c r="O42" i="8"/>
  <c r="P42" i="8"/>
  <c r="M85" i="8"/>
  <c r="N85" i="8"/>
  <c r="O85" i="8"/>
  <c r="P85" i="8"/>
  <c r="M44" i="8"/>
  <c r="N44" i="8"/>
  <c r="O44" i="8"/>
  <c r="P44" i="8"/>
  <c r="M25" i="8"/>
  <c r="N25" i="8"/>
  <c r="O25" i="8"/>
  <c r="P25" i="8"/>
  <c r="M46" i="8"/>
  <c r="N46" i="8"/>
  <c r="O46" i="8"/>
  <c r="P46" i="8"/>
  <c r="M27" i="8"/>
  <c r="N27" i="8"/>
  <c r="O27" i="8"/>
  <c r="P27" i="8"/>
  <c r="M111" i="8"/>
  <c r="N111" i="8"/>
  <c r="O111" i="8"/>
  <c r="P111" i="8"/>
  <c r="M68" i="8"/>
  <c r="N68" i="8"/>
  <c r="O68" i="8"/>
  <c r="P68" i="8"/>
  <c r="M29" i="8"/>
  <c r="N29" i="8"/>
  <c r="O29" i="8"/>
  <c r="P29" i="8"/>
  <c r="M106" i="8"/>
  <c r="N106" i="8"/>
  <c r="O106" i="8"/>
  <c r="P106" i="8"/>
  <c r="M13" i="8"/>
  <c r="N13" i="8"/>
  <c r="O13" i="8"/>
  <c r="P13" i="8"/>
  <c r="M51" i="8"/>
  <c r="N51" i="8"/>
  <c r="O51" i="8"/>
  <c r="P51" i="8"/>
  <c r="M53" i="8"/>
  <c r="N53" i="8"/>
  <c r="O53" i="8"/>
  <c r="P53" i="8"/>
  <c r="M17" i="8"/>
  <c r="N17" i="8"/>
  <c r="O17" i="8"/>
  <c r="P17" i="8"/>
  <c r="M65" i="8"/>
  <c r="N65" i="8"/>
  <c r="O65" i="8"/>
  <c r="P65" i="8"/>
  <c r="M112" i="8"/>
  <c r="N112" i="8"/>
  <c r="O112" i="8"/>
  <c r="P112" i="8"/>
  <c r="M59" i="8"/>
  <c r="N59" i="8"/>
  <c r="O59" i="8"/>
  <c r="P59" i="8"/>
  <c r="M36" i="8"/>
  <c r="N36" i="8"/>
  <c r="O36" i="8"/>
  <c r="P36" i="8"/>
  <c r="M37" i="8"/>
  <c r="N37" i="8"/>
  <c r="O37" i="8"/>
  <c r="P37" i="8"/>
  <c r="M90" i="8"/>
  <c r="N90" i="8"/>
  <c r="O90" i="8"/>
  <c r="P90" i="8"/>
  <c r="M99" i="8"/>
  <c r="N99" i="8"/>
  <c r="O99" i="8"/>
  <c r="P99" i="8"/>
  <c r="M28" i="8"/>
  <c r="N28" i="8"/>
  <c r="O28" i="8"/>
  <c r="P28" i="8"/>
  <c r="M30" i="8"/>
  <c r="N30" i="8"/>
  <c r="O30" i="8"/>
  <c r="P30" i="8"/>
  <c r="M49" i="8"/>
  <c r="N49" i="8"/>
  <c r="O49" i="8"/>
  <c r="P49" i="8"/>
  <c r="M31" i="8"/>
  <c r="N31" i="8"/>
  <c r="O31" i="8"/>
  <c r="P31" i="8"/>
  <c r="M32" i="8"/>
  <c r="N32" i="8"/>
  <c r="O32" i="8"/>
  <c r="P32" i="8"/>
  <c r="M52" i="8"/>
  <c r="N52" i="8"/>
  <c r="O52" i="8"/>
  <c r="P52" i="8"/>
  <c r="M92" i="8"/>
  <c r="N92" i="8"/>
  <c r="O92" i="8"/>
  <c r="P92" i="8"/>
  <c r="M71" i="8"/>
  <c r="N71" i="8"/>
  <c r="O71" i="8"/>
  <c r="P71" i="8"/>
  <c r="M61" i="8"/>
  <c r="N61" i="8"/>
  <c r="O61" i="8"/>
  <c r="P61" i="8"/>
  <c r="M62" i="8"/>
  <c r="N62" i="8"/>
  <c r="O62" i="8"/>
  <c r="P62" i="8"/>
  <c r="M39" i="8"/>
  <c r="N39" i="8"/>
  <c r="O39" i="8"/>
  <c r="P39" i="8"/>
  <c r="M41" i="8"/>
  <c r="N41" i="8"/>
  <c r="O41" i="8"/>
  <c r="P41" i="8"/>
  <c r="M45" i="8"/>
  <c r="N45" i="8"/>
  <c r="O45" i="8"/>
  <c r="P45" i="8"/>
  <c r="M88" i="8"/>
  <c r="N88" i="8"/>
  <c r="O88" i="8"/>
  <c r="P88" i="8"/>
  <c r="M47" i="8"/>
  <c r="N47" i="8"/>
  <c r="O47" i="8"/>
  <c r="P47" i="8"/>
  <c r="M67" i="8"/>
  <c r="N67" i="8"/>
  <c r="O67" i="8"/>
  <c r="P67" i="8"/>
  <c r="M55" i="8"/>
  <c r="N55" i="8"/>
  <c r="O55" i="8"/>
  <c r="P55" i="8"/>
  <c r="M97" i="8"/>
  <c r="N97" i="8"/>
  <c r="O97" i="8"/>
  <c r="P97" i="8"/>
  <c r="M86" i="8"/>
  <c r="N86" i="8"/>
  <c r="O86" i="8"/>
  <c r="P86" i="8"/>
  <c r="M103" i="8"/>
  <c r="N103" i="8"/>
  <c r="O103" i="8"/>
  <c r="P103" i="8"/>
  <c r="O114" i="8"/>
  <c r="N114" i="8"/>
  <c r="L115" i="8"/>
  <c r="L117" i="8"/>
  <c r="L24" i="8"/>
  <c r="L43" i="8"/>
  <c r="L66" i="8"/>
  <c r="L10" i="8"/>
  <c r="L75" i="8"/>
  <c r="L48" i="8"/>
  <c r="L82" i="8"/>
  <c r="L14" i="8"/>
  <c r="L91" i="8"/>
  <c r="L104" i="8"/>
  <c r="L69" i="8"/>
  <c r="L93" i="8"/>
  <c r="L35" i="8"/>
  <c r="L57" i="8"/>
  <c r="L9" i="8"/>
  <c r="L60" i="8"/>
  <c r="L105" i="8"/>
  <c r="L110" i="8"/>
  <c r="L74" i="8"/>
  <c r="L19" i="8"/>
  <c r="L6" i="8"/>
  <c r="L76" i="8"/>
  <c r="L78" i="8"/>
  <c r="L118" i="8"/>
  <c r="L95" i="8"/>
  <c r="L96" i="8"/>
  <c r="L119" i="8"/>
  <c r="L7" i="8"/>
  <c r="L116" i="8"/>
  <c r="L101" i="8"/>
  <c r="L16" i="8"/>
  <c r="L54" i="8"/>
  <c r="L5" i="8"/>
  <c r="L70" i="8"/>
  <c r="L18" i="8"/>
  <c r="L94" i="8"/>
  <c r="L72" i="8"/>
  <c r="L108" i="8"/>
  <c r="L98" i="8"/>
  <c r="L77" i="8"/>
  <c r="L21" i="8"/>
  <c r="L79" i="8"/>
  <c r="L23" i="8"/>
  <c r="L81" i="8"/>
  <c r="L83" i="8"/>
  <c r="L26" i="8"/>
  <c r="L87" i="8"/>
  <c r="L11" i="8"/>
  <c r="L89" i="8"/>
  <c r="L12" i="8"/>
  <c r="L107" i="8"/>
  <c r="L50" i="8"/>
  <c r="L100" i="8"/>
  <c r="L15" i="8"/>
  <c r="L8" i="8"/>
  <c r="L33" i="8"/>
  <c r="L34" i="8"/>
  <c r="L102" i="8"/>
  <c r="L56" i="8"/>
  <c r="L58" i="8"/>
  <c r="L73" i="8"/>
  <c r="L109" i="8"/>
  <c r="L84" i="8"/>
  <c r="L38" i="8"/>
  <c r="L20" i="8"/>
  <c r="L22" i="8"/>
  <c r="L40" i="8"/>
  <c r="L113" i="8"/>
  <c r="L63" i="8"/>
  <c r="L64" i="8"/>
  <c r="L80" i="8"/>
  <c r="L42" i="8"/>
  <c r="L85" i="8"/>
  <c r="L44" i="8"/>
  <c r="L25" i="8"/>
  <c r="L46" i="8"/>
  <c r="L27" i="8"/>
  <c r="L111" i="8"/>
  <c r="L68" i="8"/>
  <c r="L29" i="8"/>
  <c r="L106" i="8"/>
  <c r="L13" i="8"/>
  <c r="L51" i="8"/>
  <c r="L53" i="8"/>
  <c r="L17" i="8"/>
  <c r="L65" i="8"/>
  <c r="L112" i="8"/>
  <c r="L59" i="8"/>
  <c r="L36" i="8"/>
  <c r="L37" i="8"/>
  <c r="L90" i="8"/>
  <c r="L99" i="8"/>
  <c r="L28" i="8"/>
  <c r="L30" i="8"/>
  <c r="L49" i="8"/>
  <c r="L31" i="8"/>
  <c r="L32" i="8"/>
  <c r="L52" i="8"/>
  <c r="L92" i="8"/>
  <c r="L71" i="8"/>
  <c r="L61" i="8"/>
  <c r="L62" i="8"/>
  <c r="L39" i="8"/>
  <c r="L41" i="8"/>
  <c r="L45" i="8"/>
  <c r="L88" i="8"/>
  <c r="L47" i="8"/>
  <c r="L67" i="8"/>
  <c r="L55" i="8"/>
  <c r="L97" i="8"/>
  <c r="L86" i="8"/>
  <c r="L103" i="8"/>
  <c r="L114" i="8"/>
  <c r="J114" i="8"/>
  <c r="O111" i="2"/>
  <c r="O112" i="2"/>
  <c r="O53" i="2"/>
  <c r="O55" i="2"/>
  <c r="O109" i="2"/>
  <c r="O57" i="2"/>
  <c r="O42" i="2"/>
  <c r="O74" i="2"/>
  <c r="O43" i="2"/>
  <c r="O61" i="2"/>
  <c r="O48" i="2"/>
  <c r="O49" i="2"/>
  <c r="O51" i="2"/>
  <c r="O104" i="2"/>
  <c r="O96" i="2"/>
  <c r="O97" i="2"/>
  <c r="O41" i="2"/>
  <c r="O76" i="2"/>
  <c r="O100" i="2"/>
  <c r="O78" i="2"/>
  <c r="O80" i="2"/>
  <c r="O83" i="2"/>
  <c r="O16" i="2"/>
  <c r="O82" i="2"/>
  <c r="O36" i="2"/>
  <c r="O88" i="2"/>
  <c r="O75" i="2"/>
  <c r="O60" i="2"/>
  <c r="O90" i="2"/>
  <c r="O101" i="2"/>
  <c r="O113" i="2"/>
  <c r="O106" i="2"/>
  <c r="O99" i="2"/>
  <c r="O37" i="2"/>
  <c r="O73" i="2"/>
  <c r="O20" i="2"/>
  <c r="O11" i="2"/>
  <c r="O93" i="2"/>
  <c r="O105" i="2"/>
  <c r="O62" i="2"/>
  <c r="O28" i="2"/>
  <c r="O63" i="2"/>
  <c r="O29" i="2"/>
  <c r="O91" i="2"/>
  <c r="O114" i="2"/>
  <c r="O34" i="2"/>
  <c r="O66" i="2"/>
  <c r="O107" i="2"/>
  <c r="O95" i="2"/>
  <c r="O39" i="2"/>
  <c r="O71" i="2"/>
  <c r="O40" i="2"/>
  <c r="O72" i="2"/>
  <c r="O84" i="2"/>
  <c r="O9" i="2"/>
  <c r="O10" i="2"/>
  <c r="O103" i="2"/>
  <c r="O23" i="2"/>
  <c r="O50" i="2"/>
  <c r="O89" i="2"/>
  <c r="O5" i="2"/>
  <c r="O6" i="2"/>
  <c r="O30" i="2"/>
  <c r="O64" i="2"/>
  <c r="O92" i="2"/>
  <c r="O7" i="2"/>
  <c r="O33" i="2"/>
  <c r="O94" i="2"/>
  <c r="O52" i="2"/>
  <c r="O67" i="2"/>
  <c r="O8" i="2"/>
  <c r="O58" i="2"/>
  <c r="O70" i="2"/>
  <c r="O18" i="2"/>
  <c r="O54" i="2"/>
  <c r="O19" i="2"/>
  <c r="O98" i="2"/>
  <c r="O85" i="2"/>
  <c r="O21" i="2"/>
  <c r="O13" i="2"/>
  <c r="O87" i="2"/>
  <c r="O12" i="2"/>
  <c r="O24" i="2"/>
  <c r="O77" i="2"/>
  <c r="O45" i="2"/>
  <c r="O46" i="2"/>
  <c r="O102" i="2"/>
  <c r="O79" i="2"/>
  <c r="O32" i="2"/>
  <c r="O108" i="2"/>
  <c r="O14" i="2"/>
  <c r="O15" i="2"/>
  <c r="O35" i="2"/>
  <c r="O65" i="2"/>
  <c r="O69" i="2"/>
  <c r="O38" i="2"/>
  <c r="O17" i="2"/>
  <c r="O56" i="2"/>
  <c r="O22" i="2"/>
  <c r="O86" i="2"/>
  <c r="O59" i="2"/>
  <c r="O44" i="2"/>
  <c r="O25" i="2"/>
  <c r="O26" i="2"/>
  <c r="O47" i="2"/>
  <c r="O27" i="2"/>
  <c r="O31" i="2"/>
  <c r="O81" i="2"/>
  <c r="O68" i="2"/>
  <c r="O110" i="2"/>
  <c r="N110" i="2"/>
  <c r="L111" i="2"/>
  <c r="L112" i="2"/>
  <c r="L53" i="2"/>
  <c r="L55" i="2"/>
  <c r="L109" i="2"/>
  <c r="L57" i="2"/>
  <c r="L42" i="2"/>
  <c r="L74" i="2"/>
  <c r="L43" i="2"/>
  <c r="L61" i="2"/>
  <c r="L48" i="2"/>
  <c r="L49" i="2"/>
  <c r="L51" i="2"/>
  <c r="L104" i="2"/>
  <c r="L96" i="2"/>
  <c r="L97" i="2"/>
  <c r="L41" i="2"/>
  <c r="L76" i="2"/>
  <c r="L100" i="2"/>
  <c r="L78" i="2"/>
  <c r="L80" i="2"/>
  <c r="L83" i="2"/>
  <c r="L16" i="2"/>
  <c r="L82" i="2"/>
  <c r="L36" i="2"/>
  <c r="L88" i="2"/>
  <c r="L75" i="2"/>
  <c r="L60" i="2"/>
  <c r="L90" i="2"/>
  <c r="L101" i="2"/>
  <c r="L113" i="2"/>
  <c r="L106" i="2"/>
  <c r="L99" i="2"/>
  <c r="L37" i="2"/>
  <c r="L73" i="2"/>
  <c r="L20" i="2"/>
  <c r="L11" i="2"/>
  <c r="L93" i="2"/>
  <c r="L105" i="2"/>
  <c r="L62" i="2"/>
  <c r="L28" i="2"/>
  <c r="L63" i="2"/>
  <c r="L29" i="2"/>
  <c r="L91" i="2"/>
  <c r="L114" i="2"/>
  <c r="L34" i="2"/>
  <c r="L66" i="2"/>
  <c r="L107" i="2"/>
  <c r="L95" i="2"/>
  <c r="L39" i="2"/>
  <c r="L71" i="2"/>
  <c r="L40" i="2"/>
  <c r="L72" i="2"/>
  <c r="L84" i="2"/>
  <c r="L9" i="2"/>
  <c r="L10" i="2"/>
  <c r="L103" i="2"/>
  <c r="L23" i="2"/>
  <c r="L50" i="2"/>
  <c r="L89" i="2"/>
  <c r="L5" i="2"/>
  <c r="L6" i="2"/>
  <c r="L30" i="2"/>
  <c r="L64" i="2"/>
  <c r="L92" i="2"/>
  <c r="L7" i="2"/>
  <c r="L33" i="2"/>
  <c r="L94" i="2"/>
  <c r="L52" i="2"/>
  <c r="L67" i="2"/>
  <c r="L8" i="2"/>
  <c r="L58" i="2"/>
  <c r="L70" i="2"/>
  <c r="L18" i="2"/>
  <c r="L54" i="2"/>
  <c r="L19" i="2"/>
  <c r="L98" i="2"/>
  <c r="L85" i="2"/>
  <c r="L21" i="2"/>
  <c r="L13" i="2"/>
  <c r="L87" i="2"/>
  <c r="L12" i="2"/>
  <c r="L24" i="2"/>
  <c r="L77" i="2"/>
  <c r="L45" i="2"/>
  <c r="L46" i="2"/>
  <c r="L102" i="2"/>
  <c r="L79" i="2"/>
  <c r="L32" i="2"/>
  <c r="L108" i="2"/>
  <c r="L14" i="2"/>
  <c r="L15" i="2"/>
  <c r="L35" i="2"/>
  <c r="L65" i="2"/>
  <c r="L69" i="2"/>
  <c r="L38" i="2"/>
  <c r="L17" i="2"/>
  <c r="L56" i="2"/>
  <c r="L22" i="2"/>
  <c r="L86" i="2"/>
  <c r="L59" i="2"/>
  <c r="L44" i="2"/>
  <c r="L25" i="2"/>
  <c r="L26" i="2"/>
  <c r="L47" i="2"/>
  <c r="L27" i="2"/>
  <c r="L31" i="2"/>
  <c r="L81" i="2"/>
  <c r="L68" i="2"/>
  <c r="L110" i="2"/>
  <c r="J110" i="2"/>
  <c r="L74" i="3"/>
  <c r="O74" i="3" s="1"/>
  <c r="L5" i="3"/>
  <c r="L6" i="3"/>
  <c r="L7" i="3"/>
  <c r="L76" i="3"/>
  <c r="O76" i="3" s="1"/>
  <c r="L8" i="3"/>
  <c r="L9" i="3"/>
  <c r="L12" i="3"/>
  <c r="L11" i="3"/>
  <c r="L13" i="3"/>
  <c r="L15" i="3"/>
  <c r="L17" i="3"/>
  <c r="L16" i="3"/>
  <c r="L18" i="3"/>
  <c r="L19" i="3"/>
  <c r="L21" i="3"/>
  <c r="L20" i="3"/>
  <c r="L23" i="3"/>
  <c r="L24" i="3"/>
  <c r="L22" i="3"/>
  <c r="L26" i="3"/>
  <c r="L25" i="3"/>
  <c r="L27" i="3"/>
  <c r="L28" i="3"/>
  <c r="L29" i="3"/>
  <c r="L30" i="3"/>
  <c r="L31" i="3"/>
  <c r="L32" i="3"/>
  <c r="L36" i="3"/>
  <c r="L33" i="3"/>
  <c r="L34" i="3"/>
  <c r="L41" i="3"/>
  <c r="L35" i="3"/>
  <c r="L39" i="3"/>
  <c r="L37" i="3"/>
  <c r="L38" i="3"/>
  <c r="L40" i="3"/>
  <c r="L43" i="3"/>
  <c r="L42" i="3"/>
  <c r="L45" i="3"/>
  <c r="L44" i="3"/>
  <c r="L49" i="3"/>
  <c r="L47" i="3"/>
  <c r="L46" i="3"/>
  <c r="L48" i="3"/>
  <c r="L52" i="3"/>
  <c r="L50" i="3"/>
  <c r="L51" i="3"/>
  <c r="L53" i="3"/>
  <c r="L56" i="3"/>
  <c r="L54" i="3"/>
  <c r="L55" i="3"/>
  <c r="L59" i="3"/>
  <c r="L57" i="3"/>
  <c r="L60" i="3"/>
  <c r="L58" i="3"/>
  <c r="L62" i="3"/>
  <c r="L61" i="3"/>
  <c r="L63" i="3"/>
  <c r="L64" i="3"/>
  <c r="L65" i="3"/>
  <c r="L14" i="3"/>
  <c r="L10" i="3"/>
  <c r="L67" i="3"/>
  <c r="L68" i="3"/>
  <c r="L66" i="3"/>
  <c r="L70" i="3"/>
  <c r="L69" i="3"/>
  <c r="L71" i="3"/>
  <c r="L72" i="3"/>
  <c r="L75" i="3"/>
  <c r="L80" i="3"/>
  <c r="L77" i="3"/>
  <c r="L78" i="3"/>
  <c r="L79" i="3"/>
  <c r="O70" i="3"/>
  <c r="O121" i="7" l="1"/>
  <c r="M49" i="3"/>
  <c r="N49" i="3"/>
  <c r="M36" i="3"/>
  <c r="N36" i="3"/>
  <c r="M67" i="3"/>
  <c r="N67" i="3"/>
  <c r="M34" i="3"/>
  <c r="N34" i="3"/>
  <c r="M42" i="3"/>
  <c r="N42" i="3"/>
  <c r="M31" i="3"/>
  <c r="N31" i="3"/>
  <c r="M14" i="3"/>
  <c r="N14" i="3"/>
  <c r="M37" i="3"/>
  <c r="N37" i="3"/>
  <c r="M13" i="3"/>
  <c r="N13" i="3"/>
  <c r="M33" i="3"/>
  <c r="N33" i="3"/>
  <c r="M21" i="3"/>
  <c r="N21" i="3"/>
  <c r="M63" i="3"/>
  <c r="N63" i="3"/>
  <c r="M48" i="3"/>
  <c r="N48" i="3"/>
  <c r="M50" i="3"/>
  <c r="N50" i="3"/>
  <c r="M66" i="3"/>
  <c r="N66" i="3"/>
  <c r="M61" i="3"/>
  <c r="N61" i="3"/>
  <c r="M24" i="3"/>
  <c r="N24" i="3"/>
  <c r="M26" i="3"/>
  <c r="N26" i="3"/>
  <c r="M60" i="3"/>
  <c r="N60" i="3"/>
  <c r="M45" i="3"/>
  <c r="N45" i="3"/>
  <c r="M55" i="3"/>
  <c r="N55" i="3"/>
  <c r="M71" i="3"/>
  <c r="N71" i="3"/>
  <c r="M72" i="3"/>
  <c r="N72" i="3"/>
  <c r="M32" i="3"/>
  <c r="N32" i="3"/>
  <c r="M9" i="3"/>
  <c r="N9" i="3"/>
  <c r="M30" i="3"/>
  <c r="N30" i="3"/>
  <c r="M17" i="3"/>
  <c r="N17" i="3"/>
  <c r="M79" i="3"/>
  <c r="N79" i="3"/>
  <c r="M80" i="3"/>
  <c r="N80" i="3"/>
  <c r="M78" i="3"/>
  <c r="N78" i="3"/>
  <c r="M77" i="3"/>
  <c r="N77" i="3"/>
  <c r="M35" i="3"/>
  <c r="N35" i="3"/>
  <c r="M54" i="3"/>
  <c r="N54" i="3"/>
  <c r="M23" i="3"/>
  <c r="N23" i="3"/>
  <c r="M44" i="3"/>
  <c r="N44" i="3"/>
  <c r="M57" i="3"/>
  <c r="N57" i="3"/>
  <c r="M15" i="3"/>
  <c r="N15" i="3"/>
  <c r="M58" i="3"/>
  <c r="N58" i="3"/>
  <c r="M28" i="3"/>
  <c r="N28" i="3"/>
  <c r="M38" i="3"/>
  <c r="N38" i="3"/>
  <c r="M68" i="3"/>
  <c r="N68" i="3"/>
  <c r="M62" i="3"/>
  <c r="N62" i="3"/>
  <c r="M56" i="3"/>
  <c r="N56" i="3"/>
  <c r="M41" i="3"/>
  <c r="N41" i="3"/>
  <c r="M5" i="3"/>
  <c r="N5" i="3"/>
  <c r="M64" i="3"/>
  <c r="N64" i="3"/>
  <c r="M10" i="3"/>
  <c r="N10" i="3"/>
  <c r="M43" i="3"/>
  <c r="N43" i="3"/>
  <c r="M70" i="3"/>
  <c r="N70" i="3"/>
  <c r="M52" i="3"/>
  <c r="N52" i="3"/>
  <c r="M59" i="3"/>
  <c r="N59" i="3"/>
  <c r="M19" i="3"/>
  <c r="N19" i="3"/>
  <c r="M53" i="3"/>
  <c r="N53" i="3"/>
  <c r="M6" i="3"/>
  <c r="N6" i="3"/>
  <c r="M7" i="3"/>
  <c r="N7" i="3"/>
  <c r="M76" i="3"/>
  <c r="N76" i="3"/>
  <c r="M12" i="3"/>
  <c r="N12" i="3"/>
  <c r="M47" i="3"/>
  <c r="N47" i="3"/>
  <c r="M18" i="3"/>
  <c r="N18" i="3"/>
  <c r="M11" i="3"/>
  <c r="N11" i="3"/>
  <c r="M39" i="3"/>
  <c r="N39" i="3"/>
  <c r="M29" i="3"/>
  <c r="N29" i="3"/>
  <c r="M27" i="3"/>
  <c r="N27" i="3"/>
  <c r="M20" i="3"/>
  <c r="N20" i="3"/>
  <c r="M22" i="3"/>
  <c r="N22" i="3"/>
  <c r="M8" i="3"/>
  <c r="N8" i="3"/>
  <c r="M51" i="3"/>
  <c r="N51" i="3"/>
  <c r="M16" i="3"/>
  <c r="N16" i="3"/>
  <c r="M46" i="3"/>
  <c r="N46" i="3"/>
  <c r="M40" i="3"/>
  <c r="N40" i="3"/>
  <c r="M65" i="3"/>
  <c r="N65" i="3"/>
  <c r="M69" i="3"/>
  <c r="N69" i="3"/>
  <c r="M75" i="3"/>
  <c r="N75" i="3"/>
  <c r="M73" i="3"/>
  <c r="N73" i="3"/>
  <c r="M74" i="3"/>
  <c r="N74" i="3"/>
  <c r="M25" i="3"/>
  <c r="M156" i="9"/>
  <c r="N156" i="9"/>
  <c r="M125" i="9"/>
  <c r="N125" i="9"/>
  <c r="M138" i="9"/>
  <c r="N138" i="9"/>
  <c r="M119" i="9"/>
  <c r="N119" i="9"/>
  <c r="M102" i="9"/>
  <c r="N102" i="9"/>
  <c r="M100" i="9"/>
  <c r="N100" i="9"/>
  <c r="M17" i="9"/>
  <c r="N17" i="9"/>
  <c r="M49" i="9"/>
  <c r="N49" i="9"/>
  <c r="M112" i="9"/>
  <c r="N112" i="9"/>
  <c r="M108" i="9"/>
  <c r="N108" i="9"/>
  <c r="M70" i="9"/>
  <c r="N70" i="9"/>
  <c r="M131" i="9"/>
  <c r="N131" i="9"/>
  <c r="M42" i="9"/>
  <c r="N42" i="9"/>
  <c r="M88" i="9"/>
  <c r="N88" i="9"/>
  <c r="M9" i="9"/>
  <c r="N9" i="9"/>
  <c r="M118" i="9"/>
  <c r="N118" i="9"/>
  <c r="M10" i="9"/>
  <c r="N10" i="9"/>
  <c r="M68" i="9"/>
  <c r="N68" i="9"/>
  <c r="M106" i="9"/>
  <c r="N106" i="9"/>
  <c r="M38" i="9"/>
  <c r="N38" i="9"/>
  <c r="M77" i="9"/>
  <c r="N77" i="9"/>
  <c r="M11" i="9"/>
  <c r="N11" i="9"/>
  <c r="M52" i="9"/>
  <c r="N52" i="9"/>
  <c r="M71" i="9"/>
  <c r="N71" i="9"/>
  <c r="M45" i="9"/>
  <c r="N45" i="9"/>
  <c r="M54" i="9"/>
  <c r="N54" i="9"/>
  <c r="M75" i="9"/>
  <c r="N75" i="9"/>
  <c r="M41" i="9"/>
  <c r="N41" i="9"/>
  <c r="M36" i="9"/>
  <c r="N36" i="9"/>
  <c r="M97" i="9"/>
  <c r="N97" i="9"/>
  <c r="M59" i="9"/>
  <c r="N59" i="9"/>
  <c r="M99" i="9"/>
  <c r="N99" i="9"/>
  <c r="M107" i="9"/>
  <c r="N107" i="9"/>
  <c r="M62" i="9"/>
  <c r="N62" i="9"/>
  <c r="M109" i="9"/>
  <c r="N109" i="9"/>
  <c r="M134" i="9"/>
  <c r="N134" i="9"/>
  <c r="M103" i="9"/>
  <c r="N103" i="9"/>
  <c r="M120" i="9"/>
  <c r="N120" i="9"/>
  <c r="M28" i="9"/>
  <c r="N28" i="9"/>
  <c r="M23" i="9"/>
  <c r="N23" i="9"/>
  <c r="M73" i="9"/>
  <c r="N73" i="9"/>
  <c r="M24" i="9"/>
  <c r="N24" i="9"/>
  <c r="M95" i="9"/>
  <c r="N95" i="9"/>
  <c r="M104" i="9"/>
  <c r="N104" i="9"/>
  <c r="M148" i="9"/>
  <c r="N148" i="9"/>
  <c r="M113" i="9"/>
  <c r="N113" i="9"/>
  <c r="M145" i="9"/>
  <c r="N145" i="9"/>
  <c r="M117" i="9"/>
  <c r="N117" i="9"/>
  <c r="M18" i="9"/>
  <c r="N18" i="9"/>
  <c r="M58" i="9"/>
  <c r="N58" i="9"/>
  <c r="M33" i="9"/>
  <c r="N33" i="9"/>
  <c r="M21" i="9"/>
  <c r="N21" i="9"/>
  <c r="M105" i="9"/>
  <c r="N105" i="9"/>
  <c r="M137" i="9"/>
  <c r="N137" i="9"/>
  <c r="M115" i="9"/>
  <c r="N115" i="9"/>
  <c r="M13" i="9"/>
  <c r="N13" i="9"/>
  <c r="M22" i="9"/>
  <c r="N22" i="9"/>
  <c r="M7" i="9"/>
  <c r="N7" i="9"/>
  <c r="M6" i="9"/>
  <c r="N6" i="9"/>
  <c r="M8" i="9"/>
  <c r="N8" i="9"/>
  <c r="M92" i="9"/>
  <c r="N92" i="9"/>
  <c r="M5" i="9"/>
  <c r="N5" i="9"/>
  <c r="M27" i="9"/>
  <c r="N27" i="9"/>
  <c r="M126" i="9"/>
  <c r="N126" i="9"/>
  <c r="M132" i="9"/>
  <c r="N132" i="9"/>
  <c r="M127" i="9"/>
  <c r="N127" i="9"/>
  <c r="M136" i="9"/>
  <c r="N136" i="9"/>
  <c r="M124" i="9"/>
  <c r="N124" i="9"/>
  <c r="M67" i="9"/>
  <c r="N67" i="9"/>
  <c r="M114" i="9"/>
  <c r="N114" i="9"/>
  <c r="M123" i="9"/>
  <c r="N123" i="9"/>
  <c r="M142" i="9"/>
  <c r="N142" i="9"/>
  <c r="M151" i="9"/>
  <c r="N151" i="9"/>
  <c r="M149" i="9"/>
  <c r="N149" i="9"/>
  <c r="M147" i="9"/>
  <c r="N147" i="9"/>
  <c r="M150" i="9"/>
  <c r="N150" i="9"/>
  <c r="M153" i="9"/>
  <c r="N153" i="9"/>
  <c r="M90" i="9"/>
  <c r="N90" i="9"/>
  <c r="M83" i="9"/>
  <c r="N83" i="9"/>
  <c r="M60" i="9"/>
  <c r="N60" i="9"/>
  <c r="M63" i="9"/>
  <c r="N63" i="9"/>
  <c r="M51" i="9"/>
  <c r="N51" i="9"/>
  <c r="M57" i="9"/>
  <c r="N57" i="9"/>
  <c r="M46" i="9"/>
  <c r="N46" i="9"/>
  <c r="M144" i="9"/>
  <c r="N144" i="9"/>
  <c r="M141" i="9"/>
  <c r="N141" i="9"/>
  <c r="M143" i="9"/>
  <c r="N143" i="9"/>
  <c r="M64" i="9"/>
  <c r="N64" i="9"/>
  <c r="M85" i="9"/>
  <c r="N85" i="9"/>
  <c r="M25" i="9"/>
  <c r="N25" i="9"/>
  <c r="M56" i="9"/>
  <c r="N56" i="9"/>
  <c r="M76" i="9"/>
  <c r="N76" i="9"/>
  <c r="M129" i="9"/>
  <c r="N129" i="9"/>
  <c r="M130" i="9"/>
  <c r="N130" i="9"/>
  <c r="M65" i="9"/>
  <c r="N65" i="9"/>
  <c r="M133" i="9"/>
  <c r="N133" i="9"/>
  <c r="M53" i="9"/>
  <c r="N53" i="9"/>
  <c r="M152" i="9"/>
  <c r="N152" i="9"/>
  <c r="M146" i="9"/>
  <c r="N146" i="9"/>
  <c r="M69" i="9"/>
  <c r="N69" i="9"/>
  <c r="M40" i="9"/>
  <c r="N40" i="9"/>
  <c r="M78" i="9"/>
  <c r="N78" i="9"/>
  <c r="M135" i="9"/>
  <c r="N135" i="9"/>
  <c r="M96" i="9"/>
  <c r="N96" i="9"/>
  <c r="M139" i="9"/>
  <c r="N139" i="9"/>
  <c r="M128" i="9"/>
  <c r="N128" i="9"/>
  <c r="M110" i="9"/>
  <c r="N110" i="9"/>
  <c r="M86" i="9"/>
  <c r="N86" i="9"/>
  <c r="M48" i="9"/>
  <c r="N48" i="9"/>
  <c r="M72" i="9"/>
  <c r="N72" i="9"/>
  <c r="M50" i="9"/>
  <c r="N50" i="9"/>
  <c r="M121" i="9"/>
  <c r="N121" i="9"/>
  <c r="M93" i="9"/>
  <c r="N93" i="9"/>
  <c r="M116" i="9"/>
  <c r="N116" i="9"/>
  <c r="M79" i="9"/>
  <c r="N79" i="9"/>
  <c r="M74" i="9"/>
  <c r="N74" i="9"/>
  <c r="M80" i="9"/>
  <c r="N80" i="9"/>
  <c r="M98" i="9"/>
  <c r="N98" i="9"/>
  <c r="M111" i="9"/>
  <c r="N111" i="9"/>
  <c r="M157" i="9"/>
  <c r="N157" i="9"/>
  <c r="M47" i="9"/>
  <c r="N47" i="9"/>
  <c r="M30" i="9"/>
  <c r="N30" i="9"/>
  <c r="M55" i="9"/>
  <c r="N55" i="9"/>
  <c r="M101" i="9"/>
  <c r="N101" i="9"/>
  <c r="M16" i="9"/>
  <c r="N16" i="9"/>
  <c r="M15" i="9"/>
  <c r="N15" i="9"/>
  <c r="M32" i="9"/>
  <c r="N32" i="9"/>
  <c r="M44" i="9"/>
  <c r="N44" i="9"/>
  <c r="M94" i="9"/>
  <c r="N94" i="9"/>
  <c r="M91" i="9"/>
  <c r="N91" i="9"/>
  <c r="M89" i="9"/>
  <c r="N89" i="9"/>
  <c r="M19" i="9"/>
  <c r="N19" i="9"/>
  <c r="M81" i="9"/>
  <c r="N81" i="9"/>
  <c r="M31" i="9"/>
  <c r="N31" i="9"/>
  <c r="M61" i="9"/>
  <c r="N61" i="9"/>
  <c r="M43" i="9"/>
  <c r="N43" i="9"/>
  <c r="M26" i="9"/>
  <c r="N26" i="9"/>
  <c r="M66" i="9"/>
  <c r="N66" i="9"/>
  <c r="M34" i="9"/>
  <c r="N34" i="9"/>
  <c r="M35" i="9"/>
  <c r="N35" i="9"/>
  <c r="M82" i="9"/>
  <c r="N82" i="9"/>
  <c r="M155" i="9"/>
  <c r="N155" i="9"/>
  <c r="M154" i="9"/>
  <c r="N154" i="9"/>
  <c r="M140" i="9"/>
  <c r="N140" i="9"/>
  <c r="M29" i="9"/>
  <c r="N29" i="9"/>
  <c r="M87" i="9"/>
  <c r="N87" i="9"/>
  <c r="M14" i="9"/>
  <c r="N14" i="9"/>
  <c r="M39" i="9"/>
  <c r="N39" i="9"/>
  <c r="M20" i="9"/>
  <c r="N20" i="9"/>
  <c r="M37" i="9"/>
  <c r="N37" i="9"/>
  <c r="M84" i="9"/>
  <c r="N84" i="9"/>
  <c r="M12" i="9"/>
  <c r="N12" i="9"/>
  <c r="M122" i="9"/>
  <c r="M32" i="2"/>
  <c r="N32" i="2"/>
  <c r="M26" i="2"/>
  <c r="N26" i="2"/>
  <c r="M24" i="2"/>
  <c r="N24" i="2"/>
  <c r="M18" i="2"/>
  <c r="N18" i="2"/>
  <c r="M75" i="2"/>
  <c r="N75" i="2"/>
  <c r="M45" i="2"/>
  <c r="N45" i="2"/>
  <c r="M46" i="2"/>
  <c r="N46" i="2"/>
  <c r="M108" i="2"/>
  <c r="N108" i="2"/>
  <c r="M107" i="2"/>
  <c r="N107" i="2"/>
  <c r="M114" i="2"/>
  <c r="N114" i="2"/>
  <c r="M93" i="2"/>
  <c r="N93" i="2"/>
  <c r="M103" i="2"/>
  <c r="N103" i="2"/>
  <c r="M113" i="2"/>
  <c r="N113" i="2"/>
  <c r="M12" i="2"/>
  <c r="N12" i="2"/>
  <c r="M6" i="2"/>
  <c r="N6" i="2"/>
  <c r="M33" i="2"/>
  <c r="N33" i="2"/>
  <c r="M10" i="2"/>
  <c r="N10" i="2"/>
  <c r="M15" i="2"/>
  <c r="N15" i="2"/>
  <c r="M71" i="2"/>
  <c r="N71" i="2"/>
  <c r="M9" i="2"/>
  <c r="N9" i="2"/>
  <c r="M90" i="2"/>
  <c r="N90" i="2"/>
  <c r="M5" i="2"/>
  <c r="N5" i="2"/>
  <c r="M91" i="2"/>
  <c r="N91" i="2"/>
  <c r="M74" i="2"/>
  <c r="N74" i="2"/>
  <c r="M7" i="2"/>
  <c r="N7" i="2"/>
  <c r="M87" i="2"/>
  <c r="N87" i="2"/>
  <c r="M76" i="2"/>
  <c r="N76" i="2"/>
  <c r="M104" i="2"/>
  <c r="N104" i="2"/>
  <c r="M66" i="2"/>
  <c r="N66" i="2"/>
  <c r="M85" i="2"/>
  <c r="N85" i="2"/>
  <c r="M72" i="2"/>
  <c r="N72" i="2"/>
  <c r="M13" i="2"/>
  <c r="N13" i="2"/>
  <c r="M17" i="2"/>
  <c r="N17" i="2"/>
  <c r="M31" i="2"/>
  <c r="N31" i="2"/>
  <c r="M47" i="2"/>
  <c r="N47" i="2"/>
  <c r="M73" i="2"/>
  <c r="N73" i="2"/>
  <c r="M95" i="2"/>
  <c r="N95" i="2"/>
  <c r="M100" i="2"/>
  <c r="N100" i="2"/>
  <c r="M28" i="2"/>
  <c r="N28" i="2"/>
  <c r="M23" i="2"/>
  <c r="N23" i="2"/>
  <c r="M78" i="2"/>
  <c r="N78" i="2"/>
  <c r="M98" i="2"/>
  <c r="N98" i="2"/>
  <c r="M56" i="2"/>
  <c r="N56" i="2"/>
  <c r="M60" i="2"/>
  <c r="N60" i="2"/>
  <c r="M30" i="2"/>
  <c r="N30" i="2"/>
  <c r="M52" i="2"/>
  <c r="N52" i="2"/>
  <c r="M48" i="2"/>
  <c r="N48" i="2"/>
  <c r="M11" i="2"/>
  <c r="N11" i="2"/>
  <c r="M20" i="2"/>
  <c r="N20" i="2"/>
  <c r="M82" i="2"/>
  <c r="N82" i="2"/>
  <c r="M80" i="2"/>
  <c r="N80" i="2"/>
  <c r="M81" i="2"/>
  <c r="N81" i="2"/>
  <c r="M22" i="2"/>
  <c r="N22" i="2"/>
  <c r="M8" i="2"/>
  <c r="N8" i="2"/>
  <c r="M79" i="2"/>
  <c r="N79" i="2"/>
  <c r="M84" i="2"/>
  <c r="N84" i="2"/>
  <c r="M99" i="2"/>
  <c r="N99" i="2"/>
  <c r="M50" i="2"/>
  <c r="N50" i="2"/>
  <c r="M63" i="2"/>
  <c r="N63" i="2"/>
  <c r="M97" i="2"/>
  <c r="N97" i="2"/>
  <c r="M83" i="2"/>
  <c r="N83" i="2"/>
  <c r="M106" i="2"/>
  <c r="N106" i="2"/>
  <c r="M101" i="2"/>
  <c r="N101" i="2"/>
  <c r="M58" i="2"/>
  <c r="N58" i="2"/>
  <c r="M102" i="2"/>
  <c r="N102" i="2"/>
  <c r="M68" i="2"/>
  <c r="N68" i="2"/>
  <c r="M89" i="2"/>
  <c r="N89" i="2"/>
  <c r="M65" i="2"/>
  <c r="N65" i="2"/>
  <c r="M34" i="2"/>
  <c r="N34" i="2"/>
  <c r="M25" i="2"/>
  <c r="N25" i="2"/>
  <c r="M62" i="2"/>
  <c r="N62" i="2"/>
  <c r="M77" i="2"/>
  <c r="N77" i="2"/>
  <c r="M27" i="2"/>
  <c r="N27" i="2"/>
  <c r="M105" i="2"/>
  <c r="N105" i="2"/>
  <c r="M94" i="2"/>
  <c r="N94" i="2"/>
  <c r="M70" i="2"/>
  <c r="N70" i="2"/>
  <c r="M92" i="2"/>
  <c r="N92" i="2"/>
  <c r="M39" i="2"/>
  <c r="N39" i="2"/>
  <c r="M29" i="2"/>
  <c r="N29" i="2"/>
  <c r="M54" i="2"/>
  <c r="N54" i="2"/>
  <c r="M64" i="2"/>
  <c r="N64" i="2"/>
  <c r="M69" i="2"/>
  <c r="N69" i="2"/>
  <c r="M21" i="2"/>
  <c r="N21" i="2"/>
  <c r="M14" i="2"/>
  <c r="N14" i="2"/>
  <c r="M111" i="2"/>
  <c r="N111" i="2"/>
  <c r="M112" i="2"/>
  <c r="N112" i="2"/>
  <c r="M110" i="2"/>
  <c r="M88" i="2"/>
  <c r="N88" i="2"/>
  <c r="M96" i="2"/>
  <c r="N96" i="2"/>
  <c r="M109" i="2"/>
  <c r="N109" i="2"/>
  <c r="M67" i="2"/>
  <c r="N67" i="2"/>
  <c r="M40" i="2"/>
  <c r="N40" i="2"/>
  <c r="M37" i="2"/>
  <c r="N37" i="2"/>
  <c r="M36" i="2"/>
  <c r="N36" i="2"/>
  <c r="M57" i="2"/>
  <c r="N57" i="2"/>
  <c r="M49" i="2"/>
  <c r="N49" i="2"/>
  <c r="M41" i="2"/>
  <c r="N41" i="2"/>
  <c r="M53" i="2"/>
  <c r="N53" i="2"/>
  <c r="M55" i="2"/>
  <c r="N55" i="2"/>
  <c r="M61" i="2"/>
  <c r="N61" i="2"/>
  <c r="M51" i="2"/>
  <c r="N51" i="2"/>
  <c r="M43" i="2"/>
  <c r="N43" i="2"/>
  <c r="M35" i="2"/>
  <c r="N35" i="2"/>
  <c r="M44" i="2"/>
  <c r="N44" i="2"/>
  <c r="M42" i="2"/>
  <c r="N42" i="2"/>
  <c r="M16" i="2"/>
  <c r="N16" i="2"/>
  <c r="M19" i="2"/>
  <c r="N19" i="2"/>
  <c r="M59" i="2"/>
  <c r="N59" i="2"/>
  <c r="M86" i="2"/>
  <c r="N86" i="2"/>
  <c r="M38" i="2"/>
  <c r="M114" i="8"/>
  <c r="M120" i="8"/>
  <c r="N120" i="8"/>
  <c r="N25" i="3"/>
  <c r="L29" i="9"/>
  <c r="L87" i="9"/>
  <c r="L14" i="9"/>
  <c r="L39" i="9"/>
  <c r="L20" i="9"/>
  <c r="L37" i="9"/>
  <c r="L84" i="9"/>
  <c r="L12" i="9"/>
  <c r="L156" i="9"/>
  <c r="O156" i="9" s="1"/>
  <c r="L50" i="9"/>
  <c r="L121" i="9"/>
  <c r="L93" i="9"/>
  <c r="L116" i="9"/>
  <c r="L79" i="9"/>
  <c r="L74" i="9"/>
  <c r="L80" i="9"/>
  <c r="L98" i="9"/>
  <c r="L111" i="9"/>
  <c r="L157" i="9"/>
  <c r="O157" i="9" s="1"/>
  <c r="L47" i="9"/>
  <c r="L30" i="9"/>
  <c r="L55" i="9"/>
  <c r="L101" i="9"/>
  <c r="L16" i="9"/>
  <c r="L15" i="9"/>
  <c r="L32" i="9"/>
  <c r="L44" i="9"/>
  <c r="L94" i="9"/>
  <c r="L91" i="9"/>
  <c r="L89" i="9"/>
  <c r="L19" i="9"/>
  <c r="L81" i="9"/>
  <c r="L31" i="9"/>
  <c r="L61" i="9"/>
  <c r="L43" i="9"/>
  <c r="L26" i="9"/>
  <c r="L66" i="9"/>
  <c r="L34" i="9"/>
  <c r="L35" i="9"/>
  <c r="L82" i="9"/>
  <c r="L155" i="9"/>
  <c r="L154" i="9"/>
  <c r="L140" i="9"/>
  <c r="L125" i="9"/>
  <c r="L138" i="9"/>
  <c r="L119" i="9"/>
  <c r="L102" i="9"/>
  <c r="L100" i="9"/>
  <c r="L17" i="9"/>
  <c r="L49" i="9"/>
  <c r="L112" i="9"/>
  <c r="L108" i="9"/>
  <c r="L70" i="9"/>
  <c r="L131" i="9"/>
  <c r="L42" i="9"/>
  <c r="L88" i="9"/>
  <c r="L9" i="9"/>
  <c r="L118" i="9"/>
  <c r="L10" i="9"/>
  <c r="L68" i="9"/>
  <c r="L106" i="9"/>
  <c r="L38" i="9"/>
  <c r="L77" i="9"/>
  <c r="L11" i="9"/>
  <c r="L52" i="9"/>
  <c r="L71" i="9"/>
  <c r="L45" i="9"/>
  <c r="L54" i="9"/>
  <c r="L75" i="9"/>
  <c r="L41" i="9"/>
  <c r="L36" i="9"/>
  <c r="L97" i="9"/>
  <c r="L59" i="9"/>
  <c r="L99" i="9"/>
  <c r="L107" i="9"/>
  <c r="L62" i="9"/>
  <c r="L109" i="9"/>
  <c r="L134" i="9"/>
  <c r="L103" i="9"/>
  <c r="L120" i="9"/>
  <c r="L28" i="9"/>
  <c r="L23" i="9"/>
  <c r="L73" i="9"/>
  <c r="L24" i="9"/>
  <c r="L95" i="9"/>
  <c r="L104" i="9"/>
  <c r="L148" i="9"/>
  <c r="L113" i="9"/>
  <c r="L145" i="9"/>
  <c r="L117" i="9"/>
  <c r="L18" i="9"/>
  <c r="L58" i="9"/>
  <c r="L33" i="9"/>
  <c r="L21" i="9"/>
  <c r="L105" i="9"/>
  <c r="L137" i="9"/>
  <c r="L115" i="9"/>
  <c r="L13" i="9"/>
  <c r="L22" i="9"/>
  <c r="L7" i="9"/>
  <c r="L6" i="9"/>
  <c r="L8" i="9"/>
  <c r="L92" i="9"/>
  <c r="L5" i="9"/>
  <c r="L27" i="9"/>
  <c r="L126" i="9"/>
  <c r="L132" i="9"/>
  <c r="L127" i="9"/>
  <c r="L136" i="9"/>
  <c r="L124" i="9"/>
  <c r="L67" i="9"/>
  <c r="L114" i="9"/>
  <c r="L123" i="9"/>
  <c r="L142" i="9"/>
  <c r="L151" i="9"/>
  <c r="L149" i="9"/>
  <c r="L147" i="9"/>
  <c r="L150" i="9"/>
  <c r="L153" i="9"/>
  <c r="L90" i="9"/>
  <c r="L83" i="9"/>
  <c r="L60" i="9"/>
  <c r="L63" i="9"/>
  <c r="L51" i="9"/>
  <c r="L57" i="9"/>
  <c r="L46" i="9"/>
  <c r="L144" i="9"/>
  <c r="L141" i="9"/>
  <c r="L143" i="9"/>
  <c r="L64" i="9"/>
  <c r="L85" i="9"/>
  <c r="L25" i="9"/>
  <c r="L56" i="9"/>
  <c r="L76" i="9"/>
  <c r="L129" i="9"/>
  <c r="L130" i="9"/>
  <c r="L65" i="9"/>
  <c r="L133" i="9"/>
  <c r="L53" i="9"/>
  <c r="L152" i="9"/>
  <c r="L146" i="9"/>
  <c r="L69" i="9"/>
  <c r="L40" i="9"/>
  <c r="L78" i="9"/>
  <c r="L135" i="9"/>
  <c r="L96" i="9"/>
  <c r="L139" i="9"/>
  <c r="L128" i="9"/>
  <c r="L110" i="9"/>
  <c r="L86" i="9"/>
  <c r="L48" i="9"/>
  <c r="L72" i="9"/>
  <c r="N122" i="9"/>
  <c r="N38" i="2"/>
  <c r="N84" i="1"/>
  <c r="M84" i="1"/>
  <c r="N81" i="1"/>
  <c r="N57" i="1"/>
  <c r="N97" i="1"/>
  <c r="N109" i="1"/>
  <c r="N29" i="1"/>
  <c r="N105" i="1"/>
  <c r="N119" i="1"/>
  <c r="N111" i="1"/>
  <c r="N99" i="1"/>
  <c r="N69" i="1"/>
  <c r="N86" i="1"/>
  <c r="N79" i="1"/>
  <c r="N88" i="1"/>
  <c r="N63" i="1"/>
  <c r="N110" i="1"/>
  <c r="N71" i="1"/>
  <c r="N98" i="1"/>
  <c r="N22" i="1"/>
  <c r="N23" i="1"/>
  <c r="N42" i="1"/>
  <c r="N46" i="1"/>
  <c r="N36" i="1"/>
  <c r="N72" i="1"/>
  <c r="N83" i="1"/>
  <c r="N96" i="1"/>
  <c r="N16" i="1"/>
  <c r="N65" i="1"/>
  <c r="N8" i="1"/>
  <c r="N49" i="1"/>
  <c r="N61" i="1"/>
  <c r="N106" i="1"/>
  <c r="N85" i="1"/>
  <c r="N15" i="1"/>
  <c r="N62" i="1"/>
  <c r="N93" i="1"/>
  <c r="N9" i="1"/>
  <c r="N73" i="1"/>
  <c r="N87" i="1"/>
  <c r="N68" i="1"/>
  <c r="N59" i="1"/>
  <c r="N90" i="1"/>
  <c r="N91" i="1"/>
  <c r="N75" i="1"/>
  <c r="N107" i="1"/>
  <c r="N78" i="1"/>
  <c r="N103" i="1"/>
  <c r="N34" i="1"/>
  <c r="N80" i="1"/>
  <c r="N70" i="1"/>
  <c r="N43" i="1"/>
  <c r="N56" i="1"/>
  <c r="N51" i="1"/>
  <c r="N44" i="1"/>
  <c r="N66" i="1"/>
  <c r="N94" i="1"/>
  <c r="N41" i="1"/>
  <c r="N52" i="1"/>
  <c r="N18" i="1"/>
  <c r="N40" i="1"/>
  <c r="N76" i="1"/>
  <c r="N35" i="1"/>
  <c r="N67" i="1"/>
  <c r="N89" i="1"/>
  <c r="N74" i="1"/>
  <c r="N27" i="1"/>
  <c r="N10" i="1"/>
  <c r="N113" i="1"/>
  <c r="N31" i="1"/>
  <c r="N53" i="1"/>
  <c r="N45" i="1"/>
  <c r="N38" i="1"/>
  <c r="N39" i="1"/>
  <c r="N54" i="1"/>
  <c r="N64" i="1"/>
  <c r="N30" i="1"/>
  <c r="N50" i="1"/>
  <c r="N7" i="1"/>
  <c r="N11" i="1"/>
  <c r="N26" i="1"/>
  <c r="N55" i="1"/>
  <c r="N5" i="1"/>
  <c r="N20" i="1"/>
  <c r="N12" i="1"/>
  <c r="N21" i="1"/>
  <c r="N33" i="1"/>
  <c r="N24" i="1"/>
  <c r="N6" i="1"/>
  <c r="N19" i="1"/>
  <c r="N14" i="1"/>
  <c r="N13" i="1"/>
  <c r="N116" i="1"/>
  <c r="N115" i="1"/>
  <c r="N128" i="1"/>
  <c r="N127" i="1"/>
  <c r="N123" i="1"/>
  <c r="N126" i="1"/>
  <c r="N124" i="1"/>
  <c r="N122" i="1"/>
  <c r="N121" i="1"/>
  <c r="N117" i="1"/>
  <c r="N102" i="1"/>
  <c r="N125" i="1"/>
  <c r="N108" i="1"/>
  <c r="N114" i="1"/>
  <c r="N120" i="1"/>
  <c r="N118" i="1"/>
  <c r="N112" i="1"/>
  <c r="N95" i="1"/>
  <c r="N82" i="1"/>
  <c r="N37" i="1"/>
  <c r="N58" i="1"/>
  <c r="N104" i="1"/>
  <c r="N92" i="1"/>
  <c r="N48" i="1"/>
  <c r="N77" i="1"/>
  <c r="N60" i="1"/>
  <c r="N101" i="1"/>
  <c r="N28" i="1"/>
  <c r="N47" i="1"/>
  <c r="N100" i="1"/>
  <c r="N17" i="1"/>
  <c r="N25" i="1"/>
  <c r="N32" i="1"/>
  <c r="O124" i="1"/>
  <c r="O122" i="1"/>
  <c r="M117" i="1"/>
  <c r="M102" i="1"/>
  <c r="M125" i="1"/>
  <c r="M108" i="1"/>
  <c r="M114" i="1"/>
  <c r="M120" i="1"/>
  <c r="M118" i="1"/>
  <c r="M112" i="1"/>
  <c r="M95" i="1"/>
  <c r="M82" i="1"/>
  <c r="M37" i="1"/>
  <c r="M58" i="1"/>
  <c r="M104" i="1"/>
  <c r="M92" i="1"/>
  <c r="M48" i="1"/>
  <c r="M77" i="1"/>
  <c r="M60" i="1"/>
  <c r="M101" i="1"/>
  <c r="M28" i="1"/>
  <c r="M47" i="1"/>
  <c r="M100" i="1"/>
  <c r="M17" i="1"/>
  <c r="M25" i="1"/>
  <c r="M32" i="1"/>
  <c r="M81" i="1"/>
  <c r="M57" i="1"/>
  <c r="M97" i="1"/>
  <c r="M109" i="1"/>
  <c r="M29" i="1"/>
  <c r="M105" i="1"/>
  <c r="M119" i="1"/>
  <c r="M111" i="1"/>
  <c r="M99" i="1"/>
  <c r="M69" i="1"/>
  <c r="M86" i="1"/>
  <c r="M79" i="1"/>
  <c r="M88" i="1"/>
  <c r="M63" i="1"/>
  <c r="M110" i="1"/>
  <c r="M71" i="1"/>
  <c r="M98" i="1"/>
  <c r="M22" i="1"/>
  <c r="M23" i="1"/>
  <c r="M42" i="1"/>
  <c r="M46" i="1"/>
  <c r="M36" i="1"/>
  <c r="M72" i="1"/>
  <c r="M83" i="1"/>
  <c r="M96" i="1"/>
  <c r="M16" i="1"/>
  <c r="M65" i="1"/>
  <c r="M8" i="1"/>
  <c r="M49" i="1"/>
  <c r="M61" i="1"/>
  <c r="M106" i="1"/>
  <c r="M85" i="1"/>
  <c r="M15" i="1"/>
  <c r="M62" i="1"/>
  <c r="M93" i="1"/>
  <c r="M9" i="1"/>
  <c r="M73" i="1"/>
  <c r="M87" i="1"/>
  <c r="M68" i="1"/>
  <c r="M59" i="1"/>
  <c r="M90" i="1"/>
  <c r="M91" i="1"/>
  <c r="M75" i="1"/>
  <c r="M107" i="1"/>
  <c r="M78" i="1"/>
  <c r="M103" i="1"/>
  <c r="M34" i="1"/>
  <c r="M80" i="1"/>
  <c r="M70" i="1"/>
  <c r="M43" i="1"/>
  <c r="M56" i="1"/>
  <c r="M51" i="1"/>
  <c r="M44" i="1"/>
  <c r="M66" i="1"/>
  <c r="M94" i="1"/>
  <c r="M41" i="1"/>
  <c r="M52" i="1"/>
  <c r="M18" i="1"/>
  <c r="M40" i="1"/>
  <c r="M76" i="1"/>
  <c r="M35" i="1"/>
  <c r="M67" i="1"/>
  <c r="M89" i="1"/>
  <c r="M74" i="1"/>
  <c r="M27" i="1"/>
  <c r="M10" i="1"/>
  <c r="M113" i="1"/>
  <c r="M31" i="1"/>
  <c r="M53" i="1"/>
  <c r="M45" i="1"/>
  <c r="M38" i="1"/>
  <c r="M39" i="1"/>
  <c r="M54" i="1"/>
  <c r="M64" i="1"/>
  <c r="M30" i="1"/>
  <c r="M50" i="1"/>
  <c r="M7" i="1"/>
  <c r="M11" i="1"/>
  <c r="M26" i="1"/>
  <c r="M55" i="1"/>
  <c r="M5" i="1"/>
  <c r="M20" i="1"/>
  <c r="M12" i="1"/>
  <c r="M21" i="1"/>
  <c r="M33" i="1"/>
  <c r="M24" i="1"/>
  <c r="M6" i="1"/>
  <c r="M19" i="1"/>
  <c r="M14" i="1"/>
  <c r="M13" i="1"/>
  <c r="M116" i="1"/>
  <c r="M115" i="1"/>
  <c r="M128" i="1"/>
  <c r="M127" i="1"/>
  <c r="M123" i="1"/>
  <c r="M126" i="1"/>
  <c r="M124" i="1"/>
  <c r="M122" i="1"/>
  <c r="M121" i="1"/>
  <c r="N72" i="7"/>
  <c r="M72" i="7"/>
  <c r="N77" i="7"/>
  <c r="N86" i="7"/>
  <c r="N108" i="7"/>
  <c r="N113" i="7"/>
  <c r="N102" i="7"/>
  <c r="N117" i="7"/>
  <c r="N118" i="7"/>
  <c r="N119" i="7"/>
  <c r="N115" i="7"/>
  <c r="N110" i="7"/>
  <c r="N106" i="7"/>
  <c r="N26" i="7"/>
  <c r="N40" i="7"/>
  <c r="N21" i="7"/>
  <c r="N8" i="7"/>
  <c r="N33" i="7"/>
  <c r="N57" i="7"/>
  <c r="N30" i="7"/>
  <c r="N73" i="7"/>
  <c r="N38" i="7"/>
  <c r="N99" i="7"/>
  <c r="N87" i="7"/>
  <c r="N114" i="7"/>
  <c r="N76" i="7"/>
  <c r="N89" i="7"/>
  <c r="N16" i="7"/>
  <c r="N65" i="7"/>
  <c r="N66" i="7"/>
  <c r="N46" i="7"/>
  <c r="N52" i="7"/>
  <c r="N75" i="7"/>
  <c r="N61" i="7"/>
  <c r="N9" i="7"/>
  <c r="N63" i="7"/>
  <c r="N79" i="7"/>
  <c r="N54" i="7"/>
  <c r="N22" i="7"/>
  <c r="N69" i="7"/>
  <c r="N28" i="7"/>
  <c r="N14" i="7"/>
  <c r="N58" i="7"/>
  <c r="N93" i="7"/>
  <c r="N95" i="7"/>
  <c r="N13" i="7"/>
  <c r="N20" i="7"/>
  <c r="N51" i="7"/>
  <c r="N60" i="7"/>
  <c r="N24" i="7"/>
  <c r="N48" i="7"/>
  <c r="N107" i="7"/>
  <c r="N100" i="7"/>
  <c r="N55" i="7"/>
  <c r="N7" i="7"/>
  <c r="N105" i="7"/>
  <c r="N10" i="7"/>
  <c r="N34" i="7"/>
  <c r="N32" i="7"/>
  <c r="N12" i="7"/>
  <c r="N64" i="7"/>
  <c r="N47" i="7"/>
  <c r="N5" i="7"/>
  <c r="N6" i="7"/>
  <c r="N44" i="7"/>
  <c r="N45" i="7"/>
  <c r="N19" i="7"/>
  <c r="N97" i="7"/>
  <c r="N94" i="7"/>
  <c r="N90" i="7"/>
  <c r="N112" i="7"/>
  <c r="N29" i="7"/>
  <c r="N120" i="7"/>
  <c r="N17" i="7"/>
  <c r="N67" i="7"/>
  <c r="N25" i="7"/>
  <c r="N43" i="7"/>
  <c r="N80" i="7"/>
  <c r="N68" i="7"/>
  <c r="N104" i="7"/>
  <c r="N103" i="7"/>
  <c r="N74" i="7"/>
  <c r="N84" i="7"/>
  <c r="N121" i="7"/>
  <c r="N91" i="7"/>
  <c r="N37" i="7"/>
  <c r="N98" i="7"/>
  <c r="N92" i="7"/>
  <c r="N56" i="7"/>
  <c r="N101" i="7"/>
  <c r="N96" i="7"/>
  <c r="N36" i="7"/>
  <c r="N82" i="7"/>
  <c r="N85" i="7"/>
  <c r="N27" i="7"/>
  <c r="N109" i="7"/>
  <c r="N88" i="7"/>
  <c r="N50" i="7"/>
  <c r="N81" i="7"/>
  <c r="N83" i="7"/>
  <c r="N111" i="7"/>
  <c r="N11" i="7"/>
  <c r="N23" i="7"/>
  <c r="N70" i="7"/>
  <c r="N18" i="7"/>
  <c r="N31" i="7"/>
  <c r="N42" i="7"/>
  <c r="N39" i="7"/>
  <c r="N62" i="7"/>
  <c r="N49" i="7"/>
  <c r="N15" i="7"/>
  <c r="N41" i="7"/>
  <c r="N71" i="7"/>
  <c r="N35" i="7"/>
  <c r="N59" i="7"/>
  <c r="N78" i="7"/>
  <c r="N53" i="7"/>
  <c r="N116" i="7"/>
  <c r="N122" i="7"/>
  <c r="M77" i="7"/>
  <c r="M86" i="7"/>
  <c r="M108" i="7"/>
  <c r="M113" i="7"/>
  <c r="M102" i="7"/>
  <c r="M117" i="7"/>
  <c r="M118" i="7"/>
  <c r="M119" i="7"/>
  <c r="M115" i="7"/>
  <c r="M110" i="7"/>
  <c r="M106" i="7"/>
  <c r="M26" i="7"/>
  <c r="M40" i="7"/>
  <c r="M21" i="7"/>
  <c r="M8" i="7"/>
  <c r="M33" i="7"/>
  <c r="M57" i="7"/>
  <c r="M30" i="7"/>
  <c r="M73" i="7"/>
  <c r="M38" i="7"/>
  <c r="M99" i="7"/>
  <c r="M87" i="7"/>
  <c r="M114" i="7"/>
  <c r="M76" i="7"/>
  <c r="M89" i="7"/>
  <c r="M16" i="7"/>
  <c r="M65" i="7"/>
  <c r="M66" i="7"/>
  <c r="M46" i="7"/>
  <c r="M52" i="7"/>
  <c r="M75" i="7"/>
  <c r="M61" i="7"/>
  <c r="M9" i="7"/>
  <c r="M63" i="7"/>
  <c r="M79" i="7"/>
  <c r="M54" i="7"/>
  <c r="M22" i="7"/>
  <c r="M69" i="7"/>
  <c r="M28" i="7"/>
  <c r="M14" i="7"/>
  <c r="M58" i="7"/>
  <c r="M93" i="7"/>
  <c r="M95" i="7"/>
  <c r="M13" i="7"/>
  <c r="M20" i="7"/>
  <c r="M51" i="7"/>
  <c r="M60" i="7"/>
  <c r="M24" i="7"/>
  <c r="M48" i="7"/>
  <c r="M107" i="7"/>
  <c r="M100" i="7"/>
  <c r="M55" i="7"/>
  <c r="M7" i="7"/>
  <c r="M105" i="7"/>
  <c r="M10" i="7"/>
  <c r="M34" i="7"/>
  <c r="M32" i="7"/>
  <c r="M12" i="7"/>
  <c r="M64" i="7"/>
  <c r="M47" i="7"/>
  <c r="M5" i="7"/>
  <c r="M6" i="7"/>
  <c r="M44" i="7"/>
  <c r="M45" i="7"/>
  <c r="M19" i="7"/>
  <c r="M97" i="7"/>
  <c r="M94" i="7"/>
  <c r="M90" i="7"/>
  <c r="M112" i="7"/>
  <c r="M29" i="7"/>
  <c r="M120" i="7"/>
  <c r="M17" i="7"/>
  <c r="M67" i="7"/>
  <c r="M25" i="7"/>
  <c r="M43" i="7"/>
  <c r="M80" i="7"/>
  <c r="M68" i="7"/>
  <c r="M104" i="7"/>
  <c r="M103" i="7"/>
  <c r="M74" i="7"/>
  <c r="M84" i="7"/>
  <c r="M121" i="7"/>
  <c r="P121" i="7" s="1"/>
  <c r="M91" i="7"/>
  <c r="M37" i="7"/>
  <c r="M98" i="7"/>
  <c r="M92" i="7"/>
  <c r="M56" i="7"/>
  <c r="M101" i="7"/>
  <c r="M96" i="7"/>
  <c r="M36" i="7"/>
  <c r="M82" i="7"/>
  <c r="M85" i="7"/>
  <c r="M27" i="7"/>
  <c r="M109" i="7"/>
  <c r="M88" i="7"/>
  <c r="M50" i="7"/>
  <c r="M81" i="7"/>
  <c r="M83" i="7"/>
  <c r="M111" i="7"/>
  <c r="M11" i="7"/>
  <c r="M23" i="7"/>
  <c r="M70" i="7"/>
  <c r="M18" i="7"/>
  <c r="M31" i="7"/>
  <c r="M42" i="7"/>
  <c r="M39" i="7"/>
  <c r="M62" i="7"/>
  <c r="M49" i="7"/>
  <c r="M15" i="7"/>
  <c r="M41" i="7"/>
  <c r="M71" i="7"/>
  <c r="M35" i="7"/>
  <c r="M59" i="7"/>
  <c r="M78" i="7"/>
  <c r="M53" i="7"/>
  <c r="M116" i="7"/>
  <c r="M122" i="7"/>
  <c r="P70" i="3" l="1"/>
  <c r="P122" i="1"/>
  <c r="P124" i="1"/>
  <c r="L126" i="1" l="1"/>
  <c r="J126" i="1"/>
  <c r="H126" i="1"/>
  <c r="L123" i="1"/>
  <c r="J123" i="1"/>
  <c r="H123" i="1"/>
  <c r="L127" i="1"/>
  <c r="J127" i="1"/>
  <c r="H127" i="1"/>
  <c r="L128" i="1"/>
  <c r="J128" i="1"/>
  <c r="H128" i="1"/>
  <c r="L115" i="1"/>
  <c r="J115" i="1"/>
  <c r="H115" i="1"/>
  <c r="L116" i="1"/>
  <c r="J116" i="1"/>
  <c r="H116" i="1"/>
  <c r="L13" i="1"/>
  <c r="J13" i="1"/>
  <c r="H13" i="1"/>
  <c r="L14" i="1"/>
  <c r="J14" i="1"/>
  <c r="H14" i="1"/>
  <c r="L19" i="1"/>
  <c r="J19" i="1"/>
  <c r="H19" i="1"/>
  <c r="L6" i="1"/>
  <c r="J6" i="1"/>
  <c r="H6" i="1"/>
  <c r="L24" i="1"/>
  <c r="J24" i="1"/>
  <c r="H24" i="1"/>
  <c r="L33" i="1"/>
  <c r="J33" i="1"/>
  <c r="H33" i="1"/>
  <c r="L21" i="1"/>
  <c r="J21" i="1"/>
  <c r="H21" i="1"/>
  <c r="L12" i="1"/>
  <c r="J12" i="1"/>
  <c r="H12" i="1"/>
  <c r="L20" i="1"/>
  <c r="J20" i="1"/>
  <c r="H20" i="1"/>
  <c r="L5" i="1"/>
  <c r="J5" i="1"/>
  <c r="H5" i="1"/>
  <c r="L55" i="1"/>
  <c r="J55" i="1"/>
  <c r="H55" i="1"/>
  <c r="L26" i="1"/>
  <c r="J26" i="1"/>
  <c r="H26" i="1"/>
  <c r="L11" i="1"/>
  <c r="J11" i="1"/>
  <c r="H11" i="1"/>
  <c r="L7" i="1"/>
  <c r="J7" i="1"/>
  <c r="H7" i="1"/>
  <c r="L50" i="1"/>
  <c r="J50" i="1"/>
  <c r="H50" i="1"/>
  <c r="L30" i="1"/>
  <c r="J30" i="1"/>
  <c r="H30" i="1"/>
  <c r="L64" i="1"/>
  <c r="J64" i="1"/>
  <c r="H64" i="1"/>
  <c r="L54" i="1"/>
  <c r="J54" i="1"/>
  <c r="H54" i="1"/>
  <c r="L39" i="1"/>
  <c r="J39" i="1"/>
  <c r="H39" i="1"/>
  <c r="L38" i="1"/>
  <c r="J38" i="1"/>
  <c r="H38" i="1"/>
  <c r="L45" i="1"/>
  <c r="J45" i="1"/>
  <c r="H45" i="1"/>
  <c r="L53" i="1"/>
  <c r="J53" i="1"/>
  <c r="H53" i="1"/>
  <c r="L31" i="1"/>
  <c r="J31" i="1"/>
  <c r="H31" i="1"/>
  <c r="L113" i="1"/>
  <c r="J113" i="1"/>
  <c r="H113" i="1"/>
  <c r="L10" i="1"/>
  <c r="J10" i="1"/>
  <c r="H10" i="1"/>
  <c r="L27" i="1"/>
  <c r="J27" i="1"/>
  <c r="H27" i="1"/>
  <c r="L74" i="1"/>
  <c r="J74" i="1"/>
  <c r="H74" i="1"/>
  <c r="L89" i="1"/>
  <c r="J89" i="1"/>
  <c r="H89" i="1"/>
  <c r="L67" i="1"/>
  <c r="J67" i="1"/>
  <c r="H67" i="1"/>
  <c r="L35" i="1"/>
  <c r="J35" i="1"/>
  <c r="H35" i="1"/>
  <c r="L76" i="1"/>
  <c r="J76" i="1"/>
  <c r="H76" i="1"/>
  <c r="L40" i="1"/>
  <c r="J40" i="1"/>
  <c r="H40" i="1"/>
  <c r="L18" i="1"/>
  <c r="J18" i="1"/>
  <c r="H18" i="1"/>
  <c r="L52" i="1"/>
  <c r="J52" i="1"/>
  <c r="H52" i="1"/>
  <c r="L41" i="1"/>
  <c r="J41" i="1"/>
  <c r="H41" i="1"/>
  <c r="L94" i="1"/>
  <c r="J94" i="1"/>
  <c r="H94" i="1"/>
  <c r="L66" i="1"/>
  <c r="J66" i="1"/>
  <c r="H66" i="1"/>
  <c r="L44" i="1"/>
  <c r="J44" i="1"/>
  <c r="H44" i="1"/>
  <c r="L51" i="1"/>
  <c r="J51" i="1"/>
  <c r="H51" i="1"/>
  <c r="L56" i="1"/>
  <c r="J56" i="1"/>
  <c r="H56" i="1"/>
  <c r="L43" i="1"/>
  <c r="J43" i="1"/>
  <c r="H43" i="1"/>
  <c r="L70" i="1"/>
  <c r="J70" i="1"/>
  <c r="H70" i="1"/>
  <c r="L80" i="1"/>
  <c r="J80" i="1"/>
  <c r="H80" i="1"/>
  <c r="L34" i="1"/>
  <c r="J34" i="1"/>
  <c r="H34" i="1"/>
  <c r="L103" i="1"/>
  <c r="J103" i="1"/>
  <c r="H103" i="1"/>
  <c r="L78" i="1"/>
  <c r="J78" i="1"/>
  <c r="H78" i="1"/>
  <c r="L107" i="1"/>
  <c r="J107" i="1"/>
  <c r="H107" i="1"/>
  <c r="L75" i="1"/>
  <c r="J75" i="1"/>
  <c r="H75" i="1"/>
  <c r="L91" i="1"/>
  <c r="J91" i="1"/>
  <c r="H91" i="1"/>
  <c r="L90" i="1"/>
  <c r="J90" i="1"/>
  <c r="H90" i="1"/>
  <c r="L59" i="1"/>
  <c r="J59" i="1"/>
  <c r="H59" i="1"/>
  <c r="L68" i="1"/>
  <c r="J68" i="1"/>
  <c r="H68" i="1"/>
  <c r="L87" i="1"/>
  <c r="J87" i="1"/>
  <c r="H87" i="1"/>
  <c r="L73" i="1"/>
  <c r="J73" i="1"/>
  <c r="H73" i="1"/>
  <c r="L9" i="1"/>
  <c r="J9" i="1"/>
  <c r="H9" i="1"/>
  <c r="L93" i="1"/>
  <c r="J93" i="1"/>
  <c r="H93" i="1"/>
  <c r="L62" i="1"/>
  <c r="J62" i="1"/>
  <c r="H62" i="1"/>
  <c r="L15" i="1"/>
  <c r="J15" i="1"/>
  <c r="H15" i="1"/>
  <c r="L85" i="1"/>
  <c r="J85" i="1"/>
  <c r="H85" i="1"/>
  <c r="L106" i="1"/>
  <c r="J106" i="1"/>
  <c r="H106" i="1"/>
  <c r="L61" i="1"/>
  <c r="J61" i="1"/>
  <c r="H61" i="1"/>
  <c r="L49" i="1"/>
  <c r="J49" i="1"/>
  <c r="H49" i="1"/>
  <c r="L8" i="1"/>
  <c r="J8" i="1"/>
  <c r="H8" i="1"/>
  <c r="L65" i="1"/>
  <c r="J65" i="1"/>
  <c r="H65" i="1"/>
  <c r="L16" i="1"/>
  <c r="J16" i="1"/>
  <c r="H16" i="1"/>
  <c r="L96" i="1"/>
  <c r="J96" i="1"/>
  <c r="H96" i="1"/>
  <c r="L83" i="1"/>
  <c r="J83" i="1"/>
  <c r="H83" i="1"/>
  <c r="L72" i="1"/>
  <c r="J72" i="1"/>
  <c r="H72" i="1"/>
  <c r="L36" i="1"/>
  <c r="J36" i="1"/>
  <c r="H36" i="1"/>
  <c r="L46" i="1"/>
  <c r="J46" i="1"/>
  <c r="H46" i="1"/>
  <c r="L42" i="1"/>
  <c r="J42" i="1"/>
  <c r="H42" i="1"/>
  <c r="L23" i="1"/>
  <c r="J23" i="1"/>
  <c r="H23" i="1"/>
  <c r="L22" i="1"/>
  <c r="J22" i="1"/>
  <c r="H22" i="1"/>
  <c r="L98" i="1"/>
  <c r="J98" i="1"/>
  <c r="H98" i="1"/>
  <c r="L71" i="1"/>
  <c r="J71" i="1"/>
  <c r="H71" i="1"/>
  <c r="L110" i="1"/>
  <c r="J110" i="1"/>
  <c r="H110" i="1"/>
  <c r="L63" i="1"/>
  <c r="J63" i="1"/>
  <c r="H63" i="1"/>
  <c r="L88" i="1"/>
  <c r="J88" i="1"/>
  <c r="H88" i="1"/>
  <c r="L79" i="1"/>
  <c r="J79" i="1"/>
  <c r="H79" i="1"/>
  <c r="L86" i="1"/>
  <c r="J86" i="1"/>
  <c r="H86" i="1"/>
  <c r="L69" i="1"/>
  <c r="J69" i="1"/>
  <c r="H69" i="1"/>
  <c r="L99" i="1"/>
  <c r="J99" i="1"/>
  <c r="H99" i="1"/>
  <c r="L111" i="1"/>
  <c r="J111" i="1"/>
  <c r="H111" i="1"/>
  <c r="L119" i="1"/>
  <c r="J119" i="1"/>
  <c r="H119" i="1"/>
  <c r="L105" i="1"/>
  <c r="J105" i="1"/>
  <c r="H105" i="1"/>
  <c r="L29" i="1"/>
  <c r="J29" i="1"/>
  <c r="H29" i="1"/>
  <c r="L109" i="1"/>
  <c r="J109" i="1"/>
  <c r="H109" i="1"/>
  <c r="L97" i="1"/>
  <c r="J97" i="1"/>
  <c r="H97" i="1"/>
  <c r="L57" i="1"/>
  <c r="J57" i="1"/>
  <c r="H57" i="1"/>
  <c r="L81" i="1"/>
  <c r="J81" i="1"/>
  <c r="H81" i="1"/>
  <c r="L32" i="1"/>
  <c r="J32" i="1"/>
  <c r="H32" i="1"/>
  <c r="L25" i="1"/>
  <c r="J25" i="1"/>
  <c r="H25" i="1"/>
  <c r="L17" i="1"/>
  <c r="J17" i="1"/>
  <c r="H17" i="1"/>
  <c r="L100" i="1"/>
  <c r="J100" i="1"/>
  <c r="H100" i="1"/>
  <c r="L47" i="1"/>
  <c r="J47" i="1"/>
  <c r="H47" i="1"/>
  <c r="L28" i="1"/>
  <c r="J28" i="1"/>
  <c r="H28" i="1"/>
  <c r="L101" i="1"/>
  <c r="J101" i="1"/>
  <c r="H101" i="1"/>
  <c r="L60" i="1"/>
  <c r="J60" i="1"/>
  <c r="H60" i="1"/>
  <c r="L77" i="1"/>
  <c r="J77" i="1"/>
  <c r="H77" i="1"/>
  <c r="L48" i="1"/>
  <c r="J48" i="1"/>
  <c r="H48" i="1"/>
  <c r="L92" i="1"/>
  <c r="J92" i="1"/>
  <c r="H92" i="1"/>
  <c r="L104" i="1"/>
  <c r="J104" i="1"/>
  <c r="H104" i="1"/>
  <c r="L58" i="1"/>
  <c r="J58" i="1"/>
  <c r="H58" i="1"/>
  <c r="L37" i="1"/>
  <c r="J37" i="1"/>
  <c r="H37" i="1"/>
  <c r="L82" i="1"/>
  <c r="J82" i="1"/>
  <c r="H82" i="1"/>
  <c r="L95" i="1"/>
  <c r="J95" i="1"/>
  <c r="H95" i="1"/>
  <c r="L112" i="1"/>
  <c r="J112" i="1"/>
  <c r="H112" i="1"/>
  <c r="L118" i="1"/>
  <c r="J118" i="1"/>
  <c r="H118" i="1"/>
  <c r="L120" i="1"/>
  <c r="J120" i="1"/>
  <c r="H120" i="1"/>
  <c r="L114" i="1"/>
  <c r="J114" i="1"/>
  <c r="H114" i="1"/>
  <c r="L108" i="1"/>
  <c r="J108" i="1"/>
  <c r="H108" i="1"/>
  <c r="L125" i="1"/>
  <c r="J125" i="1"/>
  <c r="H125" i="1"/>
  <c r="L102" i="1"/>
  <c r="J102" i="1"/>
  <c r="H102" i="1"/>
  <c r="L117" i="1"/>
  <c r="J117" i="1"/>
  <c r="H117" i="1"/>
  <c r="L121" i="1"/>
  <c r="J121" i="1"/>
  <c r="H121" i="1"/>
  <c r="L84" i="1"/>
  <c r="J84" i="1"/>
  <c r="H84" i="1"/>
  <c r="O122" i="7"/>
  <c r="O116" i="7"/>
  <c r="H116" i="7"/>
  <c r="L53" i="7"/>
  <c r="J53" i="7"/>
  <c r="H53" i="7"/>
  <c r="L78" i="7"/>
  <c r="J78" i="7"/>
  <c r="H78" i="7"/>
  <c r="L59" i="7"/>
  <c r="J59" i="7"/>
  <c r="H59" i="7"/>
  <c r="L35" i="7"/>
  <c r="J35" i="7"/>
  <c r="H35" i="7"/>
  <c r="L71" i="7"/>
  <c r="J71" i="7"/>
  <c r="H71" i="7"/>
  <c r="L41" i="7"/>
  <c r="J41" i="7"/>
  <c r="H41" i="7"/>
  <c r="L15" i="7"/>
  <c r="J15" i="7"/>
  <c r="H15" i="7"/>
  <c r="L49" i="7"/>
  <c r="J49" i="7"/>
  <c r="H49" i="7"/>
  <c r="L62" i="7"/>
  <c r="J62" i="7"/>
  <c r="H62" i="7"/>
  <c r="L39" i="7"/>
  <c r="J39" i="7"/>
  <c r="H39" i="7"/>
  <c r="L42" i="7"/>
  <c r="J42" i="7"/>
  <c r="H42" i="7"/>
  <c r="L31" i="7"/>
  <c r="J31" i="7"/>
  <c r="H31" i="7"/>
  <c r="L18" i="7"/>
  <c r="J18" i="7"/>
  <c r="H18" i="7"/>
  <c r="L70" i="7"/>
  <c r="J70" i="7"/>
  <c r="H70" i="7"/>
  <c r="L23" i="7"/>
  <c r="J23" i="7"/>
  <c r="H23" i="7"/>
  <c r="L11" i="7"/>
  <c r="J11" i="7"/>
  <c r="H11" i="7"/>
  <c r="L111" i="7"/>
  <c r="J111" i="7"/>
  <c r="H111" i="7"/>
  <c r="L83" i="7"/>
  <c r="J83" i="7"/>
  <c r="H83" i="7"/>
  <c r="L81" i="7"/>
  <c r="J81" i="7"/>
  <c r="H81" i="7"/>
  <c r="L50" i="7"/>
  <c r="J50" i="7"/>
  <c r="H50" i="7"/>
  <c r="L88" i="7"/>
  <c r="J88" i="7"/>
  <c r="H88" i="7"/>
  <c r="L109" i="7"/>
  <c r="J109" i="7"/>
  <c r="H109" i="7"/>
  <c r="L27" i="7"/>
  <c r="J27" i="7"/>
  <c r="H27" i="7"/>
  <c r="L85" i="7"/>
  <c r="J85" i="7"/>
  <c r="H85" i="7"/>
  <c r="L82" i="7"/>
  <c r="J82" i="7"/>
  <c r="H82" i="7"/>
  <c r="L36" i="7"/>
  <c r="J36" i="7"/>
  <c r="H36" i="7"/>
  <c r="L96" i="7"/>
  <c r="J96" i="7"/>
  <c r="H96" i="7"/>
  <c r="L101" i="7"/>
  <c r="J101" i="7"/>
  <c r="H101" i="7"/>
  <c r="L56" i="7"/>
  <c r="J56" i="7"/>
  <c r="H56" i="7"/>
  <c r="L92" i="7"/>
  <c r="J92" i="7"/>
  <c r="H92" i="7"/>
  <c r="L98" i="7"/>
  <c r="J98" i="7"/>
  <c r="H98" i="7"/>
  <c r="L37" i="7"/>
  <c r="J37" i="7"/>
  <c r="H37" i="7"/>
  <c r="L91" i="7"/>
  <c r="J91" i="7"/>
  <c r="H91" i="7"/>
  <c r="L84" i="7"/>
  <c r="J84" i="7"/>
  <c r="H84" i="7"/>
  <c r="L74" i="7"/>
  <c r="J74" i="7"/>
  <c r="H74" i="7"/>
  <c r="L103" i="7"/>
  <c r="J103" i="7"/>
  <c r="H103" i="7"/>
  <c r="L104" i="7"/>
  <c r="J104" i="7"/>
  <c r="H104" i="7"/>
  <c r="L68" i="7"/>
  <c r="J68" i="7"/>
  <c r="H68" i="7"/>
  <c r="L80" i="7"/>
  <c r="J80" i="7"/>
  <c r="H80" i="7"/>
  <c r="L43" i="7"/>
  <c r="J43" i="7"/>
  <c r="H43" i="7"/>
  <c r="L25" i="7"/>
  <c r="J25" i="7"/>
  <c r="H25" i="7"/>
  <c r="L67" i="7"/>
  <c r="J67" i="7"/>
  <c r="H67" i="7"/>
  <c r="L17" i="7"/>
  <c r="J17" i="7"/>
  <c r="H17" i="7"/>
  <c r="L120" i="7"/>
  <c r="J120" i="7"/>
  <c r="H120" i="7"/>
  <c r="L29" i="7"/>
  <c r="J29" i="7"/>
  <c r="H29" i="7"/>
  <c r="L112" i="7"/>
  <c r="J112" i="7"/>
  <c r="H112" i="7"/>
  <c r="L90" i="7"/>
  <c r="J90" i="7"/>
  <c r="H90" i="7"/>
  <c r="L94" i="7"/>
  <c r="J94" i="7"/>
  <c r="H94" i="7"/>
  <c r="L97" i="7"/>
  <c r="J97" i="7"/>
  <c r="H97" i="7"/>
  <c r="L19" i="7"/>
  <c r="J19" i="7"/>
  <c r="H19" i="7"/>
  <c r="L45" i="7"/>
  <c r="J45" i="7"/>
  <c r="H45" i="7"/>
  <c r="L44" i="7"/>
  <c r="J44" i="7"/>
  <c r="H44" i="7"/>
  <c r="L6" i="7"/>
  <c r="J6" i="7"/>
  <c r="H6" i="7"/>
  <c r="L5" i="7"/>
  <c r="J5" i="7"/>
  <c r="H5" i="7"/>
  <c r="L47" i="7"/>
  <c r="J47" i="7"/>
  <c r="H47" i="7"/>
  <c r="L64" i="7"/>
  <c r="J64" i="7"/>
  <c r="H64" i="7"/>
  <c r="L12" i="7"/>
  <c r="J12" i="7"/>
  <c r="H12" i="7"/>
  <c r="L32" i="7"/>
  <c r="J32" i="7"/>
  <c r="H32" i="7"/>
  <c r="L34" i="7"/>
  <c r="J34" i="7"/>
  <c r="H34" i="7"/>
  <c r="L10" i="7"/>
  <c r="J10" i="7"/>
  <c r="H10" i="7"/>
  <c r="L105" i="7"/>
  <c r="J105" i="7"/>
  <c r="H105" i="7"/>
  <c r="L7" i="7"/>
  <c r="J7" i="7"/>
  <c r="H7" i="7"/>
  <c r="L55" i="7"/>
  <c r="J55" i="7"/>
  <c r="H55" i="7"/>
  <c r="L100" i="7"/>
  <c r="J100" i="7"/>
  <c r="H100" i="7"/>
  <c r="L107" i="7"/>
  <c r="J107" i="7"/>
  <c r="H107" i="7"/>
  <c r="L48" i="7"/>
  <c r="J48" i="7"/>
  <c r="H48" i="7"/>
  <c r="L24" i="7"/>
  <c r="J24" i="7"/>
  <c r="H24" i="7"/>
  <c r="L60" i="7"/>
  <c r="J60" i="7"/>
  <c r="H60" i="7"/>
  <c r="L51" i="7"/>
  <c r="J51" i="7"/>
  <c r="H51" i="7"/>
  <c r="L20" i="7"/>
  <c r="J20" i="7"/>
  <c r="H20" i="7"/>
  <c r="L13" i="7"/>
  <c r="J13" i="7"/>
  <c r="H13" i="7"/>
  <c r="L95" i="7"/>
  <c r="J95" i="7"/>
  <c r="H95" i="7"/>
  <c r="L93" i="7"/>
  <c r="J93" i="7"/>
  <c r="H93" i="7"/>
  <c r="L58" i="7"/>
  <c r="J58" i="7"/>
  <c r="H58" i="7"/>
  <c r="L14" i="7"/>
  <c r="J14" i="7"/>
  <c r="H14" i="7"/>
  <c r="L28" i="7"/>
  <c r="J28" i="7"/>
  <c r="H28" i="7"/>
  <c r="L69" i="7"/>
  <c r="J69" i="7"/>
  <c r="H69" i="7"/>
  <c r="L22" i="7"/>
  <c r="J22" i="7"/>
  <c r="H22" i="7"/>
  <c r="L54" i="7"/>
  <c r="J54" i="7"/>
  <c r="H54" i="7"/>
  <c r="L79" i="7"/>
  <c r="J79" i="7"/>
  <c r="H79" i="7"/>
  <c r="L63" i="7"/>
  <c r="J63" i="7"/>
  <c r="H63" i="7"/>
  <c r="L9" i="7"/>
  <c r="J9" i="7"/>
  <c r="H9" i="7"/>
  <c r="L61" i="7"/>
  <c r="J61" i="7"/>
  <c r="H61" i="7"/>
  <c r="L75" i="7"/>
  <c r="J75" i="7"/>
  <c r="H75" i="7"/>
  <c r="L52" i="7"/>
  <c r="J52" i="7"/>
  <c r="H52" i="7"/>
  <c r="L46" i="7"/>
  <c r="J46" i="7"/>
  <c r="H46" i="7"/>
  <c r="L66" i="7"/>
  <c r="J66" i="7"/>
  <c r="H66" i="7"/>
  <c r="L65" i="7"/>
  <c r="J65" i="7"/>
  <c r="H65" i="7"/>
  <c r="L16" i="7"/>
  <c r="J16" i="7"/>
  <c r="H16" i="7"/>
  <c r="L89" i="7"/>
  <c r="J89" i="7"/>
  <c r="H89" i="7"/>
  <c r="L76" i="7"/>
  <c r="J76" i="7"/>
  <c r="H76" i="7"/>
  <c r="L114" i="7"/>
  <c r="J114" i="7"/>
  <c r="H114" i="7"/>
  <c r="L87" i="7"/>
  <c r="J87" i="7"/>
  <c r="H87" i="7"/>
  <c r="L99" i="7"/>
  <c r="J99" i="7"/>
  <c r="H99" i="7"/>
  <c r="L38" i="7"/>
  <c r="J38" i="7"/>
  <c r="H38" i="7"/>
  <c r="L73" i="7"/>
  <c r="J73" i="7"/>
  <c r="H73" i="7"/>
  <c r="L30" i="7"/>
  <c r="J30" i="7"/>
  <c r="H30" i="7"/>
  <c r="L57" i="7"/>
  <c r="J57" i="7"/>
  <c r="H57" i="7"/>
  <c r="L33" i="7"/>
  <c r="J33" i="7"/>
  <c r="H33" i="7"/>
  <c r="L8" i="7"/>
  <c r="J8" i="7"/>
  <c r="H8" i="7"/>
  <c r="L21" i="7"/>
  <c r="J21" i="7"/>
  <c r="H21" i="7"/>
  <c r="L40" i="7"/>
  <c r="J40" i="7"/>
  <c r="H40" i="7"/>
  <c r="L26" i="7"/>
  <c r="J26" i="7"/>
  <c r="H26" i="7"/>
  <c r="L106" i="7"/>
  <c r="J106" i="7"/>
  <c r="H106" i="7"/>
  <c r="L110" i="7"/>
  <c r="J110" i="7"/>
  <c r="H110" i="7"/>
  <c r="L115" i="7"/>
  <c r="J115" i="7"/>
  <c r="H115" i="7"/>
  <c r="L119" i="7"/>
  <c r="J119" i="7"/>
  <c r="H119" i="7"/>
  <c r="L118" i="7"/>
  <c r="J118" i="7"/>
  <c r="H118" i="7"/>
  <c r="L117" i="7"/>
  <c r="J117" i="7"/>
  <c r="H117" i="7"/>
  <c r="L102" i="7"/>
  <c r="J102" i="7"/>
  <c r="H102" i="7"/>
  <c r="L113" i="7"/>
  <c r="J113" i="7"/>
  <c r="H113" i="7"/>
  <c r="L108" i="7"/>
  <c r="J108" i="7"/>
  <c r="H108" i="7"/>
  <c r="L86" i="7"/>
  <c r="J86" i="7"/>
  <c r="H86" i="7"/>
  <c r="L77" i="7"/>
  <c r="J77" i="7"/>
  <c r="H77" i="7"/>
  <c r="L72" i="7"/>
  <c r="J72" i="7"/>
  <c r="H72" i="7"/>
  <c r="O43" i="7" l="1"/>
  <c r="O72" i="7"/>
  <c r="O86" i="7"/>
  <c r="O78" i="7"/>
  <c r="O41" i="7"/>
  <c r="O39" i="7"/>
  <c r="O70" i="7"/>
  <c r="O83" i="7"/>
  <c r="O109" i="7"/>
  <c r="O15" i="7"/>
  <c r="O42" i="7"/>
  <c r="O23" i="7"/>
  <c r="O81" i="7"/>
  <c r="O27" i="7"/>
  <c r="O96" i="7"/>
  <c r="O98" i="7"/>
  <c r="O74" i="7"/>
  <c r="O80" i="7"/>
  <c r="O17" i="7"/>
  <c r="O90" i="7"/>
  <c r="O45" i="7"/>
  <c r="O47" i="7"/>
  <c r="O34" i="7"/>
  <c r="O55" i="7"/>
  <c r="O24" i="7"/>
  <c r="O13" i="7"/>
  <c r="O14" i="7"/>
  <c r="O54" i="7"/>
  <c r="O61" i="7"/>
  <c r="O66" i="7"/>
  <c r="O76" i="7"/>
  <c r="O38" i="7"/>
  <c r="O33" i="7"/>
  <c r="O26" i="7"/>
  <c r="O119" i="7"/>
  <c r="O113" i="7"/>
  <c r="O108" i="7"/>
  <c r="O110" i="7"/>
  <c r="O106" i="7"/>
  <c r="O30" i="7"/>
  <c r="O73" i="7"/>
  <c r="O114" i="7"/>
  <c r="O52" i="7"/>
  <c r="O75" i="7"/>
  <c r="O69" i="7"/>
  <c r="O28" i="7"/>
  <c r="O51" i="7"/>
  <c r="O60" i="7"/>
  <c r="O100" i="7"/>
  <c r="O12" i="7"/>
  <c r="O104" i="7"/>
  <c r="O103" i="7"/>
  <c r="O91" i="7"/>
  <c r="O37" i="7"/>
  <c r="O56" i="7"/>
  <c r="O101" i="7"/>
  <c r="O82" i="7"/>
  <c r="O85" i="7"/>
  <c r="O59" i="7"/>
  <c r="O77" i="7"/>
  <c r="O102" i="7"/>
  <c r="O115" i="7"/>
  <c r="O40" i="7"/>
  <c r="O57" i="7"/>
  <c r="O99" i="7"/>
  <c r="O89" i="7"/>
  <c r="O46" i="7"/>
  <c r="O9" i="7"/>
  <c r="O22" i="7"/>
  <c r="O58" i="7"/>
  <c r="O20" i="7"/>
  <c r="O48" i="7"/>
  <c r="O7" i="7"/>
  <c r="O32" i="7"/>
  <c r="O5" i="7"/>
  <c r="O19" i="7"/>
  <c r="O112" i="7"/>
  <c r="O67" i="7"/>
  <c r="O68" i="7"/>
  <c r="O84" i="7"/>
  <c r="O92" i="7"/>
  <c r="O36" i="7"/>
  <c r="O50" i="7"/>
  <c r="O11" i="7"/>
  <c r="O31" i="7"/>
  <c r="O49" i="7"/>
  <c r="O35" i="7"/>
  <c r="O117" i="7"/>
  <c r="O118" i="7"/>
  <c r="O21" i="7"/>
  <c r="O8" i="7"/>
  <c r="O87" i="7"/>
  <c r="O16" i="7"/>
  <c r="O65" i="7"/>
  <c r="O63" i="7"/>
  <c r="O79" i="7"/>
  <c r="O93" i="7"/>
  <c r="O95" i="7"/>
  <c r="O107" i="7"/>
  <c r="O105" i="7"/>
  <c r="O10" i="7"/>
  <c r="O64" i="7"/>
  <c r="O6" i="7"/>
  <c r="O44" i="7"/>
  <c r="O97" i="7"/>
  <c r="O94" i="7"/>
  <c r="O29" i="7"/>
  <c r="O120" i="7"/>
  <c r="O25" i="7"/>
  <c r="O88" i="7"/>
  <c r="O111" i="7"/>
  <c r="O18" i="7"/>
  <c r="O62" i="7"/>
  <c r="O71" i="7"/>
  <c r="O53" i="7"/>
  <c r="J156" i="9" l="1"/>
  <c r="H156" i="9"/>
  <c r="J12" i="9"/>
  <c r="H12" i="9"/>
  <c r="J84" i="9"/>
  <c r="H84" i="9"/>
  <c r="J37" i="9"/>
  <c r="H37" i="9"/>
  <c r="J20" i="9"/>
  <c r="H20" i="9"/>
  <c r="J39" i="9"/>
  <c r="H39" i="9"/>
  <c r="J14" i="9"/>
  <c r="H14" i="9"/>
  <c r="J87" i="9"/>
  <c r="H87" i="9"/>
  <c r="J29" i="9"/>
  <c r="H29" i="9"/>
  <c r="J140" i="9"/>
  <c r="H140" i="9"/>
  <c r="J154" i="9"/>
  <c r="J155" i="9"/>
  <c r="J82" i="9"/>
  <c r="H82" i="9"/>
  <c r="J35" i="9"/>
  <c r="H35" i="9"/>
  <c r="J34" i="9"/>
  <c r="H34" i="9"/>
  <c r="J66" i="9"/>
  <c r="H66" i="9"/>
  <c r="J26" i="9"/>
  <c r="H26" i="9"/>
  <c r="J43" i="9"/>
  <c r="H43" i="9"/>
  <c r="J61" i="9"/>
  <c r="H61" i="9"/>
  <c r="J31" i="9"/>
  <c r="H31" i="9"/>
  <c r="J81" i="9"/>
  <c r="H81" i="9"/>
  <c r="J19" i="9"/>
  <c r="H19" i="9"/>
  <c r="J89" i="9"/>
  <c r="H89" i="9"/>
  <c r="J91" i="9"/>
  <c r="H91" i="9"/>
  <c r="J94" i="9"/>
  <c r="H94" i="9"/>
  <c r="J44" i="9"/>
  <c r="H44" i="9"/>
  <c r="J32" i="9"/>
  <c r="H32" i="9"/>
  <c r="J15" i="9"/>
  <c r="H15" i="9"/>
  <c r="J16" i="9"/>
  <c r="H16" i="9"/>
  <c r="J101" i="9"/>
  <c r="H101" i="9"/>
  <c r="J55" i="9"/>
  <c r="H55" i="9"/>
  <c r="J30" i="9"/>
  <c r="H30" i="9"/>
  <c r="J47" i="9"/>
  <c r="H47" i="9"/>
  <c r="J157" i="9"/>
  <c r="H157" i="9"/>
  <c r="J111" i="9"/>
  <c r="H111" i="9"/>
  <c r="J98" i="9"/>
  <c r="H98" i="9"/>
  <c r="J80" i="9"/>
  <c r="H80" i="9"/>
  <c r="J74" i="9"/>
  <c r="H74" i="9"/>
  <c r="J79" i="9"/>
  <c r="H79" i="9"/>
  <c r="J116" i="9"/>
  <c r="H116" i="9"/>
  <c r="J93" i="9"/>
  <c r="H93" i="9"/>
  <c r="J121" i="9"/>
  <c r="H121" i="9"/>
  <c r="J50" i="9"/>
  <c r="H50" i="9"/>
  <c r="J72" i="9"/>
  <c r="H72" i="9"/>
  <c r="J48" i="9"/>
  <c r="H48" i="9"/>
  <c r="J86" i="9"/>
  <c r="H86" i="9"/>
  <c r="J110" i="9"/>
  <c r="H110" i="9"/>
  <c r="J128" i="9"/>
  <c r="H128" i="9"/>
  <c r="J139" i="9"/>
  <c r="H139" i="9"/>
  <c r="J96" i="9"/>
  <c r="H96" i="9"/>
  <c r="J135" i="9"/>
  <c r="H135" i="9"/>
  <c r="J78" i="9"/>
  <c r="H78" i="9"/>
  <c r="J146" i="9"/>
  <c r="H146" i="9"/>
  <c r="J152" i="9"/>
  <c r="H152" i="9"/>
  <c r="J53" i="9"/>
  <c r="H53" i="9"/>
  <c r="J133" i="9"/>
  <c r="H133" i="9"/>
  <c r="J65" i="9"/>
  <c r="H65" i="9"/>
  <c r="J130" i="9"/>
  <c r="H130" i="9"/>
  <c r="J129" i="9"/>
  <c r="H129" i="9"/>
  <c r="J76" i="9"/>
  <c r="H76" i="9"/>
  <c r="J56" i="9"/>
  <c r="H56" i="9"/>
  <c r="J25" i="9"/>
  <c r="H25" i="9"/>
  <c r="J85" i="9"/>
  <c r="H85" i="9"/>
  <c r="J64" i="9"/>
  <c r="H64" i="9"/>
  <c r="J143" i="9"/>
  <c r="H143" i="9"/>
  <c r="J141" i="9"/>
  <c r="H141" i="9"/>
  <c r="J144" i="9"/>
  <c r="H144" i="9"/>
  <c r="J46" i="9"/>
  <c r="H46" i="9"/>
  <c r="J57" i="9"/>
  <c r="H57" i="9"/>
  <c r="J63" i="9"/>
  <c r="H63" i="9"/>
  <c r="J60" i="9"/>
  <c r="H60" i="9"/>
  <c r="J83" i="9"/>
  <c r="H83" i="9"/>
  <c r="J90" i="9"/>
  <c r="H90" i="9"/>
  <c r="J153" i="9"/>
  <c r="H153" i="9"/>
  <c r="J150" i="9"/>
  <c r="H150" i="9"/>
  <c r="J147" i="9"/>
  <c r="H147" i="9"/>
  <c r="J149" i="9"/>
  <c r="H149" i="9"/>
  <c r="J151" i="9"/>
  <c r="H151" i="9"/>
  <c r="J142" i="9"/>
  <c r="H142" i="9"/>
  <c r="J123" i="9"/>
  <c r="H123" i="9"/>
  <c r="J114" i="9"/>
  <c r="H114" i="9"/>
  <c r="J67" i="9"/>
  <c r="H67" i="9"/>
  <c r="J124" i="9"/>
  <c r="H124" i="9"/>
  <c r="J136" i="9"/>
  <c r="H136" i="9"/>
  <c r="J127" i="9"/>
  <c r="H127" i="9"/>
  <c r="J132" i="9"/>
  <c r="H132" i="9"/>
  <c r="J126" i="9"/>
  <c r="H126" i="9"/>
  <c r="J27" i="9"/>
  <c r="H27" i="9"/>
  <c r="J5" i="9"/>
  <c r="H5" i="9"/>
  <c r="J92" i="9"/>
  <c r="H92" i="9"/>
  <c r="J8" i="9"/>
  <c r="H8" i="9"/>
  <c r="J6" i="9"/>
  <c r="H6" i="9"/>
  <c r="J7" i="9"/>
  <c r="H7" i="9"/>
  <c r="J22" i="9"/>
  <c r="H22" i="9"/>
  <c r="J13" i="9"/>
  <c r="H13" i="9"/>
  <c r="J115" i="9"/>
  <c r="H115" i="9"/>
  <c r="J137" i="9"/>
  <c r="H137" i="9"/>
  <c r="J105" i="9"/>
  <c r="H105" i="9"/>
  <c r="J21" i="9"/>
  <c r="H21" i="9"/>
  <c r="J33" i="9"/>
  <c r="H33" i="9"/>
  <c r="J58" i="9"/>
  <c r="H58" i="9"/>
  <c r="J18" i="9"/>
  <c r="H18" i="9"/>
  <c r="J117" i="9"/>
  <c r="H117" i="9"/>
  <c r="J145" i="9"/>
  <c r="H145" i="9"/>
  <c r="J113" i="9"/>
  <c r="H113" i="9"/>
  <c r="J148" i="9"/>
  <c r="H148" i="9"/>
  <c r="J104" i="9"/>
  <c r="H104" i="9"/>
  <c r="J95" i="9"/>
  <c r="H95" i="9"/>
  <c r="J24" i="9"/>
  <c r="H24" i="9"/>
  <c r="J73" i="9"/>
  <c r="H73" i="9"/>
  <c r="J23" i="9"/>
  <c r="H23" i="9"/>
  <c r="J28" i="9"/>
  <c r="H28" i="9"/>
  <c r="J120" i="9"/>
  <c r="H120" i="9"/>
  <c r="J103" i="9"/>
  <c r="H103" i="9"/>
  <c r="J134" i="9"/>
  <c r="H134" i="9"/>
  <c r="J109" i="9"/>
  <c r="H109" i="9"/>
  <c r="J62" i="9"/>
  <c r="H62" i="9"/>
  <c r="J107" i="9"/>
  <c r="H107" i="9"/>
  <c r="J99" i="9"/>
  <c r="H99" i="9"/>
  <c r="J59" i="9"/>
  <c r="H59" i="9"/>
  <c r="J97" i="9"/>
  <c r="H97" i="9"/>
  <c r="J36" i="9"/>
  <c r="H36" i="9"/>
  <c r="J41" i="9"/>
  <c r="H41" i="9"/>
  <c r="J75" i="9"/>
  <c r="H75" i="9"/>
  <c r="J54" i="9"/>
  <c r="H54" i="9"/>
  <c r="J45" i="9"/>
  <c r="H45" i="9"/>
  <c r="J71" i="9"/>
  <c r="H71" i="9"/>
  <c r="J52" i="9"/>
  <c r="H52" i="9"/>
  <c r="J11" i="9"/>
  <c r="H11" i="9"/>
  <c r="J77" i="9"/>
  <c r="H77" i="9"/>
  <c r="J38" i="9"/>
  <c r="H38" i="9"/>
  <c r="J106" i="9"/>
  <c r="H106" i="9"/>
  <c r="J68" i="9"/>
  <c r="H68" i="9"/>
  <c r="J10" i="9"/>
  <c r="H10" i="9"/>
  <c r="J118" i="9"/>
  <c r="H118" i="9"/>
  <c r="J9" i="9"/>
  <c r="H9" i="9"/>
  <c r="J88" i="9"/>
  <c r="H88" i="9"/>
  <c r="J42" i="9"/>
  <c r="H42" i="9"/>
  <c r="J131" i="9"/>
  <c r="H131" i="9"/>
  <c r="J70" i="9"/>
  <c r="H70" i="9"/>
  <c r="J108" i="9"/>
  <c r="H108" i="9"/>
  <c r="J112" i="9"/>
  <c r="H112" i="9"/>
  <c r="J49" i="9"/>
  <c r="H49" i="9"/>
  <c r="J17" i="9"/>
  <c r="H17" i="9"/>
  <c r="J102" i="9"/>
  <c r="H102" i="9"/>
  <c r="J119" i="9"/>
  <c r="H119" i="9"/>
  <c r="J138" i="9"/>
  <c r="H138" i="9"/>
  <c r="J125" i="9"/>
  <c r="H125" i="9"/>
  <c r="L122" i="9"/>
  <c r="J122" i="9"/>
  <c r="H122" i="9"/>
  <c r="O17" i="9" l="1"/>
  <c r="O33" i="9"/>
  <c r="O50" i="9"/>
  <c r="P50" i="9" s="1"/>
  <c r="O66" i="9"/>
  <c r="O82" i="9"/>
  <c r="O97" i="9"/>
  <c r="P97" i="9" s="1"/>
  <c r="O113" i="9"/>
  <c r="P113" i="9" s="1"/>
  <c r="O129" i="9"/>
  <c r="O144" i="9"/>
  <c r="O13" i="9"/>
  <c r="O30" i="9"/>
  <c r="O47" i="9"/>
  <c r="O63" i="9"/>
  <c r="O79" i="9"/>
  <c r="O95" i="9"/>
  <c r="O110" i="9"/>
  <c r="O126" i="9"/>
  <c r="O141" i="9"/>
  <c r="O6" i="9"/>
  <c r="P6" i="9" s="1"/>
  <c r="O19" i="9"/>
  <c r="O35" i="9"/>
  <c r="O52" i="9"/>
  <c r="O61" i="9"/>
  <c r="P61" i="9" s="1"/>
  <c r="O100" i="9"/>
  <c r="O131" i="9"/>
  <c r="O11" i="9"/>
  <c r="P11" i="9" s="1"/>
  <c r="O64" i="9"/>
  <c r="P64" i="9" s="1"/>
  <c r="O96" i="9"/>
  <c r="O127" i="9"/>
  <c r="O12" i="9"/>
  <c r="O65" i="9"/>
  <c r="P65" i="9" s="1"/>
  <c r="O94" i="9"/>
  <c r="O128" i="9"/>
  <c r="O7" i="9"/>
  <c r="O49" i="9"/>
  <c r="P49" i="9" s="1"/>
  <c r="O84" i="9"/>
  <c r="O114" i="9"/>
  <c r="O146" i="9"/>
  <c r="O92" i="9"/>
  <c r="P92" i="9" s="1"/>
  <c r="O154" i="9"/>
  <c r="O42" i="9"/>
  <c r="O74" i="9"/>
  <c r="O105" i="9"/>
  <c r="P105" i="9" s="1"/>
  <c r="O136" i="9"/>
  <c r="O22" i="9"/>
  <c r="O55" i="9"/>
  <c r="O87" i="9"/>
  <c r="P87" i="9" s="1"/>
  <c r="O118" i="9"/>
  <c r="O149" i="9"/>
  <c r="O27" i="9"/>
  <c r="P27" i="9" s="1"/>
  <c r="O36" i="9"/>
  <c r="P36" i="9" s="1"/>
  <c r="O116" i="9"/>
  <c r="O40" i="9"/>
  <c r="O111" i="9"/>
  <c r="O45" i="9"/>
  <c r="O112" i="9"/>
  <c r="O16" i="9"/>
  <c r="O99" i="9"/>
  <c r="O8" i="9"/>
  <c r="P8" i="9" s="1"/>
  <c r="O29" i="9"/>
  <c r="O62" i="9"/>
  <c r="O93" i="9"/>
  <c r="O125" i="9"/>
  <c r="O26" i="9"/>
  <c r="O59" i="9"/>
  <c r="O106" i="9"/>
  <c r="P106" i="9" s="1"/>
  <c r="O5" i="9"/>
  <c r="P5" i="9" s="1"/>
  <c r="O31" i="9"/>
  <c r="O48" i="9"/>
  <c r="O53" i="9"/>
  <c r="O85" i="9"/>
  <c r="P85" i="9" s="1"/>
  <c r="O124" i="9"/>
  <c r="O155" i="9"/>
  <c r="O56" i="9"/>
  <c r="O88" i="9"/>
  <c r="P88" i="9" s="1"/>
  <c r="O119" i="9"/>
  <c r="O150" i="9"/>
  <c r="O57" i="9"/>
  <c r="P57" i="9" s="1"/>
  <c r="O89" i="9"/>
  <c r="P89" i="9" s="1"/>
  <c r="O120" i="9"/>
  <c r="O151" i="9"/>
  <c r="O32" i="9"/>
  <c r="O76" i="9"/>
  <c r="P76" i="9" s="1"/>
  <c r="O107" i="9"/>
  <c r="O138" i="9"/>
  <c r="O21" i="9"/>
  <c r="O37" i="9"/>
  <c r="O54" i="9"/>
  <c r="O70" i="9"/>
  <c r="O86" i="9"/>
  <c r="P86" i="9" s="1"/>
  <c r="O101" i="9"/>
  <c r="P101" i="9" s="1"/>
  <c r="O117" i="9"/>
  <c r="O132" i="9"/>
  <c r="O148" i="9"/>
  <c r="O18" i="9"/>
  <c r="P18" i="9" s="1"/>
  <c r="O34" i="9"/>
  <c r="P34" i="9" s="1"/>
  <c r="O51" i="9"/>
  <c r="O67" i="9"/>
  <c r="P67" i="9" s="1"/>
  <c r="O83" i="9"/>
  <c r="O98" i="9"/>
  <c r="P98" i="9" s="1"/>
  <c r="O115" i="9"/>
  <c r="O41" i="9"/>
  <c r="O145" i="9"/>
  <c r="P145" i="9" s="1"/>
  <c r="O10" i="9"/>
  <c r="O23" i="9"/>
  <c r="O39" i="9"/>
  <c r="O20" i="9"/>
  <c r="P20" i="9" s="1"/>
  <c r="O69" i="9"/>
  <c r="P69" i="9" s="1"/>
  <c r="O108" i="9"/>
  <c r="O139" i="9"/>
  <c r="O24" i="9"/>
  <c r="P24" i="9" s="1"/>
  <c r="O72" i="9"/>
  <c r="O103" i="9"/>
  <c r="O134" i="9"/>
  <c r="P134" i="9" s="1"/>
  <c r="O28" i="9"/>
  <c r="P28" i="9" s="1"/>
  <c r="O73" i="9"/>
  <c r="O104" i="9"/>
  <c r="O135" i="9"/>
  <c r="O15" i="9"/>
  <c r="P15" i="9" s="1"/>
  <c r="O60" i="9"/>
  <c r="P60" i="9" s="1"/>
  <c r="O123" i="9"/>
  <c r="O25" i="9"/>
  <c r="O58" i="9"/>
  <c r="P58" i="9" s="1"/>
  <c r="O90" i="9"/>
  <c r="P90" i="9" s="1"/>
  <c r="O121" i="9"/>
  <c r="O152" i="9"/>
  <c r="O38" i="9"/>
  <c r="P38" i="9" s="1"/>
  <c r="O71" i="9"/>
  <c r="O102" i="9"/>
  <c r="O133" i="9"/>
  <c r="P133" i="9" s="1"/>
  <c r="O14" i="9"/>
  <c r="P14" i="9" s="1"/>
  <c r="O44" i="9"/>
  <c r="O77" i="9"/>
  <c r="O147" i="9"/>
  <c r="P147" i="9" s="1"/>
  <c r="O80" i="9"/>
  <c r="P80" i="9" s="1"/>
  <c r="O142" i="9"/>
  <c r="O81" i="9"/>
  <c r="O143" i="9"/>
  <c r="O68" i="9"/>
  <c r="O130" i="9"/>
  <c r="O46" i="9"/>
  <c r="O78" i="9"/>
  <c r="O109" i="9"/>
  <c r="P109" i="9" s="1"/>
  <c r="O140" i="9"/>
  <c r="O9" i="9"/>
  <c r="O43" i="9"/>
  <c r="O75" i="9"/>
  <c r="P75" i="9" s="1"/>
  <c r="O91" i="9"/>
  <c r="O122" i="9"/>
  <c r="O137" i="9"/>
  <c r="P137" i="9" s="1"/>
  <c r="O153" i="9"/>
  <c r="P153" i="9" s="1"/>
  <c r="P66" i="9"/>
  <c r="P40" i="9"/>
  <c r="P30" i="9"/>
  <c r="P130" i="9"/>
  <c r="P81" i="9"/>
  <c r="P37" i="9"/>
  <c r="P93" i="9"/>
  <c r="P51" i="9"/>
  <c r="P68" i="9"/>
  <c r="P47" i="9"/>
  <c r="P55" i="9"/>
  <c r="P110" i="9"/>
  <c r="P56" i="9"/>
  <c r="P95" i="9"/>
  <c r="P70" i="9"/>
  <c r="P39" i="9"/>
  <c r="P19" i="9"/>
  <c r="P74" i="9"/>
  <c r="P46" i="9"/>
  <c r="P124" i="9"/>
  <c r="P21" i="9"/>
  <c r="P119" i="9"/>
  <c r="P25" i="9"/>
  <c r="P82" i="9"/>
  <c r="P31" i="9"/>
  <c r="P116" i="9"/>
  <c r="P29" i="9"/>
  <c r="P128" i="9"/>
  <c r="P156" i="9"/>
  <c r="P72" i="9"/>
  <c r="P79" i="9"/>
  <c r="P146" i="9"/>
  <c r="P136" i="9"/>
  <c r="P33" i="9"/>
  <c r="P138" i="9"/>
  <c r="P35" i="9"/>
  <c r="P150" i="9"/>
  <c r="P104" i="9"/>
  <c r="P41" i="9"/>
  <c r="P131" i="9"/>
  <c r="P129" i="9"/>
  <c r="P148" i="9"/>
  <c r="P42" i="9"/>
  <c r="P149" i="9"/>
  <c r="P48" i="9"/>
  <c r="P91" i="9"/>
  <c r="P7" i="9"/>
  <c r="P108" i="9"/>
  <c r="P141" i="9"/>
  <c r="P94" i="9"/>
  <c r="P120" i="9"/>
  <c r="P152" i="9"/>
  <c r="P62" i="9"/>
  <c r="P26" i="9"/>
  <c r="P78" i="9"/>
  <c r="P154" i="9"/>
  <c r="P32" i="9"/>
  <c r="P83" i="9"/>
  <c r="P114" i="9"/>
  <c r="P139" i="9"/>
  <c r="P135" i="9"/>
  <c r="P115" i="9"/>
  <c r="P52" i="9"/>
  <c r="P140" i="9"/>
  <c r="P121" i="9"/>
  <c r="P117" i="9"/>
  <c r="P118" i="9"/>
  <c r="P144" i="9"/>
  <c r="P132" i="9"/>
  <c r="P73" i="9"/>
  <c r="P77" i="9"/>
  <c r="P54" i="9"/>
  <c r="P84" i="9"/>
  <c r="P43" i="9"/>
  <c r="P23" i="9"/>
  <c r="P22" i="9"/>
  <c r="P155" i="9"/>
  <c r="P16" i="9"/>
  <c r="P127" i="9"/>
  <c r="P123" i="9"/>
  <c r="P17" i="9"/>
  <c r="P44" i="9"/>
  <c r="P126" i="9"/>
  <c r="P99" i="9"/>
  <c r="P53" i="9"/>
  <c r="P151" i="9"/>
  <c r="P107" i="9"/>
  <c r="P112" i="9"/>
  <c r="P125" i="9"/>
  <c r="P111" i="9"/>
  <c r="P59" i="9"/>
  <c r="P12" i="9"/>
  <c r="P157" i="9"/>
  <c r="P13" i="9"/>
  <c r="P71" i="9"/>
  <c r="P45" i="9"/>
  <c r="P102" i="9"/>
  <c r="P100" i="9"/>
  <c r="P143" i="9"/>
  <c r="P9" i="9"/>
  <c r="P96" i="9"/>
  <c r="P142" i="9"/>
  <c r="P63" i="9"/>
  <c r="P103" i="9"/>
  <c r="P10" i="9"/>
  <c r="P122" i="9"/>
  <c r="J74" i="3" l="1"/>
  <c r="H74" i="3"/>
  <c r="L73" i="3"/>
  <c r="O73" i="3" s="1"/>
  <c r="J73" i="3"/>
  <c r="H73" i="3"/>
  <c r="J75" i="3"/>
  <c r="H75" i="3"/>
  <c r="J69" i="3"/>
  <c r="H69" i="3"/>
  <c r="J65" i="3"/>
  <c r="H65" i="3"/>
  <c r="J40" i="3"/>
  <c r="H40" i="3"/>
  <c r="J46" i="3"/>
  <c r="H46" i="3"/>
  <c r="J16" i="3"/>
  <c r="H16" i="3"/>
  <c r="J51" i="3"/>
  <c r="H51" i="3"/>
  <c r="J8" i="3"/>
  <c r="H8" i="3"/>
  <c r="J22" i="3"/>
  <c r="H22" i="3"/>
  <c r="J20" i="3"/>
  <c r="H20" i="3"/>
  <c r="J27" i="3"/>
  <c r="H27" i="3"/>
  <c r="J29" i="3"/>
  <c r="H29" i="3"/>
  <c r="J39" i="3"/>
  <c r="H39" i="3"/>
  <c r="J11" i="3"/>
  <c r="H11" i="3"/>
  <c r="J18" i="3"/>
  <c r="H18" i="3"/>
  <c r="J47" i="3"/>
  <c r="H47" i="3"/>
  <c r="J12" i="3"/>
  <c r="H12" i="3"/>
  <c r="J76" i="3"/>
  <c r="H76" i="3"/>
  <c r="J7" i="3"/>
  <c r="H7" i="3"/>
  <c r="J6" i="3"/>
  <c r="H6" i="3"/>
  <c r="J53" i="3"/>
  <c r="H53" i="3"/>
  <c r="J19" i="3"/>
  <c r="H19" i="3"/>
  <c r="J59" i="3"/>
  <c r="H59" i="3"/>
  <c r="J52" i="3"/>
  <c r="H52" i="3"/>
  <c r="J43" i="3"/>
  <c r="H43" i="3"/>
  <c r="H10" i="3"/>
  <c r="J64" i="3"/>
  <c r="H64" i="3"/>
  <c r="J5" i="3"/>
  <c r="H5" i="3"/>
  <c r="J41" i="3"/>
  <c r="H41" i="3"/>
  <c r="J56" i="3"/>
  <c r="H56" i="3"/>
  <c r="J62" i="3"/>
  <c r="H62" i="3"/>
  <c r="J68" i="3"/>
  <c r="H68" i="3"/>
  <c r="J38" i="3"/>
  <c r="H38" i="3"/>
  <c r="J28" i="3"/>
  <c r="H28" i="3"/>
  <c r="J58" i="3"/>
  <c r="H58" i="3"/>
  <c r="J15" i="3"/>
  <c r="H15" i="3"/>
  <c r="J57" i="3"/>
  <c r="H57" i="3"/>
  <c r="J44" i="3"/>
  <c r="H44" i="3"/>
  <c r="J23" i="3"/>
  <c r="H23" i="3"/>
  <c r="J54" i="3"/>
  <c r="H54" i="3"/>
  <c r="J35" i="3"/>
  <c r="H35" i="3"/>
  <c r="J77" i="3"/>
  <c r="J78" i="3"/>
  <c r="J80" i="3"/>
  <c r="J79" i="3"/>
  <c r="J17" i="3"/>
  <c r="H17" i="3"/>
  <c r="J30" i="3"/>
  <c r="H30" i="3"/>
  <c r="J9" i="3"/>
  <c r="H9" i="3"/>
  <c r="J32" i="3"/>
  <c r="H32" i="3"/>
  <c r="J72" i="3"/>
  <c r="H72" i="3"/>
  <c r="J71" i="3"/>
  <c r="H71" i="3"/>
  <c r="J55" i="3"/>
  <c r="H55" i="3"/>
  <c r="J45" i="3"/>
  <c r="H45" i="3"/>
  <c r="J60" i="3"/>
  <c r="H60" i="3"/>
  <c r="J26" i="3"/>
  <c r="H26" i="3"/>
  <c r="J24" i="3"/>
  <c r="H24" i="3"/>
  <c r="J61" i="3"/>
  <c r="H61" i="3"/>
  <c r="J66" i="3"/>
  <c r="H66" i="3"/>
  <c r="J50" i="3"/>
  <c r="H50" i="3"/>
  <c r="J48" i="3"/>
  <c r="H48" i="3"/>
  <c r="J63" i="3"/>
  <c r="H63" i="3"/>
  <c r="J21" i="3"/>
  <c r="H21" i="3"/>
  <c r="J33" i="3"/>
  <c r="H33" i="3"/>
  <c r="J13" i="3"/>
  <c r="H13" i="3"/>
  <c r="J37" i="3"/>
  <c r="H37" i="3"/>
  <c r="H14" i="3"/>
  <c r="J31" i="3"/>
  <c r="H31" i="3"/>
  <c r="J42" i="3"/>
  <c r="H42" i="3"/>
  <c r="J34" i="3"/>
  <c r="H34" i="3"/>
  <c r="J67" i="3"/>
  <c r="H67" i="3"/>
  <c r="J36" i="3"/>
  <c r="H36" i="3"/>
  <c r="J49" i="3"/>
  <c r="H49" i="3"/>
  <c r="J25" i="3"/>
  <c r="H25" i="3"/>
  <c r="H38" i="2"/>
  <c r="J38" i="2"/>
  <c r="H32" i="2"/>
  <c r="J32" i="2"/>
  <c r="H26" i="2"/>
  <c r="J26" i="2"/>
  <c r="H24" i="2"/>
  <c r="J24" i="2"/>
  <c r="H18" i="2"/>
  <c r="J18" i="2"/>
  <c r="H75" i="2"/>
  <c r="J75" i="2"/>
  <c r="H45" i="2"/>
  <c r="J45" i="2"/>
  <c r="H46" i="2"/>
  <c r="J46" i="2"/>
  <c r="H108" i="2"/>
  <c r="J108" i="2"/>
  <c r="H107" i="2"/>
  <c r="J107" i="2"/>
  <c r="H114" i="2"/>
  <c r="J114" i="2"/>
  <c r="H93" i="2"/>
  <c r="J93" i="2"/>
  <c r="H103" i="2"/>
  <c r="J103" i="2"/>
  <c r="H113" i="2"/>
  <c r="J113" i="2"/>
  <c r="H12" i="2"/>
  <c r="J12" i="2"/>
  <c r="H6" i="2"/>
  <c r="J6" i="2"/>
  <c r="H33" i="2"/>
  <c r="J33" i="2"/>
  <c r="H10" i="2"/>
  <c r="J10" i="2"/>
  <c r="H15" i="2"/>
  <c r="J15" i="2"/>
  <c r="H71" i="2"/>
  <c r="J71" i="2"/>
  <c r="H9" i="2"/>
  <c r="J9" i="2"/>
  <c r="H90" i="2"/>
  <c r="J90" i="2"/>
  <c r="H5" i="2"/>
  <c r="J5" i="2"/>
  <c r="H91" i="2"/>
  <c r="J91" i="2"/>
  <c r="H74" i="2"/>
  <c r="J74" i="2"/>
  <c r="H7" i="2"/>
  <c r="J7" i="2"/>
  <c r="H87" i="2"/>
  <c r="J87" i="2"/>
  <c r="H76" i="2"/>
  <c r="J76" i="2"/>
  <c r="H104" i="2"/>
  <c r="J104" i="2"/>
  <c r="H66" i="2"/>
  <c r="J66" i="2"/>
  <c r="H85" i="2"/>
  <c r="J85" i="2"/>
  <c r="H72" i="2"/>
  <c r="J72" i="2"/>
  <c r="H13" i="2"/>
  <c r="J13" i="2"/>
  <c r="H17" i="2"/>
  <c r="J17" i="2"/>
  <c r="H31" i="2"/>
  <c r="J31" i="2"/>
  <c r="H47" i="2"/>
  <c r="J47" i="2"/>
  <c r="H73" i="2"/>
  <c r="J73" i="2"/>
  <c r="H95" i="2"/>
  <c r="J95" i="2"/>
  <c r="H100" i="2"/>
  <c r="J100" i="2"/>
  <c r="H28" i="2"/>
  <c r="J28" i="2"/>
  <c r="H23" i="2"/>
  <c r="J23" i="2"/>
  <c r="H78" i="2"/>
  <c r="J78" i="2"/>
  <c r="H98" i="2"/>
  <c r="J98" i="2"/>
  <c r="H56" i="2"/>
  <c r="J56" i="2"/>
  <c r="H60" i="2"/>
  <c r="J60" i="2"/>
  <c r="H30" i="2"/>
  <c r="J30" i="2"/>
  <c r="H52" i="2"/>
  <c r="J52" i="2"/>
  <c r="H48" i="2"/>
  <c r="J48" i="2"/>
  <c r="H11" i="2"/>
  <c r="J11" i="2"/>
  <c r="H20" i="2"/>
  <c r="J20" i="2"/>
  <c r="H82" i="2"/>
  <c r="J82" i="2"/>
  <c r="H80" i="2"/>
  <c r="J80" i="2"/>
  <c r="H81" i="2"/>
  <c r="J81" i="2"/>
  <c r="H22" i="2"/>
  <c r="J22" i="2"/>
  <c r="H8" i="2"/>
  <c r="J8" i="2"/>
  <c r="H79" i="2"/>
  <c r="J79" i="2"/>
  <c r="H84" i="2"/>
  <c r="J84" i="2"/>
  <c r="H99" i="2"/>
  <c r="J99" i="2"/>
  <c r="H50" i="2"/>
  <c r="J50" i="2"/>
  <c r="H63" i="2"/>
  <c r="J63" i="2"/>
  <c r="H97" i="2"/>
  <c r="J97" i="2"/>
  <c r="H83" i="2"/>
  <c r="J83" i="2"/>
  <c r="H106" i="2"/>
  <c r="J106" i="2"/>
  <c r="H101" i="2"/>
  <c r="J101" i="2"/>
  <c r="H58" i="2"/>
  <c r="J58" i="2"/>
  <c r="H102" i="2"/>
  <c r="J102" i="2"/>
  <c r="H68" i="2"/>
  <c r="J68" i="2"/>
  <c r="H89" i="2"/>
  <c r="J89" i="2"/>
  <c r="H65" i="2"/>
  <c r="J65" i="2"/>
  <c r="H34" i="2"/>
  <c r="J34" i="2"/>
  <c r="H25" i="2"/>
  <c r="J25" i="2"/>
  <c r="H62" i="2"/>
  <c r="J62" i="2"/>
  <c r="H77" i="2"/>
  <c r="J77" i="2"/>
  <c r="H27" i="2"/>
  <c r="J27" i="2"/>
  <c r="H105" i="2"/>
  <c r="J105" i="2"/>
  <c r="J86" i="2" l="1"/>
  <c r="H86" i="2"/>
  <c r="J59" i="2"/>
  <c r="H59" i="2"/>
  <c r="J16" i="2"/>
  <c r="H16" i="2"/>
  <c r="J42" i="2"/>
  <c r="H42" i="2"/>
  <c r="H44" i="2"/>
  <c r="H35" i="2"/>
  <c r="J43" i="2"/>
  <c r="H43" i="2"/>
  <c r="J51" i="2"/>
  <c r="H51" i="2"/>
  <c r="J61" i="2"/>
  <c r="H61" i="2"/>
  <c r="J55" i="2"/>
  <c r="H55" i="2"/>
  <c r="J53" i="2"/>
  <c r="H53" i="2"/>
  <c r="J41" i="2"/>
  <c r="H41" i="2"/>
  <c r="J49" i="2"/>
  <c r="H49" i="2"/>
  <c r="J57" i="2"/>
  <c r="H57" i="2"/>
  <c r="J36" i="2"/>
  <c r="H36" i="2"/>
  <c r="J37" i="2"/>
  <c r="H37" i="2"/>
  <c r="J40" i="2"/>
  <c r="H40" i="2"/>
  <c r="J67" i="2"/>
  <c r="H67" i="2"/>
  <c r="J109" i="2"/>
  <c r="H109" i="2"/>
  <c r="J96" i="2"/>
  <c r="H96" i="2"/>
  <c r="J88" i="2"/>
  <c r="H88" i="2"/>
  <c r="H110" i="2"/>
  <c r="J112" i="2"/>
  <c r="H112" i="2"/>
  <c r="J111" i="2"/>
  <c r="H111" i="2"/>
  <c r="J14" i="2"/>
  <c r="H14" i="2"/>
  <c r="J21" i="2"/>
  <c r="H21" i="2"/>
  <c r="J69" i="2"/>
  <c r="H69" i="2"/>
  <c r="J64" i="2"/>
  <c r="H64" i="2"/>
  <c r="J54" i="2"/>
  <c r="H54" i="2"/>
  <c r="J29" i="2"/>
  <c r="H29" i="2"/>
  <c r="J39" i="2"/>
  <c r="H39" i="2"/>
  <c r="J92" i="2"/>
  <c r="H92" i="2"/>
  <c r="J70" i="2"/>
  <c r="H70" i="2"/>
  <c r="J94" i="2"/>
  <c r="H94" i="2"/>
  <c r="J17" i="8" l="1"/>
  <c r="H17" i="8"/>
  <c r="J12" i="8"/>
  <c r="H12" i="8"/>
  <c r="J32" i="8"/>
  <c r="H32" i="8"/>
  <c r="J34" i="8"/>
  <c r="H34" i="8"/>
  <c r="J15" i="8"/>
  <c r="H15" i="8"/>
  <c r="J23" i="8"/>
  <c r="H23" i="8"/>
  <c r="J83" i="8"/>
  <c r="H83" i="8"/>
  <c r="J99" i="8"/>
  <c r="H99" i="8"/>
  <c r="J9" i="8"/>
  <c r="H9" i="8"/>
  <c r="J10" i="8"/>
  <c r="H10" i="8"/>
  <c r="J7" i="8"/>
  <c r="H7" i="8"/>
  <c r="J24" i="8"/>
  <c r="H24" i="8"/>
  <c r="J85" i="8"/>
  <c r="H85" i="8"/>
  <c r="J81" i="8"/>
  <c r="H81" i="8"/>
  <c r="J102" i="8"/>
  <c r="H102" i="8"/>
  <c r="J110" i="8"/>
  <c r="H110" i="8"/>
  <c r="J46" i="8"/>
  <c r="H46" i="8"/>
  <c r="H114" i="8"/>
  <c r="J115" i="8"/>
  <c r="H115" i="8"/>
  <c r="J45" i="8"/>
  <c r="H45" i="8"/>
  <c r="J28" i="8"/>
  <c r="H28" i="8"/>
  <c r="J5" i="8"/>
  <c r="H5" i="8"/>
  <c r="J61" i="8"/>
  <c r="H61" i="8"/>
  <c r="J47" i="8"/>
  <c r="H47" i="8"/>
  <c r="J56" i="8"/>
  <c r="H56" i="8"/>
  <c r="J89" i="8"/>
  <c r="H89" i="8"/>
  <c r="J86" i="8"/>
  <c r="H86" i="8"/>
  <c r="J64" i="8"/>
  <c r="H64" i="8"/>
  <c r="J41" i="8"/>
  <c r="H41" i="8"/>
  <c r="J52" i="8"/>
  <c r="H52" i="8"/>
  <c r="J30" i="8"/>
  <c r="H30" i="8"/>
  <c r="J36" i="8"/>
  <c r="H36" i="8"/>
  <c r="J88" i="8"/>
  <c r="H88" i="8"/>
  <c r="J55" i="8"/>
  <c r="H55" i="8"/>
  <c r="J37" i="8"/>
  <c r="H37" i="8"/>
  <c r="J25" i="8"/>
  <c r="H25" i="8"/>
  <c r="J59" i="8"/>
  <c r="H59" i="8"/>
  <c r="J100" i="8"/>
  <c r="H100" i="8"/>
  <c r="J62" i="8"/>
  <c r="H62" i="8"/>
  <c r="J57" i="8"/>
  <c r="H57" i="8"/>
  <c r="J118" i="8"/>
  <c r="H118" i="8"/>
  <c r="J119" i="8"/>
  <c r="H119" i="8"/>
  <c r="J108" i="8"/>
  <c r="H108" i="8"/>
  <c r="J111" i="8"/>
  <c r="H111" i="8"/>
  <c r="J104" i="8"/>
  <c r="H104" i="8"/>
  <c r="J95" i="8"/>
  <c r="H95" i="8"/>
  <c r="J75" i="8"/>
  <c r="H75" i="8"/>
  <c r="J105" i="8"/>
  <c r="H105" i="8"/>
  <c r="J82" i="8"/>
  <c r="H82" i="8"/>
  <c r="J96" i="8"/>
  <c r="H96" i="8"/>
  <c r="J97" i="8"/>
  <c r="H97" i="8"/>
  <c r="J101" i="8"/>
  <c r="H101" i="8"/>
  <c r="J94" i="8"/>
  <c r="H94" i="8"/>
  <c r="J80" i="8"/>
  <c r="H80" i="8"/>
  <c r="J76" i="8"/>
  <c r="H76" i="8"/>
  <c r="J103" i="8"/>
  <c r="H103" i="8"/>
  <c r="J42" i="8"/>
  <c r="H42" i="8"/>
  <c r="J48" i="8"/>
  <c r="H48" i="8"/>
  <c r="J18" i="8"/>
  <c r="H18" i="8"/>
  <c r="J87" i="8"/>
  <c r="H87" i="8"/>
  <c r="J20" i="8"/>
  <c r="H20" i="8"/>
  <c r="J11" i="8"/>
  <c r="H11" i="8"/>
  <c r="J8" i="8"/>
  <c r="H8" i="8"/>
  <c r="J26" i="8"/>
  <c r="H26" i="8"/>
  <c r="J21" i="8"/>
  <c r="H21" i="8"/>
  <c r="J50" i="8"/>
  <c r="H50" i="8"/>
  <c r="J6" i="8"/>
  <c r="H6" i="8"/>
  <c r="J53" i="8"/>
  <c r="H53" i="8"/>
  <c r="J63" i="8"/>
  <c r="H63" i="8"/>
  <c r="J92" i="8"/>
  <c r="H92" i="8"/>
  <c r="J54" i="8"/>
  <c r="H54" i="8"/>
  <c r="J22" i="8"/>
  <c r="H22" i="8"/>
  <c r="J51" i="8"/>
  <c r="H51" i="8"/>
  <c r="J58" i="8"/>
  <c r="H58" i="8"/>
  <c r="J106" i="8"/>
  <c r="H106" i="8"/>
  <c r="J33" i="8"/>
  <c r="H33" i="8"/>
  <c r="J39" i="8"/>
  <c r="H39" i="8"/>
  <c r="J71" i="8"/>
  <c r="H71" i="8"/>
  <c r="J90" i="8"/>
  <c r="H90" i="8"/>
  <c r="J84" i="8"/>
  <c r="H84" i="8"/>
  <c r="J70" i="8"/>
  <c r="H70" i="8"/>
  <c r="J29" i="8"/>
  <c r="H29" i="8"/>
  <c r="J77" i="8"/>
  <c r="H77" i="8"/>
  <c r="J98" i="8"/>
  <c r="H98" i="8"/>
  <c r="J44" i="8"/>
  <c r="H44" i="8"/>
  <c r="J40" i="8"/>
  <c r="H40" i="8"/>
  <c r="J107" i="8"/>
  <c r="H107" i="8"/>
  <c r="J109" i="8"/>
  <c r="H109" i="8"/>
  <c r="J65" i="8"/>
  <c r="H65" i="8"/>
  <c r="J73" i="8"/>
  <c r="H73" i="8"/>
  <c r="J60" i="8"/>
  <c r="H60" i="8"/>
  <c r="J66" i="8"/>
  <c r="H66" i="8"/>
  <c r="J78" i="8"/>
  <c r="H78" i="8"/>
  <c r="J35" i="8"/>
  <c r="H35" i="8"/>
  <c r="J43" i="8"/>
  <c r="H43" i="8"/>
  <c r="J38" i="8"/>
  <c r="H38" i="8"/>
  <c r="J91" i="8"/>
  <c r="H91" i="8"/>
  <c r="J93" i="8"/>
  <c r="H93" i="8"/>
  <c r="J19" i="8"/>
  <c r="H19" i="8"/>
  <c r="J14" i="8"/>
  <c r="H14" i="8"/>
  <c r="J72" i="8"/>
  <c r="H72" i="8"/>
  <c r="J69" i="8"/>
  <c r="H69" i="8"/>
  <c r="J16" i="8"/>
  <c r="H16" i="8"/>
  <c r="J112" i="8"/>
  <c r="H112" i="8"/>
  <c r="J49" i="8"/>
  <c r="H49" i="8"/>
  <c r="J113" i="8"/>
  <c r="H113" i="8"/>
  <c r="J116" i="8"/>
  <c r="H116" i="8"/>
  <c r="J117" i="8"/>
  <c r="H117" i="8"/>
  <c r="J13" i="8"/>
  <c r="H13" i="8"/>
  <c r="J31" i="8"/>
  <c r="H31" i="8"/>
  <c r="J68" i="8"/>
  <c r="H68" i="8"/>
  <c r="J79" i="8"/>
  <c r="H79" i="8"/>
  <c r="J74" i="8"/>
  <c r="H74" i="8"/>
  <c r="J27" i="8"/>
  <c r="H27" i="8"/>
  <c r="J81" i="3" l="1"/>
  <c r="L81" i="3"/>
  <c r="H81" i="3"/>
  <c r="J115" i="2"/>
  <c r="L115" i="2"/>
  <c r="H115" i="2"/>
  <c r="M115" i="2"/>
  <c r="J120" i="8"/>
  <c r="L120" i="8"/>
  <c r="H120" i="8"/>
  <c r="J129" i="1"/>
  <c r="L129" i="1"/>
  <c r="H129" i="1"/>
  <c r="H123" i="7"/>
  <c r="P19" i="2" l="1"/>
  <c r="P44" i="2"/>
  <c r="P35" i="2"/>
  <c r="O19" i="3"/>
  <c r="P19" i="3" s="1"/>
  <c r="O34" i="3"/>
  <c r="P34" i="3" s="1"/>
  <c r="O50" i="3"/>
  <c r="O10" i="3"/>
  <c r="P10" i="3" s="1"/>
  <c r="O6" i="3"/>
  <c r="P6" i="3" s="1"/>
  <c r="O24" i="3"/>
  <c r="P24" i="3" s="1"/>
  <c r="O37" i="3"/>
  <c r="O54" i="3"/>
  <c r="P54" i="3" s="1"/>
  <c r="O9" i="3"/>
  <c r="P9" i="3" s="1"/>
  <c r="O27" i="3"/>
  <c r="P27" i="3" s="1"/>
  <c r="O42" i="3"/>
  <c r="O60" i="3"/>
  <c r="P60" i="3" s="1"/>
  <c r="O75" i="3"/>
  <c r="P75" i="3" s="1"/>
  <c r="O15" i="3"/>
  <c r="P15" i="3" s="1"/>
  <c r="O31" i="3"/>
  <c r="P31" i="3" s="1"/>
  <c r="O47" i="3"/>
  <c r="P47" i="3" s="1"/>
  <c r="O63" i="3"/>
  <c r="P63" i="3" s="1"/>
  <c r="O79" i="3"/>
  <c r="P79" i="3" s="1"/>
  <c r="O78" i="3"/>
  <c r="P78" i="3" s="1"/>
  <c r="O49" i="3"/>
  <c r="P49" i="3" s="1"/>
  <c r="O13" i="3"/>
  <c r="P13" i="3" s="1"/>
  <c r="O59" i="3"/>
  <c r="P59" i="3" s="1"/>
  <c r="O26" i="3"/>
  <c r="O58" i="3"/>
  <c r="P58" i="3" s="1"/>
  <c r="O28" i="3"/>
  <c r="P28" i="3" s="1"/>
  <c r="O57" i="3"/>
  <c r="P57" i="3" s="1"/>
  <c r="O8" i="3"/>
  <c r="O53" i="3"/>
  <c r="P53" i="3" s="1"/>
  <c r="O20" i="3"/>
  <c r="P20" i="3" s="1"/>
  <c r="O55" i="3"/>
  <c r="P55" i="3" s="1"/>
  <c r="O22" i="3"/>
  <c r="O66" i="3"/>
  <c r="P66" i="3" s="1"/>
  <c r="O56" i="3"/>
  <c r="P56" i="3" s="1"/>
  <c r="O39" i="3"/>
  <c r="P39" i="3" s="1"/>
  <c r="O23" i="3"/>
  <c r="O5" i="3"/>
  <c r="P5" i="3" s="1"/>
  <c r="O65" i="3"/>
  <c r="P65" i="3" s="1"/>
  <c r="O48" i="3"/>
  <c r="P48" i="3" s="1"/>
  <c r="O36" i="3"/>
  <c r="O16" i="3"/>
  <c r="P16" i="3" s="1"/>
  <c r="O67" i="3"/>
  <c r="O51" i="3"/>
  <c r="P51" i="3" s="1"/>
  <c r="O41" i="3"/>
  <c r="P41" i="3" s="1"/>
  <c r="O21" i="3"/>
  <c r="P21" i="3" s="1"/>
  <c r="O14" i="3"/>
  <c r="P14" i="3" s="1"/>
  <c r="O52" i="3"/>
  <c r="P52" i="3" s="1"/>
  <c r="O33" i="3"/>
  <c r="P33" i="3" s="1"/>
  <c r="O18" i="3"/>
  <c r="P18" i="3" s="1"/>
  <c r="O77" i="3"/>
  <c r="P77" i="3" s="1"/>
  <c r="O62" i="3"/>
  <c r="P62" i="3" s="1"/>
  <c r="O44" i="3"/>
  <c r="P44" i="3" s="1"/>
  <c r="O29" i="3"/>
  <c r="P29" i="3" s="1"/>
  <c r="O11" i="3"/>
  <c r="P11" i="3" s="1"/>
  <c r="O64" i="3"/>
  <c r="P64" i="3" s="1"/>
  <c r="O46" i="3"/>
  <c r="P46" i="3" s="1"/>
  <c r="O32" i="3"/>
  <c r="P32" i="3" s="1"/>
  <c r="O17" i="3"/>
  <c r="P17" i="3" s="1"/>
  <c r="O61" i="3"/>
  <c r="P61" i="3" s="1"/>
  <c r="O30" i="3"/>
  <c r="P30" i="3" s="1"/>
  <c r="O71" i="3"/>
  <c r="P71" i="3" s="1"/>
  <c r="O40" i="3"/>
  <c r="P40" i="3" s="1"/>
  <c r="O80" i="3"/>
  <c r="P80" i="3" s="1"/>
  <c r="O45" i="3"/>
  <c r="O12" i="3"/>
  <c r="P12" i="3" s="1"/>
  <c r="O72" i="3"/>
  <c r="P72" i="3" s="1"/>
  <c r="O43" i="3"/>
  <c r="P43" i="3" s="1"/>
  <c r="O25" i="3"/>
  <c r="O68" i="3"/>
  <c r="P68" i="3" s="1"/>
  <c r="O35" i="3"/>
  <c r="P35" i="3" s="1"/>
  <c r="O69" i="3"/>
  <c r="P69" i="3" s="1"/>
  <c r="O38" i="3"/>
  <c r="P38" i="3" s="1"/>
  <c r="O7" i="3"/>
  <c r="P7" i="3" s="1"/>
  <c r="O32" i="1"/>
  <c r="P32" i="1" s="1"/>
  <c r="O81" i="1"/>
  <c r="P81" i="1" s="1"/>
  <c r="P69" i="2"/>
  <c r="P43" i="2"/>
  <c r="P108" i="2"/>
  <c r="P6" i="2"/>
  <c r="P8" i="2"/>
  <c r="P14" i="2"/>
  <c r="P61" i="2"/>
  <c r="P30" i="2"/>
  <c r="P13" i="2"/>
  <c r="P91" i="2"/>
  <c r="P12" i="2"/>
  <c r="P94" i="2"/>
  <c r="P67" i="2"/>
  <c r="P32" i="2"/>
  <c r="P102" i="2"/>
  <c r="P81" i="2"/>
  <c r="P56" i="2"/>
  <c r="P31" i="2"/>
  <c r="P53" i="2"/>
  <c r="P84" i="2"/>
  <c r="P25" i="2"/>
  <c r="P37" i="2"/>
  <c r="P107" i="2"/>
  <c r="P27" i="2"/>
  <c r="P97" i="2"/>
  <c r="P80" i="2"/>
  <c r="P98" i="2"/>
  <c r="P112" i="2"/>
  <c r="P75" i="2"/>
  <c r="P74" i="2"/>
  <c r="P48" i="2"/>
  <c r="P92" i="2"/>
  <c r="P88" i="2"/>
  <c r="P86" i="2"/>
  <c r="P83" i="2"/>
  <c r="P11" i="2"/>
  <c r="P28" i="2"/>
  <c r="P85" i="2"/>
  <c r="P29" i="2"/>
  <c r="P57" i="2"/>
  <c r="P10" i="2"/>
  <c r="P18" i="2"/>
  <c r="P65" i="2"/>
  <c r="P63" i="2"/>
  <c r="P82" i="2"/>
  <c r="P16" i="2"/>
  <c r="P72" i="2"/>
  <c r="P64" i="2"/>
  <c r="P41" i="2"/>
  <c r="P7" i="2"/>
  <c r="P103" i="2"/>
  <c r="P24" i="2"/>
  <c r="P89" i="2"/>
  <c r="P50" i="2"/>
  <c r="P73" i="2"/>
  <c r="P15" i="2"/>
  <c r="P34" i="2"/>
  <c r="P100" i="2"/>
  <c r="P42" i="2"/>
  <c r="P60" i="2"/>
  <c r="P87" i="2"/>
  <c r="P109" i="2"/>
  <c r="P95" i="2"/>
  <c r="P23" i="2"/>
  <c r="P101" i="2"/>
  <c r="P70" i="2"/>
  <c r="P40" i="2"/>
  <c r="P113" i="2"/>
  <c r="P38" i="2"/>
  <c r="P58" i="2"/>
  <c r="P79" i="2"/>
  <c r="P52" i="2"/>
  <c r="P21" i="2"/>
  <c r="P55" i="2"/>
  <c r="P17" i="2"/>
  <c r="P9" i="2"/>
  <c r="P93" i="2"/>
  <c r="P26" i="2"/>
  <c r="P68" i="2"/>
  <c r="P90" i="2"/>
  <c r="P45" i="2"/>
  <c r="P111" i="2"/>
  <c r="P51" i="2"/>
  <c r="P78" i="2"/>
  <c r="P104" i="2"/>
  <c r="P71" i="2"/>
  <c r="P114" i="2"/>
  <c r="P105" i="2"/>
  <c r="P36" i="2"/>
  <c r="P22" i="2"/>
  <c r="P77" i="2"/>
  <c r="P5" i="2"/>
  <c r="P54" i="2"/>
  <c r="P49" i="2"/>
  <c r="P66" i="2"/>
  <c r="P33" i="2"/>
  <c r="P46" i="2"/>
  <c r="P62" i="2"/>
  <c r="P106" i="2"/>
  <c r="P110" i="2"/>
  <c r="P59" i="2"/>
  <c r="P20" i="2"/>
  <c r="P76" i="2"/>
  <c r="P39" i="2"/>
  <c r="P96" i="2"/>
  <c r="P99" i="2"/>
  <c r="P47" i="2"/>
  <c r="O120" i="8"/>
  <c r="O121" i="1"/>
  <c r="P121" i="1" s="1"/>
  <c r="O47" i="1"/>
  <c r="P47" i="1" s="1"/>
  <c r="O71" i="1"/>
  <c r="P71" i="1" s="1"/>
  <c r="O85" i="1"/>
  <c r="P85" i="1" s="1"/>
  <c r="O80" i="1"/>
  <c r="P80" i="1" s="1"/>
  <c r="O31" i="1"/>
  <c r="P31" i="1" s="1"/>
  <c r="O115" i="1"/>
  <c r="P115" i="1" s="1"/>
  <c r="O118" i="1"/>
  <c r="P118" i="1" s="1"/>
  <c r="O25" i="1"/>
  <c r="P25" i="1" s="1"/>
  <c r="O110" i="1"/>
  <c r="P110" i="1" s="1"/>
  <c r="O82" i="1"/>
  <c r="P82" i="1" s="1"/>
  <c r="O57" i="1"/>
  <c r="P57" i="1" s="1"/>
  <c r="O22" i="1"/>
  <c r="P22" i="1" s="1"/>
  <c r="O62" i="1"/>
  <c r="P62" i="1" s="1"/>
  <c r="O43" i="1"/>
  <c r="P43" i="1" s="1"/>
  <c r="O10" i="1"/>
  <c r="P10" i="1" s="1"/>
  <c r="O20" i="1"/>
  <c r="P20" i="1" s="1"/>
  <c r="O117" i="1"/>
  <c r="P117" i="1" s="1"/>
  <c r="O60" i="1"/>
  <c r="P60" i="1" s="1"/>
  <c r="O88" i="1"/>
  <c r="P88" i="1" s="1"/>
  <c r="O49" i="1"/>
  <c r="P49" i="1" s="1"/>
  <c r="O78" i="1"/>
  <c r="P78" i="1" s="1"/>
  <c r="O35" i="1"/>
  <c r="P35" i="1" s="1"/>
  <c r="O7" i="1"/>
  <c r="P7" i="1" s="1"/>
  <c r="O128" i="1"/>
  <c r="P128" i="1" s="1"/>
  <c r="O21" i="1"/>
  <c r="P21" i="1" s="1"/>
  <c r="O93" i="1"/>
  <c r="P93" i="1" s="1"/>
  <c r="O56" i="1"/>
  <c r="P56" i="1" s="1"/>
  <c r="O113" i="1"/>
  <c r="P113" i="1" s="1"/>
  <c r="O12" i="1"/>
  <c r="P12" i="1" s="1"/>
  <c r="O108" i="1"/>
  <c r="P108" i="1" s="1"/>
  <c r="O109" i="1"/>
  <c r="P109" i="1" s="1"/>
  <c r="O42" i="1"/>
  <c r="P42" i="1" s="1"/>
  <c r="O9" i="1"/>
  <c r="P9" i="1" s="1"/>
  <c r="O51" i="1"/>
  <c r="P51" i="1" s="1"/>
  <c r="O39" i="1"/>
  <c r="P39" i="1" s="1"/>
  <c r="O126" i="1"/>
  <c r="P126" i="1" s="1"/>
  <c r="O37" i="1"/>
  <c r="P37" i="1" s="1"/>
  <c r="O97" i="1"/>
  <c r="P97" i="1" s="1"/>
  <c r="O23" i="1"/>
  <c r="P23" i="1" s="1"/>
  <c r="O92" i="1"/>
  <c r="P92" i="1" s="1"/>
  <c r="O105" i="1"/>
  <c r="P105" i="1" s="1"/>
  <c r="O36" i="1"/>
  <c r="P36" i="1" s="1"/>
  <c r="O87" i="1"/>
  <c r="P87" i="1" s="1"/>
  <c r="O66" i="1"/>
  <c r="P66" i="1" s="1"/>
  <c r="O45" i="1"/>
  <c r="P45" i="1" s="1"/>
  <c r="O24" i="1"/>
  <c r="P24" i="1" s="1"/>
  <c r="O114" i="1"/>
  <c r="P114" i="1" s="1"/>
  <c r="O100" i="1"/>
  <c r="P100" i="1" s="1"/>
  <c r="O98" i="1"/>
  <c r="P98" i="1" s="1"/>
  <c r="O15" i="1"/>
  <c r="P15" i="1" s="1"/>
  <c r="O70" i="1"/>
  <c r="P70" i="1" s="1"/>
  <c r="O27" i="1"/>
  <c r="P27" i="1" s="1"/>
  <c r="O5" i="1"/>
  <c r="P5" i="1" s="1"/>
  <c r="O58" i="1"/>
  <c r="P58" i="1" s="1"/>
  <c r="O72" i="1"/>
  <c r="P72" i="1" s="1"/>
  <c r="O68" i="1"/>
  <c r="P68" i="1" s="1"/>
  <c r="O94" i="1"/>
  <c r="P94" i="1" s="1"/>
  <c r="O38" i="1"/>
  <c r="P38" i="1" s="1"/>
  <c r="O6" i="1"/>
  <c r="P6" i="1" s="1"/>
  <c r="O112" i="1"/>
  <c r="P112" i="1" s="1"/>
  <c r="O111" i="1"/>
  <c r="P111" i="1" s="1"/>
  <c r="O83" i="1"/>
  <c r="P83" i="1" s="1"/>
  <c r="O59" i="1"/>
  <c r="P59" i="1" s="1"/>
  <c r="O41" i="1"/>
  <c r="P41" i="1" s="1"/>
  <c r="O50" i="1"/>
  <c r="P50" i="1" s="1"/>
  <c r="O84" i="1"/>
  <c r="P84" i="1" s="1"/>
  <c r="O48" i="1"/>
  <c r="P48" i="1" s="1"/>
  <c r="O119" i="1"/>
  <c r="P119" i="1" s="1"/>
  <c r="O102" i="1"/>
  <c r="P102" i="1" s="1"/>
  <c r="O101" i="1"/>
  <c r="P101" i="1" s="1"/>
  <c r="O69" i="1"/>
  <c r="P69" i="1" s="1"/>
  <c r="O16" i="1"/>
  <c r="P16" i="1" s="1"/>
  <c r="O91" i="1"/>
  <c r="P91" i="1" s="1"/>
  <c r="O18" i="1"/>
  <c r="P18" i="1" s="1"/>
  <c r="O64" i="1"/>
  <c r="P64" i="1" s="1"/>
  <c r="O13" i="1"/>
  <c r="P13" i="1" s="1"/>
  <c r="O95" i="1"/>
  <c r="P95" i="1" s="1"/>
  <c r="O29" i="1"/>
  <c r="P29" i="1" s="1"/>
  <c r="O46" i="1"/>
  <c r="P46" i="1" s="1"/>
  <c r="O73" i="1"/>
  <c r="P73" i="1" s="1"/>
  <c r="O44" i="1"/>
  <c r="P44" i="1" s="1"/>
  <c r="O53" i="1"/>
  <c r="P53" i="1" s="1"/>
  <c r="O33" i="1"/>
  <c r="P33" i="1" s="1"/>
  <c r="O77" i="1"/>
  <c r="P77" i="1" s="1"/>
  <c r="O79" i="1"/>
  <c r="P79" i="1" s="1"/>
  <c r="O8" i="1"/>
  <c r="P8" i="1" s="1"/>
  <c r="O107" i="1"/>
  <c r="P107" i="1" s="1"/>
  <c r="O74" i="1"/>
  <c r="P74" i="1" s="1"/>
  <c r="O19" i="1"/>
  <c r="P19" i="1" s="1"/>
  <c r="O125" i="1"/>
  <c r="P125" i="1" s="1"/>
  <c r="O28" i="1"/>
  <c r="P28" i="1" s="1"/>
  <c r="O17" i="1"/>
  <c r="P17" i="1" s="1"/>
  <c r="O67" i="1"/>
  <c r="P67" i="1" s="1"/>
  <c r="O99" i="1"/>
  <c r="P99" i="1" s="1"/>
  <c r="O54" i="1"/>
  <c r="P54" i="1" s="1"/>
  <c r="O65" i="1"/>
  <c r="P65" i="1" s="1"/>
  <c r="O40" i="1"/>
  <c r="P40" i="1" s="1"/>
  <c r="O116" i="1"/>
  <c r="P116" i="1" s="1"/>
  <c r="O63" i="1"/>
  <c r="P63" i="1" s="1"/>
  <c r="O11" i="1"/>
  <c r="P11" i="1" s="1"/>
  <c r="O96" i="1"/>
  <c r="P96" i="1" s="1"/>
  <c r="O14" i="1"/>
  <c r="P14" i="1" s="1"/>
  <c r="O106" i="1"/>
  <c r="P106" i="1" s="1"/>
  <c r="O89" i="1"/>
  <c r="P89" i="1" s="1"/>
  <c r="O123" i="1"/>
  <c r="P123" i="1" s="1"/>
  <c r="O86" i="1"/>
  <c r="P86" i="1" s="1"/>
  <c r="O61" i="1"/>
  <c r="P61" i="1" s="1"/>
  <c r="O127" i="1"/>
  <c r="P127" i="1" s="1"/>
  <c r="O90" i="1"/>
  <c r="P90" i="1" s="1"/>
  <c r="O76" i="1"/>
  <c r="P76" i="1" s="1"/>
  <c r="O75" i="1"/>
  <c r="P75" i="1" s="1"/>
  <c r="O30" i="1"/>
  <c r="P30" i="1" s="1"/>
  <c r="O120" i="1"/>
  <c r="P120" i="1" s="1"/>
  <c r="O103" i="1"/>
  <c r="P103" i="1" s="1"/>
  <c r="O104" i="1"/>
  <c r="P104" i="1" s="1"/>
  <c r="O52" i="1"/>
  <c r="P52" i="1" s="1"/>
  <c r="O55" i="1"/>
  <c r="P55" i="1" s="1"/>
  <c r="O34" i="1"/>
  <c r="P34" i="1" s="1"/>
  <c r="O26" i="1"/>
  <c r="P26" i="1" s="1"/>
  <c r="P67" i="3"/>
  <c r="P36" i="3"/>
  <c r="P26" i="3"/>
  <c r="P73" i="3"/>
  <c r="P25" i="3"/>
  <c r="P74" i="3"/>
  <c r="P50" i="3"/>
  <c r="P23" i="3"/>
  <c r="P8" i="3"/>
  <c r="P45" i="3"/>
  <c r="P76" i="3"/>
  <c r="P42" i="3"/>
  <c r="P37" i="3"/>
  <c r="P22" i="3"/>
  <c r="P114" i="8" l="1"/>
  <c r="J123" i="7"/>
  <c r="P42" i="7" l="1"/>
  <c r="P106" i="7"/>
  <c r="P100" i="7"/>
  <c r="P9" i="7"/>
  <c r="P19" i="7"/>
  <c r="P83" i="7"/>
  <c r="P107" i="7"/>
  <c r="P111" i="7"/>
  <c r="P102" i="7"/>
  <c r="P23" i="7"/>
  <c r="P24" i="7"/>
  <c r="P21" i="7"/>
  <c r="P52" i="7"/>
  <c r="P104" i="7"/>
  <c r="P88" i="7"/>
  <c r="P27" i="7"/>
  <c r="P119" i="7"/>
  <c r="P34" i="7"/>
  <c r="P62" i="7"/>
  <c r="P118" i="7"/>
  <c r="P60" i="7"/>
  <c r="P35" i="7"/>
  <c r="P5" i="7"/>
  <c r="P113" i="7"/>
  <c r="P74" i="7"/>
  <c r="P105" i="7"/>
  <c r="P73" i="7"/>
  <c r="P59" i="7"/>
  <c r="P40" i="7"/>
  <c r="P112" i="7"/>
  <c r="P68" i="7"/>
  <c r="P116" i="7"/>
  <c r="P28" i="7"/>
  <c r="P10" i="7"/>
  <c r="P120" i="7"/>
  <c r="P50" i="7"/>
  <c r="P77" i="7"/>
  <c r="P78" i="7"/>
  <c r="P38" i="7"/>
  <c r="P98" i="7"/>
  <c r="P94" i="7"/>
  <c r="P37" i="7"/>
  <c r="P72" i="7"/>
  <c r="P122" i="7"/>
  <c r="P86" i="7"/>
  <c r="P110" i="7"/>
  <c r="P30" i="7"/>
  <c r="P16" i="7"/>
  <c r="P63" i="7"/>
  <c r="P93" i="7"/>
  <c r="P53" i="7"/>
  <c r="P45" i="7"/>
  <c r="P81" i="7"/>
  <c r="P32" i="7"/>
  <c r="P51" i="7"/>
  <c r="P6" i="7"/>
  <c r="P71" i="7"/>
  <c r="P47" i="7"/>
  <c r="P80" i="7"/>
  <c r="P43" i="7" l="1"/>
  <c r="P75" i="7"/>
  <c r="P95" i="7"/>
  <c r="P36" i="7"/>
  <c r="P89" i="7"/>
  <c r="P61" i="7"/>
  <c r="P91" i="7"/>
  <c r="P90" i="7"/>
  <c r="P11" i="7"/>
  <c r="P84" i="7"/>
  <c r="P57" i="7"/>
  <c r="P41" i="7"/>
  <c r="P20" i="7"/>
  <c r="P103" i="7"/>
  <c r="P108" i="7"/>
  <c r="P14" i="7"/>
  <c r="P82" i="7"/>
  <c r="P7" i="7"/>
  <c r="P31" i="7"/>
  <c r="P13" i="7"/>
  <c r="P49" i="7"/>
  <c r="P18" i="7"/>
  <c r="P69" i="7"/>
  <c r="P39" i="7"/>
  <c r="P117" i="7"/>
  <c r="P8" i="7"/>
  <c r="P15" i="7"/>
  <c r="P65" i="7"/>
  <c r="P67" i="7"/>
  <c r="P115" i="7"/>
  <c r="P96" i="7"/>
  <c r="P76" i="7"/>
  <c r="P25" i="7"/>
  <c r="P79" i="7"/>
  <c r="P55" i="7"/>
  <c r="P64" i="7"/>
  <c r="P70" i="7"/>
  <c r="P22" i="7"/>
  <c r="P44" i="7"/>
  <c r="P114" i="7"/>
  <c r="P26" i="7"/>
  <c r="P58" i="7"/>
  <c r="P17" i="7"/>
  <c r="P12" i="7"/>
  <c r="P29" i="7"/>
  <c r="P92" i="7"/>
  <c r="P99" i="7"/>
  <c r="P66" i="7"/>
  <c r="P85" i="7"/>
  <c r="P101" i="7"/>
  <c r="P33" i="7"/>
  <c r="P97" i="7"/>
  <c r="P54" i="7"/>
  <c r="P56" i="7"/>
  <c r="P87" i="7"/>
  <c r="P48" i="7"/>
  <c r="P109" i="7"/>
  <c r="P46" i="7"/>
</calcChain>
</file>

<file path=xl/sharedStrings.xml><?xml version="1.0" encoding="utf-8"?>
<sst xmlns="http://schemas.openxmlformats.org/spreadsheetml/2006/main" count="2912" uniqueCount="1572">
  <si>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</si>
  <si>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</si>
  <si>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</si>
  <si>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</si>
  <si>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</si>
  <si>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</si>
  <si>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</si>
  <si>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Статус</t>
  </si>
  <si>
    <t>Рейтинг</t>
  </si>
  <si>
    <t>Ф. И. О. участника (полностью ФИО)</t>
  </si>
  <si>
    <t>Протокол  проверки олипиадных работ школьного  этапа Всероссийской олимпиады школьников Энгельсского муниципального района по физической культуре  2020-2021 учебный год (юноши 5-6 кл.)</t>
  </si>
  <si>
    <t>Протокол  проверки олипиадных работ школьного  этапа Всероссийской олимпиады школьников Энгельсского муниципального района по физической культуре  2020-2021 учебный год (девушки 5-6 кл.)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</si>
  <si>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2020-2021 учебный год (юноши 7-8 кл.)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</si>
  <si>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2020-2021 учебный год (девушки 7-8 кл.)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</si>
  <si>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2020-2021 учебный год (юноши 9-11 кл.)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</si>
  <si>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2020-2021 учебный год (девушки 9-11 кл.)</t>
  </si>
  <si>
    <t>Шульц Кирилл Николаевич</t>
  </si>
  <si>
    <t>Зейвальд Матвей Юрьевич</t>
  </si>
  <si>
    <t>Проценко Артем Сергеевич</t>
  </si>
  <si>
    <t>Козлов Денис Александрович</t>
  </si>
  <si>
    <t>МОУ "СОШ п. имени К. Маркса"</t>
  </si>
  <si>
    <t>Сергеев Евгений Петрович</t>
  </si>
  <si>
    <t>Леонова Анастасия Витальевна</t>
  </si>
  <si>
    <t>Смирнов Дмитрий Кириллович</t>
  </si>
  <si>
    <t>Запащикова Дарья Сергеевна</t>
  </si>
  <si>
    <t>Волвенкина Екатерина Николаевна</t>
  </si>
  <si>
    <t>Муслимова Лидия Руслановна</t>
  </si>
  <si>
    <t>Файзулина Алина Андреевна</t>
  </si>
  <si>
    <t>Кукин Сергей Викторович</t>
  </si>
  <si>
    <t>Королев Данил Сергеевич</t>
  </si>
  <si>
    <t>Багирян Юрий Абкарович</t>
  </si>
  <si>
    <t>Талалихин Максим Витальевич</t>
  </si>
  <si>
    <t>Алтынбаев Хамза Рустамович</t>
  </si>
  <si>
    <t>МОУ "СОШ №24 им. В.И. Пономаренко"</t>
  </si>
  <si>
    <t>Ткаченко Ольга Сергеевна</t>
  </si>
  <si>
    <t>Орлов Валерий Александрович</t>
  </si>
  <si>
    <t>Мельня Даниил Алексеевич</t>
  </si>
  <si>
    <t>Иргалиев Рауль Русланович</t>
  </si>
  <si>
    <t>Чуев Артем Андреевич</t>
  </si>
  <si>
    <t>Шиганбаева Эвелина Александровна</t>
  </si>
  <si>
    <t>Гончаренко Данил Николаевич</t>
  </si>
  <si>
    <t>Чеботов Роман Михайлович</t>
  </si>
  <si>
    <t>Гурылев Данил Сергеевич</t>
  </si>
  <si>
    <t>Быкова Ирина Дмитриевна</t>
  </si>
  <si>
    <t>Фролова Виктория Сергеевна</t>
  </si>
  <si>
    <t>Шмачкова Екатерина Дмитриевна</t>
  </si>
  <si>
    <t>Исмагулова Карина Ренатовна</t>
  </si>
  <si>
    <t>МАОУ СОШ №29</t>
  </si>
  <si>
    <t>Филатов Евгений Владимирович</t>
  </si>
  <si>
    <t>Никитин Даниил Иванович</t>
  </si>
  <si>
    <t>Пастухов Виктор Дмитриевич</t>
  </si>
  <si>
    <t>Герман Яна Яковлевна</t>
  </si>
  <si>
    <t>Нуржанова Асель Данияровна</t>
  </si>
  <si>
    <t>Дурбаков Максим Максимович</t>
  </si>
  <si>
    <t>Афанасьева Каролина Магарамовна</t>
  </si>
  <si>
    <t>Климанова Надежда Александровна</t>
  </si>
  <si>
    <t>Мальцев Никита Андреевич</t>
  </si>
  <si>
    <t>Горбунова Ева Ивановна</t>
  </si>
  <si>
    <t>Овчухова Милана Дмитриевна</t>
  </si>
  <si>
    <t>Даневский Иван Александрович</t>
  </si>
  <si>
    <t>Пономаренко Сергей Алексеевич</t>
  </si>
  <si>
    <t>Ревин Александр Владимирович</t>
  </si>
  <si>
    <t>Бутенко Валерия Александровна</t>
  </si>
  <si>
    <t>Овчинникова Александра Михайловна</t>
  </si>
  <si>
    <t>Неверова Виктория Алексеевна</t>
  </si>
  <si>
    <t>Любушкин Евгений Валентинович</t>
  </si>
  <si>
    <t>Гайсин Максим Русланович</t>
  </si>
  <si>
    <t>Мандрикова Ксения Александровна</t>
  </si>
  <si>
    <t>Смородина Виктория Евгеньевна</t>
  </si>
  <si>
    <t>Бабина Дарья Алексеевна</t>
  </si>
  <si>
    <t>Гольянов Владимир Глебович</t>
  </si>
  <si>
    <t>Сатдаров Тимур Юсефович</t>
  </si>
  <si>
    <t>Качанова Арина Романовна</t>
  </si>
  <si>
    <t>Федорова Анастасия Сергеевна</t>
  </si>
  <si>
    <t>Горбунов Николай Сергеевич</t>
  </si>
  <si>
    <t>Окмонов Шавкатжон Давронбекович</t>
  </si>
  <si>
    <t>Малютина Мария Ильинична</t>
  </si>
  <si>
    <t>Смородников Макар Евгеньевич</t>
  </si>
  <si>
    <t>Евса Василий Андреевич</t>
  </si>
  <si>
    <t>Лукин Иван Ефимович</t>
  </si>
  <si>
    <t>МОУ СОШ с.Шумейка</t>
  </si>
  <si>
    <t>Архипов Александр Борисович</t>
  </si>
  <si>
    <t>Носорева Валерия Сергеевна</t>
  </si>
  <si>
    <t>Долженко Екатерина Сергеевна</t>
  </si>
  <si>
    <t>Киргизова Виктория Алексеевна</t>
  </si>
  <si>
    <t>Кузьменко Андрей Сергеевич</t>
  </si>
  <si>
    <t>Архипов Ярослав Александрович</t>
  </si>
  <si>
    <t>МОУ "СОШ №16"</t>
  </si>
  <si>
    <t>Пененко Ольга Михайловна</t>
  </si>
  <si>
    <t>Балашова Алина Игоревна</t>
  </si>
  <si>
    <t>Распопова Юлия Алексеевна</t>
  </si>
  <si>
    <t>Ильина Ирина Николаевна</t>
  </si>
  <si>
    <t>Журлов Артём Сергеевич</t>
  </si>
  <si>
    <t>МОУ "СОШ № 18"</t>
  </si>
  <si>
    <t>Михайлова Елена Станиславовна</t>
  </si>
  <si>
    <t>Симоненко Артём Дмитриевич</t>
  </si>
  <si>
    <t>Кириллов Сергей Иванович</t>
  </si>
  <si>
    <t>Пунина Вероника Ивановна</t>
  </si>
  <si>
    <t>Зыков Андрей Анатольевич</t>
  </si>
  <si>
    <t>Климентьева Кира Михайловна</t>
  </si>
  <si>
    <t>Мельникова Виктория Михайловна</t>
  </si>
  <si>
    <t>Алипян Арсен Сосович</t>
  </si>
  <si>
    <t>Красильников Сергей Николаевич</t>
  </si>
  <si>
    <t>Красильников Сергей николаевич</t>
  </si>
  <si>
    <t>Позднякова Мария Андреевна</t>
  </si>
  <si>
    <t>Добрынин Борис Николаевич</t>
  </si>
  <si>
    <t>Плугин Никита Сергеевич</t>
  </si>
  <si>
    <t>Лосяков Павел Сергеевич</t>
  </si>
  <si>
    <t>Данилин Андрей Алексеевич</t>
  </si>
  <si>
    <t>Самонова Полина Романовна</t>
  </si>
  <si>
    <t>Филиппова Виктория Алексеевна</t>
  </si>
  <si>
    <t>Гридина Кристина Витальевна</t>
  </si>
  <si>
    <t>Моисеев Александр Сергеевич</t>
  </si>
  <si>
    <t>Барнов Давид Бебурьевич</t>
  </si>
  <si>
    <t>Меснякович Иван Викторович</t>
  </si>
  <si>
    <t>Чермашенцев Иван Алексеевич</t>
  </si>
  <si>
    <t>Алтынбаев Ильнур Ильдарович</t>
  </si>
  <si>
    <t>Ульянов Владислав Дмитриевич</t>
  </si>
  <si>
    <t>Челышев Константин Александрович</t>
  </si>
  <si>
    <t>Васильев Пётр Витальевич</t>
  </si>
  <si>
    <t>Каримов Адель Маратович</t>
  </si>
  <si>
    <t>Коротченко Евгений Сергеевич</t>
  </si>
  <si>
    <t>МОУ "СОШ №12 им. В.Ф. Суханова"</t>
  </si>
  <si>
    <t>Елистратов Денис Геннадьевич</t>
  </si>
  <si>
    <t>Ушаков Данила Александрович</t>
  </si>
  <si>
    <t>Щипцов Александр Александрович</t>
  </si>
  <si>
    <t>Десна София Андреевна</t>
  </si>
  <si>
    <t>Козырь Василиса Дмитриевна</t>
  </si>
  <si>
    <t>Шлычкова Мария Евгеньевна</t>
  </si>
  <si>
    <t>Акчурина Амира Феясовна</t>
  </si>
  <si>
    <t>Синёва Светлана Андреевна</t>
  </si>
  <si>
    <t>Косолапова Александра Александровна</t>
  </si>
  <si>
    <t>Быкова Вера Владимирова</t>
  </si>
  <si>
    <t>Шамилова Камиля Ринатовна</t>
  </si>
  <si>
    <t>Пересторонин Александр Кириллович</t>
  </si>
  <si>
    <t>Малофеев Егор Андреевич</t>
  </si>
  <si>
    <t>Белоусов Никита Игоревич</t>
  </si>
  <si>
    <t>Бакин Никита Евгениевич</t>
  </si>
  <si>
    <t>Ахмедов Владислав Валерьевич</t>
  </si>
  <si>
    <t>Бнатов Кирилл Дмитриевич</t>
  </si>
  <si>
    <t>Снегирь Артем Андреевич</t>
  </si>
  <si>
    <t>Соловьев Алексей Алексеевич</t>
  </si>
  <si>
    <t>Тюленева Татьяна Александровна</t>
  </si>
  <si>
    <t>Конина Елизавета Васильевна</t>
  </si>
  <si>
    <t>Нищенкова Кристина Артемовна</t>
  </si>
  <si>
    <t>Филатова Юлия Александровна</t>
  </si>
  <si>
    <t>Мещерякова Варвара Вячеславовна</t>
  </si>
  <si>
    <t>Шелехова Маргарита Сергеевна</t>
  </si>
  <si>
    <t>Пономаренко Алиса Сергеевна</t>
  </si>
  <si>
    <t>Сидоренко Алексей Игоревич</t>
  </si>
  <si>
    <t>Астахов Семен Алексеевич</t>
  </si>
  <si>
    <t>Донгузов Сергей Георгиевич</t>
  </si>
  <si>
    <t>Евстафьев Илья Игоревич</t>
  </si>
  <si>
    <t>Надоршин Александр Романович</t>
  </si>
  <si>
    <t>Мокшин Иван Александрович</t>
  </si>
  <si>
    <t>Насыров Арсений Анверович</t>
  </si>
  <si>
    <t>Бадер Никита Дмитриевич</t>
  </si>
  <si>
    <t>Болотникова Дарья Дмитриевна</t>
  </si>
  <si>
    <t>Ермошина Варвара Витальевна</t>
  </si>
  <si>
    <t>Гольцварт Вероника Александровна</t>
  </si>
  <si>
    <t>Куликова Алина Дмитриевна</t>
  </si>
  <si>
    <t>Полещенко Дмитрий Алексеевич</t>
  </si>
  <si>
    <t>МОУ "СОШ №9"</t>
  </si>
  <si>
    <t>Экгардт Марина Владимировна</t>
  </si>
  <si>
    <t>Питерский Матвей Александрович</t>
  </si>
  <si>
    <t>Степанов Никита Сергеевич</t>
  </si>
  <si>
    <t>Шмат Кирилл Александрович</t>
  </si>
  <si>
    <t>Можейка Надежда Валерьевна</t>
  </si>
  <si>
    <t>Мельников Данил Александрович</t>
  </si>
  <si>
    <t>Чичваров Родион Александрович</t>
  </si>
  <si>
    <t>Елисеев Владимир Андреевич</t>
  </si>
  <si>
    <t>Бондаренко Артем Владимирович</t>
  </si>
  <si>
    <t>Кирьянов Кирилл Евгеньевич</t>
  </si>
  <si>
    <t>Пономарев Алексей Викторович</t>
  </si>
  <si>
    <t>Агеев Вячеслав Викторович</t>
  </si>
  <si>
    <t>Писаренко Анастасия Петровна</t>
  </si>
  <si>
    <t>Николаенко Арина Вячеславовна</t>
  </si>
  <si>
    <t>Кутыга Валентина Савельевна</t>
  </si>
  <si>
    <t>Жупиков Владислав Сергеевич</t>
  </si>
  <si>
    <t>Баженов Алмаз Кайратович</t>
  </si>
  <si>
    <t>Мищеров Данил Сергеевич</t>
  </si>
  <si>
    <t>Щербакова Ксения Андреевна</t>
  </si>
  <si>
    <t>МОУ "СОШ "9"</t>
  </si>
  <si>
    <t>Ногтева Ирина Дмитриевна</t>
  </si>
  <si>
    <t>Хайрушева Милана Алтанбековна</t>
  </si>
  <si>
    <t>Ерюшев Михаил Евгеньевич</t>
  </si>
  <si>
    <t>Александров Михаил Вадимович</t>
  </si>
  <si>
    <t>Дик Кирилл Александрович</t>
  </si>
  <si>
    <t>Трушин Сергей Дмитриевич</t>
  </si>
  <si>
    <t>Козаков Рим Дмитриевич</t>
  </si>
  <si>
    <t>Чернышов Виктор Алексеевич</t>
  </si>
  <si>
    <t>Овчинников Максим Константинович</t>
  </si>
  <si>
    <t>МБОУ "СОШ №9"</t>
  </si>
  <si>
    <t>Хлобыстов Никита Николаевич</t>
  </si>
  <si>
    <t>Авдалян Эдмонд Геворгович</t>
  </si>
  <si>
    <t>Пахомов Дмитрий Павлович</t>
  </si>
  <si>
    <t>Алтынбаев Амин Раильевич</t>
  </si>
  <si>
    <t>Мосцеева Оксана Алексеевна</t>
  </si>
  <si>
    <t>Бондарева Алеся Станиславовна</t>
  </si>
  <si>
    <t>Малышева Вероника Вадимовна</t>
  </si>
  <si>
    <t>Батталова Анастасия Руслановна</t>
  </si>
  <si>
    <t>Александров Богдан Александрович</t>
  </si>
  <si>
    <t>МОУ""СОШ" "Патриот" с кадетскими классами им. Ю.М.Дейнеко".</t>
  </si>
  <si>
    <t>Аникина Елена Владимировна</t>
  </si>
  <si>
    <t>Данилов Никита Сергеевич</t>
  </si>
  <si>
    <t>Малинко Анастасия Сергеевна</t>
  </si>
  <si>
    <t>Сушкевич Юлия Дмитриевна</t>
  </si>
  <si>
    <t>Пятибратова Анна Андреевна</t>
  </si>
  <si>
    <t>Шамарина Алина Алексеевна</t>
  </si>
  <si>
    <t>Юсупов Гусейн Бариевич</t>
  </si>
  <si>
    <t>Ткачева Дарья Алексеевна</t>
  </si>
  <si>
    <t>Харитонова Ангелина Алексеевна</t>
  </si>
  <si>
    <t>Мариничев Вадим Владимирович</t>
  </si>
  <si>
    <t>Павлова Елизавета Алексеевна</t>
  </si>
  <si>
    <t>Лисина Людмила Александровна</t>
  </si>
  <si>
    <t>Ерантаева Дарья Даниловна</t>
  </si>
  <si>
    <t>Ященко Анна Владиславовна</t>
  </si>
  <si>
    <t>Кривошеева Софья Романовна</t>
  </si>
  <si>
    <t>Сурков Владимир Сергеевич</t>
  </si>
  <si>
    <t>Иванов Александр Владимирович</t>
  </si>
  <si>
    <t>МОУ "СОШ п. Коминтерн"</t>
  </si>
  <si>
    <t>Кривошеев Андрей Юрьевич</t>
  </si>
  <si>
    <t>Мартынов Максим Александрович</t>
  </si>
  <si>
    <t>Семендяев Владислав Михайлович</t>
  </si>
  <si>
    <t>Иванищенко Ксения Викторовна</t>
  </si>
  <si>
    <t>Букина Яна Сергеевна</t>
  </si>
  <si>
    <t>Никишин Шамиль Владиславович</t>
  </si>
  <si>
    <t>Марков Максим Сергеевич</t>
  </si>
  <si>
    <t>Фадеев Илья Алексеевич</t>
  </si>
  <si>
    <t>МОУ "СОШ №20"</t>
  </si>
  <si>
    <t>Кирлашев Андрей Викторович</t>
  </si>
  <si>
    <t>Козяков Богдан Александрович</t>
  </si>
  <si>
    <t>Милюткин Алексей Федорович</t>
  </si>
  <si>
    <t>Ермошкин Владислав Александрович</t>
  </si>
  <si>
    <t>Анастасина Екатерина Олеговна</t>
  </si>
  <si>
    <t>Удодов Александр Евгеньевич</t>
  </si>
  <si>
    <t>Мяус Павел Евгеньевич</t>
  </si>
  <si>
    <t>Карпов Павел Алексеевич</t>
  </si>
  <si>
    <t>Царинник Варвара Сергеевна</t>
  </si>
  <si>
    <t>Геймур Полина Евгеньевна</t>
  </si>
  <si>
    <t>Ряшин Алексей Дмитриевич</t>
  </si>
  <si>
    <t>Шевченко Андрей Иванович</t>
  </si>
  <si>
    <t>Антонов Денис Андреевич</t>
  </si>
  <si>
    <t>Рыбаков Иван Сергеевич</t>
  </si>
  <si>
    <t>Валковский Юрий Игоревич</t>
  </si>
  <si>
    <t>Гаврилин Михаил Сергеевич</t>
  </si>
  <si>
    <t>Прокопович Евгений Владиславович</t>
  </si>
  <si>
    <t>Бирюков Александр Александрович</t>
  </si>
  <si>
    <t>Ейкин Никита Сергеевич</t>
  </si>
  <si>
    <t>Диденко Павел Дмитриевич</t>
  </si>
  <si>
    <t>Трошин Илья Александрович</t>
  </si>
  <si>
    <t>Шабалина Надежда Юрьевна</t>
  </si>
  <si>
    <t>Бирюков Максим Викторович</t>
  </si>
  <si>
    <t>Усанов Даниил Сергеевич</t>
  </si>
  <si>
    <t>Петухов Артем Игоревич</t>
  </si>
  <si>
    <t>Повольнов Александр Романович</t>
  </si>
  <si>
    <t>Коробко Валерия Денисовна</t>
  </si>
  <si>
    <t>Джаншанова Анна Дмитриевна</t>
  </si>
  <si>
    <t>Мальченко Алиса Дмитриевна</t>
  </si>
  <si>
    <t>Федорченко Александра Александровна</t>
  </si>
  <si>
    <t>Сергеева Анастасия Юрьевна</t>
  </si>
  <si>
    <t>Ярусов Матвей Алексеевич</t>
  </si>
  <si>
    <t>МОУ"СОШ№21"</t>
  </si>
  <si>
    <t>Солодкова Лариса Геннадьевна</t>
  </si>
  <si>
    <t>Попов Арсений Алексеевич</t>
  </si>
  <si>
    <t>Фетхуллин Рамиль Вялитович</t>
  </si>
  <si>
    <t>Лузановская Анастасия Андреевна</t>
  </si>
  <si>
    <t>МОУ "СОШ№21"</t>
  </si>
  <si>
    <t>Сологуб София Александровна</t>
  </si>
  <si>
    <t>Алефиренко Максим Андреевич</t>
  </si>
  <si>
    <t>Савич Анатолий Федорович</t>
  </si>
  <si>
    <t>Колесниченко Сергей Александрович</t>
  </si>
  <si>
    <t>Черепахин Иван Николаевич</t>
  </si>
  <si>
    <t>Алхутова Елена Олеговна</t>
  </si>
  <si>
    <t>Никитина Дарья Сергеевна</t>
  </si>
  <si>
    <t>Сысоева Диана Петровна</t>
  </si>
  <si>
    <t>Жукоцкий Максим Евгеньевич</t>
  </si>
  <si>
    <t>Истрашкин Антон Сергеевич</t>
  </si>
  <si>
    <t>Перов Владислав Александрович</t>
  </si>
  <si>
    <t>Топалэ Владимир Думитрович</t>
  </si>
  <si>
    <t>Бескровный Иван Алексеевич</t>
  </si>
  <si>
    <t>Беспалова Екатерина Николаевна</t>
  </si>
  <si>
    <t>Краховская Яна Сергеевна</t>
  </si>
  <si>
    <t>МАОУ "Образовательный центр им. М.М. Расковой"</t>
  </si>
  <si>
    <t>Гуляева Галина Гайнановна</t>
  </si>
  <si>
    <t>Потапов Михаил Сергеевич</t>
  </si>
  <si>
    <t>Гибазулин Рустам Ранасович</t>
  </si>
  <si>
    <t>Тё Роман Евгеньевич</t>
  </si>
  <si>
    <t>Столбушкин Богдан Анатольевич</t>
  </si>
  <si>
    <t>Малинин Кирилл Владиславович</t>
  </si>
  <si>
    <t>Банакова Любовь Викторовна</t>
  </si>
  <si>
    <t>Топта Иван Дмитриевич</t>
  </si>
  <si>
    <t>Усманов Алим Гиязович</t>
  </si>
  <si>
    <t>МАОУ "Образовательный центр им.М.М.Расковой"</t>
  </si>
  <si>
    <t>Кондратьева Мария Михайловна</t>
  </si>
  <si>
    <t>Мельников Денис Витальевич</t>
  </si>
  <si>
    <t>Абросимов Сава Викторович</t>
  </si>
  <si>
    <t>Потехина Алиса Александровна</t>
  </si>
  <si>
    <t>Белова Алёна Александровна</t>
  </si>
  <si>
    <t>Косяк Полина Сергеевна</t>
  </si>
  <si>
    <t>Рыбникова Полина Дмитриевна</t>
  </si>
  <si>
    <t>Лумпова Яна Сергеевна</t>
  </si>
  <si>
    <t>Семёнова Евгения Александровна</t>
  </si>
  <si>
    <t>Карпова Софья Дмитриевна</t>
  </si>
  <si>
    <t>Кожевникова Анисия Александровна</t>
  </si>
  <si>
    <t>Бочарова Вероника Михайловна</t>
  </si>
  <si>
    <t>Матвеева Анастасия Александровна</t>
  </si>
  <si>
    <t>Шубина Александра Михайловна</t>
  </si>
  <si>
    <t>Караулова Кира Константиновна</t>
  </si>
  <si>
    <t>Могилев Алексей Александрович</t>
  </si>
  <si>
    <t>Алахвердян Вильен Феликсович</t>
  </si>
  <si>
    <t>Кан Андрей Викторович</t>
  </si>
  <si>
    <t>Овчинников Владимир Владимирович</t>
  </si>
  <si>
    <t>Мушинов Руслан Кайратович</t>
  </si>
  <si>
    <t>Савостин Денис Геннадьевич</t>
  </si>
  <si>
    <t>Синицын Сергей Сергеевич</t>
  </si>
  <si>
    <t>Богомолов Даниил Игоревич</t>
  </si>
  <si>
    <t>Лобков Илья Денисович</t>
  </si>
  <si>
    <t>Мызников Максим Андреевич</t>
  </si>
  <si>
    <t>Чудинов Станислав Егорович</t>
  </si>
  <si>
    <t>Жаворонкова Марина Александровна</t>
  </si>
  <si>
    <t>Салеева София Илдусовна</t>
  </si>
  <si>
    <t>Кашлева Варвара Александровна</t>
  </si>
  <si>
    <t>Кресова Ксения Евгеньевна</t>
  </si>
  <si>
    <t>Петрусева Софья Андреевна</t>
  </si>
  <si>
    <t>Рейнгард Виктория Романовна</t>
  </si>
  <si>
    <t>Позднякова Валерия Дмитриевна</t>
  </si>
  <si>
    <t>Акимова Алина Эдуардовна</t>
  </si>
  <si>
    <t>Агафонов Александр Геннадьевич</t>
  </si>
  <si>
    <t>Васюнин Илья Вадимович</t>
  </si>
  <si>
    <t>Нефедов Александр Сергеевич</t>
  </si>
  <si>
    <t>Писарев Андрей Алексеевич</t>
  </si>
  <si>
    <t>Плаксин Дмитрий Васильевич</t>
  </si>
  <si>
    <t>Сюденев Амир Жаксылыкович</t>
  </si>
  <si>
    <t>Некрасов Артем Дмитриевич</t>
  </si>
  <si>
    <t>Сусло Егор Михайлович</t>
  </si>
  <si>
    <t>Шпак Данил Александрович</t>
  </si>
  <si>
    <t>Курьязова Ангелина Романовна</t>
  </si>
  <si>
    <t>Лопастейский Артем Вячеславович</t>
  </si>
  <si>
    <t>МОУ СОШ № 5</t>
  </si>
  <si>
    <t>Савостина Ольга Владимировна</t>
  </si>
  <si>
    <t>Куховаренко Матвей Максимович</t>
  </si>
  <si>
    <t>Семенихина Екатерина Евгеньевна</t>
  </si>
  <si>
    <t>Тугушева Айгёль Кямильевна</t>
  </si>
  <si>
    <t>Елецкий Артем Сергеевич</t>
  </si>
  <si>
    <t>Маркушов Артем Михайлович</t>
  </si>
  <si>
    <t>Шкуратов Савва Вадимович</t>
  </si>
  <si>
    <t>Четверикова Мария Владимировна</t>
  </si>
  <si>
    <t>Бармин Илья Сергеевич</t>
  </si>
  <si>
    <t>Сурков Кирилл Владимирович</t>
  </si>
  <si>
    <t>Федоров Игорь Сергеевич</t>
  </si>
  <si>
    <t>Мазяркин Артем Денисович</t>
  </si>
  <si>
    <t>Мурзалиев Датикожан Анваржанович</t>
  </si>
  <si>
    <t>МБОУ"СОШ с.Красный Яр"</t>
  </si>
  <si>
    <t>Устюжанина Татьяна Дмитриевна</t>
  </si>
  <si>
    <t>Каптюшин Иван Дмитриевич</t>
  </si>
  <si>
    <t>Давыдова Елена Дмитриевна</t>
  </si>
  <si>
    <t>Борисова Валерия Викторовна</t>
  </si>
  <si>
    <t>МБОУ "СОШ с.Красный Яр"</t>
  </si>
  <si>
    <t>Ростовцева Екатерина Ильинична</t>
  </si>
  <si>
    <t>Нилов Ярослав Андреевич</t>
  </si>
  <si>
    <t>Макаров Роман Александрович</t>
  </si>
  <si>
    <t>Ботова Светлана Григорьевна</t>
  </si>
  <si>
    <t>Бомблис Марина Вячеславовна</t>
  </si>
  <si>
    <t>Миронова Наталия Сергеевна</t>
  </si>
  <si>
    <t>Завалий Анастасия Евгеньевна</t>
  </si>
  <si>
    <t>Халина Надежда Анатольевна</t>
  </si>
  <si>
    <t>МОУ СОШ №3</t>
  </si>
  <si>
    <t>Каримов Андрей Дмитриевич</t>
  </si>
  <si>
    <t>Чекмизов Илья Михайлович</t>
  </si>
  <si>
    <t>Черняков Ярослав Владимирович</t>
  </si>
  <si>
    <t>Туралиев Бауржан Сундеткалиевич</t>
  </si>
  <si>
    <t>Тычков Александр Александрович</t>
  </si>
  <si>
    <t>Ванюшин Александр Александрович</t>
  </si>
  <si>
    <t>Цепаев Роман Николаевич</t>
  </si>
  <si>
    <t>Синуткин Дмитрий Роббиевич</t>
  </si>
  <si>
    <t>Огурок Ангелина Антоновна</t>
  </si>
  <si>
    <t>Лохненко Анастасия Александровна</t>
  </si>
  <si>
    <t>МОУ "СОШ с. Заветное"</t>
  </si>
  <si>
    <t>Семенов Валерий Николаевич</t>
  </si>
  <si>
    <t>Актау Дания Азаматовна</t>
  </si>
  <si>
    <t>МОУ "СОШ с.Заветное"</t>
  </si>
  <si>
    <t>Алихамбетов Артур Алексеевич</t>
  </si>
  <si>
    <t>Павлов Данил Николаевич</t>
  </si>
  <si>
    <t>Тугушев Арслан Абдурашитович</t>
  </si>
  <si>
    <t>МОУ "СОШ№19"</t>
  </si>
  <si>
    <t>Беловол Александр Владимирович</t>
  </si>
  <si>
    <t>Граф Сергей Максимович</t>
  </si>
  <si>
    <t>Кочетов Данил Мурадуллаевич</t>
  </si>
  <si>
    <t>Назыров Максим Эдуардович</t>
  </si>
  <si>
    <t>МОУ"СОШ№19"</t>
  </si>
  <si>
    <t>Бабушкина Елезавета Витальевна</t>
  </si>
  <si>
    <t>Чернова Полина Ивановна</t>
  </si>
  <si>
    <t>Березин Всеволод Юрьевич</t>
  </si>
  <si>
    <t>Соколов Василий Васильевич</t>
  </si>
  <si>
    <t>Назыров Данила Эдуардович</t>
  </si>
  <si>
    <t>Белый Алексей Владимирович</t>
  </si>
  <si>
    <t>Ишков Илья Павлович</t>
  </si>
  <si>
    <t>Корниенко Виктор Андреевич</t>
  </si>
  <si>
    <t>Макаров Арсений Алексеевич</t>
  </si>
  <si>
    <t>Кудашкин Максим Сергеевич</t>
  </si>
  <si>
    <t>Петяев Даниил Эдуардович</t>
  </si>
  <si>
    <t>Шпехт Михаил Иванович</t>
  </si>
  <si>
    <t>Попеко Матвей Сергеевич</t>
  </si>
  <si>
    <t>Тарасова Елизавета Дмитриевна</t>
  </si>
  <si>
    <t>Костоглод Анастасия Андреевна</t>
  </si>
  <si>
    <t>Жарков Александр Ильич</t>
  </si>
  <si>
    <t>МОУ "СОШ №42"</t>
  </si>
  <si>
    <t>Тепляков Евгений Юрьевич</t>
  </si>
  <si>
    <t>Саблин Ярослав Владимирович</t>
  </si>
  <si>
    <t>Беляев Максим Дмитиевич</t>
  </si>
  <si>
    <t>Головенко Сергей Владимирович</t>
  </si>
  <si>
    <t>Цепляев Андрей Дмитриевич</t>
  </si>
  <si>
    <t>Костикова Алина Евгеньевна</t>
  </si>
  <si>
    <t>Савельев Даниил Андреевич</t>
  </si>
  <si>
    <t>Шарапов Артем Юрьевич</t>
  </si>
  <si>
    <t>Горюнов Максим Валерьевич</t>
  </si>
  <si>
    <t>Сухорукова Виктория Сергеевна</t>
  </si>
  <si>
    <t>Шихматова Вероника Николаевна</t>
  </si>
  <si>
    <t>Бардан Олег Владимирович</t>
  </si>
  <si>
    <t>Горбатко Владимир Александрович</t>
  </si>
  <si>
    <t>Захаровский Дмитрий Сергеевич</t>
  </si>
  <si>
    <t>Чурзин Глеб Игоревич</t>
  </si>
  <si>
    <t>Левин Егор Владимирович</t>
  </si>
  <si>
    <t>Важенин Илья Игоревич</t>
  </si>
  <si>
    <t>Кодрова Валерия Сергеевна</t>
  </si>
  <si>
    <t>Рябицкая Виктория Сергеевна</t>
  </si>
  <si>
    <t>Жаркова Светлана Ильинична</t>
  </si>
  <si>
    <t>Пиканов Даниил Сергеевич</t>
  </si>
  <si>
    <t>МОУ "ООШ №26"</t>
  </si>
  <si>
    <t>Дулгеров Даниил Вячеславович</t>
  </si>
  <si>
    <t>Овчинников Максим Сергеевич</t>
  </si>
  <si>
    <t>Гарнизонов Денис Ирфанович</t>
  </si>
  <si>
    <t>Шефер Александр Владимирович</t>
  </si>
  <si>
    <t>Тансарова Румия Ренатовна</t>
  </si>
  <si>
    <t>Лапшев Иван Сергеевич</t>
  </si>
  <si>
    <t>Федосеев Никита Евгеньевич</t>
  </si>
  <si>
    <t>Останков Владислав Юрьевич</t>
  </si>
  <si>
    <t>Журавлева Любовь Сергеевна</t>
  </si>
  <si>
    <t>Изимов Николай Андреевич</t>
  </si>
  <si>
    <t>Глухова Софья Алексеевна</t>
  </si>
  <si>
    <t>Самарцева Виктория Александровна</t>
  </si>
  <si>
    <t>Шутов Геннадий Кириллович</t>
  </si>
  <si>
    <t>Новостройный Вадим Владимирович</t>
  </si>
  <si>
    <t>Беляев Александр Дмитриевич</t>
  </si>
  <si>
    <t>МОУ"СОШ №4"</t>
  </si>
  <si>
    <t>Газарова Марина Размиковна</t>
  </si>
  <si>
    <t>Муслимов Марат Равильевич</t>
  </si>
  <si>
    <t>Романов Александр Денисович</t>
  </si>
  <si>
    <t>МОУ "СОШ№4"</t>
  </si>
  <si>
    <t>Щербакова Наталья Вячеславовна</t>
  </si>
  <si>
    <t>Харитонов Вадим Сергеевич</t>
  </si>
  <si>
    <t>Шонин Матвей Александрович</t>
  </si>
  <si>
    <t>Ичетовкин Артем Сергеевич</t>
  </si>
  <si>
    <t>Буров Александр Александрович</t>
  </si>
  <si>
    <t>Кунчикалиев Данила Александрович</t>
  </si>
  <si>
    <t>Большаков Денис Сергеевич</t>
  </si>
  <si>
    <t>Евстафьев Данила Дмитриевич</t>
  </si>
  <si>
    <t>Христофоров Есений Геннадьевич</t>
  </si>
  <si>
    <t>Меркульев Иван Сергеевич</t>
  </si>
  <si>
    <t>Акисов Денис Дмитриевич</t>
  </si>
  <si>
    <t>Газарова Софья Станиславовна</t>
  </si>
  <si>
    <t>Нестерова Ксения Николаевна</t>
  </si>
  <si>
    <t>Бесшапошникова Виктория Александровна</t>
  </si>
  <si>
    <t>Чернова Варвара Кирилловна</t>
  </si>
  <si>
    <t>Кудесова Ольга Витальевна</t>
  </si>
  <si>
    <t>Лосевская Анна Алексеевна</t>
  </si>
  <si>
    <t>Крылова Каролина</t>
  </si>
  <si>
    <t>МОУ "СОШ №4"</t>
  </si>
  <si>
    <t>Лысункин Глеб Олегович</t>
  </si>
  <si>
    <t>Ежовкин Владислав Викторович</t>
  </si>
  <si>
    <t>Матаев Данил Романович</t>
  </si>
  <si>
    <t>Овсянников Вадим Сергеевич</t>
  </si>
  <si>
    <t>Кулагин Иван Юрьевич</t>
  </si>
  <si>
    <t>Бубирь Дмитрий Викторович</t>
  </si>
  <si>
    <t>Пищин Максим Дмитриевич</t>
  </si>
  <si>
    <t>Буланова Александра Алексеевна</t>
  </si>
  <si>
    <t>Копотун Дарья Витальевна</t>
  </si>
  <si>
    <t>Ряскина Мелания Алексеевна</t>
  </si>
  <si>
    <t>Стрельникова Карина Евгеньевна</t>
  </si>
  <si>
    <t>Рыбалкин Владимир Сергеевич</t>
  </si>
  <si>
    <t>Остапчук Владимир Савельевич</t>
  </si>
  <si>
    <t>Кузнецов Леонид Борисович</t>
  </si>
  <si>
    <t>Мислаускас Никита Денисович</t>
  </si>
  <si>
    <t>Фарзалиев Ренат Адилович</t>
  </si>
  <si>
    <t>Шишенин Даниил Витальевич</t>
  </si>
  <si>
    <t>Максимович Даниил Сергеевич</t>
  </si>
  <si>
    <t>Романов Максим Андреевич</t>
  </si>
  <si>
    <t>Чумаков Данил Валерьевич</t>
  </si>
  <si>
    <t>Ларионов Максим Викторович</t>
  </si>
  <si>
    <t>Максименко Елена Сергеевна</t>
  </si>
  <si>
    <t>Пухова Светлана григорьевна</t>
  </si>
  <si>
    <t>Тагарина Евгения Сергеевна</t>
  </si>
  <si>
    <t>Лазарева Виктория Евгеньевна</t>
  </si>
  <si>
    <t>Матвеенко Арина Святославовна</t>
  </si>
  <si>
    <t>Сериченко Егор Дмитриевич</t>
  </si>
  <si>
    <t>МОУ "СОШ п. Новопушкинское"</t>
  </si>
  <si>
    <t>Василенко Артём Анатольевич</t>
  </si>
  <si>
    <t>Карелин Владислав Дмитриевич</t>
  </si>
  <si>
    <t>Комаров Никита Юрьевич</t>
  </si>
  <si>
    <t>Кузяева Альбина Даниловна</t>
  </si>
  <si>
    <t>Антипова Анастасия Александровна</t>
  </si>
  <si>
    <t>Михатова Злата Алексеевна</t>
  </si>
  <si>
    <t>Церковный Артём Дмитриевич</t>
  </si>
  <si>
    <t>Кураева Елена Владимировна</t>
  </si>
  <si>
    <t>Косырев Роман Алексеевич</t>
  </si>
  <si>
    <t>Хирова Дарина Вячеславовна</t>
  </si>
  <si>
    <t>Шахова Ксения Александровна</t>
  </si>
  <si>
    <t>Чуприков Анатолий Сергеевич</t>
  </si>
  <si>
    <t>Пономаренко Максим Юрьевич</t>
  </si>
  <si>
    <t>Калмаев Юрий Александрович</t>
  </si>
  <si>
    <t>Попкова Полина Андреевна</t>
  </si>
  <si>
    <t>Федорова Наталья Сергеевна</t>
  </si>
  <si>
    <t>МОУ "СОШ №.30 им. П. М. Коваленко"</t>
  </si>
  <si>
    <t>Марчуков Александр Николаевич</t>
  </si>
  <si>
    <t>Хатуев Ибрагим Зелимханович</t>
  </si>
  <si>
    <t>Чернышов Владимир Григорьевич</t>
  </si>
  <si>
    <t>Узингер Никита Дмитриевич</t>
  </si>
  <si>
    <t>Петрушина Мария Владимировна</t>
  </si>
  <si>
    <t>Минасян Григорий Гагикович</t>
  </si>
  <si>
    <t>Верзин Сергей Сергеевич</t>
  </si>
  <si>
    <t>Чекрышов Виктор Михайлович</t>
  </si>
  <si>
    <t>Лымарь Игорь Олегович</t>
  </si>
  <si>
    <t>Князева Екатерина Иваановна</t>
  </si>
  <si>
    <t>Батяйкина Полина Александровна</t>
  </si>
  <si>
    <t>МОУ "СОШ п.Пробуждение"</t>
  </si>
  <si>
    <t>Юрченко Сергей Кириллович</t>
  </si>
  <si>
    <t>Кирилаш Иван Александрович</t>
  </si>
  <si>
    <t>Титова Анастасия Николаевна</t>
  </si>
  <si>
    <t>Дунаев Валерий Александрович</t>
  </si>
  <si>
    <t>Шаргородский Сергей Валерьевич</t>
  </si>
  <si>
    <t>Хрущ Даниил Андреевич</t>
  </si>
  <si>
    <t>Силаев Сергей Николаевич</t>
  </si>
  <si>
    <t>Мельникова Милана Витальевна</t>
  </si>
  <si>
    <t>МОУ "СОШ №1"</t>
  </si>
  <si>
    <t>Еремеева Лариса Владимировна</t>
  </si>
  <si>
    <t>Мукштадт Егор Иванович</t>
  </si>
  <si>
    <t>Кочеткова Марина Юрьевна</t>
  </si>
  <si>
    <t>Удут Илья Витальевич</t>
  </si>
  <si>
    <t>Эйстрих Галина Петровна</t>
  </si>
  <si>
    <t>Гальцов Максим Игоревич</t>
  </si>
  <si>
    <t>Долгов Дмитрий Андреевич</t>
  </si>
  <si>
    <t>Казимиров Роман Владиславович</t>
  </si>
  <si>
    <t>Мукашев Равиль Русланович</t>
  </si>
  <si>
    <t>Яковлев Владислав Витальевич</t>
  </si>
  <si>
    <t>Михайлов Владислав Антонович</t>
  </si>
  <si>
    <t>Седнев Роман Дмитриевич</t>
  </si>
  <si>
    <t>МОУ "СОШ № 1"</t>
  </si>
  <si>
    <t>Косицина Алиса Дмитриевна</t>
  </si>
  <si>
    <t>Пименова Наталия Борисовна</t>
  </si>
  <si>
    <t>Косицина СофияДмитриевна</t>
  </si>
  <si>
    <t>Абдуллина Алина Ильдаровна</t>
  </si>
  <si>
    <t>Погожих Виктория Ивановна</t>
  </si>
  <si>
    <t>Рзаева Милана Маратовна</t>
  </si>
  <si>
    <t>Саликова Александра Алексеевна</t>
  </si>
  <si>
    <t>Теплова Ксения Владимировна</t>
  </si>
  <si>
    <t>Теплова Мария Владимировна</t>
  </si>
  <si>
    <t>Шаврина Альбина Олеговна</t>
  </si>
  <si>
    <t>Шеремет Мария Константиновна</t>
  </si>
  <si>
    <t>Шлыкова Ульяна Александровна</t>
  </si>
  <si>
    <t>Галкина Евгения Андреевна</t>
  </si>
  <si>
    <t>Тришина Виктория Александровна</t>
  </si>
  <si>
    <t>Смирнова Алена Алексеевна</t>
  </si>
  <si>
    <t>Марчукова Арина Романовна</t>
  </si>
  <si>
    <t>Соколова Маргарита Сергеевна</t>
  </si>
  <si>
    <t>Гуляев Артем Дмитриевич</t>
  </si>
  <si>
    <t>Лаврентьев Владислав Романович</t>
  </si>
  <si>
    <t>Владимиров Дмитрий Петрович</t>
  </si>
  <si>
    <t>Андрианов Станислав Олегович</t>
  </si>
  <si>
    <t>Безногов Андрей Сергеевич</t>
  </si>
  <si>
    <t>Иванов Иван Андреевич</t>
  </si>
  <si>
    <t>Паленов Дмитрий Вадимович</t>
  </si>
  <si>
    <t>Хайдайев Рахман Исмаилович</t>
  </si>
  <si>
    <t>Бутенко Матвей Сергеевич</t>
  </si>
  <si>
    <t>Косинец Иван Александрович</t>
  </si>
  <si>
    <t>Гершенович Даниил Андреевич</t>
  </si>
  <si>
    <t>Свининых Владимир Евгеньевич</t>
  </si>
  <si>
    <t>Морозов Дмитрий Владиславович</t>
  </si>
  <si>
    <t>Галкин Богдан Андреевич</t>
  </si>
  <si>
    <t>Башаев Равиль Данилович</t>
  </si>
  <si>
    <t>Малый Данил Дмитриевич</t>
  </si>
  <si>
    <t>Безродная Виктория Владимировна</t>
  </si>
  <si>
    <t>Полещук Вероника Витальевна</t>
  </si>
  <si>
    <t>Прокопенко София Андреевна</t>
  </si>
  <si>
    <t>Шихалиева Диана Шамхаловна</t>
  </si>
  <si>
    <t>Смирнова Анастасия Николаевна</t>
  </si>
  <si>
    <t>Игошина Милена Евгеньевна</t>
  </si>
  <si>
    <t>Цымбал Полина Александровна</t>
  </si>
  <si>
    <t>Ломакина Виктория Сергеевна</t>
  </si>
  <si>
    <t>Мареева Кристина Дмитриевна</t>
  </si>
  <si>
    <t>Хворостенко Арина Андреевна</t>
  </si>
  <si>
    <t>Кирчева Карина Николаевна</t>
  </si>
  <si>
    <t>Мукушева Анжела Михайловна</t>
  </si>
  <si>
    <t>Чулимова Софья Александровна</t>
  </si>
  <si>
    <t>Талалова Вероника Андреевна</t>
  </si>
  <si>
    <t>Штыренко Евгения Михайловна</t>
  </si>
  <si>
    <t>Петина Марина Сергеевна</t>
  </si>
  <si>
    <t>Рыжакин Владимир Алексеевич</t>
  </si>
  <si>
    <t>Белобородов Владимир Павлович</t>
  </si>
  <si>
    <t>Антоненков Давид Сергеевич</t>
  </si>
  <si>
    <t>Ялалов Даниил Русланович</t>
  </si>
  <si>
    <t>Герасимов Георгий Сергеевич</t>
  </si>
  <si>
    <t>Фахретдинов Шамиль Фаритович</t>
  </si>
  <si>
    <t>Шафиков Сергей Валерьевич</t>
  </si>
  <si>
    <t>Якушин Андрей Олегович</t>
  </si>
  <si>
    <t>Антипанов Александр Анатольевич</t>
  </si>
  <si>
    <t>Диденко Евгений Алексеевич</t>
  </si>
  <si>
    <t>Олесик Андрей Алексеевич</t>
  </si>
  <si>
    <t>Литвиненко Ксения Павловна</t>
  </si>
  <si>
    <t>Аннина Анна Анатольевна</t>
  </si>
  <si>
    <t>МАОУ "СОШ №7"</t>
  </si>
  <si>
    <t>Проворнов Александр Владимирович</t>
  </si>
  <si>
    <t>Кора Валерия Александровна</t>
  </si>
  <si>
    <t>Проворнова Анастасия Александровна</t>
  </si>
  <si>
    <t>Шамсутдинов Тимур Ринатович</t>
  </si>
  <si>
    <t>МОУ "СОШ № 31"</t>
  </si>
  <si>
    <t>Шамонина Галина Владимировна</t>
  </si>
  <si>
    <t>Васильев Андрей Николаевич</t>
  </si>
  <si>
    <t>Солдусова Кристина Андреевна</t>
  </si>
  <si>
    <t>Байбулов Ильдар Арманович</t>
  </si>
  <si>
    <t>Фирсова Александра Алексеевна</t>
  </si>
  <si>
    <t>Бацман Анастасия Сергеевна</t>
  </si>
  <si>
    <t>Лобачев Артур Алексеевич</t>
  </si>
  <si>
    <t>Бацман Ксения Дмитриевна</t>
  </si>
  <si>
    <t>Крылова Ульяна Алексеевна</t>
  </si>
  <si>
    <t>Казарин Даниил Денисович</t>
  </si>
  <si>
    <t>Бондарь Кирилл Дмитриевич</t>
  </si>
  <si>
    <t>Кардаш Валерий Юрьевич</t>
  </si>
  <si>
    <t>Апаева Мария Федоровна</t>
  </si>
  <si>
    <t>Втюрина Юлия Александровна</t>
  </si>
  <si>
    <t>Гвоздюк Ирина Дмитриевна</t>
  </si>
  <si>
    <t>Гадимов Рамал Магаммедович</t>
  </si>
  <si>
    <t>МБОУ СОШ №32</t>
  </si>
  <si>
    <t>Дышлюк Анастасия Ивановна</t>
  </si>
  <si>
    <t>Бахарева Мария Андреевна</t>
  </si>
  <si>
    <t>Зайченко Мария Владимировна</t>
  </si>
  <si>
    <t>Меркулова Виктория Евгеньевна</t>
  </si>
  <si>
    <t>Пухова Алена Генадьевна</t>
  </si>
  <si>
    <t>Жуковский Сергей Васильевич</t>
  </si>
  <si>
    <t>Прошкина Полина Витальевна</t>
  </si>
  <si>
    <t>Савченко Александра Алексеевна</t>
  </si>
  <si>
    <t>Зверева Татьяна Геннадьевна</t>
  </si>
  <si>
    <t>Яшкина Алиса Александровна</t>
  </si>
  <si>
    <t>Селянина Дарья Павловна</t>
  </si>
  <si>
    <t>ФедутинаЕлена Дмитриевна</t>
  </si>
  <si>
    <t>Егоров Максим Сергеевич</t>
  </si>
  <si>
    <t>МБОУ "СОШ № 32"</t>
  </si>
  <si>
    <t>Червяков Денис Михайлович</t>
  </si>
  <si>
    <t>Щетинин Никита Андреевич</t>
  </si>
  <si>
    <t>Шмыгля Василий Юрьевич</t>
  </si>
  <si>
    <t>Захаров Владислав Вадимович</t>
  </si>
  <si>
    <t>Масягутов Артур Ринатович</t>
  </si>
  <si>
    <t>Вольперт Артем Григорьевич</t>
  </si>
  <si>
    <t>Егоров Владислав Дмитриевич</t>
  </si>
  <si>
    <t>Сизов Никита Денисович</t>
  </si>
  <si>
    <t>Середа Роман Валерьевич</t>
  </si>
  <si>
    <t>Егорова Юлия Яковлевна</t>
  </si>
  <si>
    <t>Рядченко Арсений Иванович</t>
  </si>
  <si>
    <t>Андреянов Павел Александрович</t>
  </si>
  <si>
    <t>Рубцов Артем Денисович</t>
  </si>
  <si>
    <t>Леванова Виктория Павловна</t>
  </si>
  <si>
    <t>Луцкая Софья Сергеевна</t>
  </si>
  <si>
    <t>Хирная Дарья Сергеевна</t>
  </si>
  <si>
    <t>Хомутова Анастасия Романовна</t>
  </si>
  <si>
    <t>Дей Екатерина Сергеевна</t>
  </si>
  <si>
    <t>Салдина Алина Сергеевна</t>
  </si>
  <si>
    <t>Яшин Семен Владимирович</t>
  </si>
  <si>
    <t>Филенков Родион Романович</t>
  </si>
  <si>
    <t>Волженский Егор Александрович</t>
  </si>
  <si>
    <t>Мишкинис Матвей Александрович</t>
  </si>
  <si>
    <t>МОУ "Гимназия №8"</t>
  </si>
  <si>
    <t>Лухтанова Ирина Анатольевна</t>
  </si>
  <si>
    <t>Зотов Руслан Владимирович</t>
  </si>
  <si>
    <t>Агеев Дмитрий Вадимович</t>
  </si>
  <si>
    <t>Василевская Анна Павловна</t>
  </si>
  <si>
    <t>Тараненко ЯрославАндреевч</t>
  </si>
  <si>
    <t>Зубрилина Виктория Максимовна</t>
  </si>
  <si>
    <t xml:space="preserve">Зубрилина Ксения Игоревна </t>
  </si>
  <si>
    <t>Платошина Анастасия Константиновна</t>
  </si>
  <si>
    <t>Татаринова Екатерина Алесеевна</t>
  </si>
  <si>
    <t>Латыпова Лейла Рафиковна</t>
  </si>
  <si>
    <t>Шолдешев Вадим Вадимович</t>
  </si>
  <si>
    <t>Чуприков Константин Игоревич</t>
  </si>
  <si>
    <t>Шабунин Роман Антонович</t>
  </si>
  <si>
    <t>Блюмин Илья Юрьевич</t>
  </si>
  <si>
    <t>Беднова Анастасия Георгиевна</t>
  </si>
  <si>
    <t>Сердюк Мария Дмитриевна</t>
  </si>
  <si>
    <t>Аксёнова Злата Анатольевна</t>
  </si>
  <si>
    <t>Зелёнкин Диниил Максимович</t>
  </si>
  <si>
    <t>Епрынцева  Валерия Владиславовна</t>
  </si>
  <si>
    <t>Самедова Эльнара Эльчиновна</t>
  </si>
  <si>
    <t>Никулин Дмитрий</t>
  </si>
  <si>
    <t>МОУ "СОШ" №33</t>
  </si>
  <si>
    <t>Чернобровкин Артем Евгеньевич</t>
  </si>
  <si>
    <t>Жуков Вадим Сергеевич</t>
  </si>
  <si>
    <t>Лутошкина Валентина Петровна</t>
  </si>
  <si>
    <t>Сборщикова Анастасия Сергеевна</t>
  </si>
  <si>
    <t>МОУ "СОШ"№33</t>
  </si>
  <si>
    <t>Антоненко Екатерина Робертовна</t>
  </si>
  <si>
    <t>Кривохина Алена Игоревна</t>
  </si>
  <si>
    <t>Исмаилов Дамир Алишерович</t>
  </si>
  <si>
    <t>Мавродиева Елизавета Александровна</t>
  </si>
  <si>
    <t>Коновалова Елена Дмитриевна</t>
  </si>
  <si>
    <t>Пономарева Софья Сергеевна</t>
  </si>
  <si>
    <t>Марьин Владимир Михайлович</t>
  </si>
  <si>
    <t>Ларина Анастасия Павловна</t>
  </si>
  <si>
    <t>Кравцова Виктория Игоревна</t>
  </si>
  <si>
    <t>Михайлова Александра Владимировна</t>
  </si>
  <si>
    <t>Алиева Фидана Адамовна</t>
  </si>
  <si>
    <t>Капкина Татьяна Игоревна</t>
  </si>
  <si>
    <t>Мигунова София Вячеславовна</t>
  </si>
  <si>
    <t>Каржауп Арман Кайратович</t>
  </si>
  <si>
    <t>МОУ "СОШ" № 33</t>
  </si>
  <si>
    <t>Момотюк Григорий Анатольевич</t>
  </si>
  <si>
    <t>Пустынников Михаил Дмитриевич</t>
  </si>
  <si>
    <t>Мартыненко Иван Алексеевич</t>
  </si>
  <si>
    <t>Капица Виктория Александровна</t>
  </si>
  <si>
    <t>МОУ "СОШ № 33"</t>
  </si>
  <si>
    <t>Барановский Андрей Геннадьевич</t>
  </si>
  <si>
    <t>Лештаева Алина Тимофеевна</t>
  </si>
  <si>
    <t>Борисова Софья Вячеславовна</t>
  </si>
  <si>
    <t>Горник Алена Игоревна</t>
  </si>
  <si>
    <t>Дьяченко Виолетта Евгеньевна</t>
  </si>
  <si>
    <t>Щербакова Мария Владиславовна</t>
  </si>
  <si>
    <t>Дроненко Мария Владимировна</t>
  </si>
  <si>
    <t>Кобец Анна Евгеньевна</t>
  </si>
  <si>
    <t>Еременко Алина Сергеевна</t>
  </si>
  <si>
    <t>Акчурина Камалия Рушановна</t>
  </si>
  <si>
    <t>Украинцев Никита Анатольевич</t>
  </si>
  <si>
    <t>Сборщиков Дмитрий Сергеевич</t>
  </si>
  <si>
    <t>Кочетков Алексей Александрович</t>
  </si>
  <si>
    <t>Шпак Николай Анатольевич</t>
  </si>
  <si>
    <t>Козляковский Александр Викторович</t>
  </si>
  <si>
    <t>Вечкилев Владислав Витальевич</t>
  </si>
  <si>
    <t>Щеренко Иван Павлович</t>
  </si>
  <si>
    <t>Вершинин Артем Иванович</t>
  </si>
  <si>
    <t>Янущик Илья Андреевич</t>
  </si>
  <si>
    <t>Ефимова Екатерина Олеговна</t>
  </si>
  <si>
    <t>Нефедова Татьяна Юрьевна</t>
  </si>
  <si>
    <t>Алексеева Надежда Сергеевна</t>
  </si>
  <si>
    <t>Кортунова Марина Сергеевна</t>
  </si>
  <si>
    <t>Антоненко Каролина Алексеевна</t>
  </si>
  <si>
    <t>Милокостенко София Александровна</t>
  </si>
  <si>
    <t>Кушкурова Елизавета Романовна</t>
  </si>
  <si>
    <t>МОУ ООШ п. Прибрежный</t>
  </si>
  <si>
    <t>Никулина Светлана Александровна</t>
  </si>
  <si>
    <t>Самойлова Наталья Алексеевна</t>
  </si>
  <si>
    <t>Калистратова Анна Вадимовна</t>
  </si>
  <si>
    <t>Лядев Артур Генрихович</t>
  </si>
  <si>
    <t>МОУ ООШ п Прибрежный</t>
  </si>
  <si>
    <t>Самойлов Никита Алексеевич</t>
  </si>
  <si>
    <t>Наурзова Милана Кайратовна</t>
  </si>
  <si>
    <t>МОУ "ООШ п. Лощинный"</t>
  </si>
  <si>
    <t>Иватова Гальлем Тюллегенович</t>
  </si>
  <si>
    <t>Ярковая Ульяна Юрьевна</t>
  </si>
  <si>
    <t>Иватов Гальлем Тюллегенович</t>
  </si>
  <si>
    <t>Мажарцева Вероника Александровна</t>
  </si>
  <si>
    <t>Федорова Кристина Сергеевна</t>
  </si>
  <si>
    <t>Ефимов Артём Евгеньевич</t>
  </si>
  <si>
    <t>Федукина Милана Александровна</t>
  </si>
  <si>
    <t>МОУ "ООШ п.Взлетный"</t>
  </si>
  <si>
    <t>Куаншалиев Бауржан Николаевич</t>
  </si>
  <si>
    <t>Буйлина Ангелина Игоревна</t>
  </si>
  <si>
    <t>Кулягин Матвей Сергееевич</t>
  </si>
  <si>
    <t>МОУ "ООШ п.Взлетеный"</t>
  </si>
  <si>
    <t>Ахтырченко Данила Андреевич</t>
  </si>
  <si>
    <t>Загородний Алексей НиколаевичМОУ "ООШ п.Взлетный"</t>
  </si>
  <si>
    <t>Белоусова София Андреевна</t>
  </si>
  <si>
    <t xml:space="preserve">МОУ "ООШ п.Взлетный </t>
  </si>
  <si>
    <t>Галибина Софья Максимовна</t>
  </si>
  <si>
    <t>Киреева Яна Юрьевна</t>
  </si>
  <si>
    <t>Чернобровкин Артём Евгеньевич</t>
  </si>
  <si>
    <t>Акалаева Злата Романовна</t>
  </si>
  <si>
    <t>Штейнзецер Вячеслав Львович</t>
  </si>
  <si>
    <t>МОУ "ООШ"№ 2</t>
  </si>
  <si>
    <t>Грязева Юлия Алексеевна</t>
  </si>
  <si>
    <t>Таланова Пелагея Мирославовна</t>
  </si>
  <si>
    <t>Щур Вячеслав Адамович</t>
  </si>
  <si>
    <t>Балдина Марина Вадимовна</t>
  </si>
  <si>
    <t>Тагаева Лилия Руслановна</t>
  </si>
  <si>
    <t>Бурмистров Кирилл Сергеевич</t>
  </si>
  <si>
    <t>Ежов Андрей Дмитриевич</t>
  </si>
  <si>
    <t>Мищенко Екатерина михайловна</t>
  </si>
  <si>
    <t>Ерюшева Марья Дмитриевна</t>
  </si>
  <si>
    <t>Мищенко Анастасия Михайловна</t>
  </si>
  <si>
    <t>Уразмбетов  Алексей Тимурович</t>
  </si>
  <si>
    <t>Парамонова Варвара Сергеевна</t>
  </si>
  <si>
    <t>Падольская Владислава Денисовна</t>
  </si>
  <si>
    <t>Слугачёва София Александровна</t>
  </si>
  <si>
    <t>Яковлев Никита Игоревич</t>
  </si>
  <si>
    <t>Полищук Артём Юрьевич</t>
  </si>
  <si>
    <t>Глазова Арина Евгеньевна</t>
  </si>
  <si>
    <t>Васильева Ксения Максимовна</t>
  </si>
  <si>
    <t>Первеева Владлена Александровна</t>
  </si>
  <si>
    <t>Толкачёва Юлия Алексеевна</t>
  </si>
  <si>
    <t>Шурихин Владислав Андреевич</t>
  </si>
  <si>
    <t>Минченко Наталья Павловна</t>
  </si>
  <si>
    <t>Рощина Елизавета Дмитриевна</t>
  </si>
  <si>
    <t>Арсентьева Капитолина Анатольевна</t>
  </si>
  <si>
    <t xml:space="preserve">теория </t>
  </si>
  <si>
    <t>гимнастика</t>
  </si>
  <si>
    <t>спортивные игры
(время в формате м,сс)</t>
  </si>
  <si>
    <t>первичный результат</t>
  </si>
  <si>
    <t>спортивные
игры</t>
  </si>
  <si>
    <t>итоговый балл</t>
  </si>
  <si>
    <t>Морозова Ярославна Юрьевна</t>
  </si>
  <si>
    <t>Языков Никита Алексеевич</t>
  </si>
  <si>
    <t>Ф-8001</t>
  </si>
  <si>
    <t>Ф-8028</t>
  </si>
  <si>
    <t>Ф-8026</t>
  </si>
  <si>
    <t>Ф-8018</t>
  </si>
  <si>
    <t>Танаев Вячеслав Вадимович</t>
  </si>
  <si>
    <t>Никитин Антон Юрьевич</t>
  </si>
  <si>
    <t>Ф-8067</t>
  </si>
  <si>
    <t>Ф-8066</t>
  </si>
  <si>
    <t>Ф-8065</t>
  </si>
  <si>
    <t>Ф-8062</t>
  </si>
  <si>
    <t>Ф-8064</t>
  </si>
  <si>
    <t>Ф-8056</t>
  </si>
  <si>
    <t>Ф-8055</t>
  </si>
  <si>
    <t>Ф-8078</t>
  </si>
  <si>
    <t>Ф-8079</t>
  </si>
  <si>
    <t>Ф-8080</t>
  </si>
  <si>
    <t>Ф-8071</t>
  </si>
  <si>
    <t>Ф-8070</t>
  </si>
  <si>
    <t>Ф-8051</t>
  </si>
  <si>
    <t>Ф-8052</t>
  </si>
  <si>
    <t>Ф-8054</t>
  </si>
  <si>
    <t>Осипов Данил Антонович</t>
  </si>
  <si>
    <t>Ф-8074</t>
  </si>
  <si>
    <t>Ф-8006</t>
  </si>
  <si>
    <t>Ф-8007</t>
  </si>
  <si>
    <t>Ф-8043</t>
  </si>
  <si>
    <t>Ф-8042</t>
  </si>
  <si>
    <t>Ф-8041</t>
  </si>
  <si>
    <t>Ф-8037</t>
  </si>
  <si>
    <t>Ф-8035</t>
  </si>
  <si>
    <t>Шишканов Евгений Васильевич</t>
  </si>
  <si>
    <t>Ф-8013</t>
  </si>
  <si>
    <t>Ф-8010</t>
  </si>
  <si>
    <t>Ф-8011</t>
  </si>
  <si>
    <t>Ефименко Дмитрий Алексеевич</t>
  </si>
  <si>
    <t>Ф-8024</t>
  </si>
  <si>
    <t>Ф-8023</t>
  </si>
  <si>
    <t>Тарасов Данил Сергеевич</t>
  </si>
  <si>
    <t>Ф-8045</t>
  </si>
  <si>
    <t>Ф-8046</t>
  </si>
  <si>
    <t>Ф-8033</t>
  </si>
  <si>
    <t>Ф-8025</t>
  </si>
  <si>
    <t>Ф-8003</t>
  </si>
  <si>
    <t>Ф-8072</t>
  </si>
  <si>
    <t>Ф-8073</t>
  </si>
  <si>
    <t>Ф-8008</t>
  </si>
  <si>
    <t>Ф-8009</t>
  </si>
  <si>
    <t>Ф-8020</t>
  </si>
  <si>
    <t>Ф-8021</t>
  </si>
  <si>
    <t>Ф-8022</t>
  </si>
  <si>
    <t>Ф-8027</t>
  </si>
  <si>
    <t>Ф-8029</t>
  </si>
  <si>
    <t>Ф-8030</t>
  </si>
  <si>
    <t>Ф-8031</t>
  </si>
  <si>
    <t>Ф-8044</t>
  </si>
  <si>
    <t>Ф-8004</t>
  </si>
  <si>
    <t>Ф-8005</t>
  </si>
  <si>
    <t>Ф-8057</t>
  </si>
  <si>
    <t>Ф-8058</t>
  </si>
  <si>
    <t>Ф-8017</t>
  </si>
  <si>
    <t>Ф-8032</t>
  </si>
  <si>
    <t>Ф-8076</t>
  </si>
  <si>
    <t>Ф-8077</t>
  </si>
  <si>
    <t>Ф-8002</t>
  </si>
  <si>
    <t>Ф-8034</t>
  </si>
  <si>
    <t>Ф-8036</t>
  </si>
  <si>
    <t>Ф-8016</t>
  </si>
  <si>
    <t>Ф-8060</t>
  </si>
  <si>
    <t>Ф-8059</t>
  </si>
  <si>
    <t>Ф-8012</t>
  </si>
  <si>
    <t>Ф-8019</t>
  </si>
  <si>
    <t>Ф-8038</t>
  </si>
  <si>
    <t>Ф-8040</t>
  </si>
  <si>
    <t>Ф-8039</t>
  </si>
  <si>
    <t>Ф-8075</t>
  </si>
  <si>
    <t>Ф-8047</t>
  </si>
  <si>
    <t>Ф-8048</t>
  </si>
  <si>
    <t>Ф-8049</t>
  </si>
  <si>
    <t>Ф-8050</t>
  </si>
  <si>
    <t>Ф-8053</t>
  </si>
  <si>
    <t>Ф-8068</t>
  </si>
  <si>
    <t>Ф-8069</t>
  </si>
  <si>
    <t>Ф-8061</t>
  </si>
  <si>
    <t>Ф-8063</t>
  </si>
  <si>
    <t>Воросова Валерия Юрьевна</t>
  </si>
  <si>
    <t>МОУ "СОШ с.Генеральское им Р.Е.Ароновой "</t>
  </si>
  <si>
    <t>Морозова Диана Алексеевна</t>
  </si>
  <si>
    <t>Ф-8014</t>
  </si>
  <si>
    <t>Ф-8015</t>
  </si>
  <si>
    <t>Шинтаев Равиль Квайдуллович</t>
  </si>
  <si>
    <t>Ф-7005</t>
  </si>
  <si>
    <t>Ф-7007</t>
  </si>
  <si>
    <t>Ф-7008</t>
  </si>
  <si>
    <t>Ф-7015</t>
  </si>
  <si>
    <t>Ф-7021</t>
  </si>
  <si>
    <t>Ф-7022</t>
  </si>
  <si>
    <t>Ф-7023</t>
  </si>
  <si>
    <t>Ф-7024</t>
  </si>
  <si>
    <t>Ф-7025</t>
  </si>
  <si>
    <t>Ф-7026</t>
  </si>
  <si>
    <t>Ф-7027</t>
  </si>
  <si>
    <t>Ф-7029</t>
  </si>
  <si>
    <t>Ф-7012</t>
  </si>
  <si>
    <t>Ф-7011</t>
  </si>
  <si>
    <t>Ф-7010</t>
  </si>
  <si>
    <t>Ф-7050</t>
  </si>
  <si>
    <t>Ф-7051</t>
  </si>
  <si>
    <t>Ф-7054</t>
  </si>
  <si>
    <t>Ф-7053</t>
  </si>
  <si>
    <t>Ф-7052</t>
  </si>
  <si>
    <t>Ф-7048</t>
  </si>
  <si>
    <t>Шкодин Дмитрий Валерьевич</t>
  </si>
  <si>
    <t>Ф-7045</t>
  </si>
  <si>
    <t>Ф-7046</t>
  </si>
  <si>
    <t>Ф-7047</t>
  </si>
  <si>
    <t>Ф-7049</t>
  </si>
  <si>
    <t>Ф-7035</t>
  </si>
  <si>
    <t>Ф-7036</t>
  </si>
  <si>
    <t>Ф-7037</t>
  </si>
  <si>
    <t>Ф-7109</t>
  </si>
  <si>
    <t>Ф-7132</t>
  </si>
  <si>
    <t>Ф-7134</t>
  </si>
  <si>
    <t>Ф-7138</t>
  </si>
  <si>
    <t>Ф-7139</t>
  </si>
  <si>
    <t>Ф-7143</t>
  </si>
  <si>
    <t>Ф-7144</t>
  </si>
  <si>
    <t>Ф-7112</t>
  </si>
  <si>
    <t>Ф-7113</t>
  </si>
  <si>
    <t>Ф-7114</t>
  </si>
  <si>
    <t>Ф-7058</t>
  </si>
  <si>
    <t>Ф-7059</t>
  </si>
  <si>
    <t>Ф-7060</t>
  </si>
  <si>
    <t>Ф-7090</t>
  </si>
  <si>
    <t>Ф-7091</t>
  </si>
  <si>
    <t>Ф-7092</t>
  </si>
  <si>
    <t>Ф-7055</t>
  </si>
  <si>
    <t>Ф-7056</t>
  </si>
  <si>
    <t>Ф-7057</t>
  </si>
  <si>
    <t>Ф-7041</t>
  </si>
  <si>
    <t>Ф-7042</t>
  </si>
  <si>
    <t>Ф-7044</t>
  </si>
  <si>
    <t>Ф-7040</t>
  </si>
  <si>
    <t>Ф-7089</t>
  </si>
  <si>
    <t>Ф-7086</t>
  </si>
  <si>
    <t>Ф-7085</t>
  </si>
  <si>
    <t>Молочеев Владислав Михайлович</t>
  </si>
  <si>
    <t>Ф-7084</t>
  </si>
  <si>
    <t>Ф-7034</t>
  </si>
  <si>
    <t>Ф-7038</t>
  </si>
  <si>
    <t>Ф-7039</t>
  </si>
  <si>
    <t>Ф-7018</t>
  </si>
  <si>
    <t>Ф-7019</t>
  </si>
  <si>
    <t>Ф-7009</t>
  </si>
  <si>
    <t>Ф-7128</t>
  </si>
  <si>
    <t>Ф-7100</t>
  </si>
  <si>
    <t>Ф-7115</t>
  </si>
  <si>
    <t>Ф-7127</t>
  </si>
  <si>
    <t>Ф-7118</t>
  </si>
  <si>
    <t>Ф-7119</t>
  </si>
  <si>
    <t>Ф-7121</t>
  </si>
  <si>
    <t>Ф-7122</t>
  </si>
  <si>
    <t>Ф-7125</t>
  </si>
  <si>
    <t>Ф-7001</t>
  </si>
  <si>
    <t>Ф-7099</t>
  </si>
  <si>
    <t>Колесов Михаил Олегович</t>
  </si>
  <si>
    <t>Ф-7083</t>
  </si>
  <si>
    <t>МОУ "СОШ с.Генеральское им. Р.Е. Ароновой"</t>
  </si>
  <si>
    <t>Кузеванов Алексей Александрович</t>
  </si>
  <si>
    <t>Ф-7082</t>
  </si>
  <si>
    <t>Ф-7043</t>
  </si>
  <si>
    <t>Ф-7032</t>
  </si>
  <si>
    <t>Ф-7031</t>
  </si>
  <si>
    <t>Ф-7030</t>
  </si>
  <si>
    <t>Давыдкова Василиса Анатольевна</t>
  </si>
  <si>
    <t>Ф-7028</t>
  </si>
  <si>
    <t>Ф-7017</t>
  </si>
  <si>
    <t>Ф-7002</t>
  </si>
  <si>
    <t>Попова Елизавета Александровна</t>
  </si>
  <si>
    <t>Ф-7003</t>
  </si>
  <si>
    <t>Ф-7062</t>
  </si>
  <si>
    <t>Клюева Валерия Максимовна</t>
  </si>
  <si>
    <t>Ф-7061</t>
  </si>
  <si>
    <t>Ф-7063</t>
  </si>
  <si>
    <t>Ф-7064</t>
  </si>
  <si>
    <t>Ф-7065</t>
  </si>
  <si>
    <t>Ф-7066</t>
  </si>
  <si>
    <t>Ф-7067</t>
  </si>
  <si>
    <t>Ф-7068</t>
  </si>
  <si>
    <t>Ф-7069</t>
  </si>
  <si>
    <t>Ф-7070</t>
  </si>
  <si>
    <t>Ф-7071</t>
  </si>
  <si>
    <t>Ф-7072</t>
  </si>
  <si>
    <t>Ф-7073</t>
  </si>
  <si>
    <t>Ф-7074</t>
  </si>
  <si>
    <t>Ф-7075</t>
  </si>
  <si>
    <t>Ф-7076</t>
  </si>
  <si>
    <t>Ф-7077</t>
  </si>
  <si>
    <t>Ф-7078</t>
  </si>
  <si>
    <t>Ф-7079</t>
  </si>
  <si>
    <t>Ф-7093</t>
  </si>
  <si>
    <t>Ф-7094</t>
  </si>
  <si>
    <t>Ф-7016</t>
  </si>
  <si>
    <t>Ф-7101</t>
  </si>
  <si>
    <t>Ф-7102</t>
  </si>
  <si>
    <t>Ф-7103</t>
  </si>
  <si>
    <t>Ф-7104</t>
  </si>
  <si>
    <t>Ф-7105</t>
  </si>
  <si>
    <t>Ф-7106</t>
  </si>
  <si>
    <t>Ф-7110</t>
  </si>
  <si>
    <t>Ф-7108</t>
  </si>
  <si>
    <t>Ф-7111</t>
  </si>
  <si>
    <t>Ф-7107</t>
  </si>
  <si>
    <t>Ф-7020</t>
  </si>
  <si>
    <t>Ф-7080</t>
  </si>
  <si>
    <t>Ф-7081</t>
  </si>
  <si>
    <t>Ф-7088</t>
  </si>
  <si>
    <t>Сарбатова Дарья Сундетовна</t>
  </si>
  <si>
    <t>Ф-7087</t>
  </si>
  <si>
    <t>Ф-7033</t>
  </si>
  <si>
    <t>Ф-7014</t>
  </si>
  <si>
    <t>ф-7133</t>
  </si>
  <si>
    <t>Драчева Алена Алексеевна</t>
  </si>
  <si>
    <t>Ф-7096</t>
  </si>
  <si>
    <t>Ф-7095</t>
  </si>
  <si>
    <t>Ф-7097</t>
  </si>
  <si>
    <t>Ф-7098</t>
  </si>
  <si>
    <t>Ф-7013</t>
  </si>
  <si>
    <t>Тихонова Мария Владимировна</t>
  </si>
  <si>
    <t>Ф-7120</t>
  </si>
  <si>
    <t>Ф-7117</t>
  </si>
  <si>
    <t>Ф-7116</t>
  </si>
  <si>
    <t>Ф-7124</t>
  </si>
  <si>
    <t>Ф-7126</t>
  </si>
  <si>
    <t>Ф-7131</t>
  </si>
  <si>
    <t>Ф-7130</t>
  </si>
  <si>
    <t>Ф-7136</t>
  </si>
  <si>
    <t>Ф-7135</t>
  </si>
  <si>
    <t>Ф-7142</t>
  </si>
  <si>
    <t>Ф-7141</t>
  </si>
  <si>
    <t>Ф-7140</t>
  </si>
  <si>
    <t>Ф-7137</t>
  </si>
  <si>
    <t>Ф-7006</t>
  </si>
  <si>
    <t>Расулова Алина Хуршидовна</t>
  </si>
  <si>
    <t>Ф-7004</t>
  </si>
  <si>
    <t>МОУ "СОШ п.Придорожный"</t>
  </si>
  <si>
    <t>Ахатов Жанат Амангельдиевич</t>
  </si>
  <si>
    <t>Ф-7129</t>
  </si>
  <si>
    <t>Ф9014</t>
  </si>
  <si>
    <t>Ф11013</t>
  </si>
  <si>
    <t>Ф9005</t>
  </si>
  <si>
    <t>Ф9006</t>
  </si>
  <si>
    <t>Ф9078</t>
  </si>
  <si>
    <t>Ф9077</t>
  </si>
  <si>
    <t>Ф10051</t>
  </si>
  <si>
    <t>Перепелова Валерия Львовна</t>
  </si>
  <si>
    <t>Ф10052</t>
  </si>
  <si>
    <t>Ф10056</t>
  </si>
  <si>
    <t>Бугрова Алина Александровна</t>
  </si>
  <si>
    <t>Ф11059</t>
  </si>
  <si>
    <t>Ф9084</t>
  </si>
  <si>
    <t>Ф10059</t>
  </si>
  <si>
    <t>Ф11060</t>
  </si>
  <si>
    <t>Ф11063</t>
  </si>
  <si>
    <t>Ф11061</t>
  </si>
  <si>
    <t>Ф9070</t>
  </si>
  <si>
    <t>Ф10038</t>
  </si>
  <si>
    <t>Ф10042</t>
  </si>
  <si>
    <t>Азина Ангелина Владимировна</t>
  </si>
  <si>
    <t>Ф10041</t>
  </si>
  <si>
    <t>Ф10039</t>
  </si>
  <si>
    <t>Ф10043</t>
  </si>
  <si>
    <t>Ф10045</t>
  </si>
  <si>
    <t>Ф10023</t>
  </si>
  <si>
    <t>Ф10024</t>
  </si>
  <si>
    <t>Ф9095</t>
  </si>
  <si>
    <t>Ф10006</t>
  </si>
  <si>
    <t>Ф10005</t>
  </si>
  <si>
    <t>Ф11011</t>
  </si>
  <si>
    <t>Чуприкова Надежда Павловна</t>
  </si>
  <si>
    <t>Ф11068</t>
  </si>
  <si>
    <t>МОУ "СОШ с.  Придорожный</t>
  </si>
  <si>
    <t>Ильин Анатолий Иванович</t>
  </si>
  <si>
    <t>Ким Анастасия онстантиновна</t>
  </si>
  <si>
    <t>Ф10062</t>
  </si>
  <si>
    <t>Беляева Елизавета Денисовна</t>
  </si>
  <si>
    <t>Ф11067</t>
  </si>
  <si>
    <t>Смагулова Алина Кайратовна</t>
  </si>
  <si>
    <t>Ф10061</t>
  </si>
  <si>
    <t>Ф9037</t>
  </si>
  <si>
    <t>Ф10021</t>
  </si>
  <si>
    <t>Ф11026</t>
  </si>
  <si>
    <t>Ф9090</t>
  </si>
  <si>
    <t>Ф11008</t>
  </si>
  <si>
    <t>Ф11007</t>
  </si>
  <si>
    <t>Ф11002</t>
  </si>
  <si>
    <t>Ф10002</t>
  </si>
  <si>
    <t>Ф9096</t>
  </si>
  <si>
    <t>Ф9033</t>
  </si>
  <si>
    <t>Ф9034</t>
  </si>
  <si>
    <t>Ф9020</t>
  </si>
  <si>
    <t>Ф9019</t>
  </si>
  <si>
    <t>Ф11021</t>
  </si>
  <si>
    <t>Шевцова Кристина Денисовна</t>
  </si>
  <si>
    <t>Ф10013</t>
  </si>
  <si>
    <t>Гадяцкая Ульяна Игоревна</t>
  </si>
  <si>
    <t>Ф11030</t>
  </si>
  <si>
    <t>МОУ "СОШ с. Генеральское им. Р.Е. Ароновой"</t>
  </si>
  <si>
    <t>Ф11016</t>
  </si>
  <si>
    <t>Подопрыгорова Юлия Станиславовна</t>
  </si>
  <si>
    <t>Ф9035</t>
  </si>
  <si>
    <t>Ф9028</t>
  </si>
  <si>
    <t>Ф9027</t>
  </si>
  <si>
    <t>Ф10060</t>
  </si>
  <si>
    <t>Ф9046</t>
  </si>
  <si>
    <t>Ф11034</t>
  </si>
  <si>
    <t>Ф11033</t>
  </si>
  <si>
    <t>Ф10029</t>
  </si>
  <si>
    <t>Ф11039</t>
  </si>
  <si>
    <t>Ф11043</t>
  </si>
  <si>
    <t>Ф11038</t>
  </si>
  <si>
    <t>Ф9054</t>
  </si>
  <si>
    <t>Ф9058</t>
  </si>
  <si>
    <t>Ф11010</t>
  </si>
  <si>
    <t>Ф11009</t>
  </si>
  <si>
    <t>Ф9063</t>
  </si>
  <si>
    <t>Ф10036</t>
  </si>
  <si>
    <t>Ф10033</t>
  </si>
  <si>
    <t>Ф10034</t>
  </si>
  <si>
    <t>Ф11046</t>
  </si>
  <si>
    <t>Ф9064</t>
  </si>
  <si>
    <t>Ф11047</t>
  </si>
  <si>
    <t>Ф9015</t>
  </si>
  <si>
    <t>Ф9016</t>
  </si>
  <si>
    <t>Ф9017</t>
  </si>
  <si>
    <t>Ф9030</t>
  </si>
  <si>
    <t>Ф9031</t>
  </si>
  <si>
    <t>Ф9050</t>
  </si>
  <si>
    <t>Ф10027</t>
  </si>
  <si>
    <t>Ф9012</t>
  </si>
  <si>
    <t>Ф9013</t>
  </si>
  <si>
    <t>Ф10008</t>
  </si>
  <si>
    <t>Пономарев Артем Михайлович</t>
  </si>
  <si>
    <t>Ф9018</t>
  </si>
  <si>
    <t>Ф11017</t>
  </si>
  <si>
    <t>Ф11018</t>
  </si>
  <si>
    <t>Ф9007</t>
  </si>
  <si>
    <t>Ф9004</t>
  </si>
  <si>
    <t>Ф11012</t>
  </si>
  <si>
    <t>Ф9076</t>
  </si>
  <si>
    <t>Ф10053</t>
  </si>
  <si>
    <t>Ф10054</t>
  </si>
  <si>
    <t>Ф10055</t>
  </si>
  <si>
    <t>Ф10050</t>
  </si>
  <si>
    <t>Ф11057</t>
  </si>
  <si>
    <t>Ф11055</t>
  </si>
  <si>
    <t>Ф11056</t>
  </si>
  <si>
    <t>Ф9081</t>
  </si>
  <si>
    <t>Ф9083</t>
  </si>
  <si>
    <t>Ф9082</t>
  </si>
  <si>
    <t>Ф9080</t>
  </si>
  <si>
    <t>Ф9079</t>
  </si>
  <si>
    <t>Ф10057</t>
  </si>
  <si>
    <t>Ф11058</t>
  </si>
  <si>
    <t>Ф11062</t>
  </si>
  <si>
    <t>Ф10058</t>
  </si>
  <si>
    <t>Ф9067</t>
  </si>
  <si>
    <t>Ф9066</t>
  </si>
  <si>
    <t>Ф9068</t>
  </si>
  <si>
    <t>Ф9065</t>
  </si>
  <si>
    <t>Ф9069</t>
  </si>
  <si>
    <t>Ф10047</t>
  </si>
  <si>
    <t>Ф10046</t>
  </si>
  <si>
    <t>Ф10040</t>
  </si>
  <si>
    <t>Ф10044</t>
  </si>
  <si>
    <t>Ф10048</t>
  </si>
  <si>
    <t>Ф11048</t>
  </si>
  <si>
    <t>Ф11049</t>
  </si>
  <si>
    <t>Ф11050</t>
  </si>
  <si>
    <t>Ф11051</t>
  </si>
  <si>
    <t>Ф11052</t>
  </si>
  <si>
    <t>Ф9041</t>
  </si>
  <si>
    <t>Ф9042</t>
  </si>
  <si>
    <t>Ф9043</t>
  </si>
  <si>
    <t>Ф9044</t>
  </si>
  <si>
    <t>Ф11031</t>
  </si>
  <si>
    <t>Ф11072</t>
  </si>
  <si>
    <t>Ф11073</t>
  </si>
  <si>
    <t>Ф11071</t>
  </si>
  <si>
    <t>Ф11074</t>
  </si>
  <si>
    <t>Ф11070</t>
  </si>
  <si>
    <t>Ф9091</t>
  </si>
  <si>
    <t>Ф9092</t>
  </si>
  <si>
    <t>Ф9094</t>
  </si>
  <si>
    <t>Ф9093</t>
  </si>
  <si>
    <t>Ф9010</t>
  </si>
  <si>
    <t>Ф9009</t>
  </si>
  <si>
    <t>Ф9011</t>
  </si>
  <si>
    <t>Ф10009</t>
  </si>
  <si>
    <t>Ф10010</t>
  </si>
  <si>
    <t>Невмержицкий Анатолий Анатольевия</t>
  </si>
  <si>
    <t>Ф10004</t>
  </si>
  <si>
    <t>Ф9048</t>
  </si>
  <si>
    <t>Ф10025</t>
  </si>
  <si>
    <t>Ф10026</t>
  </si>
  <si>
    <t>Ф9049</t>
  </si>
  <si>
    <t>Ф9040</t>
  </si>
  <si>
    <t>Ф9039</t>
  </si>
  <si>
    <t>Ф11053</t>
  </si>
  <si>
    <t>Ф11054</t>
  </si>
  <si>
    <t>Ф10049</t>
  </si>
  <si>
    <t>Ф9074</t>
  </si>
  <si>
    <t>Ф9073</t>
  </si>
  <si>
    <t>Ф9071</t>
  </si>
  <si>
    <t>Ф9072</t>
  </si>
  <si>
    <t>Ф9075</t>
  </si>
  <si>
    <t>Ф9036</t>
  </si>
  <si>
    <t>Ф9038</t>
  </si>
  <si>
    <t>Ф10022</t>
  </si>
  <si>
    <t>Ф10020</t>
  </si>
  <si>
    <t>Суроткин Даниил Геннадьевич</t>
  </si>
  <si>
    <t>Ф11027</t>
  </si>
  <si>
    <t>Ф11029</t>
  </si>
  <si>
    <t>Ф11028</t>
  </si>
  <si>
    <t>Юдин Сергей Евгеньевия</t>
  </si>
  <si>
    <t>Ф9001</t>
  </si>
  <si>
    <t>Ф9003</t>
  </si>
  <si>
    <t>Ф9002</t>
  </si>
  <si>
    <t>Ф10001</t>
  </si>
  <si>
    <t>Ф11004</t>
  </si>
  <si>
    <t>Ф11006</t>
  </si>
  <si>
    <t>Ф11001</t>
  </si>
  <si>
    <t>Ф9089</t>
  </si>
  <si>
    <t>Ф9085</t>
  </si>
  <si>
    <t>Ф9088</t>
  </si>
  <si>
    <t>Ф9086</t>
  </si>
  <si>
    <t>Ф9087</t>
  </si>
  <si>
    <t>Ф11005</t>
  </si>
  <si>
    <t>Ф9032</t>
  </si>
  <si>
    <t>Ф10017</t>
  </si>
  <si>
    <t>Осипов Олег Петрович</t>
  </si>
  <si>
    <t>Ф10018</t>
  </si>
  <si>
    <t>Колесов Федор Олегович</t>
  </si>
  <si>
    <t>Ф10019</t>
  </si>
  <si>
    <t>Ф11025</t>
  </si>
  <si>
    <t>Ф11019</t>
  </si>
  <si>
    <t>Ф11020</t>
  </si>
  <si>
    <t>Ф10011</t>
  </si>
  <si>
    <t>Ф10012</t>
  </si>
  <si>
    <t>Ф10014</t>
  </si>
  <si>
    <t>Ф9008</t>
  </si>
  <si>
    <t>Ф11015</t>
  </si>
  <si>
    <t>Ф10007</t>
  </si>
  <si>
    <t>Ф11014</t>
  </si>
  <si>
    <t>Ф9022</t>
  </si>
  <si>
    <t>Ф9021</t>
  </si>
  <si>
    <t>Ф9024</t>
  </si>
  <si>
    <t>Ф9023</t>
  </si>
  <si>
    <t>Ф9025</t>
  </si>
  <si>
    <t>Егоров Роман Дмитриевич</t>
  </si>
  <si>
    <t>Ф9026</t>
  </si>
  <si>
    <t>Ф10016</t>
  </si>
  <si>
    <t>Ф10015</t>
  </si>
  <si>
    <t>Ф11022</t>
  </si>
  <si>
    <t>Ф11024</t>
  </si>
  <si>
    <t>Ф11023</t>
  </si>
  <si>
    <t>Ф9047</t>
  </si>
  <si>
    <t>Ф9045</t>
  </si>
  <si>
    <t>Ф11032</t>
  </si>
  <si>
    <t>Ф11042</t>
  </si>
  <si>
    <t>Ф10030</t>
  </si>
  <si>
    <t>Ф10032</t>
  </si>
  <si>
    <t>Ф11041</t>
  </si>
  <si>
    <t>Ф10028</t>
  </si>
  <si>
    <t>Ф10031</t>
  </si>
  <si>
    <t>Ф11036</t>
  </si>
  <si>
    <t>Ф11037</t>
  </si>
  <si>
    <t>Ф11040</t>
  </si>
  <si>
    <t>Ф9055</t>
  </si>
  <si>
    <t>Ф9052</t>
  </si>
  <si>
    <t>Ф9053</t>
  </si>
  <si>
    <t>Ф9056</t>
  </si>
  <si>
    <t>Ф9051</t>
  </si>
  <si>
    <t>Ф9057</t>
  </si>
  <si>
    <t>Ф11035</t>
  </si>
  <si>
    <t>Ковалев Сергей Олегович</t>
  </si>
  <si>
    <t>Ф11064</t>
  </si>
  <si>
    <t>Черемухин Антон Денисович</t>
  </si>
  <si>
    <t>Ф11065</t>
  </si>
  <si>
    <t>Ф10003</t>
  </si>
  <si>
    <t>Ф9059</t>
  </si>
  <si>
    <t>Ф9061</t>
  </si>
  <si>
    <t>Ф9060</t>
  </si>
  <si>
    <t>Ф9062</t>
  </si>
  <si>
    <t>Ф10035</t>
  </si>
  <si>
    <t>Ф10037</t>
  </si>
  <si>
    <t>Ф11045</t>
  </si>
  <si>
    <t>Ф11044</t>
  </si>
  <si>
    <t>Ф9029</t>
  </si>
  <si>
    <t>Ф-7123м</t>
  </si>
  <si>
    <t>Ф-7123д</t>
  </si>
  <si>
    <t>Ф-6052</t>
  </si>
  <si>
    <t>Ф-5045</t>
  </si>
  <si>
    <t>Ф-5044</t>
  </si>
  <si>
    <t>Ф-5042</t>
  </si>
  <si>
    <t>Ф-5003</t>
  </si>
  <si>
    <t>Ф-6018</t>
  </si>
  <si>
    <t>Ф-5070</t>
  </si>
  <si>
    <t>Ф-5079</t>
  </si>
  <si>
    <t>Ф-5078</t>
  </si>
  <si>
    <t>Ф-6109</t>
  </si>
  <si>
    <t>Ф-6108</t>
  </si>
  <si>
    <t>Ф-6105</t>
  </si>
  <si>
    <t>Ф-5005</t>
  </si>
  <si>
    <t>Ф-5006</t>
  </si>
  <si>
    <t>Ф-6020</t>
  </si>
  <si>
    <t>Ф-6004</t>
  </si>
  <si>
    <t>Ф-6006</t>
  </si>
  <si>
    <t>Ф-6003</t>
  </si>
  <si>
    <t>Ф-6002</t>
  </si>
  <si>
    <t>Ф-5065</t>
  </si>
  <si>
    <t>Ф-5087</t>
  </si>
  <si>
    <t>Ф-5086</t>
  </si>
  <si>
    <t>Ф-5066</t>
  </si>
  <si>
    <t>Ф-5085</t>
  </si>
  <si>
    <t>Ф-5062</t>
  </si>
  <si>
    <t>Ф-5067</t>
  </si>
  <si>
    <t>Утешев Эльдар Русланович</t>
  </si>
  <si>
    <t>Ф-6007</t>
  </si>
  <si>
    <t>МОУ "СОШ п. Придорожный"</t>
  </si>
  <si>
    <t>Ахатов Жанат Амальгельдиевич</t>
  </si>
  <si>
    <t>Ф-6072</t>
  </si>
  <si>
    <t>Ф-6073</t>
  </si>
  <si>
    <t>Ф-6076</t>
  </si>
  <si>
    <t>Ф-5090</t>
  </si>
  <si>
    <t>Ф-5093</t>
  </si>
  <si>
    <t>Ф-5092</t>
  </si>
  <si>
    <t>Ф-6079</t>
  </si>
  <si>
    <t>Гришанов Андрей Антонович</t>
  </si>
  <si>
    <t>Ф-6080</t>
  </si>
  <si>
    <t>Ф-6082</t>
  </si>
  <si>
    <t>Ф-6084</t>
  </si>
  <si>
    <t>Ф-6083</t>
  </si>
  <si>
    <t>Ф-6077</t>
  </si>
  <si>
    <t>Ф-6078</t>
  </si>
  <si>
    <t>Ф-6081</t>
  </si>
  <si>
    <t>Ф-6085</t>
  </si>
  <si>
    <t>Ф-6012</t>
  </si>
  <si>
    <t>Ф-6011</t>
  </si>
  <si>
    <t>Ф-6013</t>
  </si>
  <si>
    <t>Ф-6009</t>
  </si>
  <si>
    <t>Ф-5106</t>
  </si>
  <si>
    <t>Ф-5105</t>
  </si>
  <si>
    <t xml:space="preserve">Смагулов Надирхан </t>
  </si>
  <si>
    <t>Ф-6008</t>
  </si>
  <si>
    <t>Солоницын Вадим Сергеевич</t>
  </si>
  <si>
    <t>Ф-6028</t>
  </si>
  <si>
    <t>МОУ "СОШ с. Генеральское"</t>
  </si>
  <si>
    <t>Ф-5037</t>
  </si>
  <si>
    <t>Ф-6048</t>
  </si>
  <si>
    <t>Ф-5102</t>
  </si>
  <si>
    <t>Ф-5104</t>
  </si>
  <si>
    <t>Ф-5098</t>
  </si>
  <si>
    <t>Ф-5103</t>
  </si>
  <si>
    <t>Ф-6121</t>
  </si>
  <si>
    <t>Ф-6120</t>
  </si>
  <si>
    <t>Ф-6123</t>
  </si>
  <si>
    <t>Ф-6122</t>
  </si>
  <si>
    <t>Ф-5101</t>
  </si>
  <si>
    <t>Ф-6017</t>
  </si>
  <si>
    <t>Ф-6015</t>
  </si>
  <si>
    <t>Артемов Артём Владимирович</t>
  </si>
  <si>
    <t>Ф-5030</t>
  </si>
  <si>
    <t>Ф-6026</t>
  </si>
  <si>
    <t>Ф-6050</t>
  </si>
  <si>
    <t>Ф-6051</t>
  </si>
  <si>
    <t>Ф-6068</t>
  </si>
  <si>
    <t>Ф-6066</t>
  </si>
  <si>
    <t>Ф-6067</t>
  </si>
  <si>
    <t>Ф-5033</t>
  </si>
  <si>
    <t>Ф-5034</t>
  </si>
  <si>
    <t>Митянин Иван Сергеевич</t>
  </si>
  <si>
    <t>Ф-6042</t>
  </si>
  <si>
    <t>Воронин Глеб Сергеевич</t>
  </si>
  <si>
    <t>Ф-6046</t>
  </si>
  <si>
    <t>Ф-6041</t>
  </si>
  <si>
    <t>Ф-6044</t>
  </si>
  <si>
    <t>Сергеев Никита Сергеевич</t>
  </si>
  <si>
    <t>Ф-6045</t>
  </si>
  <si>
    <t>Зызник Алексей Алексеевич</t>
  </si>
  <si>
    <t>Ф-6043</t>
  </si>
  <si>
    <t>Ф-5069</t>
  </si>
  <si>
    <t>Ф-5068</t>
  </si>
  <si>
    <t>Ф-6056</t>
  </si>
  <si>
    <t>Ф-6057</t>
  </si>
  <si>
    <t>Панин Максим Игоревич</t>
  </si>
  <si>
    <t>Ф-6055</t>
  </si>
  <si>
    <t>Ф-6094</t>
  </si>
  <si>
    <t>Ф-6092</t>
  </si>
  <si>
    <t>Ф-5115</t>
  </si>
  <si>
    <t>Ф-5108</t>
  </si>
  <si>
    <t>Ф-5112</t>
  </si>
  <si>
    <t>Ф-5116</t>
  </si>
  <si>
    <t>Ф-6095</t>
  </si>
  <si>
    <t>Ф-6096</t>
  </si>
  <si>
    <t>Ф-6098</t>
  </si>
  <si>
    <t>Ф-6093</t>
  </si>
  <si>
    <t>Ф-5114</t>
  </si>
  <si>
    <t>Ф-5113</t>
  </si>
  <si>
    <t>Ф-5032</t>
  </si>
  <si>
    <t>Ф-6039</t>
  </si>
  <si>
    <t>Ф-6037</t>
  </si>
  <si>
    <t>Ф-5023</t>
  </si>
  <si>
    <t>Ф-5021</t>
  </si>
  <si>
    <t>Ф-5027</t>
  </si>
  <si>
    <t>Ф-5026</t>
  </si>
  <si>
    <t>Ф-5024</t>
  </si>
  <si>
    <t>Ф-5022</t>
  </si>
  <si>
    <t>Ф-5025</t>
  </si>
  <si>
    <t>Ф-6032</t>
  </si>
  <si>
    <t>Ф-5028</t>
  </si>
  <si>
    <t>Ф-6033</t>
  </si>
  <si>
    <t>Ф-5039</t>
  </si>
  <si>
    <t>Ф-5038</t>
  </si>
  <si>
    <t>Ф-5051</t>
  </si>
  <si>
    <t>Ф-5077</t>
  </si>
  <si>
    <t>Ф-5076</t>
  </si>
  <si>
    <t>Ф-6061</t>
  </si>
  <si>
    <t>Ф-6063</t>
  </si>
  <si>
    <t>Ф-5055</t>
  </si>
  <si>
    <t>Ф-6065</t>
  </si>
  <si>
    <t>Ф-5071</t>
  </si>
  <si>
    <t>Ф-5043</t>
  </si>
  <si>
    <t>Ф-5084</t>
  </si>
  <si>
    <t>Ф-5082</t>
  </si>
  <si>
    <t>Ф-5083</t>
  </si>
  <si>
    <t>Ф-5081</t>
  </si>
  <si>
    <t>Ф-5080</t>
  </si>
  <si>
    <t>Ф-6107</t>
  </si>
  <si>
    <t>Ф-6110</t>
  </si>
  <si>
    <t>Ф-6104</t>
  </si>
  <si>
    <t>Ф-6106</t>
  </si>
  <si>
    <t>Ф-6112</t>
  </si>
  <si>
    <t>Ф-6111</t>
  </si>
  <si>
    <t>Ф-5007</t>
  </si>
  <si>
    <t>Ф-6019</t>
  </si>
  <si>
    <t>Ф-6001</t>
  </si>
  <si>
    <t>Ф-6005</t>
  </si>
  <si>
    <t>Ф-5089</t>
  </si>
  <si>
    <t>Ф-5064</t>
  </si>
  <si>
    <t>Ф-5088</t>
  </si>
  <si>
    <t>Ф-5063</t>
  </si>
  <si>
    <t>Ф-6070</t>
  </si>
  <si>
    <t>Гершкуль Анастасия Андреевна</t>
  </si>
  <si>
    <t>Ф-6071</t>
  </si>
  <si>
    <t>Ф-6069</t>
  </si>
  <si>
    <t>Ф-6074</t>
  </si>
  <si>
    <t>Ф-6075</t>
  </si>
  <si>
    <t>Ф-5091</t>
  </si>
  <si>
    <t>Ф-6086</t>
  </si>
  <si>
    <t>Ф- 6010</t>
  </si>
  <si>
    <t>Ф-6014</t>
  </si>
  <si>
    <t>Ф-5001</t>
  </si>
  <si>
    <t>Ф- 5002</t>
  </si>
  <si>
    <t>Ф-6101</t>
  </si>
  <si>
    <t>Ф-6088</t>
  </si>
  <si>
    <t>Ф-6102</t>
  </si>
  <si>
    <t>Ф-6087</t>
  </si>
  <si>
    <t>Ф-6099</t>
  </si>
  <si>
    <t>Ф-6100</t>
  </si>
  <si>
    <t>Ф-5036</t>
  </si>
  <si>
    <t>Ф-6047</t>
  </si>
  <si>
    <t>Ф-5096</t>
  </si>
  <si>
    <t>Ф-5097</t>
  </si>
  <si>
    <t>Ф-5099</t>
  </si>
  <si>
    <t>Ф-5100</t>
  </si>
  <si>
    <t>Ф-6118</t>
  </si>
  <si>
    <t>Ф-6119</t>
  </si>
  <si>
    <t>Ф-6117</t>
  </si>
  <si>
    <t>Ф-6113</t>
  </si>
  <si>
    <t>Ф-6115</t>
  </si>
  <si>
    <t>Ф-6114</t>
  </si>
  <si>
    <t>Ф-6116</t>
  </si>
  <si>
    <t>Ф-6124</t>
  </si>
  <si>
    <t>Ф-6016</t>
  </si>
  <si>
    <t>Ф-5031</t>
  </si>
  <si>
    <t>Ф-6025</t>
  </si>
  <si>
    <t>Ф-5041</t>
  </si>
  <si>
    <t>Ф-5040</t>
  </si>
  <si>
    <t>Ф-5035</t>
  </si>
  <si>
    <t>Ф-6058</t>
  </si>
  <si>
    <t>Ф-6089</t>
  </si>
  <si>
    <t>Ф-5117</t>
  </si>
  <si>
    <t>Ф-5109</t>
  </si>
  <si>
    <t>Ф-6090</t>
  </si>
  <si>
    <t>Ф-5110</t>
  </si>
  <si>
    <t>Ф-5111</t>
  </si>
  <si>
    <t>Ф-6097</t>
  </si>
  <si>
    <t>Ф-6091</t>
  </si>
  <si>
    <t>Ф-5107</t>
  </si>
  <si>
    <t>Ф-5029</t>
  </si>
  <si>
    <t>Ф-6040</t>
  </si>
  <si>
    <t>Ф-6038</t>
  </si>
  <si>
    <t>Ф-5015</t>
  </si>
  <si>
    <t>Ф-5018</t>
  </si>
  <si>
    <t>Ф-5008</t>
  </si>
  <si>
    <t>Ф-5013</t>
  </si>
  <si>
    <t>Ф-5017</t>
  </si>
  <si>
    <t>Ф-5020</t>
  </si>
  <si>
    <t>Ф-5016</t>
  </si>
  <si>
    <t>Ф-5019</t>
  </si>
  <si>
    <t>Ф-5009</t>
  </si>
  <si>
    <t>Ф-5012</t>
  </si>
  <si>
    <t>Ф-5011</t>
  </si>
  <si>
    <t>Ф-5010</t>
  </si>
  <si>
    <t>Ф-5014</t>
  </si>
  <si>
    <t>Ф-6024</t>
  </si>
  <si>
    <t>Ф-6022</t>
  </si>
  <si>
    <t>Ф-6021</t>
  </si>
  <si>
    <t>Ф-6023</t>
  </si>
  <si>
    <t>Аристова Арина Руслановна</t>
  </si>
  <si>
    <t>Ф-6030</t>
  </si>
  <si>
    <t>Ф-6031</t>
  </si>
  <si>
    <t>Ф-6027</t>
  </si>
  <si>
    <t>Ф-6103</t>
  </si>
  <si>
    <t>Ф-6049</t>
  </si>
  <si>
    <t>Ф-5048</t>
  </si>
  <si>
    <t>Ф-5049</t>
  </si>
  <si>
    <t>Ф-5050</t>
  </si>
  <si>
    <t>Ф-5046</t>
  </si>
  <si>
    <t>Ф-5047</t>
  </si>
  <si>
    <t>Ф-5074</t>
  </si>
  <si>
    <t>Ф-5072</t>
  </si>
  <si>
    <t>Ф-5075</t>
  </si>
  <si>
    <t>Ф-5073</t>
  </si>
  <si>
    <t>Ф-6062</t>
  </si>
  <si>
    <t>Ф-5061</t>
  </si>
  <si>
    <t>Ф-5052</t>
  </si>
  <si>
    <t>Ф-5053</t>
  </si>
  <si>
    <t>Ф-5056</t>
  </si>
  <si>
    <t>Ф-5059</t>
  </si>
  <si>
    <t>Ф-5057</t>
  </si>
  <si>
    <t>Ф-5058</t>
  </si>
  <si>
    <t>Ф-5060</t>
  </si>
  <si>
    <t>Ф-5054</t>
  </si>
  <si>
    <t>Ф-6064</t>
  </si>
  <si>
    <t>Ф-6060</t>
  </si>
  <si>
    <t>Ф-6053</t>
  </si>
  <si>
    <t>Ф-6054</t>
  </si>
  <si>
    <t>Ф-6059</t>
  </si>
  <si>
    <t>Ф-5094</t>
  </si>
  <si>
    <t>Ф-5095</t>
  </si>
  <si>
    <t>Ф-6036</t>
  </si>
  <si>
    <t>Ф-6034</t>
  </si>
  <si>
    <t>Ф-6035</t>
  </si>
  <si>
    <t>Сейтова Адема Еритхановна</t>
  </si>
  <si>
    <t>Ф-5004</t>
  </si>
  <si>
    <t>МОУ "СОШ п. Лощинный"</t>
  </si>
  <si>
    <t>Иватов Галлем Тюлегенович</t>
  </si>
  <si>
    <t>Канакова Эмилия Михайловна</t>
  </si>
  <si>
    <t>Ф-6029</t>
  </si>
  <si>
    <t>Дата: 01.10.2020 г.
Присутствовали: 23 члена  жюри.
Повестка: утверждение результатов муниципального этапа ВсОШ по физической культуре.
Председатель:
___________ Михайлова Елена Станиславовна, руководитель РМО учителей физической культуры, учитель МОУ «СОШ № 18» 
Члены жюри:
___________Эйстрих Галина Петровна, учитель МБОУ «СОШ № 1»,
___________Газарова Марина Размиковна, учитель МОУ «СОШ № 4»,
___________Никулина Светлана Александровна, учитель МОУ «ООШ п. Прибрежный»,
___________Савостина Ольга Владимировна, учитель МОУ «СОШ № 5», 
___________Кутыга Валентина Савельевна,  учитель МОУ «СОШ № 9»,
___________Тюленева Татьяна Александровна, учитель МОУ «СОШ № 12 им. В.Ф.Суханова», 
___________Елистратов Денис Геннадьевич, учитель МОУ «СОШ № 12 им. В.Ф.Суханова»,
___________Пененко Ольга Михайловна, учитель МОУ «СОШ № 16»,
___________Солодкова Лариса Геннадьевна, учитель МОУ «СОШ № 21»,
___________Архипов Александр Борисович, учитель МОУ «СОШ с. Шумейка»,
___________Добрынин Борис Николаевич, учитель МОУ «СОШ № 18»,
___________Бацман Анастасия Сергеевна, учитель МОУ «СОШ № 31»,
___________Худанова Майя Михайловна, учитель МБОУ «СОШ № 32»,
___________Шабалина Надежда Юрьевна, учитель МОУ «СОШ № 20»,
___________Власов Кирилл Александрович, учитель МОУ «СОШ «Патриот» с кадетскими классами им. Ю.Н.Дейнеко»,                                                        
___________Давыдова Елена Дмитриевна, учитель МБОУ «СОШ с. Красный Яр»,
___________Гаджиханов Ренат Гаджиханович, учитель МОУ «СОШ № 19»,
___________Чернышов Владимир Григорьевич, учитель МОУ «СОШ № 30 им. П.М.Коваленко»,
___________Дышлюк Анастасия Ивановна, учитель МБОУ «СОШ № 32»,
___________Головенко Сергей Владимирович, учитель МОУ «СОШ № 42»,
___________Проворнов Александр Владимирович, учитель МАОУ «СОШ № 7»,                                                        
___________Тё Роман Евгеньевич, учитель МАОУ «Образовательный центр им. М.М.Расковой».</t>
  </si>
  <si>
    <t>спортивные игры</t>
  </si>
  <si>
    <t>Апелляция</t>
  </si>
  <si>
    <t>max 100</t>
  </si>
  <si>
    <r>
      <t>К</t>
    </r>
    <r>
      <rPr>
        <b/>
        <sz val="11"/>
        <color theme="1"/>
        <rFont val="Times New Roman"/>
        <family val="1"/>
        <charset val="204"/>
      </rPr>
      <t>о</t>
    </r>
    <r>
      <rPr>
        <sz val="11"/>
        <color theme="1"/>
        <rFont val="Times New Roman"/>
        <family val="1"/>
        <charset val="204"/>
      </rPr>
      <t>ролев Илья Александрович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</si>
</sst>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7" fillId="0" borderId="2" xfId="0" applyFont="1" applyBorder="1" applyAlignment="1">
      <alignment horizontal="center" wrapText="1"/>
    </xf>
    <xf numFmtId="0" fontId="3" fillId="6" borderId="0" xfId="0" applyFont="1" applyFill="1"/>
    <xf numFmtId="0" fontId="3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0" xfId="0" applyFont="1" applyFill="1"/>
    <xf numFmtId="0" fontId="3" fillId="3" borderId="2" xfId="0" applyFont="1" applyFill="1" applyBorder="1"/>
    <xf numFmtId="164" fontId="7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7" fillId="0" borderId="4" xfId="0" applyFont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top" wrapText="1"/>
    </xf>
    <xf numFmtId="0" fontId="11" fillId="5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top"/>
    </xf>
    <xf numFmtId="0" fontId="10" fillId="7" borderId="2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11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wrapText="1"/>
    </xf>
    <xf numFmtId="0" fontId="10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6"/>
  <sheetViews>
    <sheetView topLeftCell="K1" workbookViewId="0">
      <selection activeCell="W7" sqref="W7"/>
    </sheetView>
  </sheetViews>
  <sheetFormatPr defaultRowHeight="15.75" x14ac:dyDescent="0.25"/>
  <cols>
    <col min="1" max="1" width="9.140625" style="8"/>
    <col min="2" max="2" width="23.5703125" style="9" customWidth="1"/>
    <col min="3" max="3" width="9.140625" style="9"/>
    <col min="4" max="4" width="26.7109375" style="9" customWidth="1"/>
    <col min="5" max="5" width="9.140625" style="9"/>
    <col min="6" max="6" width="26.85546875" style="9" customWidth="1"/>
    <col min="7" max="7" width="8.140625" style="9" bestFit="1" customWidth="1"/>
    <col min="8" max="8" width="8.140625" style="9" hidden="1" customWidth="1"/>
    <col min="9" max="9" width="13.28515625" style="9" bestFit="1" customWidth="1"/>
    <col min="10" max="10" width="13.28515625" style="9" hidden="1" customWidth="1"/>
    <col min="11" max="11" width="26.85546875" style="9" customWidth="1"/>
    <col min="12" max="12" width="10.85546875" style="9" hidden="1" customWidth="1"/>
    <col min="13" max="13" width="10.28515625" style="9" bestFit="1" customWidth="1"/>
    <col min="14" max="14" width="13.28515625" style="9" bestFit="1" customWidth="1"/>
    <col min="15" max="15" width="13.7109375" style="9" bestFit="1" customWidth="1"/>
    <col min="16" max="16" width="10.7109375" style="8" bestFit="1" customWidth="1"/>
    <col min="17" max="16384" width="9.140625" style="6"/>
  </cols>
  <sheetData>
    <row r="1" spans="1:20" ht="33.75" customHeight="1" x14ac:dyDescent="0.25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2"/>
      <c r="T1" s="2"/>
    </row>
    <row r="2" spans="1:20" ht="31.5" x14ac:dyDescent="0.25">
      <c r="A2" s="123" t="s">
        <v>0</v>
      </c>
      <c r="B2" s="123" t="s">
        <v>9</v>
      </c>
      <c r="C2" s="127" t="s">
        <v>1</v>
      </c>
      <c r="D2" s="123" t="s">
        <v>2</v>
      </c>
      <c r="E2" s="123" t="s">
        <v>3</v>
      </c>
      <c r="F2" s="123" t="s">
        <v>4</v>
      </c>
      <c r="G2" s="130"/>
      <c r="H2" s="130"/>
      <c r="I2" s="130"/>
      <c r="J2" s="130"/>
      <c r="K2" s="130"/>
      <c r="L2" s="130"/>
      <c r="M2" s="130"/>
      <c r="N2" s="130"/>
      <c r="O2" s="130"/>
      <c r="P2" s="3" t="s">
        <v>6</v>
      </c>
      <c r="Q2" s="123" t="s">
        <v>1569</v>
      </c>
      <c r="R2" s="123" t="s">
        <v>5</v>
      </c>
      <c r="S2" s="123" t="s">
        <v>8</v>
      </c>
      <c r="T2" s="123" t="s">
        <v>7</v>
      </c>
    </row>
    <row r="3" spans="1:20" x14ac:dyDescent="0.25">
      <c r="A3" s="124"/>
      <c r="B3" s="124"/>
      <c r="C3" s="128"/>
      <c r="D3" s="124"/>
      <c r="E3" s="124"/>
      <c r="F3" s="124"/>
      <c r="G3" s="130" t="s">
        <v>802</v>
      </c>
      <c r="H3" s="130"/>
      <c r="I3" s="130"/>
      <c r="J3" s="130"/>
      <c r="K3" s="130"/>
      <c r="L3" s="3"/>
      <c r="M3" s="130" t="s">
        <v>804</v>
      </c>
      <c r="N3" s="130"/>
      <c r="O3" s="130"/>
      <c r="P3" s="3"/>
      <c r="Q3" s="124"/>
      <c r="R3" s="124"/>
      <c r="S3" s="124"/>
      <c r="T3" s="124"/>
    </row>
    <row r="4" spans="1:20" ht="31.5" x14ac:dyDescent="0.25">
      <c r="A4" s="125"/>
      <c r="B4" s="125"/>
      <c r="C4" s="129"/>
      <c r="D4" s="125"/>
      <c r="E4" s="125"/>
      <c r="F4" s="125"/>
      <c r="G4" s="3" t="s">
        <v>799</v>
      </c>
      <c r="H4" s="3"/>
      <c r="I4" s="3" t="s">
        <v>800</v>
      </c>
      <c r="J4" s="3"/>
      <c r="K4" s="3" t="s">
        <v>801</v>
      </c>
      <c r="L4" s="3"/>
      <c r="M4" s="3" t="s">
        <v>799</v>
      </c>
      <c r="N4" s="3" t="s">
        <v>800</v>
      </c>
      <c r="O4" s="3" t="s">
        <v>803</v>
      </c>
      <c r="P4" s="3" t="s">
        <v>1570</v>
      </c>
      <c r="Q4" s="125"/>
      <c r="R4" s="125"/>
      <c r="S4" s="125"/>
      <c r="T4" s="125"/>
    </row>
    <row r="5" spans="1:20" ht="30" x14ac:dyDescent="0.25">
      <c r="A5" s="19">
        <v>1</v>
      </c>
      <c r="B5" s="12" t="s">
        <v>338</v>
      </c>
      <c r="C5" s="55" t="s">
        <v>1375</v>
      </c>
      <c r="D5" s="12" t="s">
        <v>339</v>
      </c>
      <c r="E5" s="14">
        <v>6</v>
      </c>
      <c r="F5" s="12" t="s">
        <v>340</v>
      </c>
      <c r="G5" s="34">
        <v>29</v>
      </c>
      <c r="H5" s="34">
        <f t="shared" ref="H5:H36" si="0">IF(OR(G5=MIN(G$5:G$122),G5=""),"",G5)</f>
        <v>29</v>
      </c>
      <c r="I5" s="34">
        <v>17</v>
      </c>
      <c r="J5" s="34">
        <f t="shared" ref="J5:J36" si="1">IF(OR(I5=MIN(I$5:I$122),I5=""),"",I5)</f>
        <v>17</v>
      </c>
      <c r="K5" s="34">
        <v>0.47</v>
      </c>
      <c r="L5" s="34">
        <f t="shared" ref="L5:L36" si="2">IF(K5&lt;&gt;"",INT(K5)*60+(K5-INT(K5))*100,"")</f>
        <v>47</v>
      </c>
      <c r="M5" s="35">
        <f t="shared" ref="M5:M36" si="3">IF(G5&lt;&gt;"",(30*G5)/MAX(G$5:G$122),"")</f>
        <v>29</v>
      </c>
      <c r="N5" s="35">
        <f t="shared" ref="N5:N36" si="4">IF(I5&lt;&gt;"",IF(I5=0,0,(20*I5)/MAX(I$5:I$122)),"")</f>
        <v>17</v>
      </c>
      <c r="O5" s="35">
        <f t="shared" ref="O5:O36" si="5">IF(L5&lt;&gt;"",50/(MAX(L$5:L$122)-SMALL(L$5:L$122,COUNTIF(L$5:L$122,"&lt;=0")+1))*(MAX(L$5:L$122)-L5),"0")</f>
        <v>50</v>
      </c>
      <c r="P5" s="33">
        <f t="shared" ref="P5:P36" si="6">M5+N5+O5</f>
        <v>96</v>
      </c>
      <c r="Q5" s="25"/>
      <c r="R5" s="25"/>
      <c r="S5" s="25"/>
      <c r="T5" s="25"/>
    </row>
    <row r="6" spans="1:20" ht="30" x14ac:dyDescent="0.25">
      <c r="A6" s="19">
        <v>2</v>
      </c>
      <c r="B6" s="12" t="s">
        <v>341</v>
      </c>
      <c r="C6" s="55" t="s">
        <v>1376</v>
      </c>
      <c r="D6" s="12" t="s">
        <v>339</v>
      </c>
      <c r="E6" s="14">
        <v>6</v>
      </c>
      <c r="F6" s="12" t="s">
        <v>340</v>
      </c>
      <c r="G6" s="34">
        <v>29</v>
      </c>
      <c r="H6" s="34">
        <f t="shared" si="0"/>
        <v>29</v>
      </c>
      <c r="I6" s="34">
        <v>16</v>
      </c>
      <c r="J6" s="34">
        <f t="shared" si="1"/>
        <v>16</v>
      </c>
      <c r="K6" s="34">
        <v>0.48</v>
      </c>
      <c r="L6" s="34">
        <f t="shared" si="2"/>
        <v>48</v>
      </c>
      <c r="M6" s="35">
        <f t="shared" si="3"/>
        <v>29</v>
      </c>
      <c r="N6" s="35">
        <f t="shared" si="4"/>
        <v>16</v>
      </c>
      <c r="O6" s="35">
        <f t="shared" si="5"/>
        <v>49.763033175355453</v>
      </c>
      <c r="P6" s="33">
        <f t="shared" si="6"/>
        <v>94.763033175355446</v>
      </c>
      <c r="Q6" s="26"/>
      <c r="R6" s="26"/>
      <c r="S6" s="26"/>
      <c r="T6" s="26"/>
    </row>
    <row r="7" spans="1:20" ht="30" x14ac:dyDescent="0.25">
      <c r="A7" s="19">
        <v>3</v>
      </c>
      <c r="B7" s="27" t="s">
        <v>758</v>
      </c>
      <c r="C7" s="37" t="s">
        <v>1367</v>
      </c>
      <c r="D7" s="27" t="s">
        <v>283</v>
      </c>
      <c r="E7" s="28">
        <v>5</v>
      </c>
      <c r="F7" s="27" t="s">
        <v>284</v>
      </c>
      <c r="G7" s="34">
        <v>30</v>
      </c>
      <c r="H7" s="34">
        <f t="shared" si="0"/>
        <v>30</v>
      </c>
      <c r="I7" s="34">
        <v>17</v>
      </c>
      <c r="J7" s="34">
        <f t="shared" si="1"/>
        <v>17</v>
      </c>
      <c r="K7" s="34">
        <v>1.01</v>
      </c>
      <c r="L7" s="34">
        <f t="shared" si="2"/>
        <v>61</v>
      </c>
      <c r="M7" s="35">
        <f t="shared" si="3"/>
        <v>30</v>
      </c>
      <c r="N7" s="35">
        <f t="shared" si="4"/>
        <v>17</v>
      </c>
      <c r="O7" s="35">
        <f t="shared" si="5"/>
        <v>46.682464454976305</v>
      </c>
      <c r="P7" s="33">
        <f t="shared" si="6"/>
        <v>93.682464454976298</v>
      </c>
      <c r="Q7" s="26"/>
      <c r="R7" s="26"/>
      <c r="S7" s="26"/>
      <c r="T7" s="26"/>
    </row>
    <row r="8" spans="1:20" ht="30" x14ac:dyDescent="0.25">
      <c r="A8" s="19">
        <v>4</v>
      </c>
      <c r="B8" s="57" t="s">
        <v>92</v>
      </c>
      <c r="C8" s="48" t="s">
        <v>1322</v>
      </c>
      <c r="D8" s="58" t="s">
        <v>93</v>
      </c>
      <c r="E8" s="48">
        <v>6</v>
      </c>
      <c r="F8" s="59" t="s">
        <v>94</v>
      </c>
      <c r="G8" s="11">
        <v>28</v>
      </c>
      <c r="H8" s="34">
        <f t="shared" si="0"/>
        <v>28</v>
      </c>
      <c r="I8" s="11">
        <v>18</v>
      </c>
      <c r="J8" s="34">
        <f t="shared" si="1"/>
        <v>18</v>
      </c>
      <c r="K8" s="11">
        <v>0.57999999999999996</v>
      </c>
      <c r="L8" s="34">
        <f t="shared" si="2"/>
        <v>57.999999999999993</v>
      </c>
      <c r="M8" s="35">
        <f t="shared" si="3"/>
        <v>28</v>
      </c>
      <c r="N8" s="35">
        <f t="shared" si="4"/>
        <v>18</v>
      </c>
      <c r="O8" s="35">
        <f t="shared" si="5"/>
        <v>47.393364928909953</v>
      </c>
      <c r="P8" s="33">
        <f t="shared" si="6"/>
        <v>93.393364928909961</v>
      </c>
      <c r="Q8" s="26"/>
      <c r="R8" s="26"/>
      <c r="S8" s="26"/>
      <c r="T8" s="26"/>
    </row>
    <row r="9" spans="1:20" ht="30" x14ac:dyDescent="0.25">
      <c r="A9" s="19">
        <v>5</v>
      </c>
      <c r="B9" s="12" t="s">
        <v>166</v>
      </c>
      <c r="C9" s="55" t="s">
        <v>1343</v>
      </c>
      <c r="D9" s="12" t="s">
        <v>162</v>
      </c>
      <c r="E9" s="14">
        <v>6</v>
      </c>
      <c r="F9" s="12" t="s">
        <v>167</v>
      </c>
      <c r="G9" s="34">
        <v>25</v>
      </c>
      <c r="H9" s="34">
        <f t="shared" si="0"/>
        <v>25</v>
      </c>
      <c r="I9" s="34">
        <v>19</v>
      </c>
      <c r="J9" s="34">
        <f t="shared" si="1"/>
        <v>19</v>
      </c>
      <c r="K9" s="34">
        <v>0.5</v>
      </c>
      <c r="L9" s="34">
        <f t="shared" si="2"/>
        <v>50</v>
      </c>
      <c r="M9" s="35">
        <f t="shared" si="3"/>
        <v>25</v>
      </c>
      <c r="N9" s="35">
        <f t="shared" si="4"/>
        <v>19</v>
      </c>
      <c r="O9" s="35">
        <f t="shared" si="5"/>
        <v>49.289099526066352</v>
      </c>
      <c r="P9" s="33">
        <f t="shared" si="6"/>
        <v>93.289099526066352</v>
      </c>
      <c r="Q9" s="26"/>
      <c r="R9" s="26"/>
      <c r="S9" s="26"/>
      <c r="T9" s="26"/>
    </row>
    <row r="10" spans="1:20" ht="34.5" customHeight="1" x14ac:dyDescent="0.25">
      <c r="A10" s="19">
        <v>6</v>
      </c>
      <c r="B10" s="12" t="s">
        <v>288</v>
      </c>
      <c r="C10" s="55" t="s">
        <v>1369</v>
      </c>
      <c r="D10" s="12" t="s">
        <v>283</v>
      </c>
      <c r="E10" s="14">
        <v>5</v>
      </c>
      <c r="F10" s="12" t="s">
        <v>287</v>
      </c>
      <c r="G10" s="34">
        <v>29</v>
      </c>
      <c r="H10" s="34">
        <f t="shared" si="0"/>
        <v>29</v>
      </c>
      <c r="I10" s="34">
        <v>17</v>
      </c>
      <c r="J10" s="34">
        <f t="shared" si="1"/>
        <v>17</v>
      </c>
      <c r="K10" s="34">
        <v>0.59</v>
      </c>
      <c r="L10" s="34">
        <f t="shared" si="2"/>
        <v>59</v>
      </c>
      <c r="M10" s="35">
        <f t="shared" si="3"/>
        <v>29</v>
      </c>
      <c r="N10" s="35">
        <f t="shared" si="4"/>
        <v>17</v>
      </c>
      <c r="O10" s="35">
        <f t="shared" si="5"/>
        <v>47.156398104265406</v>
      </c>
      <c r="P10" s="33">
        <f t="shared" si="6"/>
        <v>93.156398104265406</v>
      </c>
      <c r="Q10" s="26"/>
      <c r="R10" s="26"/>
      <c r="S10" s="26"/>
      <c r="T10" s="26"/>
    </row>
    <row r="11" spans="1:20" ht="34.5" customHeight="1" x14ac:dyDescent="0.25">
      <c r="A11" s="19">
        <v>7</v>
      </c>
      <c r="B11" s="12" t="s">
        <v>540</v>
      </c>
      <c r="C11" s="55" t="s">
        <v>1420</v>
      </c>
      <c r="D11" s="12" t="s">
        <v>534</v>
      </c>
      <c r="E11" s="21">
        <v>5</v>
      </c>
      <c r="F11" s="12" t="s">
        <v>539</v>
      </c>
      <c r="G11" s="34">
        <v>24</v>
      </c>
      <c r="H11" s="34">
        <f t="shared" si="0"/>
        <v>24</v>
      </c>
      <c r="I11" s="34">
        <v>20</v>
      </c>
      <c r="J11" s="34">
        <f t="shared" si="1"/>
        <v>20</v>
      </c>
      <c r="K11" s="34">
        <v>0.56999999999999995</v>
      </c>
      <c r="L11" s="34">
        <f t="shared" si="2"/>
        <v>56.999999999999993</v>
      </c>
      <c r="M11" s="35">
        <f t="shared" si="3"/>
        <v>24</v>
      </c>
      <c r="N11" s="35">
        <f t="shared" si="4"/>
        <v>20</v>
      </c>
      <c r="O11" s="35">
        <f t="shared" si="5"/>
        <v>47.630331753554501</v>
      </c>
      <c r="P11" s="33">
        <f t="shared" si="6"/>
        <v>91.630331753554501</v>
      </c>
      <c r="Q11" s="26"/>
      <c r="R11" s="26"/>
      <c r="S11" s="26"/>
      <c r="T11" s="26"/>
    </row>
    <row r="12" spans="1:20" ht="33" customHeight="1" x14ac:dyDescent="0.25">
      <c r="A12" s="19">
        <v>8</v>
      </c>
      <c r="B12" s="12" t="s">
        <v>292</v>
      </c>
      <c r="C12" s="55" t="s">
        <v>1372</v>
      </c>
      <c r="D12" s="12" t="s">
        <v>293</v>
      </c>
      <c r="E12" s="14">
        <v>6</v>
      </c>
      <c r="F12" s="12" t="s">
        <v>294</v>
      </c>
      <c r="G12" s="34">
        <v>25</v>
      </c>
      <c r="H12" s="34">
        <f t="shared" si="0"/>
        <v>25</v>
      </c>
      <c r="I12" s="34">
        <v>18</v>
      </c>
      <c r="J12" s="34">
        <f t="shared" si="1"/>
        <v>18</v>
      </c>
      <c r="K12" s="34">
        <v>1.03</v>
      </c>
      <c r="L12" s="34">
        <f t="shared" si="2"/>
        <v>63</v>
      </c>
      <c r="M12" s="35">
        <f t="shared" si="3"/>
        <v>25</v>
      </c>
      <c r="N12" s="35">
        <f t="shared" si="4"/>
        <v>18</v>
      </c>
      <c r="O12" s="35">
        <f t="shared" si="5"/>
        <v>46.208530805687204</v>
      </c>
      <c r="P12" s="33">
        <f t="shared" si="6"/>
        <v>89.208530805687204</v>
      </c>
      <c r="Q12" s="26"/>
      <c r="R12" s="26"/>
      <c r="S12" s="26"/>
      <c r="T12" s="26"/>
    </row>
    <row r="13" spans="1:20" s="30" customFormat="1" ht="33" customHeight="1" x14ac:dyDescent="0.25">
      <c r="A13" s="60">
        <v>9</v>
      </c>
      <c r="B13" s="12" t="s">
        <v>195</v>
      </c>
      <c r="C13" s="55" t="s">
        <v>1355</v>
      </c>
      <c r="D13" s="12" t="s">
        <v>87</v>
      </c>
      <c r="E13" s="14">
        <v>6</v>
      </c>
      <c r="F13" s="12" t="s">
        <v>88</v>
      </c>
      <c r="G13" s="34">
        <v>23</v>
      </c>
      <c r="H13" s="34">
        <f t="shared" si="0"/>
        <v>23</v>
      </c>
      <c r="I13" s="34">
        <v>19</v>
      </c>
      <c r="J13" s="34">
        <f t="shared" si="1"/>
        <v>19</v>
      </c>
      <c r="K13" s="34">
        <v>1</v>
      </c>
      <c r="L13" s="34">
        <f t="shared" si="2"/>
        <v>60</v>
      </c>
      <c r="M13" s="35">
        <f t="shared" si="3"/>
        <v>23</v>
      </c>
      <c r="N13" s="35">
        <f t="shared" si="4"/>
        <v>19</v>
      </c>
      <c r="O13" s="35">
        <f t="shared" si="5"/>
        <v>46.919431279620852</v>
      </c>
      <c r="P13" s="33">
        <f t="shared" si="6"/>
        <v>88.919431279620852</v>
      </c>
      <c r="Q13" s="29"/>
      <c r="R13" s="29"/>
      <c r="S13" s="29"/>
      <c r="T13" s="29"/>
    </row>
    <row r="14" spans="1:20" ht="33.75" customHeight="1" x14ac:dyDescent="0.25">
      <c r="A14" s="19">
        <v>10</v>
      </c>
      <c r="B14" s="12" t="s">
        <v>173</v>
      </c>
      <c r="C14" s="55" t="s">
        <v>1351</v>
      </c>
      <c r="D14" s="12" t="s">
        <v>162</v>
      </c>
      <c r="E14" s="14">
        <v>6</v>
      </c>
      <c r="F14" s="12" t="s">
        <v>167</v>
      </c>
      <c r="G14" s="34">
        <v>25</v>
      </c>
      <c r="H14" s="34">
        <f t="shared" si="0"/>
        <v>25</v>
      </c>
      <c r="I14" s="34">
        <v>16.5</v>
      </c>
      <c r="J14" s="34">
        <f t="shared" si="1"/>
        <v>16.5</v>
      </c>
      <c r="K14" s="34">
        <v>0.57999999999999996</v>
      </c>
      <c r="L14" s="34">
        <f t="shared" si="2"/>
        <v>57.999999999999993</v>
      </c>
      <c r="M14" s="35">
        <f t="shared" si="3"/>
        <v>25</v>
      </c>
      <c r="N14" s="35">
        <f t="shared" si="4"/>
        <v>16.5</v>
      </c>
      <c r="O14" s="35">
        <f t="shared" si="5"/>
        <v>47.393364928909953</v>
      </c>
      <c r="P14" s="33">
        <f t="shared" si="6"/>
        <v>88.893364928909961</v>
      </c>
      <c r="Q14" s="26"/>
      <c r="R14" s="26"/>
      <c r="S14" s="26"/>
      <c r="T14" s="26"/>
    </row>
    <row r="15" spans="1:20" ht="30" x14ac:dyDescent="0.25">
      <c r="A15" s="19">
        <v>11</v>
      </c>
      <c r="B15" s="61" t="s">
        <v>617</v>
      </c>
      <c r="C15" s="51" t="s">
        <v>1429</v>
      </c>
      <c r="D15" s="61" t="s">
        <v>615</v>
      </c>
      <c r="E15" s="62">
        <v>5</v>
      </c>
      <c r="F15" s="61" t="s">
        <v>616</v>
      </c>
      <c r="G15" s="41">
        <v>26</v>
      </c>
      <c r="H15" s="37">
        <f t="shared" si="0"/>
        <v>26</v>
      </c>
      <c r="I15" s="41">
        <v>17</v>
      </c>
      <c r="J15" s="37">
        <f t="shared" si="1"/>
        <v>17</v>
      </c>
      <c r="K15" s="41">
        <v>1.05</v>
      </c>
      <c r="L15" s="37">
        <f t="shared" si="2"/>
        <v>65</v>
      </c>
      <c r="M15" s="35">
        <f t="shared" si="3"/>
        <v>26</v>
      </c>
      <c r="N15" s="35">
        <f t="shared" si="4"/>
        <v>17</v>
      </c>
      <c r="O15" s="40">
        <f t="shared" si="5"/>
        <v>45.734597156398102</v>
      </c>
      <c r="P15" s="38">
        <f t="shared" si="6"/>
        <v>88.73459715639811</v>
      </c>
      <c r="Q15" s="26"/>
      <c r="R15" s="26"/>
      <c r="S15" s="26"/>
      <c r="T15" s="26"/>
    </row>
    <row r="16" spans="1:20" ht="30" x14ac:dyDescent="0.25">
      <c r="A16" s="19">
        <v>12</v>
      </c>
      <c r="B16" s="12" t="s">
        <v>1333</v>
      </c>
      <c r="C16" s="52" t="s">
        <v>1334</v>
      </c>
      <c r="D16" s="12" t="s">
        <v>1335</v>
      </c>
      <c r="E16" s="14">
        <v>6</v>
      </c>
      <c r="F16" s="12" t="s">
        <v>1336</v>
      </c>
      <c r="G16" s="34">
        <v>24</v>
      </c>
      <c r="H16" s="34">
        <f t="shared" si="0"/>
        <v>24</v>
      </c>
      <c r="I16" s="34">
        <v>19</v>
      </c>
      <c r="J16" s="34">
        <f t="shared" si="1"/>
        <v>19</v>
      </c>
      <c r="K16" s="34">
        <v>1.1499999999999999</v>
      </c>
      <c r="L16" s="34">
        <f t="shared" si="2"/>
        <v>74.999999999999986</v>
      </c>
      <c r="M16" s="35">
        <f t="shared" si="3"/>
        <v>24</v>
      </c>
      <c r="N16" s="35">
        <f t="shared" si="4"/>
        <v>19</v>
      </c>
      <c r="O16" s="35">
        <f t="shared" si="5"/>
        <v>43.36492890995261</v>
      </c>
      <c r="P16" s="33">
        <f t="shared" si="6"/>
        <v>86.36492890995261</v>
      </c>
      <c r="Q16" s="26"/>
      <c r="R16" s="26"/>
      <c r="S16" s="26"/>
      <c r="T16" s="26"/>
    </row>
    <row r="17" spans="1:20" ht="30" x14ac:dyDescent="0.25">
      <c r="A17" s="19">
        <v>13</v>
      </c>
      <c r="B17" s="12" t="s">
        <v>1387</v>
      </c>
      <c r="C17" s="55" t="s">
        <v>1388</v>
      </c>
      <c r="D17" s="12" t="s">
        <v>407</v>
      </c>
      <c r="E17" s="14">
        <v>6</v>
      </c>
      <c r="F17" s="12" t="s">
        <v>408</v>
      </c>
      <c r="G17" s="34">
        <v>21</v>
      </c>
      <c r="H17" s="34">
        <f t="shared" si="0"/>
        <v>21</v>
      </c>
      <c r="I17" s="34">
        <v>20</v>
      </c>
      <c r="J17" s="34">
        <f t="shared" si="1"/>
        <v>20</v>
      </c>
      <c r="K17" s="34">
        <v>1.07</v>
      </c>
      <c r="L17" s="34">
        <f t="shared" si="2"/>
        <v>67</v>
      </c>
      <c r="M17" s="35">
        <f t="shared" si="3"/>
        <v>21</v>
      </c>
      <c r="N17" s="35">
        <f t="shared" si="4"/>
        <v>20</v>
      </c>
      <c r="O17" s="35">
        <f t="shared" si="5"/>
        <v>45.260663507109008</v>
      </c>
      <c r="P17" s="33">
        <f t="shared" si="6"/>
        <v>86.260663507109001</v>
      </c>
      <c r="Q17" s="22"/>
      <c r="R17" s="22"/>
      <c r="S17" s="22"/>
      <c r="T17" s="22"/>
    </row>
    <row r="18" spans="1:20" ht="30" x14ac:dyDescent="0.25">
      <c r="A18" s="19">
        <v>14</v>
      </c>
      <c r="B18" s="12" t="s">
        <v>543</v>
      </c>
      <c r="C18" s="55" t="s">
        <v>1423</v>
      </c>
      <c r="D18" s="12" t="s">
        <v>534</v>
      </c>
      <c r="E18" s="21">
        <v>5</v>
      </c>
      <c r="F18" s="12" t="s">
        <v>539</v>
      </c>
      <c r="G18" s="34">
        <v>17</v>
      </c>
      <c r="H18" s="34">
        <f t="shared" si="0"/>
        <v>17</v>
      </c>
      <c r="I18" s="34">
        <v>19.2</v>
      </c>
      <c r="J18" s="34">
        <f t="shared" si="1"/>
        <v>19.2</v>
      </c>
      <c r="K18" s="34">
        <v>0.48</v>
      </c>
      <c r="L18" s="34">
        <f t="shared" si="2"/>
        <v>48</v>
      </c>
      <c r="M18" s="35">
        <f t="shared" si="3"/>
        <v>17</v>
      </c>
      <c r="N18" s="35">
        <f t="shared" si="4"/>
        <v>19.2</v>
      </c>
      <c r="O18" s="35">
        <f t="shared" si="5"/>
        <v>49.763033175355453</v>
      </c>
      <c r="P18" s="33">
        <f t="shared" si="6"/>
        <v>85.963033175355463</v>
      </c>
      <c r="Q18" s="22"/>
      <c r="R18" s="22"/>
      <c r="S18" s="22"/>
      <c r="T18" s="22"/>
    </row>
    <row r="19" spans="1:20" ht="30" x14ac:dyDescent="0.25">
      <c r="A19" s="19">
        <v>15</v>
      </c>
      <c r="B19" s="12" t="s">
        <v>402</v>
      </c>
      <c r="C19" s="55" t="s">
        <v>1380</v>
      </c>
      <c r="D19" s="12" t="s">
        <v>367</v>
      </c>
      <c r="E19" s="14">
        <v>6</v>
      </c>
      <c r="F19" s="12" t="s">
        <v>368</v>
      </c>
      <c r="G19" s="34">
        <v>26</v>
      </c>
      <c r="H19" s="34">
        <f t="shared" si="0"/>
        <v>26</v>
      </c>
      <c r="I19" s="34">
        <v>18</v>
      </c>
      <c r="J19" s="34">
        <f t="shared" si="1"/>
        <v>18</v>
      </c>
      <c r="K19" s="34">
        <v>1.21</v>
      </c>
      <c r="L19" s="34">
        <f t="shared" si="2"/>
        <v>81</v>
      </c>
      <c r="M19" s="35">
        <f t="shared" si="3"/>
        <v>26</v>
      </c>
      <c r="N19" s="35">
        <f t="shared" si="4"/>
        <v>18</v>
      </c>
      <c r="O19" s="35">
        <f t="shared" si="5"/>
        <v>41.943127962085306</v>
      </c>
      <c r="P19" s="33">
        <f t="shared" si="6"/>
        <v>85.943127962085299</v>
      </c>
      <c r="Q19" s="22"/>
      <c r="R19" s="22"/>
      <c r="S19" s="22"/>
      <c r="T19" s="22"/>
    </row>
    <row r="20" spans="1:20" ht="30" x14ac:dyDescent="0.25">
      <c r="A20" s="19">
        <v>16</v>
      </c>
      <c r="B20" s="12" t="s">
        <v>196</v>
      </c>
      <c r="C20" s="55" t="s">
        <v>1356</v>
      </c>
      <c r="D20" s="12" t="s">
        <v>87</v>
      </c>
      <c r="E20" s="14">
        <v>6</v>
      </c>
      <c r="F20" s="12" t="s">
        <v>91</v>
      </c>
      <c r="G20" s="34">
        <v>24</v>
      </c>
      <c r="H20" s="34">
        <f t="shared" si="0"/>
        <v>24</v>
      </c>
      <c r="I20" s="34">
        <v>16.5</v>
      </c>
      <c r="J20" s="34">
        <f t="shared" si="1"/>
        <v>16.5</v>
      </c>
      <c r="K20" s="34">
        <v>1.08</v>
      </c>
      <c r="L20" s="34">
        <f t="shared" si="2"/>
        <v>68</v>
      </c>
      <c r="M20" s="35">
        <f t="shared" si="3"/>
        <v>24</v>
      </c>
      <c r="N20" s="35">
        <f t="shared" si="4"/>
        <v>16.5</v>
      </c>
      <c r="O20" s="35">
        <f t="shared" si="5"/>
        <v>45.023696682464454</v>
      </c>
      <c r="P20" s="33">
        <f t="shared" si="6"/>
        <v>85.523696682464447</v>
      </c>
      <c r="Q20" s="22"/>
      <c r="R20" s="22"/>
      <c r="S20" s="22"/>
      <c r="T20" s="22"/>
    </row>
    <row r="21" spans="1:20" ht="30" x14ac:dyDescent="0.25">
      <c r="A21" s="19">
        <v>17</v>
      </c>
      <c r="B21" s="12" t="s">
        <v>79</v>
      </c>
      <c r="C21" s="53" t="s">
        <v>1321</v>
      </c>
      <c r="D21" s="12" t="s">
        <v>80</v>
      </c>
      <c r="E21" s="14">
        <v>6</v>
      </c>
      <c r="F21" s="12" t="s">
        <v>81</v>
      </c>
      <c r="G21" s="34">
        <v>25</v>
      </c>
      <c r="H21" s="34">
        <f t="shared" si="0"/>
        <v>25</v>
      </c>
      <c r="I21" s="34">
        <v>17.3</v>
      </c>
      <c r="J21" s="34">
        <f t="shared" si="1"/>
        <v>17.3</v>
      </c>
      <c r="K21" s="34">
        <v>1.19</v>
      </c>
      <c r="L21" s="34">
        <f t="shared" si="2"/>
        <v>79</v>
      </c>
      <c r="M21" s="35">
        <f t="shared" si="3"/>
        <v>25</v>
      </c>
      <c r="N21" s="35">
        <f t="shared" si="4"/>
        <v>17.3</v>
      </c>
      <c r="O21" s="35">
        <f t="shared" si="5"/>
        <v>42.417061611374407</v>
      </c>
      <c r="P21" s="33">
        <f t="shared" si="6"/>
        <v>84.717061611374405</v>
      </c>
      <c r="Q21" s="22"/>
      <c r="R21" s="22"/>
      <c r="S21" s="22"/>
      <c r="T21" s="22"/>
    </row>
    <row r="22" spans="1:20" ht="30" x14ac:dyDescent="0.25">
      <c r="A22" s="19">
        <v>18</v>
      </c>
      <c r="B22" s="12" t="s">
        <v>170</v>
      </c>
      <c r="C22" s="55" t="s">
        <v>1348</v>
      </c>
      <c r="D22" s="12" t="s">
        <v>162</v>
      </c>
      <c r="E22" s="14">
        <v>6</v>
      </c>
      <c r="F22" s="12" t="s">
        <v>167</v>
      </c>
      <c r="G22" s="34">
        <v>18</v>
      </c>
      <c r="H22" s="34">
        <f t="shared" si="0"/>
        <v>18</v>
      </c>
      <c r="I22" s="34">
        <v>19.5</v>
      </c>
      <c r="J22" s="34">
        <f t="shared" si="1"/>
        <v>19.5</v>
      </c>
      <c r="K22" s="34">
        <v>1.03</v>
      </c>
      <c r="L22" s="34">
        <f t="shared" si="2"/>
        <v>63</v>
      </c>
      <c r="M22" s="35">
        <f t="shared" si="3"/>
        <v>18</v>
      </c>
      <c r="N22" s="35">
        <f t="shared" si="4"/>
        <v>19.5</v>
      </c>
      <c r="O22" s="35">
        <f t="shared" si="5"/>
        <v>46.208530805687204</v>
      </c>
      <c r="P22" s="33">
        <f t="shared" si="6"/>
        <v>83.708530805687204</v>
      </c>
      <c r="Q22" s="22"/>
      <c r="R22" s="22"/>
      <c r="S22" s="22"/>
      <c r="T22" s="22"/>
    </row>
    <row r="23" spans="1:20" ht="30" x14ac:dyDescent="0.25">
      <c r="A23" s="19">
        <v>19</v>
      </c>
      <c r="B23" s="12" t="s">
        <v>541</v>
      </c>
      <c r="C23" s="55" t="s">
        <v>1421</v>
      </c>
      <c r="D23" s="12" t="s">
        <v>534</v>
      </c>
      <c r="E23" s="21">
        <v>5</v>
      </c>
      <c r="F23" s="12" t="s">
        <v>539</v>
      </c>
      <c r="G23" s="34">
        <v>17</v>
      </c>
      <c r="H23" s="34">
        <f t="shared" si="0"/>
        <v>17</v>
      </c>
      <c r="I23" s="34">
        <v>19.2</v>
      </c>
      <c r="J23" s="34">
        <f t="shared" si="1"/>
        <v>19.2</v>
      </c>
      <c r="K23" s="34">
        <v>0.57999999999999996</v>
      </c>
      <c r="L23" s="34">
        <f t="shared" si="2"/>
        <v>57.999999999999993</v>
      </c>
      <c r="M23" s="35">
        <f t="shared" si="3"/>
        <v>17</v>
      </c>
      <c r="N23" s="35">
        <f t="shared" si="4"/>
        <v>19.2</v>
      </c>
      <c r="O23" s="35">
        <f t="shared" si="5"/>
        <v>47.393364928909953</v>
      </c>
      <c r="P23" s="33">
        <f t="shared" si="6"/>
        <v>83.593364928909949</v>
      </c>
      <c r="Q23" s="22"/>
      <c r="R23" s="22"/>
      <c r="S23" s="22"/>
      <c r="T23" s="22"/>
    </row>
    <row r="24" spans="1:20" ht="33" customHeight="1" x14ac:dyDescent="0.25">
      <c r="A24" s="19">
        <v>20</v>
      </c>
      <c r="B24" s="12" t="s">
        <v>1359</v>
      </c>
      <c r="C24" s="55" t="s">
        <v>1360</v>
      </c>
      <c r="D24" s="12" t="s">
        <v>1335</v>
      </c>
      <c r="E24" s="14">
        <v>6</v>
      </c>
      <c r="F24" s="12" t="s">
        <v>1336</v>
      </c>
      <c r="G24" s="34">
        <v>23</v>
      </c>
      <c r="H24" s="34">
        <f t="shared" si="0"/>
        <v>23</v>
      </c>
      <c r="I24" s="34">
        <v>18</v>
      </c>
      <c r="J24" s="34">
        <f t="shared" si="1"/>
        <v>18</v>
      </c>
      <c r="K24" s="34">
        <v>1.19</v>
      </c>
      <c r="L24" s="34">
        <f t="shared" si="2"/>
        <v>79</v>
      </c>
      <c r="M24" s="35">
        <f t="shared" si="3"/>
        <v>23</v>
      </c>
      <c r="N24" s="35">
        <f t="shared" si="4"/>
        <v>18</v>
      </c>
      <c r="O24" s="35">
        <f t="shared" si="5"/>
        <v>42.417061611374407</v>
      </c>
      <c r="P24" s="33">
        <f t="shared" si="6"/>
        <v>83.417061611374407</v>
      </c>
      <c r="Q24" s="22"/>
      <c r="R24" s="22"/>
      <c r="S24" s="22"/>
      <c r="T24" s="22"/>
    </row>
    <row r="25" spans="1:20" ht="30" x14ac:dyDescent="0.25">
      <c r="A25" s="19">
        <v>21</v>
      </c>
      <c r="B25" s="12" t="s">
        <v>410</v>
      </c>
      <c r="C25" s="55" t="s">
        <v>1391</v>
      </c>
      <c r="D25" s="12" t="s">
        <v>407</v>
      </c>
      <c r="E25" s="14">
        <v>6</v>
      </c>
      <c r="F25" s="12" t="s">
        <v>411</v>
      </c>
      <c r="G25" s="34">
        <v>17</v>
      </c>
      <c r="H25" s="34">
        <f t="shared" si="0"/>
        <v>17</v>
      </c>
      <c r="I25" s="34">
        <v>19</v>
      </c>
      <c r="J25" s="34">
        <f t="shared" si="1"/>
        <v>19</v>
      </c>
      <c r="K25" s="34">
        <v>1.01</v>
      </c>
      <c r="L25" s="34">
        <f t="shared" si="2"/>
        <v>61</v>
      </c>
      <c r="M25" s="35">
        <f t="shared" si="3"/>
        <v>17</v>
      </c>
      <c r="N25" s="35">
        <f t="shared" si="4"/>
        <v>19</v>
      </c>
      <c r="O25" s="35">
        <f t="shared" si="5"/>
        <v>46.682464454976305</v>
      </c>
      <c r="P25" s="33">
        <f t="shared" si="6"/>
        <v>82.682464454976298</v>
      </c>
      <c r="Q25" s="22"/>
      <c r="R25" s="22"/>
      <c r="S25" s="22"/>
      <c r="T25" s="22"/>
    </row>
    <row r="26" spans="1:20" ht="30" x14ac:dyDescent="0.25">
      <c r="A26" s="19">
        <v>22</v>
      </c>
      <c r="B26" s="12" t="s">
        <v>77</v>
      </c>
      <c r="C26" s="52" t="s">
        <v>1319</v>
      </c>
      <c r="D26" s="12" t="s">
        <v>80</v>
      </c>
      <c r="E26" s="14">
        <v>5</v>
      </c>
      <c r="F26" s="12" t="s">
        <v>81</v>
      </c>
      <c r="G26" s="34">
        <v>24</v>
      </c>
      <c r="H26" s="34">
        <f t="shared" si="0"/>
        <v>24</v>
      </c>
      <c r="I26" s="34">
        <v>17</v>
      </c>
      <c r="J26" s="34">
        <f t="shared" si="1"/>
        <v>17</v>
      </c>
      <c r="K26" s="34">
        <v>1.24</v>
      </c>
      <c r="L26" s="34">
        <f t="shared" si="2"/>
        <v>84</v>
      </c>
      <c r="M26" s="35">
        <f t="shared" si="3"/>
        <v>24</v>
      </c>
      <c r="N26" s="35">
        <f t="shared" si="4"/>
        <v>17</v>
      </c>
      <c r="O26" s="35">
        <f t="shared" si="5"/>
        <v>41.232227488151658</v>
      </c>
      <c r="P26" s="33">
        <f t="shared" si="6"/>
        <v>82.232227488151665</v>
      </c>
      <c r="Q26" s="22"/>
      <c r="R26" s="22"/>
      <c r="S26" s="22"/>
      <c r="T26" s="22"/>
    </row>
    <row r="27" spans="1:20" ht="32.25" customHeight="1" x14ac:dyDescent="0.25">
      <c r="A27" s="19">
        <v>23</v>
      </c>
      <c r="B27" s="12" t="s">
        <v>458</v>
      </c>
      <c r="C27" s="55" t="s">
        <v>1413</v>
      </c>
      <c r="D27" s="12" t="s">
        <v>449</v>
      </c>
      <c r="E27" s="21">
        <v>5</v>
      </c>
      <c r="F27" s="12" t="s">
        <v>459</v>
      </c>
      <c r="G27" s="34">
        <v>20</v>
      </c>
      <c r="H27" s="34">
        <f t="shared" si="0"/>
        <v>20</v>
      </c>
      <c r="I27" s="34">
        <v>19</v>
      </c>
      <c r="J27" s="34">
        <f t="shared" si="1"/>
        <v>19</v>
      </c>
      <c r="K27" s="34">
        <v>1.1599999999999999</v>
      </c>
      <c r="L27" s="34">
        <f t="shared" si="2"/>
        <v>76</v>
      </c>
      <c r="M27" s="35">
        <f t="shared" si="3"/>
        <v>20</v>
      </c>
      <c r="N27" s="35">
        <f t="shared" si="4"/>
        <v>19</v>
      </c>
      <c r="O27" s="35">
        <f t="shared" si="5"/>
        <v>43.127962085308056</v>
      </c>
      <c r="P27" s="33">
        <f t="shared" si="6"/>
        <v>82.127962085308056</v>
      </c>
      <c r="Q27" s="22"/>
      <c r="R27" s="22"/>
      <c r="S27" s="22"/>
      <c r="T27" s="22"/>
    </row>
    <row r="28" spans="1:20" ht="30" x14ac:dyDescent="0.25">
      <c r="A28" s="19">
        <v>24</v>
      </c>
      <c r="B28" s="12" t="s">
        <v>172</v>
      </c>
      <c r="C28" s="55" t="s">
        <v>1350</v>
      </c>
      <c r="D28" s="12" t="s">
        <v>162</v>
      </c>
      <c r="E28" s="14">
        <v>6</v>
      </c>
      <c r="F28" s="12" t="s">
        <v>167</v>
      </c>
      <c r="G28" s="34">
        <v>22</v>
      </c>
      <c r="H28" s="34">
        <f t="shared" si="0"/>
        <v>22</v>
      </c>
      <c r="I28" s="34">
        <v>19.5</v>
      </c>
      <c r="J28" s="34">
        <f t="shared" si="1"/>
        <v>19.5</v>
      </c>
      <c r="K28" s="34">
        <v>1.27</v>
      </c>
      <c r="L28" s="34">
        <f t="shared" si="2"/>
        <v>87</v>
      </c>
      <c r="M28" s="35">
        <f t="shared" si="3"/>
        <v>22</v>
      </c>
      <c r="N28" s="35">
        <f t="shared" si="4"/>
        <v>19.5</v>
      </c>
      <c r="O28" s="35">
        <f t="shared" si="5"/>
        <v>40.521327014218009</v>
      </c>
      <c r="P28" s="33">
        <f t="shared" si="6"/>
        <v>82.021327014218002</v>
      </c>
      <c r="Q28" s="22"/>
      <c r="R28" s="22"/>
      <c r="S28" s="22"/>
      <c r="T28" s="22"/>
    </row>
    <row r="29" spans="1:20" ht="30" x14ac:dyDescent="0.25">
      <c r="A29" s="19">
        <v>25</v>
      </c>
      <c r="B29" s="12" t="s">
        <v>406</v>
      </c>
      <c r="C29" s="55" t="s">
        <v>1385</v>
      </c>
      <c r="D29" s="12" t="s">
        <v>407</v>
      </c>
      <c r="E29" s="14">
        <v>5</v>
      </c>
      <c r="F29" s="12" t="s">
        <v>408</v>
      </c>
      <c r="G29" s="34">
        <v>20</v>
      </c>
      <c r="H29" s="34">
        <f t="shared" si="0"/>
        <v>20</v>
      </c>
      <c r="I29" s="34">
        <v>20</v>
      </c>
      <c r="J29" s="34">
        <f t="shared" si="1"/>
        <v>20</v>
      </c>
      <c r="K29" s="34">
        <v>1.21</v>
      </c>
      <c r="L29" s="34">
        <f t="shared" si="2"/>
        <v>81</v>
      </c>
      <c r="M29" s="35">
        <f t="shared" si="3"/>
        <v>20</v>
      </c>
      <c r="N29" s="35">
        <f t="shared" si="4"/>
        <v>20</v>
      </c>
      <c r="O29" s="35">
        <f t="shared" si="5"/>
        <v>41.943127962085306</v>
      </c>
      <c r="P29" s="33">
        <f t="shared" si="6"/>
        <v>81.943127962085299</v>
      </c>
      <c r="Q29" s="22"/>
      <c r="R29" s="22"/>
      <c r="S29" s="22"/>
      <c r="T29" s="22"/>
    </row>
    <row r="30" spans="1:20" ht="30" x14ac:dyDescent="0.25">
      <c r="A30" s="19">
        <v>26</v>
      </c>
      <c r="B30" s="58" t="s">
        <v>98</v>
      </c>
      <c r="C30" s="48" t="s">
        <v>1325</v>
      </c>
      <c r="D30" s="58" t="s">
        <v>93</v>
      </c>
      <c r="E30" s="48">
        <v>6</v>
      </c>
      <c r="F30" s="59" t="s">
        <v>97</v>
      </c>
      <c r="G30" s="11">
        <v>14</v>
      </c>
      <c r="H30" s="34">
        <f t="shared" si="0"/>
        <v>14</v>
      </c>
      <c r="I30" s="11">
        <v>20</v>
      </c>
      <c r="J30" s="34">
        <f t="shared" si="1"/>
        <v>20</v>
      </c>
      <c r="K30" s="11">
        <v>0.56000000000000005</v>
      </c>
      <c r="L30" s="34">
        <f t="shared" si="2"/>
        <v>56.000000000000007</v>
      </c>
      <c r="M30" s="35">
        <f t="shared" si="3"/>
        <v>14</v>
      </c>
      <c r="N30" s="35">
        <f t="shared" si="4"/>
        <v>20</v>
      </c>
      <c r="O30" s="35">
        <f t="shared" si="5"/>
        <v>47.867298578199055</v>
      </c>
      <c r="P30" s="33">
        <f t="shared" si="6"/>
        <v>81.867298578199055</v>
      </c>
      <c r="Q30" s="22"/>
      <c r="R30" s="22"/>
      <c r="S30" s="22"/>
      <c r="T30" s="22"/>
    </row>
    <row r="31" spans="1:20" ht="30" x14ac:dyDescent="0.25">
      <c r="A31" s="19">
        <v>27</v>
      </c>
      <c r="B31" s="12" t="s">
        <v>544</v>
      </c>
      <c r="C31" s="55" t="s">
        <v>1424</v>
      </c>
      <c r="D31" s="12" t="s">
        <v>534</v>
      </c>
      <c r="E31" s="21">
        <v>5</v>
      </c>
      <c r="F31" s="12" t="s">
        <v>539</v>
      </c>
      <c r="G31" s="34">
        <v>17</v>
      </c>
      <c r="H31" s="34">
        <f t="shared" si="0"/>
        <v>17</v>
      </c>
      <c r="I31" s="34">
        <v>19.8</v>
      </c>
      <c r="J31" s="34">
        <f t="shared" si="1"/>
        <v>19.8</v>
      </c>
      <c r="K31" s="34">
        <v>1.1000000000000001</v>
      </c>
      <c r="L31" s="34">
        <f t="shared" si="2"/>
        <v>70.000000000000014</v>
      </c>
      <c r="M31" s="35">
        <f t="shared" si="3"/>
        <v>17</v>
      </c>
      <c r="N31" s="35">
        <f t="shared" si="4"/>
        <v>19.8</v>
      </c>
      <c r="O31" s="35">
        <f t="shared" si="5"/>
        <v>44.549763033175353</v>
      </c>
      <c r="P31" s="33">
        <f t="shared" si="6"/>
        <v>81.34976303317535</v>
      </c>
      <c r="Q31" s="22"/>
      <c r="R31" s="22"/>
      <c r="S31" s="22"/>
      <c r="T31" s="22"/>
    </row>
    <row r="32" spans="1:20" ht="34.5" customHeight="1" x14ac:dyDescent="0.25">
      <c r="A32" s="19">
        <v>28</v>
      </c>
      <c r="B32" s="12" t="s">
        <v>291</v>
      </c>
      <c r="C32" s="55" t="s">
        <v>1371</v>
      </c>
      <c r="D32" s="12" t="s">
        <v>283</v>
      </c>
      <c r="E32" s="14">
        <v>6</v>
      </c>
      <c r="F32" s="12" t="s">
        <v>290</v>
      </c>
      <c r="G32" s="34">
        <v>28</v>
      </c>
      <c r="H32" s="34">
        <f t="shared" si="0"/>
        <v>28</v>
      </c>
      <c r="I32" s="34">
        <v>9</v>
      </c>
      <c r="J32" s="34">
        <f t="shared" si="1"/>
        <v>9</v>
      </c>
      <c r="K32" s="34">
        <v>1.1200000000000001</v>
      </c>
      <c r="L32" s="34">
        <f t="shared" si="2"/>
        <v>72.000000000000014</v>
      </c>
      <c r="M32" s="35">
        <f t="shared" si="3"/>
        <v>28</v>
      </c>
      <c r="N32" s="35">
        <f t="shared" si="4"/>
        <v>9</v>
      </c>
      <c r="O32" s="35">
        <f t="shared" si="5"/>
        <v>44.075829383886258</v>
      </c>
      <c r="P32" s="33">
        <f t="shared" si="6"/>
        <v>81.075829383886258</v>
      </c>
      <c r="Q32" s="22"/>
      <c r="R32" s="22"/>
      <c r="S32" s="22"/>
      <c r="T32" s="22"/>
    </row>
    <row r="33" spans="1:20" ht="30" x14ac:dyDescent="0.25">
      <c r="A33" s="19">
        <v>28</v>
      </c>
      <c r="B33" s="57" t="s">
        <v>95</v>
      </c>
      <c r="C33" s="48" t="s">
        <v>1323</v>
      </c>
      <c r="D33" s="58" t="s">
        <v>93</v>
      </c>
      <c r="E33" s="48">
        <v>6</v>
      </c>
      <c r="F33" s="59" t="s">
        <v>94</v>
      </c>
      <c r="G33" s="11">
        <v>17</v>
      </c>
      <c r="H33" s="34">
        <f t="shared" si="0"/>
        <v>17</v>
      </c>
      <c r="I33" s="11">
        <v>19</v>
      </c>
      <c r="J33" s="34">
        <f t="shared" si="1"/>
        <v>19</v>
      </c>
      <c r="K33" s="11">
        <v>1.08</v>
      </c>
      <c r="L33" s="34">
        <f t="shared" si="2"/>
        <v>68</v>
      </c>
      <c r="M33" s="35">
        <f t="shared" si="3"/>
        <v>17</v>
      </c>
      <c r="N33" s="35">
        <f t="shared" si="4"/>
        <v>19</v>
      </c>
      <c r="O33" s="35">
        <f t="shared" si="5"/>
        <v>45.023696682464454</v>
      </c>
      <c r="P33" s="33">
        <f t="shared" si="6"/>
        <v>81.023696682464447</v>
      </c>
      <c r="Q33" s="22"/>
      <c r="R33" s="22"/>
      <c r="S33" s="22"/>
      <c r="T33" s="22"/>
    </row>
    <row r="34" spans="1:20" ht="30" x14ac:dyDescent="0.25">
      <c r="A34" s="19">
        <v>30</v>
      </c>
      <c r="B34" s="12" t="s">
        <v>289</v>
      </c>
      <c r="C34" s="55" t="s">
        <v>1370</v>
      </c>
      <c r="D34" s="12" t="s">
        <v>283</v>
      </c>
      <c r="E34" s="14">
        <v>6</v>
      </c>
      <c r="F34" s="12" t="s">
        <v>290</v>
      </c>
      <c r="G34" s="34">
        <v>27</v>
      </c>
      <c r="H34" s="34">
        <f t="shared" si="0"/>
        <v>27</v>
      </c>
      <c r="I34" s="34">
        <v>9</v>
      </c>
      <c r="J34" s="34">
        <f t="shared" si="1"/>
        <v>9</v>
      </c>
      <c r="K34" s="34">
        <v>1.08</v>
      </c>
      <c r="L34" s="34">
        <f t="shared" si="2"/>
        <v>68</v>
      </c>
      <c r="M34" s="35">
        <f t="shared" si="3"/>
        <v>27</v>
      </c>
      <c r="N34" s="35">
        <f t="shared" si="4"/>
        <v>9</v>
      </c>
      <c r="O34" s="35">
        <f t="shared" si="5"/>
        <v>45.023696682464454</v>
      </c>
      <c r="P34" s="33">
        <f t="shared" si="6"/>
        <v>81.023696682464447</v>
      </c>
      <c r="Q34" s="22"/>
      <c r="R34" s="22"/>
      <c r="S34" s="22"/>
      <c r="T34" s="22"/>
    </row>
    <row r="35" spans="1:20" ht="30" x14ac:dyDescent="0.25">
      <c r="A35" s="19">
        <v>31</v>
      </c>
      <c r="B35" s="63" t="s">
        <v>672</v>
      </c>
      <c r="C35" s="52" t="s">
        <v>1432</v>
      </c>
      <c r="D35" s="63" t="s">
        <v>670</v>
      </c>
      <c r="E35" s="64">
        <v>5</v>
      </c>
      <c r="F35" s="63" t="s">
        <v>671</v>
      </c>
      <c r="G35" s="42">
        <v>26</v>
      </c>
      <c r="H35" s="34">
        <f t="shared" si="0"/>
        <v>26</v>
      </c>
      <c r="I35" s="42">
        <v>14</v>
      </c>
      <c r="J35" s="34">
        <f t="shared" si="1"/>
        <v>14</v>
      </c>
      <c r="K35" s="42">
        <v>1.25</v>
      </c>
      <c r="L35" s="34">
        <f t="shared" si="2"/>
        <v>85</v>
      </c>
      <c r="M35" s="35">
        <f t="shared" si="3"/>
        <v>26</v>
      </c>
      <c r="N35" s="35">
        <f t="shared" si="4"/>
        <v>14</v>
      </c>
      <c r="O35" s="35">
        <f t="shared" si="5"/>
        <v>40.995260663507111</v>
      </c>
      <c r="P35" s="33">
        <f t="shared" si="6"/>
        <v>80.995260663507111</v>
      </c>
      <c r="Q35" s="22"/>
      <c r="R35" s="22"/>
      <c r="S35" s="22"/>
      <c r="T35" s="22"/>
    </row>
    <row r="36" spans="1:20" ht="33" customHeight="1" x14ac:dyDescent="0.25">
      <c r="A36" s="19">
        <v>32</v>
      </c>
      <c r="B36" s="12" t="s">
        <v>455</v>
      </c>
      <c r="C36" s="55" t="s">
        <v>1410</v>
      </c>
      <c r="D36" s="12" t="s">
        <v>449</v>
      </c>
      <c r="E36" s="14">
        <v>6</v>
      </c>
      <c r="F36" s="12" t="s">
        <v>450</v>
      </c>
      <c r="G36" s="34">
        <v>21</v>
      </c>
      <c r="H36" s="34">
        <f t="shared" si="0"/>
        <v>21</v>
      </c>
      <c r="I36" s="34">
        <v>18</v>
      </c>
      <c r="J36" s="34">
        <f t="shared" si="1"/>
        <v>18</v>
      </c>
      <c r="K36" s="34">
        <v>1.21</v>
      </c>
      <c r="L36" s="34">
        <f t="shared" si="2"/>
        <v>81</v>
      </c>
      <c r="M36" s="35">
        <f t="shared" si="3"/>
        <v>21</v>
      </c>
      <c r="N36" s="35">
        <f t="shared" si="4"/>
        <v>18</v>
      </c>
      <c r="O36" s="35">
        <f t="shared" si="5"/>
        <v>41.943127962085306</v>
      </c>
      <c r="P36" s="33">
        <f t="shared" si="6"/>
        <v>80.943127962085299</v>
      </c>
      <c r="Q36" s="22"/>
      <c r="R36" s="22"/>
      <c r="S36" s="22"/>
      <c r="T36" s="22"/>
    </row>
    <row r="37" spans="1:20" ht="30" x14ac:dyDescent="0.25">
      <c r="A37" s="19">
        <v>33</v>
      </c>
      <c r="B37" s="12" t="s">
        <v>447</v>
      </c>
      <c r="C37" s="55" t="s">
        <v>1404</v>
      </c>
      <c r="D37" s="12" t="s">
        <v>445</v>
      </c>
      <c r="E37" s="14">
        <v>6</v>
      </c>
      <c r="F37" s="12" t="s">
        <v>446</v>
      </c>
      <c r="G37" s="34">
        <v>19</v>
      </c>
      <c r="H37" s="34">
        <f t="shared" ref="H37:H68" si="7">IF(OR(G37=MIN(G$5:G$122),G37=""),"",G37)</f>
        <v>19</v>
      </c>
      <c r="I37" s="34">
        <v>19</v>
      </c>
      <c r="J37" s="34">
        <f t="shared" ref="J37:J68" si="8">IF(OR(I37=MIN(I$5:I$122),I37=""),"",I37)</f>
        <v>19</v>
      </c>
      <c r="K37" s="34">
        <v>1.17</v>
      </c>
      <c r="L37" s="34">
        <f t="shared" ref="L37:L68" si="9">IF(K37&lt;&gt;"",INT(K37)*60+(K37-INT(K37))*100,"")</f>
        <v>77</v>
      </c>
      <c r="M37" s="35">
        <f t="shared" ref="M37:M68" si="10">IF(G37&lt;&gt;"",(30*G37)/MAX(G$5:G$122),"")</f>
        <v>19</v>
      </c>
      <c r="N37" s="35">
        <f t="shared" ref="N37:N68" si="11">IF(I37&lt;&gt;"",IF(I37=0,0,(20*I37)/MAX(I$5:I$122)),"")</f>
        <v>19</v>
      </c>
      <c r="O37" s="35">
        <f t="shared" ref="O37:O68" si="12">IF(L37&lt;&gt;"",50/(MAX(L$5:L$122)-SMALL(L$5:L$122,COUNTIF(L$5:L$122,"&lt;=0")+1))*(MAX(L$5:L$122)-L37),"0")</f>
        <v>42.890995260663509</v>
      </c>
      <c r="P37" s="33">
        <f t="shared" ref="P37:P68" si="13">M37+N37+O37</f>
        <v>80.890995260663516</v>
      </c>
      <c r="Q37" s="22"/>
      <c r="R37" s="22"/>
      <c r="S37" s="22"/>
      <c r="T37" s="22"/>
    </row>
    <row r="38" spans="1:20" ht="30" x14ac:dyDescent="0.25">
      <c r="A38" s="19">
        <v>34</v>
      </c>
      <c r="B38" s="12" t="s">
        <v>120</v>
      </c>
      <c r="C38" s="52" t="s">
        <v>1327</v>
      </c>
      <c r="D38" s="12" t="s">
        <v>122</v>
      </c>
      <c r="E38" s="14">
        <v>5</v>
      </c>
      <c r="F38" s="12" t="s">
        <v>123</v>
      </c>
      <c r="G38" s="34">
        <v>22</v>
      </c>
      <c r="H38" s="34">
        <f t="shared" si="7"/>
        <v>22</v>
      </c>
      <c r="I38" s="34">
        <v>15</v>
      </c>
      <c r="J38" s="34">
        <f t="shared" si="8"/>
        <v>15</v>
      </c>
      <c r="K38" s="34">
        <v>1.1499999999999999</v>
      </c>
      <c r="L38" s="34">
        <f t="shared" si="9"/>
        <v>74.999999999999986</v>
      </c>
      <c r="M38" s="35">
        <f t="shared" si="10"/>
        <v>22</v>
      </c>
      <c r="N38" s="35">
        <f t="shared" si="11"/>
        <v>15</v>
      </c>
      <c r="O38" s="35">
        <f t="shared" si="12"/>
        <v>43.36492890995261</v>
      </c>
      <c r="P38" s="33">
        <f t="shared" si="13"/>
        <v>80.36492890995261</v>
      </c>
      <c r="Q38" s="22"/>
      <c r="R38" s="22"/>
      <c r="S38" s="22"/>
      <c r="T38" s="22"/>
    </row>
    <row r="39" spans="1:20" ht="30" x14ac:dyDescent="0.25">
      <c r="A39" s="19">
        <v>35</v>
      </c>
      <c r="B39" s="12" t="s">
        <v>785</v>
      </c>
      <c r="C39" s="55" t="s">
        <v>1426</v>
      </c>
      <c r="D39" s="12" t="s">
        <v>534</v>
      </c>
      <c r="E39" s="14">
        <v>5</v>
      </c>
      <c r="F39" s="12" t="s">
        <v>537</v>
      </c>
      <c r="G39" s="34">
        <v>17</v>
      </c>
      <c r="H39" s="34">
        <f t="shared" si="7"/>
        <v>17</v>
      </c>
      <c r="I39" s="34">
        <v>19.100000000000001</v>
      </c>
      <c r="J39" s="34">
        <f t="shared" si="8"/>
        <v>19.100000000000001</v>
      </c>
      <c r="K39" s="34">
        <v>1.1200000000000001</v>
      </c>
      <c r="L39" s="34">
        <f t="shared" si="9"/>
        <v>72.000000000000014</v>
      </c>
      <c r="M39" s="35">
        <f t="shared" si="10"/>
        <v>17</v>
      </c>
      <c r="N39" s="35">
        <f t="shared" si="11"/>
        <v>19.100000000000001</v>
      </c>
      <c r="O39" s="35">
        <f t="shared" si="12"/>
        <v>44.075829383886258</v>
      </c>
      <c r="P39" s="33">
        <f t="shared" si="13"/>
        <v>80.175829383886253</v>
      </c>
      <c r="Q39" s="22"/>
      <c r="R39" s="22"/>
      <c r="S39" s="22"/>
      <c r="T39" s="22"/>
    </row>
    <row r="40" spans="1:20" ht="30" x14ac:dyDescent="0.25">
      <c r="A40" s="19">
        <v>36</v>
      </c>
      <c r="B40" s="12" t="s">
        <v>78</v>
      </c>
      <c r="C40" s="52" t="s">
        <v>1320</v>
      </c>
      <c r="D40" s="12" t="s">
        <v>80</v>
      </c>
      <c r="E40" s="14">
        <v>5</v>
      </c>
      <c r="F40" s="12" t="s">
        <v>81</v>
      </c>
      <c r="G40" s="34">
        <v>23</v>
      </c>
      <c r="H40" s="34">
        <f t="shared" si="7"/>
        <v>23</v>
      </c>
      <c r="I40" s="34">
        <v>16.100000000000001</v>
      </c>
      <c r="J40" s="34">
        <f t="shared" si="8"/>
        <v>16.100000000000001</v>
      </c>
      <c r="K40" s="34">
        <v>1.26</v>
      </c>
      <c r="L40" s="34">
        <f t="shared" si="9"/>
        <v>86</v>
      </c>
      <c r="M40" s="35">
        <f t="shared" si="10"/>
        <v>23</v>
      </c>
      <c r="N40" s="35">
        <f t="shared" si="11"/>
        <v>16.100000000000001</v>
      </c>
      <c r="O40" s="35">
        <f t="shared" si="12"/>
        <v>40.758293838862556</v>
      </c>
      <c r="P40" s="33">
        <f t="shared" si="13"/>
        <v>79.858293838862551</v>
      </c>
      <c r="Q40" s="22"/>
      <c r="R40" s="22"/>
      <c r="S40" s="22"/>
      <c r="T40" s="22"/>
    </row>
    <row r="41" spans="1:20" ht="30" x14ac:dyDescent="0.25">
      <c r="A41" s="19">
        <v>37</v>
      </c>
      <c r="B41" s="65" t="s">
        <v>631</v>
      </c>
      <c r="C41" s="51" t="s">
        <v>1430</v>
      </c>
      <c r="D41" s="61" t="s">
        <v>632</v>
      </c>
      <c r="E41" s="62">
        <v>5</v>
      </c>
      <c r="F41" s="61" t="s">
        <v>633</v>
      </c>
      <c r="G41" s="41">
        <v>15</v>
      </c>
      <c r="H41" s="37">
        <f t="shared" si="7"/>
        <v>15</v>
      </c>
      <c r="I41" s="41">
        <v>19.600000000000001</v>
      </c>
      <c r="J41" s="37">
        <f t="shared" si="8"/>
        <v>19.600000000000001</v>
      </c>
      <c r="K41" s="41">
        <v>1.0900000000000001</v>
      </c>
      <c r="L41" s="37">
        <f t="shared" si="9"/>
        <v>69</v>
      </c>
      <c r="M41" s="35">
        <f t="shared" si="10"/>
        <v>15</v>
      </c>
      <c r="N41" s="35">
        <f t="shared" si="11"/>
        <v>19.600000000000001</v>
      </c>
      <c r="O41" s="40">
        <f t="shared" si="12"/>
        <v>44.786729857819907</v>
      </c>
      <c r="P41" s="38">
        <f t="shared" si="13"/>
        <v>79.386729857819915</v>
      </c>
      <c r="Q41" s="22"/>
      <c r="R41" s="22"/>
      <c r="S41" s="22"/>
      <c r="T41" s="22"/>
    </row>
    <row r="42" spans="1:20" ht="30" x14ac:dyDescent="0.25">
      <c r="A42" s="19">
        <v>38</v>
      </c>
      <c r="B42" s="12" t="s">
        <v>545</v>
      </c>
      <c r="C42" s="55" t="s">
        <v>1425</v>
      </c>
      <c r="D42" s="12" t="s">
        <v>534</v>
      </c>
      <c r="E42" s="14">
        <v>6</v>
      </c>
      <c r="F42" s="12" t="s">
        <v>539</v>
      </c>
      <c r="G42" s="34">
        <v>16</v>
      </c>
      <c r="H42" s="34">
        <f t="shared" si="7"/>
        <v>16</v>
      </c>
      <c r="I42" s="34">
        <v>19</v>
      </c>
      <c r="J42" s="34">
        <f t="shared" si="8"/>
        <v>19</v>
      </c>
      <c r="K42" s="34">
        <v>1.1100000000000001</v>
      </c>
      <c r="L42" s="34">
        <f t="shared" si="9"/>
        <v>71.000000000000014</v>
      </c>
      <c r="M42" s="35">
        <f t="shared" si="10"/>
        <v>16</v>
      </c>
      <c r="N42" s="35">
        <f t="shared" si="11"/>
        <v>19</v>
      </c>
      <c r="O42" s="35">
        <f t="shared" si="12"/>
        <v>44.312796208530806</v>
      </c>
      <c r="P42" s="33">
        <f t="shared" si="13"/>
        <v>79.312796208530813</v>
      </c>
      <c r="Q42" s="22"/>
      <c r="R42" s="22"/>
      <c r="S42" s="22"/>
      <c r="T42" s="22"/>
    </row>
    <row r="43" spans="1:20" ht="30" x14ac:dyDescent="0.25">
      <c r="A43" s="66">
        <v>39</v>
      </c>
      <c r="B43" s="12" t="s">
        <v>412</v>
      </c>
      <c r="C43" s="55" t="s">
        <v>1392</v>
      </c>
      <c r="D43" s="12" t="s">
        <v>407</v>
      </c>
      <c r="E43" s="14">
        <v>6</v>
      </c>
      <c r="F43" s="12" t="s">
        <v>411</v>
      </c>
      <c r="G43" s="34">
        <v>16</v>
      </c>
      <c r="H43" s="34">
        <f t="shared" si="7"/>
        <v>16</v>
      </c>
      <c r="I43" s="34">
        <v>19</v>
      </c>
      <c r="J43" s="34">
        <f t="shared" si="8"/>
        <v>19</v>
      </c>
      <c r="K43" s="34">
        <v>1.1100000000000001</v>
      </c>
      <c r="L43" s="34">
        <f t="shared" si="9"/>
        <v>71.000000000000014</v>
      </c>
      <c r="M43" s="35">
        <f t="shared" si="10"/>
        <v>16</v>
      </c>
      <c r="N43" s="35">
        <f t="shared" si="11"/>
        <v>19</v>
      </c>
      <c r="O43" s="35">
        <f t="shared" si="12"/>
        <v>44.312796208530806</v>
      </c>
      <c r="P43" s="33">
        <f t="shared" si="13"/>
        <v>79.312796208530813</v>
      </c>
      <c r="Q43" s="22"/>
      <c r="R43" s="22"/>
      <c r="S43" s="22"/>
      <c r="T43" s="22"/>
    </row>
    <row r="44" spans="1:20" ht="30" x14ac:dyDescent="0.25">
      <c r="A44" s="19">
        <v>40</v>
      </c>
      <c r="B44" s="12" t="s">
        <v>1377</v>
      </c>
      <c r="C44" s="55" t="s">
        <v>1378</v>
      </c>
      <c r="D44" s="12" t="s">
        <v>353</v>
      </c>
      <c r="E44" s="14">
        <v>5</v>
      </c>
      <c r="F44" s="12" t="s">
        <v>354</v>
      </c>
      <c r="G44" s="34">
        <v>14</v>
      </c>
      <c r="H44" s="34">
        <f t="shared" si="7"/>
        <v>14</v>
      </c>
      <c r="I44" s="34">
        <v>19</v>
      </c>
      <c r="J44" s="34">
        <f t="shared" si="8"/>
        <v>19</v>
      </c>
      <c r="K44" s="34">
        <v>1.03</v>
      </c>
      <c r="L44" s="34">
        <f t="shared" si="9"/>
        <v>63</v>
      </c>
      <c r="M44" s="35">
        <f t="shared" si="10"/>
        <v>14</v>
      </c>
      <c r="N44" s="35">
        <f t="shared" si="11"/>
        <v>19</v>
      </c>
      <c r="O44" s="35">
        <f t="shared" si="12"/>
        <v>46.208530805687204</v>
      </c>
      <c r="P44" s="33">
        <f t="shared" si="13"/>
        <v>79.208530805687204</v>
      </c>
      <c r="Q44" s="22"/>
      <c r="R44" s="22"/>
      <c r="S44" s="22"/>
      <c r="T44" s="22"/>
    </row>
    <row r="45" spans="1:20" ht="30" x14ac:dyDescent="0.25">
      <c r="A45" s="19">
        <v>41</v>
      </c>
      <c r="B45" s="12" t="s">
        <v>355</v>
      </c>
      <c r="C45" s="55" t="s">
        <v>1379</v>
      </c>
      <c r="D45" s="12" t="s">
        <v>353</v>
      </c>
      <c r="E45" s="14">
        <v>6</v>
      </c>
      <c r="F45" s="12" t="s">
        <v>356</v>
      </c>
      <c r="G45" s="34">
        <v>15</v>
      </c>
      <c r="H45" s="34">
        <f t="shared" si="7"/>
        <v>15</v>
      </c>
      <c r="I45" s="34">
        <v>18.5</v>
      </c>
      <c r="J45" s="34">
        <f t="shared" si="8"/>
        <v>18.5</v>
      </c>
      <c r="K45" s="34">
        <v>1.06</v>
      </c>
      <c r="L45" s="34">
        <f t="shared" si="9"/>
        <v>66</v>
      </c>
      <c r="M45" s="35">
        <f t="shared" si="10"/>
        <v>15</v>
      </c>
      <c r="N45" s="35">
        <f t="shared" si="11"/>
        <v>18.5</v>
      </c>
      <c r="O45" s="35">
        <f t="shared" si="12"/>
        <v>45.497630331753555</v>
      </c>
      <c r="P45" s="33">
        <f t="shared" si="13"/>
        <v>78.997630331753555</v>
      </c>
      <c r="Q45" s="22"/>
      <c r="R45" s="22"/>
      <c r="S45" s="22"/>
      <c r="T45" s="22"/>
    </row>
    <row r="46" spans="1:20" ht="30" x14ac:dyDescent="0.25">
      <c r="A46" s="19">
        <v>42</v>
      </c>
      <c r="B46" s="12" t="s">
        <v>118</v>
      </c>
      <c r="C46" s="52" t="s">
        <v>1339</v>
      </c>
      <c r="D46" s="12" t="s">
        <v>122</v>
      </c>
      <c r="E46" s="14">
        <v>6</v>
      </c>
      <c r="F46" s="12" t="s">
        <v>125</v>
      </c>
      <c r="G46" s="34">
        <v>24</v>
      </c>
      <c r="H46" s="34">
        <f t="shared" si="7"/>
        <v>24</v>
      </c>
      <c r="I46" s="34">
        <v>13.5</v>
      </c>
      <c r="J46" s="34">
        <f t="shared" si="8"/>
        <v>13.5</v>
      </c>
      <c r="K46" s="34">
        <v>1.23</v>
      </c>
      <c r="L46" s="34">
        <f t="shared" si="9"/>
        <v>83</v>
      </c>
      <c r="M46" s="35">
        <f t="shared" si="10"/>
        <v>24</v>
      </c>
      <c r="N46" s="35">
        <f t="shared" si="11"/>
        <v>13.5</v>
      </c>
      <c r="O46" s="35">
        <f t="shared" si="12"/>
        <v>41.469194312796212</v>
      </c>
      <c r="P46" s="33">
        <f t="shared" si="13"/>
        <v>78.969194312796219</v>
      </c>
      <c r="Q46" s="22"/>
      <c r="R46" s="22"/>
      <c r="S46" s="22"/>
      <c r="T46" s="22"/>
    </row>
    <row r="47" spans="1:20" ht="30" x14ac:dyDescent="0.25">
      <c r="A47" s="19">
        <v>43</v>
      </c>
      <c r="B47" s="12" t="s">
        <v>296</v>
      </c>
      <c r="C47" s="55" t="s">
        <v>1374</v>
      </c>
      <c r="D47" s="12" t="s">
        <v>293</v>
      </c>
      <c r="E47" s="14">
        <v>6</v>
      </c>
      <c r="F47" s="12" t="s">
        <v>294</v>
      </c>
      <c r="G47" s="34">
        <v>20</v>
      </c>
      <c r="H47" s="34">
        <f t="shared" si="7"/>
        <v>20</v>
      </c>
      <c r="I47" s="34">
        <v>13</v>
      </c>
      <c r="J47" s="34">
        <f t="shared" si="8"/>
        <v>13</v>
      </c>
      <c r="K47" s="34">
        <v>1.05</v>
      </c>
      <c r="L47" s="34">
        <f t="shared" si="9"/>
        <v>65</v>
      </c>
      <c r="M47" s="35">
        <f t="shared" si="10"/>
        <v>20</v>
      </c>
      <c r="N47" s="35">
        <f t="shared" si="11"/>
        <v>13</v>
      </c>
      <c r="O47" s="35">
        <f t="shared" si="12"/>
        <v>45.734597156398102</v>
      </c>
      <c r="P47" s="33">
        <f t="shared" si="13"/>
        <v>78.73459715639811</v>
      </c>
      <c r="Q47" s="22"/>
      <c r="R47" s="22"/>
      <c r="S47" s="22"/>
      <c r="T47" s="22"/>
    </row>
    <row r="48" spans="1:20" ht="30" x14ac:dyDescent="0.25">
      <c r="A48" s="19">
        <v>44</v>
      </c>
      <c r="B48" s="12" t="s">
        <v>1361</v>
      </c>
      <c r="C48" s="55" t="s">
        <v>1362</v>
      </c>
      <c r="D48" s="12" t="s">
        <v>1363</v>
      </c>
      <c r="E48" s="14">
        <v>6</v>
      </c>
      <c r="F48" s="12" t="s">
        <v>896</v>
      </c>
      <c r="G48" s="34">
        <v>25</v>
      </c>
      <c r="H48" s="34">
        <f t="shared" si="7"/>
        <v>25</v>
      </c>
      <c r="I48" s="34">
        <v>16</v>
      </c>
      <c r="J48" s="34">
        <f t="shared" si="8"/>
        <v>16</v>
      </c>
      <c r="K48" s="34">
        <v>1.39</v>
      </c>
      <c r="L48" s="34">
        <f t="shared" si="9"/>
        <v>99</v>
      </c>
      <c r="M48" s="35">
        <f t="shared" si="10"/>
        <v>25</v>
      </c>
      <c r="N48" s="35">
        <f t="shared" si="11"/>
        <v>16</v>
      </c>
      <c r="O48" s="35">
        <f t="shared" si="12"/>
        <v>37.677725118483416</v>
      </c>
      <c r="P48" s="33">
        <f t="shared" si="13"/>
        <v>78.677725118483409</v>
      </c>
      <c r="Q48" s="22"/>
      <c r="R48" s="22"/>
      <c r="S48" s="22"/>
      <c r="T48" s="22"/>
    </row>
    <row r="49" spans="1:29" ht="31.5" customHeight="1" x14ac:dyDescent="0.25">
      <c r="A49" s="19">
        <v>45</v>
      </c>
      <c r="B49" s="61" t="s">
        <v>614</v>
      </c>
      <c r="C49" s="51" t="s">
        <v>1428</v>
      </c>
      <c r="D49" s="61" t="s">
        <v>615</v>
      </c>
      <c r="E49" s="62">
        <v>5</v>
      </c>
      <c r="F49" s="61" t="s">
        <v>616</v>
      </c>
      <c r="G49" s="41">
        <v>16</v>
      </c>
      <c r="H49" s="37">
        <f t="shared" si="7"/>
        <v>16</v>
      </c>
      <c r="I49" s="41">
        <v>15</v>
      </c>
      <c r="J49" s="37">
        <f t="shared" si="8"/>
        <v>15</v>
      </c>
      <c r="K49" s="41">
        <v>0.57999999999999996</v>
      </c>
      <c r="L49" s="37">
        <f t="shared" si="9"/>
        <v>57.999999999999993</v>
      </c>
      <c r="M49" s="35">
        <f t="shared" si="10"/>
        <v>16</v>
      </c>
      <c r="N49" s="35">
        <f t="shared" si="11"/>
        <v>15</v>
      </c>
      <c r="O49" s="40">
        <f t="shared" si="12"/>
        <v>47.393364928909953</v>
      </c>
      <c r="P49" s="38">
        <f t="shared" si="13"/>
        <v>78.393364928909961</v>
      </c>
      <c r="Q49" s="22"/>
      <c r="R49" s="22"/>
      <c r="S49" s="22"/>
      <c r="T49" s="22"/>
    </row>
    <row r="50" spans="1:29" ht="30" x14ac:dyDescent="0.25">
      <c r="A50" s="19">
        <v>46</v>
      </c>
      <c r="B50" s="12" t="s">
        <v>498</v>
      </c>
      <c r="C50" s="55" t="s">
        <v>1416</v>
      </c>
      <c r="D50" s="12" t="s">
        <v>496</v>
      </c>
      <c r="E50" s="14">
        <v>6</v>
      </c>
      <c r="F50" s="12" t="s">
        <v>497</v>
      </c>
      <c r="G50" s="34">
        <v>26</v>
      </c>
      <c r="H50" s="34">
        <f t="shared" si="7"/>
        <v>26</v>
      </c>
      <c r="I50" s="34">
        <v>11.6</v>
      </c>
      <c r="J50" s="34">
        <f t="shared" si="8"/>
        <v>11.6</v>
      </c>
      <c r="K50" s="34">
        <v>1.26</v>
      </c>
      <c r="L50" s="34">
        <f t="shared" si="9"/>
        <v>86</v>
      </c>
      <c r="M50" s="35">
        <f t="shared" si="10"/>
        <v>26</v>
      </c>
      <c r="N50" s="35">
        <f t="shared" si="11"/>
        <v>11.6</v>
      </c>
      <c r="O50" s="35">
        <f t="shared" si="12"/>
        <v>40.758293838862556</v>
      </c>
      <c r="P50" s="33">
        <f t="shared" si="13"/>
        <v>78.358293838862551</v>
      </c>
      <c r="Q50" s="22"/>
      <c r="R50" s="22"/>
      <c r="S50" s="22"/>
      <c r="T50" s="22"/>
    </row>
    <row r="51" spans="1:29" ht="30" x14ac:dyDescent="0.25">
      <c r="A51" s="19">
        <v>47</v>
      </c>
      <c r="B51" s="12" t="s">
        <v>222</v>
      </c>
      <c r="C51" s="55" t="s">
        <v>1357</v>
      </c>
      <c r="D51" s="12" t="s">
        <v>220</v>
      </c>
      <c r="E51" s="14">
        <v>5</v>
      </c>
      <c r="F51" s="12" t="s">
        <v>221</v>
      </c>
      <c r="G51" s="34">
        <v>20</v>
      </c>
      <c r="H51" s="34">
        <f t="shared" si="7"/>
        <v>20</v>
      </c>
      <c r="I51" s="34">
        <v>13.8</v>
      </c>
      <c r="J51" s="34">
        <f t="shared" si="8"/>
        <v>13.8</v>
      </c>
      <c r="K51" s="34">
        <v>1.1000000000000001</v>
      </c>
      <c r="L51" s="34">
        <f t="shared" si="9"/>
        <v>70.000000000000014</v>
      </c>
      <c r="M51" s="35">
        <f t="shared" si="10"/>
        <v>20</v>
      </c>
      <c r="N51" s="35">
        <f t="shared" si="11"/>
        <v>13.8</v>
      </c>
      <c r="O51" s="35">
        <f t="shared" si="12"/>
        <v>44.549763033175353</v>
      </c>
      <c r="P51" s="33">
        <f t="shared" si="13"/>
        <v>78.34976303317535</v>
      </c>
      <c r="Q51" s="22"/>
      <c r="R51" s="22"/>
      <c r="S51" s="22"/>
      <c r="T51" s="22"/>
    </row>
    <row r="52" spans="1:29" ht="30" x14ac:dyDescent="0.25">
      <c r="A52" s="19">
        <v>48</v>
      </c>
      <c r="B52" s="12" t="s">
        <v>161</v>
      </c>
      <c r="C52" s="55" t="s">
        <v>1340</v>
      </c>
      <c r="D52" s="12" t="s">
        <v>162</v>
      </c>
      <c r="E52" s="14">
        <v>5</v>
      </c>
      <c r="F52" s="12" t="s">
        <v>163</v>
      </c>
      <c r="G52" s="34">
        <v>11</v>
      </c>
      <c r="H52" s="34">
        <f t="shared" si="7"/>
        <v>11</v>
      </c>
      <c r="I52" s="34">
        <v>18.5</v>
      </c>
      <c r="J52" s="34">
        <f t="shared" si="8"/>
        <v>18.5</v>
      </c>
      <c r="K52" s="34">
        <v>0.53</v>
      </c>
      <c r="L52" s="34">
        <f t="shared" si="9"/>
        <v>53</v>
      </c>
      <c r="M52" s="35">
        <f t="shared" si="10"/>
        <v>11</v>
      </c>
      <c r="N52" s="35">
        <f t="shared" si="11"/>
        <v>18.5</v>
      </c>
      <c r="O52" s="35">
        <f t="shared" si="12"/>
        <v>48.578199052132703</v>
      </c>
      <c r="P52" s="33">
        <f t="shared" si="13"/>
        <v>78.078199052132703</v>
      </c>
      <c r="Q52" s="22"/>
      <c r="R52" s="22"/>
      <c r="S52" s="22"/>
      <c r="T52" s="22"/>
    </row>
    <row r="53" spans="1:29" ht="30" x14ac:dyDescent="0.25">
      <c r="A53" s="19">
        <v>49</v>
      </c>
      <c r="B53" s="63" t="s">
        <v>691</v>
      </c>
      <c r="C53" s="52" t="s">
        <v>1435</v>
      </c>
      <c r="D53" s="63" t="s">
        <v>692</v>
      </c>
      <c r="E53" s="67">
        <v>5</v>
      </c>
      <c r="F53" s="63" t="s">
        <v>693</v>
      </c>
      <c r="G53" s="42">
        <v>29</v>
      </c>
      <c r="H53" s="34">
        <f t="shared" si="7"/>
        <v>29</v>
      </c>
      <c r="I53" s="42">
        <v>13.5</v>
      </c>
      <c r="J53" s="34">
        <f t="shared" si="8"/>
        <v>13.5</v>
      </c>
      <c r="K53" s="42">
        <v>1.48</v>
      </c>
      <c r="L53" s="34">
        <f t="shared" si="9"/>
        <v>108</v>
      </c>
      <c r="M53" s="35">
        <f t="shared" si="10"/>
        <v>29</v>
      </c>
      <c r="N53" s="35">
        <f t="shared" si="11"/>
        <v>13.5</v>
      </c>
      <c r="O53" s="35">
        <f t="shared" si="12"/>
        <v>35.545023696682463</v>
      </c>
      <c r="P53" s="33">
        <f t="shared" si="13"/>
        <v>78.045023696682463</v>
      </c>
      <c r="Q53" s="22"/>
      <c r="R53" s="22"/>
      <c r="S53" s="22"/>
      <c r="T53" s="22"/>
    </row>
    <row r="54" spans="1:29" ht="30" x14ac:dyDescent="0.25">
      <c r="A54" s="19">
        <v>50</v>
      </c>
      <c r="B54" s="12" t="s">
        <v>169</v>
      </c>
      <c r="C54" s="55" t="s">
        <v>1347</v>
      </c>
      <c r="D54" s="12" t="s">
        <v>162</v>
      </c>
      <c r="E54" s="14">
        <v>6</v>
      </c>
      <c r="F54" s="12" t="s">
        <v>167</v>
      </c>
      <c r="G54" s="34">
        <v>16</v>
      </c>
      <c r="H54" s="34">
        <f t="shared" si="7"/>
        <v>16</v>
      </c>
      <c r="I54" s="34">
        <v>17</v>
      </c>
      <c r="J54" s="34">
        <f t="shared" si="8"/>
        <v>17</v>
      </c>
      <c r="K54" s="34">
        <v>1.08</v>
      </c>
      <c r="L54" s="34">
        <f t="shared" si="9"/>
        <v>68</v>
      </c>
      <c r="M54" s="35">
        <f t="shared" si="10"/>
        <v>16</v>
      </c>
      <c r="N54" s="35">
        <f t="shared" si="11"/>
        <v>17</v>
      </c>
      <c r="O54" s="35">
        <f t="shared" si="12"/>
        <v>45.023696682464454</v>
      </c>
      <c r="P54" s="33">
        <f t="shared" si="13"/>
        <v>78.023696682464447</v>
      </c>
      <c r="Q54" s="22"/>
      <c r="R54" s="22"/>
      <c r="S54" s="22"/>
      <c r="T54" s="22"/>
    </row>
    <row r="55" spans="1:29" ht="30" x14ac:dyDescent="0.25">
      <c r="A55" s="19">
        <v>51</v>
      </c>
      <c r="B55" s="12" t="s">
        <v>285</v>
      </c>
      <c r="C55" s="55" t="s">
        <v>1366</v>
      </c>
      <c r="D55" s="12" t="s">
        <v>283</v>
      </c>
      <c r="E55" s="14">
        <v>5</v>
      </c>
      <c r="F55" s="12" t="s">
        <v>284</v>
      </c>
      <c r="G55" s="34">
        <v>28</v>
      </c>
      <c r="H55" s="34">
        <f t="shared" si="7"/>
        <v>28</v>
      </c>
      <c r="I55" s="34">
        <v>7</v>
      </c>
      <c r="J55" s="34">
        <f t="shared" si="8"/>
        <v>7</v>
      </c>
      <c r="K55" s="34">
        <v>1.18</v>
      </c>
      <c r="L55" s="34">
        <f t="shared" si="9"/>
        <v>78</v>
      </c>
      <c r="M55" s="35">
        <f t="shared" si="10"/>
        <v>28</v>
      </c>
      <c r="N55" s="35">
        <f t="shared" si="11"/>
        <v>7</v>
      </c>
      <c r="O55" s="35">
        <f t="shared" si="12"/>
        <v>42.654028436018962</v>
      </c>
      <c r="P55" s="33">
        <f t="shared" si="13"/>
        <v>77.654028436018962</v>
      </c>
      <c r="Q55" s="22"/>
      <c r="R55" s="22"/>
      <c r="S55" s="22"/>
      <c r="T55" s="22"/>
    </row>
    <row r="56" spans="1:29" ht="33" customHeight="1" x14ac:dyDescent="0.25">
      <c r="A56" s="19">
        <v>52</v>
      </c>
      <c r="B56" s="12" t="s">
        <v>452</v>
      </c>
      <c r="C56" s="55" t="s">
        <v>1407</v>
      </c>
      <c r="D56" s="12" t="s">
        <v>449</v>
      </c>
      <c r="E56" s="21">
        <v>5</v>
      </c>
      <c r="F56" s="12" t="s">
        <v>450</v>
      </c>
      <c r="G56" s="34">
        <v>20</v>
      </c>
      <c r="H56" s="34">
        <f t="shared" si="7"/>
        <v>20</v>
      </c>
      <c r="I56" s="34">
        <v>19</v>
      </c>
      <c r="J56" s="34">
        <f t="shared" si="8"/>
        <v>19</v>
      </c>
      <c r="K56" s="34">
        <v>1.37</v>
      </c>
      <c r="L56" s="34">
        <f t="shared" si="9"/>
        <v>97.000000000000014</v>
      </c>
      <c r="M56" s="35">
        <f t="shared" si="10"/>
        <v>20</v>
      </c>
      <c r="N56" s="35">
        <f t="shared" si="11"/>
        <v>19</v>
      </c>
      <c r="O56" s="35">
        <f t="shared" si="12"/>
        <v>38.15165876777251</v>
      </c>
      <c r="P56" s="33">
        <f t="shared" si="13"/>
        <v>77.151658767772517</v>
      </c>
      <c r="Q56" s="22"/>
      <c r="R56" s="22"/>
      <c r="S56" s="22"/>
      <c r="T56" s="22"/>
    </row>
    <row r="57" spans="1:29" ht="33.75" customHeight="1" x14ac:dyDescent="0.25">
      <c r="A57" s="19">
        <v>53</v>
      </c>
      <c r="B57" s="58" t="s">
        <v>96</v>
      </c>
      <c r="C57" s="48" t="s">
        <v>1324</v>
      </c>
      <c r="D57" s="58" t="s">
        <v>93</v>
      </c>
      <c r="E57" s="48">
        <v>6</v>
      </c>
      <c r="F57" s="59" t="s">
        <v>97</v>
      </c>
      <c r="G57" s="11">
        <v>13</v>
      </c>
      <c r="H57" s="34">
        <f t="shared" si="7"/>
        <v>13</v>
      </c>
      <c r="I57" s="11">
        <v>19</v>
      </c>
      <c r="J57" s="34">
        <f t="shared" si="8"/>
        <v>19</v>
      </c>
      <c r="K57" s="11">
        <v>1.08</v>
      </c>
      <c r="L57" s="34">
        <f t="shared" si="9"/>
        <v>68</v>
      </c>
      <c r="M57" s="35">
        <f t="shared" si="10"/>
        <v>13</v>
      </c>
      <c r="N57" s="35">
        <f t="shared" si="11"/>
        <v>19</v>
      </c>
      <c r="O57" s="35">
        <f t="shared" si="12"/>
        <v>45.023696682464454</v>
      </c>
      <c r="P57" s="33">
        <f t="shared" si="13"/>
        <v>77.023696682464447</v>
      </c>
      <c r="Q57" s="24"/>
      <c r="R57" s="24"/>
      <c r="S57" s="24"/>
      <c r="T57" s="22"/>
    </row>
    <row r="58" spans="1:29" s="15" customFormat="1" ht="30" x14ac:dyDescent="0.25">
      <c r="A58" s="19">
        <v>54</v>
      </c>
      <c r="B58" s="12" t="s">
        <v>174</v>
      </c>
      <c r="C58" s="55" t="s">
        <v>1352</v>
      </c>
      <c r="D58" s="12" t="s">
        <v>162</v>
      </c>
      <c r="E58" s="14">
        <v>6</v>
      </c>
      <c r="F58" s="12" t="s">
        <v>167</v>
      </c>
      <c r="G58" s="34">
        <v>15</v>
      </c>
      <c r="H58" s="34">
        <f t="shared" si="7"/>
        <v>15</v>
      </c>
      <c r="I58" s="34">
        <v>16.5</v>
      </c>
      <c r="J58" s="34">
        <f t="shared" si="8"/>
        <v>16.5</v>
      </c>
      <c r="K58" s="34">
        <v>1.06</v>
      </c>
      <c r="L58" s="34">
        <f t="shared" si="9"/>
        <v>66</v>
      </c>
      <c r="M58" s="35">
        <f t="shared" si="10"/>
        <v>15</v>
      </c>
      <c r="N58" s="35">
        <f t="shared" si="11"/>
        <v>16.5</v>
      </c>
      <c r="O58" s="35">
        <f t="shared" si="12"/>
        <v>45.497630331753555</v>
      </c>
      <c r="P58" s="33">
        <f t="shared" si="13"/>
        <v>76.997630331753555</v>
      </c>
      <c r="Q58" s="24"/>
      <c r="R58" s="24"/>
      <c r="S58" s="24"/>
      <c r="T58" s="22"/>
      <c r="U58" s="47"/>
      <c r="V58" s="23"/>
      <c r="W58" s="23"/>
      <c r="X58" s="23"/>
      <c r="Y58" s="23"/>
      <c r="Z58" s="23"/>
      <c r="AA58" s="23"/>
      <c r="AB58" s="23"/>
      <c r="AC58" s="23"/>
    </row>
    <row r="59" spans="1:29" s="30" customFormat="1" ht="30" x14ac:dyDescent="0.25">
      <c r="A59" s="68">
        <v>55</v>
      </c>
      <c r="B59" s="69" t="s">
        <v>673</v>
      </c>
      <c r="C59" s="52" t="s">
        <v>1433</v>
      </c>
      <c r="D59" s="63" t="s">
        <v>670</v>
      </c>
      <c r="E59" s="67">
        <v>6</v>
      </c>
      <c r="F59" s="63" t="s">
        <v>674</v>
      </c>
      <c r="G59" s="42">
        <v>26</v>
      </c>
      <c r="H59" s="34">
        <f t="shared" si="7"/>
        <v>26</v>
      </c>
      <c r="I59" s="42">
        <v>13</v>
      </c>
      <c r="J59" s="34">
        <f t="shared" si="8"/>
        <v>13</v>
      </c>
      <c r="K59" s="42">
        <v>1.38</v>
      </c>
      <c r="L59" s="34">
        <f t="shared" si="9"/>
        <v>97.999999999999986</v>
      </c>
      <c r="M59" s="35">
        <f t="shared" si="10"/>
        <v>26</v>
      </c>
      <c r="N59" s="35">
        <f t="shared" si="11"/>
        <v>13</v>
      </c>
      <c r="O59" s="35">
        <f t="shared" si="12"/>
        <v>37.914691943127963</v>
      </c>
      <c r="P59" s="33">
        <f t="shared" si="13"/>
        <v>76.914691943127963</v>
      </c>
      <c r="Q59" s="31"/>
      <c r="R59" s="31"/>
      <c r="S59" s="31"/>
      <c r="T59" s="31"/>
    </row>
    <row r="60" spans="1:29" ht="30" x14ac:dyDescent="0.25">
      <c r="A60" s="70">
        <v>56</v>
      </c>
      <c r="B60" s="12" t="s">
        <v>223</v>
      </c>
      <c r="C60" s="55" t="s">
        <v>1358</v>
      </c>
      <c r="D60" s="12" t="s">
        <v>220</v>
      </c>
      <c r="E60" s="14">
        <v>5</v>
      </c>
      <c r="F60" s="12" t="s">
        <v>221</v>
      </c>
      <c r="G60" s="34">
        <v>14</v>
      </c>
      <c r="H60" s="34">
        <f t="shared" si="7"/>
        <v>14</v>
      </c>
      <c r="I60" s="34">
        <v>17</v>
      </c>
      <c r="J60" s="34">
        <f t="shared" si="8"/>
        <v>17</v>
      </c>
      <c r="K60" s="34">
        <v>1.07</v>
      </c>
      <c r="L60" s="34">
        <f t="shared" si="9"/>
        <v>67</v>
      </c>
      <c r="M60" s="35">
        <f t="shared" si="10"/>
        <v>14</v>
      </c>
      <c r="N60" s="35">
        <f t="shared" si="11"/>
        <v>17</v>
      </c>
      <c r="O60" s="35">
        <f t="shared" si="12"/>
        <v>45.260663507109008</v>
      </c>
      <c r="P60" s="33">
        <f t="shared" si="13"/>
        <v>76.260663507109001</v>
      </c>
      <c r="Q60" s="22"/>
      <c r="R60" s="22"/>
      <c r="S60" s="22"/>
      <c r="T60" s="22"/>
    </row>
    <row r="61" spans="1:29" ht="30" x14ac:dyDescent="0.25">
      <c r="A61" s="66">
        <v>57</v>
      </c>
      <c r="B61" s="12" t="s">
        <v>165</v>
      </c>
      <c r="C61" s="55" t="s">
        <v>1342</v>
      </c>
      <c r="D61" s="12" t="s">
        <v>162</v>
      </c>
      <c r="E61" s="14">
        <v>5</v>
      </c>
      <c r="F61" s="12" t="s">
        <v>163</v>
      </c>
      <c r="G61" s="34">
        <v>20</v>
      </c>
      <c r="H61" s="34">
        <f t="shared" si="7"/>
        <v>20</v>
      </c>
      <c r="I61" s="34">
        <v>12</v>
      </c>
      <c r="J61" s="34">
        <f t="shared" si="8"/>
        <v>12</v>
      </c>
      <c r="K61" s="34">
        <v>1.1299999999999999</v>
      </c>
      <c r="L61" s="34">
        <f t="shared" si="9"/>
        <v>72.999999999999986</v>
      </c>
      <c r="M61" s="35">
        <f t="shared" si="10"/>
        <v>20</v>
      </c>
      <c r="N61" s="35">
        <f t="shared" si="11"/>
        <v>12</v>
      </c>
      <c r="O61" s="35">
        <f t="shared" si="12"/>
        <v>43.838862559241704</v>
      </c>
      <c r="P61" s="33">
        <f t="shared" si="13"/>
        <v>75.838862559241704</v>
      </c>
      <c r="Q61" s="22"/>
      <c r="R61" s="22"/>
      <c r="S61" s="22"/>
      <c r="T61" s="22"/>
    </row>
    <row r="62" spans="1:29" ht="30" x14ac:dyDescent="0.25">
      <c r="A62" s="66">
        <v>58</v>
      </c>
      <c r="B62" s="12" t="s">
        <v>546</v>
      </c>
      <c r="C62" s="55" t="s">
        <v>1427</v>
      </c>
      <c r="D62" s="12" t="s">
        <v>534</v>
      </c>
      <c r="E62" s="14">
        <v>6</v>
      </c>
      <c r="F62" s="12" t="s">
        <v>535</v>
      </c>
      <c r="G62" s="34">
        <v>16</v>
      </c>
      <c r="H62" s="34">
        <f t="shared" si="7"/>
        <v>16</v>
      </c>
      <c r="I62" s="34">
        <v>18.2</v>
      </c>
      <c r="J62" s="34">
        <f t="shared" si="8"/>
        <v>18.2</v>
      </c>
      <c r="K62" s="34">
        <v>1.23</v>
      </c>
      <c r="L62" s="34">
        <f t="shared" si="9"/>
        <v>83</v>
      </c>
      <c r="M62" s="35">
        <f t="shared" si="10"/>
        <v>16</v>
      </c>
      <c r="N62" s="35">
        <f t="shared" si="11"/>
        <v>18.2</v>
      </c>
      <c r="O62" s="35">
        <f t="shared" si="12"/>
        <v>41.469194312796212</v>
      </c>
      <c r="P62" s="33">
        <f t="shared" si="13"/>
        <v>75.669194312796208</v>
      </c>
      <c r="Q62" s="22"/>
      <c r="R62" s="22"/>
      <c r="S62" s="22"/>
      <c r="T62" s="22"/>
    </row>
    <row r="63" spans="1:29" ht="30" x14ac:dyDescent="0.25">
      <c r="A63" s="66">
        <v>59</v>
      </c>
      <c r="B63" s="12" t="s">
        <v>1344</v>
      </c>
      <c r="C63" s="55" t="s">
        <v>1345</v>
      </c>
      <c r="D63" s="12" t="s">
        <v>162</v>
      </c>
      <c r="E63" s="14">
        <v>6</v>
      </c>
      <c r="F63" s="12" t="s">
        <v>167</v>
      </c>
      <c r="G63" s="34">
        <v>25</v>
      </c>
      <c r="H63" s="34">
        <f t="shared" si="7"/>
        <v>25</v>
      </c>
      <c r="I63" s="34">
        <v>16</v>
      </c>
      <c r="J63" s="34">
        <f t="shared" si="8"/>
        <v>16</v>
      </c>
      <c r="K63" s="34">
        <v>1.52</v>
      </c>
      <c r="L63" s="34">
        <f t="shared" si="9"/>
        <v>112</v>
      </c>
      <c r="M63" s="35">
        <f t="shared" si="10"/>
        <v>25</v>
      </c>
      <c r="N63" s="35">
        <f t="shared" si="11"/>
        <v>16</v>
      </c>
      <c r="O63" s="35">
        <f t="shared" si="12"/>
        <v>34.597156398104268</v>
      </c>
      <c r="P63" s="33">
        <f t="shared" si="13"/>
        <v>75.597156398104261</v>
      </c>
      <c r="Q63" s="22"/>
      <c r="R63" s="22"/>
      <c r="S63" s="22"/>
      <c r="T63" s="22"/>
    </row>
    <row r="64" spans="1:29" ht="30" x14ac:dyDescent="0.25">
      <c r="A64" s="66">
        <v>60</v>
      </c>
      <c r="B64" s="12" t="s">
        <v>295</v>
      </c>
      <c r="C64" s="55" t="s">
        <v>1373</v>
      </c>
      <c r="D64" s="12" t="s">
        <v>293</v>
      </c>
      <c r="E64" s="14">
        <v>6</v>
      </c>
      <c r="F64" s="12" t="s">
        <v>294</v>
      </c>
      <c r="G64" s="34">
        <v>24</v>
      </c>
      <c r="H64" s="34">
        <f t="shared" si="7"/>
        <v>24</v>
      </c>
      <c r="I64" s="34">
        <v>6.5</v>
      </c>
      <c r="J64" s="34">
        <f t="shared" si="8"/>
        <v>6.5</v>
      </c>
      <c r="K64" s="34">
        <v>1.0900000000000001</v>
      </c>
      <c r="L64" s="34">
        <f t="shared" si="9"/>
        <v>69</v>
      </c>
      <c r="M64" s="35">
        <f t="shared" si="10"/>
        <v>24</v>
      </c>
      <c r="N64" s="35">
        <f t="shared" si="11"/>
        <v>6.5</v>
      </c>
      <c r="O64" s="35">
        <f t="shared" si="12"/>
        <v>44.786729857819907</v>
      </c>
      <c r="P64" s="33">
        <f t="shared" si="13"/>
        <v>75.286729857819907</v>
      </c>
      <c r="Q64" s="22"/>
      <c r="R64" s="22"/>
      <c r="S64" s="22"/>
      <c r="T64" s="22"/>
    </row>
    <row r="65" spans="1:20" ht="30" x14ac:dyDescent="0.25">
      <c r="A65" s="66">
        <v>61</v>
      </c>
      <c r="B65" s="12" t="s">
        <v>116</v>
      </c>
      <c r="C65" s="52" t="s">
        <v>1337</v>
      </c>
      <c r="D65" s="12" t="s">
        <v>122</v>
      </c>
      <c r="E65" s="14">
        <v>6</v>
      </c>
      <c r="F65" s="12" t="s">
        <v>125</v>
      </c>
      <c r="G65" s="34">
        <v>18</v>
      </c>
      <c r="H65" s="34">
        <f t="shared" si="7"/>
        <v>18</v>
      </c>
      <c r="I65" s="34">
        <v>14.5</v>
      </c>
      <c r="J65" s="34">
        <f t="shared" si="8"/>
        <v>14.5</v>
      </c>
      <c r="K65" s="34">
        <v>1.18</v>
      </c>
      <c r="L65" s="34">
        <f t="shared" si="9"/>
        <v>78</v>
      </c>
      <c r="M65" s="35">
        <f t="shared" si="10"/>
        <v>18</v>
      </c>
      <c r="N65" s="35">
        <f t="shared" si="11"/>
        <v>14.5</v>
      </c>
      <c r="O65" s="35">
        <f t="shared" si="12"/>
        <v>42.654028436018962</v>
      </c>
      <c r="P65" s="33">
        <f t="shared" si="13"/>
        <v>75.154028436018962</v>
      </c>
      <c r="Q65" s="22"/>
      <c r="R65" s="22"/>
      <c r="S65" s="22"/>
      <c r="T65" s="22"/>
    </row>
    <row r="66" spans="1:20" ht="30" x14ac:dyDescent="0.25">
      <c r="A66" s="66">
        <v>62</v>
      </c>
      <c r="B66" s="12" t="s">
        <v>117</v>
      </c>
      <c r="C66" s="52" t="s">
        <v>1338</v>
      </c>
      <c r="D66" s="12" t="s">
        <v>122</v>
      </c>
      <c r="E66" s="14">
        <v>6</v>
      </c>
      <c r="F66" s="12" t="s">
        <v>125</v>
      </c>
      <c r="G66" s="34">
        <v>20</v>
      </c>
      <c r="H66" s="34">
        <f t="shared" si="7"/>
        <v>20</v>
      </c>
      <c r="I66" s="34">
        <v>15</v>
      </c>
      <c r="J66" s="34">
        <f t="shared" si="8"/>
        <v>15</v>
      </c>
      <c r="K66" s="34">
        <v>1.3</v>
      </c>
      <c r="L66" s="34">
        <f t="shared" si="9"/>
        <v>90</v>
      </c>
      <c r="M66" s="35">
        <f t="shared" si="10"/>
        <v>20</v>
      </c>
      <c r="N66" s="35">
        <f t="shared" si="11"/>
        <v>15</v>
      </c>
      <c r="O66" s="35">
        <f t="shared" si="12"/>
        <v>39.810426540284361</v>
      </c>
      <c r="P66" s="33">
        <f t="shared" si="13"/>
        <v>74.810426540284368</v>
      </c>
      <c r="Q66" s="22"/>
      <c r="R66" s="22"/>
      <c r="S66" s="22"/>
      <c r="T66" s="22"/>
    </row>
    <row r="67" spans="1:20" ht="30" x14ac:dyDescent="0.25">
      <c r="A67" s="66">
        <v>63</v>
      </c>
      <c r="B67" s="12" t="s">
        <v>1389</v>
      </c>
      <c r="C67" s="55" t="s">
        <v>1390</v>
      </c>
      <c r="D67" s="12" t="s">
        <v>407</v>
      </c>
      <c r="E67" s="14">
        <v>6</v>
      </c>
      <c r="F67" s="12" t="s">
        <v>408</v>
      </c>
      <c r="G67" s="34">
        <v>20</v>
      </c>
      <c r="H67" s="34">
        <f t="shared" si="7"/>
        <v>20</v>
      </c>
      <c r="I67" s="34">
        <v>16</v>
      </c>
      <c r="J67" s="34">
        <f t="shared" si="8"/>
        <v>16</v>
      </c>
      <c r="K67" s="34">
        <v>1.35</v>
      </c>
      <c r="L67" s="34">
        <f t="shared" si="9"/>
        <v>95</v>
      </c>
      <c r="M67" s="35">
        <f t="shared" si="10"/>
        <v>20</v>
      </c>
      <c r="N67" s="35">
        <f t="shared" si="11"/>
        <v>16</v>
      </c>
      <c r="O67" s="35">
        <f t="shared" si="12"/>
        <v>38.625592417061611</v>
      </c>
      <c r="P67" s="33">
        <f t="shared" si="13"/>
        <v>74.625592417061611</v>
      </c>
      <c r="Q67" s="22"/>
      <c r="R67" s="22"/>
      <c r="S67" s="22"/>
      <c r="T67" s="22"/>
    </row>
    <row r="68" spans="1:20" ht="30" x14ac:dyDescent="0.25">
      <c r="A68" s="66">
        <v>64</v>
      </c>
      <c r="B68" s="12" t="s">
        <v>1395</v>
      </c>
      <c r="C68" s="55" t="s">
        <v>1396</v>
      </c>
      <c r="D68" s="12" t="s">
        <v>407</v>
      </c>
      <c r="E68" s="14">
        <v>6</v>
      </c>
      <c r="F68" s="12" t="s">
        <v>408</v>
      </c>
      <c r="G68" s="34">
        <v>20</v>
      </c>
      <c r="H68" s="34">
        <f t="shared" si="7"/>
        <v>20</v>
      </c>
      <c r="I68" s="34">
        <v>13</v>
      </c>
      <c r="J68" s="34">
        <f t="shared" si="8"/>
        <v>13</v>
      </c>
      <c r="K68" s="34">
        <v>1.23</v>
      </c>
      <c r="L68" s="34">
        <f t="shared" si="9"/>
        <v>83</v>
      </c>
      <c r="M68" s="35">
        <f t="shared" si="10"/>
        <v>20</v>
      </c>
      <c r="N68" s="35">
        <f t="shared" si="11"/>
        <v>13</v>
      </c>
      <c r="O68" s="35">
        <f t="shared" si="12"/>
        <v>41.469194312796212</v>
      </c>
      <c r="P68" s="33">
        <f t="shared" si="13"/>
        <v>74.469194312796219</v>
      </c>
      <c r="Q68" s="22"/>
      <c r="R68" s="22"/>
      <c r="S68" s="22"/>
      <c r="T68" s="22"/>
    </row>
    <row r="69" spans="1:20" ht="30" x14ac:dyDescent="0.25">
      <c r="A69" s="66">
        <v>65</v>
      </c>
      <c r="B69" s="12" t="s">
        <v>171</v>
      </c>
      <c r="C69" s="55" t="s">
        <v>1349</v>
      </c>
      <c r="D69" s="12" t="s">
        <v>162</v>
      </c>
      <c r="E69" s="14">
        <v>6</v>
      </c>
      <c r="F69" s="12" t="s">
        <v>167</v>
      </c>
      <c r="G69" s="34">
        <v>22</v>
      </c>
      <c r="H69" s="34">
        <f t="shared" ref="H69:H100" si="14">IF(OR(G69=MIN(G$5:G$122),G69=""),"",G69)</f>
        <v>22</v>
      </c>
      <c r="I69" s="34">
        <v>15</v>
      </c>
      <c r="J69" s="34">
        <f t="shared" ref="J69:J100" si="15">IF(OR(I69=MIN(I$5:I$122),I69=""),"",I69)</f>
        <v>15</v>
      </c>
      <c r="K69" s="34">
        <v>1.41</v>
      </c>
      <c r="L69" s="34">
        <f t="shared" ref="L69:L100" si="16">IF(K69&lt;&gt;"",INT(K69)*60+(K69-INT(K69))*100,"")</f>
        <v>101</v>
      </c>
      <c r="M69" s="35">
        <f t="shared" ref="M69:M100" si="17">IF(G69&lt;&gt;"",(30*G69)/MAX(G$5:G$122),"")</f>
        <v>22</v>
      </c>
      <c r="N69" s="35">
        <f t="shared" ref="N69:N100" si="18">IF(I69&lt;&gt;"",IF(I69=0,0,(20*I69)/MAX(I$5:I$122)),"")</f>
        <v>15</v>
      </c>
      <c r="O69" s="35">
        <f t="shared" ref="O69:O100" si="19">IF(L69&lt;&gt;"",50/(MAX(L$5:L$122)-SMALL(L$5:L$122,COUNTIF(L$5:L$122,"&lt;=0")+1))*(MAX(L$5:L$122)-L69),"0")</f>
        <v>37.203791469194314</v>
      </c>
      <c r="P69" s="33">
        <f t="shared" ref="P69:P100" si="20">M69+N69+O69</f>
        <v>74.203791469194314</v>
      </c>
      <c r="Q69" s="22"/>
      <c r="R69" s="22"/>
      <c r="S69" s="22"/>
      <c r="T69" s="22"/>
    </row>
    <row r="70" spans="1:20" ht="30" x14ac:dyDescent="0.25">
      <c r="A70" s="66">
        <v>66</v>
      </c>
      <c r="B70" s="12" t="s">
        <v>542</v>
      </c>
      <c r="C70" s="55" t="s">
        <v>1422</v>
      </c>
      <c r="D70" s="12" t="s">
        <v>534</v>
      </c>
      <c r="E70" s="21">
        <v>5</v>
      </c>
      <c r="F70" s="12" t="s">
        <v>539</v>
      </c>
      <c r="G70" s="34">
        <v>21</v>
      </c>
      <c r="H70" s="34">
        <f t="shared" si="14"/>
        <v>21</v>
      </c>
      <c r="I70" s="34">
        <v>18</v>
      </c>
      <c r="J70" s="34">
        <f t="shared" si="15"/>
        <v>18</v>
      </c>
      <c r="K70" s="34">
        <v>1.51</v>
      </c>
      <c r="L70" s="34">
        <f t="shared" si="16"/>
        <v>111</v>
      </c>
      <c r="M70" s="35">
        <f t="shared" si="17"/>
        <v>21</v>
      </c>
      <c r="N70" s="35">
        <f t="shared" si="18"/>
        <v>18</v>
      </c>
      <c r="O70" s="35">
        <f t="shared" si="19"/>
        <v>34.834123222748815</v>
      </c>
      <c r="P70" s="33">
        <f t="shared" si="20"/>
        <v>73.834123222748815</v>
      </c>
      <c r="Q70" s="22"/>
      <c r="R70" s="22"/>
      <c r="S70" s="22"/>
      <c r="T70" s="22"/>
    </row>
    <row r="71" spans="1:20" ht="30" x14ac:dyDescent="0.25">
      <c r="A71" s="66">
        <v>67</v>
      </c>
      <c r="B71" s="63" t="s">
        <v>669</v>
      </c>
      <c r="C71" s="52" t="s">
        <v>1431</v>
      </c>
      <c r="D71" s="63" t="s">
        <v>670</v>
      </c>
      <c r="E71" s="64">
        <v>5</v>
      </c>
      <c r="F71" s="63" t="s">
        <v>671</v>
      </c>
      <c r="G71" s="42">
        <v>22</v>
      </c>
      <c r="H71" s="34">
        <f t="shared" si="14"/>
        <v>22</v>
      </c>
      <c r="I71" s="42">
        <v>11</v>
      </c>
      <c r="J71" s="34">
        <f t="shared" si="15"/>
        <v>11</v>
      </c>
      <c r="K71" s="42">
        <v>1.29</v>
      </c>
      <c r="L71" s="34">
        <f t="shared" si="16"/>
        <v>89</v>
      </c>
      <c r="M71" s="35">
        <f t="shared" si="17"/>
        <v>22</v>
      </c>
      <c r="N71" s="35">
        <f t="shared" si="18"/>
        <v>11</v>
      </c>
      <c r="O71" s="35">
        <f t="shared" si="19"/>
        <v>40.047393364928908</v>
      </c>
      <c r="P71" s="33">
        <f t="shared" si="20"/>
        <v>73.047393364928908</v>
      </c>
      <c r="Q71" s="22"/>
      <c r="R71" s="22"/>
      <c r="S71" s="22"/>
      <c r="T71" s="22"/>
    </row>
    <row r="72" spans="1:20" ht="30" x14ac:dyDescent="0.25">
      <c r="A72" s="66">
        <v>68</v>
      </c>
      <c r="B72" s="12" t="s">
        <v>16</v>
      </c>
      <c r="C72" s="52" t="s">
        <v>1307</v>
      </c>
      <c r="D72" s="12" t="s">
        <v>20</v>
      </c>
      <c r="E72" s="14">
        <v>6</v>
      </c>
      <c r="F72" s="12" t="s">
        <v>21</v>
      </c>
      <c r="G72" s="34">
        <v>16</v>
      </c>
      <c r="H72" s="34">
        <f t="shared" si="14"/>
        <v>16</v>
      </c>
      <c r="I72" s="34">
        <v>15.1</v>
      </c>
      <c r="J72" s="34">
        <f t="shared" si="15"/>
        <v>15.1</v>
      </c>
      <c r="K72" s="34">
        <v>1.22</v>
      </c>
      <c r="L72" s="34">
        <f t="shared" si="16"/>
        <v>82</v>
      </c>
      <c r="M72" s="35">
        <f t="shared" si="17"/>
        <v>16</v>
      </c>
      <c r="N72" s="35">
        <f t="shared" si="18"/>
        <v>15.1</v>
      </c>
      <c r="O72" s="35">
        <f t="shared" si="19"/>
        <v>41.706161137440759</v>
      </c>
      <c r="P72" s="33">
        <f t="shared" si="20"/>
        <v>72.806161137440768</v>
      </c>
      <c r="Q72" s="22"/>
      <c r="R72" s="22"/>
      <c r="S72" s="22"/>
      <c r="T72" s="22"/>
    </row>
    <row r="73" spans="1:20" ht="30" x14ac:dyDescent="0.25">
      <c r="A73" s="66">
        <v>69</v>
      </c>
      <c r="B73" s="12" t="s">
        <v>119</v>
      </c>
      <c r="C73" s="53" t="s">
        <v>1326</v>
      </c>
      <c r="D73" s="12" t="s">
        <v>122</v>
      </c>
      <c r="E73" s="14">
        <v>5</v>
      </c>
      <c r="F73" s="12" t="s">
        <v>123</v>
      </c>
      <c r="G73" s="34">
        <v>22</v>
      </c>
      <c r="H73" s="34">
        <f t="shared" si="14"/>
        <v>22</v>
      </c>
      <c r="I73" s="34">
        <v>13</v>
      </c>
      <c r="J73" s="34">
        <f t="shared" si="15"/>
        <v>13</v>
      </c>
      <c r="K73" s="34">
        <v>1.39</v>
      </c>
      <c r="L73" s="34">
        <f t="shared" si="16"/>
        <v>99</v>
      </c>
      <c r="M73" s="35">
        <f t="shared" si="17"/>
        <v>22</v>
      </c>
      <c r="N73" s="35">
        <f t="shared" si="18"/>
        <v>13</v>
      </c>
      <c r="O73" s="35">
        <f t="shared" si="19"/>
        <v>37.677725118483416</v>
      </c>
      <c r="P73" s="33">
        <f t="shared" si="20"/>
        <v>72.677725118483409</v>
      </c>
      <c r="Q73" s="22"/>
      <c r="R73" s="22"/>
      <c r="S73" s="22"/>
      <c r="T73" s="22"/>
    </row>
    <row r="74" spans="1:20" ht="30" x14ac:dyDescent="0.25">
      <c r="A74" s="66">
        <v>70</v>
      </c>
      <c r="B74" s="12" t="s">
        <v>432</v>
      </c>
      <c r="C74" s="55" t="s">
        <v>1399</v>
      </c>
      <c r="D74" s="12" t="s">
        <v>429</v>
      </c>
      <c r="E74" s="14">
        <v>6</v>
      </c>
      <c r="F74" s="12" t="s">
        <v>430</v>
      </c>
      <c r="G74" s="34">
        <v>25</v>
      </c>
      <c r="H74" s="34">
        <f t="shared" si="14"/>
        <v>25</v>
      </c>
      <c r="I74" s="34">
        <v>8</v>
      </c>
      <c r="J74" s="34">
        <f t="shared" si="15"/>
        <v>8</v>
      </c>
      <c r="K74" s="34">
        <v>1.32</v>
      </c>
      <c r="L74" s="34">
        <f t="shared" si="16"/>
        <v>92</v>
      </c>
      <c r="M74" s="35">
        <f t="shared" si="17"/>
        <v>25</v>
      </c>
      <c r="N74" s="35">
        <f t="shared" si="18"/>
        <v>8</v>
      </c>
      <c r="O74" s="35">
        <f t="shared" si="19"/>
        <v>39.33649289099526</v>
      </c>
      <c r="P74" s="33">
        <f t="shared" si="20"/>
        <v>72.33649289099526</v>
      </c>
      <c r="Q74" s="22"/>
      <c r="R74" s="22"/>
      <c r="S74" s="22"/>
      <c r="T74" s="22"/>
    </row>
    <row r="75" spans="1:20" ht="30" x14ac:dyDescent="0.25">
      <c r="A75" s="66">
        <v>71</v>
      </c>
      <c r="B75" s="12" t="s">
        <v>164</v>
      </c>
      <c r="C75" s="55" t="s">
        <v>1341</v>
      </c>
      <c r="D75" s="12" t="s">
        <v>162</v>
      </c>
      <c r="E75" s="14">
        <v>5</v>
      </c>
      <c r="F75" s="12" t="s">
        <v>163</v>
      </c>
      <c r="G75" s="34">
        <v>18</v>
      </c>
      <c r="H75" s="34">
        <f t="shared" si="14"/>
        <v>18</v>
      </c>
      <c r="I75" s="34">
        <v>13.5</v>
      </c>
      <c r="J75" s="34">
        <f t="shared" si="15"/>
        <v>13.5</v>
      </c>
      <c r="K75" s="34">
        <v>1.27</v>
      </c>
      <c r="L75" s="34">
        <f t="shared" si="16"/>
        <v>87</v>
      </c>
      <c r="M75" s="35">
        <f t="shared" si="17"/>
        <v>18</v>
      </c>
      <c r="N75" s="35">
        <f t="shared" si="18"/>
        <v>13.5</v>
      </c>
      <c r="O75" s="35">
        <f t="shared" si="19"/>
        <v>40.521327014218009</v>
      </c>
      <c r="P75" s="33">
        <f t="shared" si="20"/>
        <v>72.021327014218002</v>
      </c>
      <c r="Q75" s="22"/>
      <c r="R75" s="22"/>
      <c r="S75" s="22"/>
      <c r="T75" s="22"/>
    </row>
    <row r="76" spans="1:20" ht="30" x14ac:dyDescent="0.25">
      <c r="A76" s="66">
        <v>72</v>
      </c>
      <c r="B76" s="12" t="s">
        <v>114</v>
      </c>
      <c r="C76" s="52" t="s">
        <v>1331</v>
      </c>
      <c r="D76" s="12" t="s">
        <v>122</v>
      </c>
      <c r="E76" s="14">
        <v>5</v>
      </c>
      <c r="F76" s="12" t="s">
        <v>123</v>
      </c>
      <c r="G76" s="34">
        <v>13</v>
      </c>
      <c r="H76" s="34">
        <f t="shared" si="14"/>
        <v>13</v>
      </c>
      <c r="I76" s="34">
        <v>16</v>
      </c>
      <c r="J76" s="34">
        <f t="shared" si="15"/>
        <v>16</v>
      </c>
      <c r="K76" s="34">
        <v>1.17</v>
      </c>
      <c r="L76" s="34">
        <f t="shared" si="16"/>
        <v>77</v>
      </c>
      <c r="M76" s="35">
        <f t="shared" si="17"/>
        <v>13</v>
      </c>
      <c r="N76" s="35">
        <f t="shared" si="18"/>
        <v>16</v>
      </c>
      <c r="O76" s="35">
        <f t="shared" si="19"/>
        <v>42.890995260663509</v>
      </c>
      <c r="P76" s="33">
        <f t="shared" si="20"/>
        <v>71.890995260663516</v>
      </c>
      <c r="Q76" s="22"/>
      <c r="R76" s="22"/>
      <c r="S76" s="22"/>
      <c r="T76" s="22"/>
    </row>
    <row r="77" spans="1:20" ht="30" x14ac:dyDescent="0.25">
      <c r="A77" s="66">
        <v>73</v>
      </c>
      <c r="B77" s="12" t="s">
        <v>17</v>
      </c>
      <c r="C77" s="52" t="s">
        <v>1308</v>
      </c>
      <c r="D77" s="12" t="s">
        <v>20</v>
      </c>
      <c r="E77" s="14">
        <v>5</v>
      </c>
      <c r="F77" s="12" t="s">
        <v>21</v>
      </c>
      <c r="G77" s="34">
        <v>16.5</v>
      </c>
      <c r="H77" s="34">
        <f t="shared" si="14"/>
        <v>16.5</v>
      </c>
      <c r="I77" s="34">
        <v>16.100000000000001</v>
      </c>
      <c r="J77" s="34">
        <f t="shared" si="15"/>
        <v>16.100000000000001</v>
      </c>
      <c r="K77" s="34">
        <v>1.36</v>
      </c>
      <c r="L77" s="34">
        <f t="shared" si="16"/>
        <v>96</v>
      </c>
      <c r="M77" s="35">
        <f t="shared" si="17"/>
        <v>16.5</v>
      </c>
      <c r="N77" s="35">
        <f t="shared" si="18"/>
        <v>16.100000000000001</v>
      </c>
      <c r="O77" s="35">
        <f t="shared" si="19"/>
        <v>38.388625592417064</v>
      </c>
      <c r="P77" s="33">
        <f t="shared" si="20"/>
        <v>70.988625592417065</v>
      </c>
      <c r="Q77" s="22"/>
      <c r="R77" s="22"/>
      <c r="S77" s="22"/>
      <c r="T77" s="22"/>
    </row>
    <row r="78" spans="1:20" ht="30" x14ac:dyDescent="0.25">
      <c r="A78" s="66">
        <v>74</v>
      </c>
      <c r="B78" s="69" t="s">
        <v>675</v>
      </c>
      <c r="C78" s="52" t="s">
        <v>1434</v>
      </c>
      <c r="D78" s="63" t="s">
        <v>670</v>
      </c>
      <c r="E78" s="67">
        <v>6</v>
      </c>
      <c r="F78" s="63" t="s">
        <v>674</v>
      </c>
      <c r="G78" s="42">
        <v>25</v>
      </c>
      <c r="H78" s="34">
        <f t="shared" si="14"/>
        <v>25</v>
      </c>
      <c r="I78" s="42">
        <v>9</v>
      </c>
      <c r="J78" s="34">
        <f t="shared" si="15"/>
        <v>9</v>
      </c>
      <c r="K78" s="42">
        <v>1.43</v>
      </c>
      <c r="L78" s="34">
        <f t="shared" si="16"/>
        <v>103</v>
      </c>
      <c r="M78" s="35">
        <f t="shared" si="17"/>
        <v>25</v>
      </c>
      <c r="N78" s="35">
        <f t="shared" si="18"/>
        <v>9</v>
      </c>
      <c r="O78" s="35">
        <f t="shared" si="19"/>
        <v>36.729857819905213</v>
      </c>
      <c r="P78" s="33">
        <f t="shared" si="20"/>
        <v>70.72985781990522</v>
      </c>
      <c r="Q78" s="22"/>
      <c r="R78" s="22"/>
      <c r="S78" s="22"/>
      <c r="T78" s="22"/>
    </row>
    <row r="79" spans="1:20" ht="30" x14ac:dyDescent="0.25">
      <c r="A79" s="66">
        <v>75</v>
      </c>
      <c r="B79" s="12" t="s">
        <v>168</v>
      </c>
      <c r="C79" s="55" t="s">
        <v>1346</v>
      </c>
      <c r="D79" s="12" t="s">
        <v>162</v>
      </c>
      <c r="E79" s="14">
        <v>6</v>
      </c>
      <c r="F79" s="12" t="s">
        <v>167</v>
      </c>
      <c r="G79" s="34">
        <v>17</v>
      </c>
      <c r="H79" s="34">
        <f t="shared" si="14"/>
        <v>17</v>
      </c>
      <c r="I79" s="34">
        <v>12.5</v>
      </c>
      <c r="J79" s="34">
        <f t="shared" si="15"/>
        <v>12.5</v>
      </c>
      <c r="K79" s="34">
        <v>1.25</v>
      </c>
      <c r="L79" s="34">
        <f t="shared" si="16"/>
        <v>85</v>
      </c>
      <c r="M79" s="35">
        <f t="shared" si="17"/>
        <v>17</v>
      </c>
      <c r="N79" s="35">
        <f t="shared" si="18"/>
        <v>12.5</v>
      </c>
      <c r="O79" s="35">
        <f t="shared" si="19"/>
        <v>40.995260663507111</v>
      </c>
      <c r="P79" s="33">
        <f t="shared" si="20"/>
        <v>70.495260663507111</v>
      </c>
      <c r="Q79" s="22"/>
      <c r="R79" s="22"/>
      <c r="S79" s="22"/>
      <c r="T79" s="22"/>
    </row>
    <row r="80" spans="1:20" ht="30" x14ac:dyDescent="0.25">
      <c r="A80" s="66">
        <v>76</v>
      </c>
      <c r="B80" s="12" t="s">
        <v>1393</v>
      </c>
      <c r="C80" s="55" t="s">
        <v>1394</v>
      </c>
      <c r="D80" s="12" t="s">
        <v>407</v>
      </c>
      <c r="E80" s="14">
        <v>6</v>
      </c>
      <c r="F80" s="12" t="s">
        <v>411</v>
      </c>
      <c r="G80" s="34">
        <v>13</v>
      </c>
      <c r="H80" s="34">
        <f t="shared" si="14"/>
        <v>13</v>
      </c>
      <c r="I80" s="34">
        <v>14</v>
      </c>
      <c r="J80" s="34">
        <f t="shared" si="15"/>
        <v>14</v>
      </c>
      <c r="K80" s="34">
        <v>1.1499999999999999</v>
      </c>
      <c r="L80" s="34">
        <f t="shared" si="16"/>
        <v>74.999999999999986</v>
      </c>
      <c r="M80" s="35">
        <f t="shared" si="17"/>
        <v>13</v>
      </c>
      <c r="N80" s="35">
        <f t="shared" si="18"/>
        <v>14</v>
      </c>
      <c r="O80" s="35">
        <f t="shared" si="19"/>
        <v>43.36492890995261</v>
      </c>
      <c r="P80" s="33">
        <f t="shared" si="20"/>
        <v>70.36492890995261</v>
      </c>
      <c r="Q80" s="22"/>
      <c r="R80" s="22"/>
      <c r="S80" s="22"/>
      <c r="T80" s="22"/>
    </row>
    <row r="81" spans="1:20" ht="30" x14ac:dyDescent="0.25">
      <c r="A81" s="66">
        <v>77</v>
      </c>
      <c r="B81" s="27" t="s">
        <v>499</v>
      </c>
      <c r="C81" s="37" t="s">
        <v>1417</v>
      </c>
      <c r="D81" s="27" t="s">
        <v>496</v>
      </c>
      <c r="E81" s="28">
        <v>6</v>
      </c>
      <c r="F81" s="27" t="s">
        <v>497</v>
      </c>
      <c r="G81" s="37">
        <v>11</v>
      </c>
      <c r="H81" s="37">
        <f t="shared" si="14"/>
        <v>11</v>
      </c>
      <c r="I81" s="37">
        <v>13.5</v>
      </c>
      <c r="J81" s="37">
        <f t="shared" si="15"/>
        <v>13.5</v>
      </c>
      <c r="K81" s="37">
        <v>1.06</v>
      </c>
      <c r="L81" s="37">
        <f t="shared" si="16"/>
        <v>66</v>
      </c>
      <c r="M81" s="35">
        <f t="shared" si="17"/>
        <v>11</v>
      </c>
      <c r="N81" s="35">
        <f t="shared" si="18"/>
        <v>13.5</v>
      </c>
      <c r="O81" s="40">
        <f t="shared" si="19"/>
        <v>45.497630331753555</v>
      </c>
      <c r="P81" s="38">
        <f t="shared" si="20"/>
        <v>69.997630331753555</v>
      </c>
      <c r="Q81" s="22"/>
      <c r="R81" s="22"/>
      <c r="S81" s="22"/>
      <c r="T81" s="22"/>
    </row>
    <row r="82" spans="1:20" ht="30" x14ac:dyDescent="0.25">
      <c r="A82" s="66">
        <v>78</v>
      </c>
      <c r="B82" s="12" t="s">
        <v>456</v>
      </c>
      <c r="C82" s="55" t="s">
        <v>1411</v>
      </c>
      <c r="D82" s="12" t="s">
        <v>449</v>
      </c>
      <c r="E82" s="14">
        <v>6</v>
      </c>
      <c r="F82" s="12" t="s">
        <v>450</v>
      </c>
      <c r="G82" s="34">
        <v>18</v>
      </c>
      <c r="H82" s="34">
        <f t="shared" si="14"/>
        <v>18</v>
      </c>
      <c r="I82" s="34">
        <v>17</v>
      </c>
      <c r="J82" s="34">
        <f t="shared" si="15"/>
        <v>17</v>
      </c>
      <c r="K82" s="34">
        <v>1.51</v>
      </c>
      <c r="L82" s="34">
        <f t="shared" si="16"/>
        <v>111</v>
      </c>
      <c r="M82" s="35">
        <f t="shared" si="17"/>
        <v>18</v>
      </c>
      <c r="N82" s="35">
        <f t="shared" si="18"/>
        <v>17</v>
      </c>
      <c r="O82" s="35">
        <f t="shared" si="19"/>
        <v>34.834123222748815</v>
      </c>
      <c r="P82" s="33">
        <f t="shared" si="20"/>
        <v>69.834123222748815</v>
      </c>
      <c r="Q82" s="22"/>
      <c r="R82" s="22"/>
      <c r="S82" s="22"/>
      <c r="T82" s="22"/>
    </row>
    <row r="83" spans="1:20" ht="30" x14ac:dyDescent="0.25">
      <c r="A83" s="66">
        <v>79</v>
      </c>
      <c r="B83" s="12" t="s">
        <v>536</v>
      </c>
      <c r="C83" s="55" t="s">
        <v>1418</v>
      </c>
      <c r="D83" s="12" t="s">
        <v>534</v>
      </c>
      <c r="E83" s="21">
        <v>5</v>
      </c>
      <c r="F83" s="12" t="s">
        <v>537</v>
      </c>
      <c r="G83" s="34">
        <v>10</v>
      </c>
      <c r="H83" s="34">
        <f t="shared" si="14"/>
        <v>10</v>
      </c>
      <c r="I83" s="34">
        <v>19.8</v>
      </c>
      <c r="J83" s="34">
        <f t="shared" si="15"/>
        <v>19.8</v>
      </c>
      <c r="K83" s="34">
        <v>1.3</v>
      </c>
      <c r="L83" s="34">
        <f t="shared" si="16"/>
        <v>90</v>
      </c>
      <c r="M83" s="35">
        <f t="shared" si="17"/>
        <v>10</v>
      </c>
      <c r="N83" s="35">
        <f t="shared" si="18"/>
        <v>19.8</v>
      </c>
      <c r="O83" s="35">
        <f t="shared" si="19"/>
        <v>39.810426540284361</v>
      </c>
      <c r="P83" s="33">
        <f t="shared" si="20"/>
        <v>69.610426540284365</v>
      </c>
      <c r="Q83" s="22"/>
      <c r="R83" s="22"/>
      <c r="S83" s="22"/>
      <c r="T83" s="22"/>
    </row>
    <row r="84" spans="1:20" ht="30" x14ac:dyDescent="0.25">
      <c r="A84" s="66">
        <v>80</v>
      </c>
      <c r="B84" s="12" t="s">
        <v>433</v>
      </c>
      <c r="C84" s="55" t="s">
        <v>1400</v>
      </c>
      <c r="D84" s="12" t="s">
        <v>429</v>
      </c>
      <c r="E84" s="14">
        <v>6</v>
      </c>
      <c r="F84" s="12" t="s">
        <v>430</v>
      </c>
      <c r="G84" s="34">
        <v>23</v>
      </c>
      <c r="H84" s="34">
        <f t="shared" si="14"/>
        <v>23</v>
      </c>
      <c r="I84" s="34">
        <v>6</v>
      </c>
      <c r="J84" s="34">
        <f t="shared" si="15"/>
        <v>6</v>
      </c>
      <c r="K84" s="34">
        <v>1.29</v>
      </c>
      <c r="L84" s="34">
        <f t="shared" si="16"/>
        <v>89</v>
      </c>
      <c r="M84" s="35">
        <f t="shared" si="17"/>
        <v>23</v>
      </c>
      <c r="N84" s="35">
        <f t="shared" si="18"/>
        <v>6</v>
      </c>
      <c r="O84" s="35">
        <f t="shared" si="19"/>
        <v>40.047393364928908</v>
      </c>
      <c r="P84" s="33">
        <f t="shared" si="20"/>
        <v>69.047393364928908</v>
      </c>
      <c r="Q84" s="22"/>
      <c r="R84" s="22"/>
      <c r="S84" s="22"/>
      <c r="T84" s="22"/>
    </row>
    <row r="85" spans="1:20" ht="30" x14ac:dyDescent="0.25">
      <c r="A85" s="66">
        <v>81</v>
      </c>
      <c r="B85" s="12" t="s">
        <v>457</v>
      </c>
      <c r="C85" s="55" t="s">
        <v>1412</v>
      </c>
      <c r="D85" s="12" t="s">
        <v>449</v>
      </c>
      <c r="E85" s="14">
        <v>6</v>
      </c>
      <c r="F85" s="12" t="s">
        <v>450</v>
      </c>
      <c r="G85" s="34">
        <v>16</v>
      </c>
      <c r="H85" s="34">
        <f t="shared" si="14"/>
        <v>16</v>
      </c>
      <c r="I85" s="34">
        <v>17</v>
      </c>
      <c r="J85" s="34">
        <f t="shared" si="15"/>
        <v>17</v>
      </c>
      <c r="K85" s="34">
        <v>1.47</v>
      </c>
      <c r="L85" s="34">
        <f t="shared" si="16"/>
        <v>107</v>
      </c>
      <c r="M85" s="35">
        <f t="shared" si="17"/>
        <v>16</v>
      </c>
      <c r="N85" s="35">
        <f t="shared" si="18"/>
        <v>17</v>
      </c>
      <c r="O85" s="35">
        <f t="shared" si="19"/>
        <v>35.781990521327018</v>
      </c>
      <c r="P85" s="33">
        <f t="shared" si="20"/>
        <v>68.781990521327018</v>
      </c>
      <c r="Q85" s="22"/>
      <c r="R85" s="22"/>
      <c r="S85" s="22"/>
      <c r="T85" s="22"/>
    </row>
    <row r="86" spans="1:20" ht="30" x14ac:dyDescent="0.25">
      <c r="A86" s="66">
        <v>82</v>
      </c>
      <c r="B86" s="12" t="s">
        <v>18</v>
      </c>
      <c r="C86" s="52" t="s">
        <v>1309</v>
      </c>
      <c r="D86" s="12" t="s">
        <v>20</v>
      </c>
      <c r="E86" s="14">
        <v>5</v>
      </c>
      <c r="F86" s="12" t="s">
        <v>21</v>
      </c>
      <c r="G86" s="34">
        <v>8</v>
      </c>
      <c r="H86" s="34">
        <f t="shared" si="14"/>
        <v>8</v>
      </c>
      <c r="I86" s="34">
        <v>15.1</v>
      </c>
      <c r="J86" s="34">
        <f t="shared" si="15"/>
        <v>15.1</v>
      </c>
      <c r="K86" s="34">
        <v>1.06</v>
      </c>
      <c r="L86" s="34">
        <f t="shared" si="16"/>
        <v>66</v>
      </c>
      <c r="M86" s="35">
        <f t="shared" si="17"/>
        <v>8</v>
      </c>
      <c r="N86" s="35">
        <f t="shared" si="18"/>
        <v>15.1</v>
      </c>
      <c r="O86" s="35">
        <f t="shared" si="19"/>
        <v>45.497630331753555</v>
      </c>
      <c r="P86" s="33">
        <f t="shared" si="20"/>
        <v>68.59763033175355</v>
      </c>
      <c r="Q86" s="22"/>
      <c r="R86" s="22"/>
      <c r="S86" s="22"/>
      <c r="T86" s="22"/>
    </row>
    <row r="87" spans="1:20" ht="30" x14ac:dyDescent="0.25">
      <c r="A87" s="66">
        <v>83</v>
      </c>
      <c r="B87" s="12" t="s">
        <v>112</v>
      </c>
      <c r="C87" s="52" t="s">
        <v>1329</v>
      </c>
      <c r="D87" s="12" t="s">
        <v>122</v>
      </c>
      <c r="E87" s="14">
        <v>5</v>
      </c>
      <c r="F87" s="12" t="s">
        <v>123</v>
      </c>
      <c r="G87" s="34">
        <v>15.5</v>
      </c>
      <c r="H87" s="34">
        <f t="shared" si="14"/>
        <v>15.5</v>
      </c>
      <c r="I87" s="34">
        <v>12</v>
      </c>
      <c r="J87" s="34">
        <f t="shared" si="15"/>
        <v>12</v>
      </c>
      <c r="K87" s="34">
        <v>1.25</v>
      </c>
      <c r="L87" s="34">
        <f t="shared" si="16"/>
        <v>85</v>
      </c>
      <c r="M87" s="35">
        <f t="shared" si="17"/>
        <v>15.5</v>
      </c>
      <c r="N87" s="35">
        <f t="shared" si="18"/>
        <v>12</v>
      </c>
      <c r="O87" s="35">
        <f t="shared" si="19"/>
        <v>40.995260663507111</v>
      </c>
      <c r="P87" s="33">
        <f t="shared" si="20"/>
        <v>68.495260663507111</v>
      </c>
      <c r="Q87" s="22"/>
      <c r="R87" s="22"/>
      <c r="S87" s="22"/>
      <c r="T87" s="22"/>
    </row>
    <row r="88" spans="1:20" ht="30" x14ac:dyDescent="0.25">
      <c r="A88" s="66">
        <v>84</v>
      </c>
      <c r="B88" s="12" t="s">
        <v>495</v>
      </c>
      <c r="C88" s="55" t="s">
        <v>1415</v>
      </c>
      <c r="D88" s="12" t="s">
        <v>496</v>
      </c>
      <c r="E88" s="14">
        <v>5</v>
      </c>
      <c r="F88" s="12" t="s">
        <v>497</v>
      </c>
      <c r="G88" s="34">
        <v>16</v>
      </c>
      <c r="H88" s="34">
        <f t="shared" si="14"/>
        <v>16</v>
      </c>
      <c r="I88" s="34">
        <v>10.5</v>
      </c>
      <c r="J88" s="34">
        <f t="shared" si="15"/>
        <v>10.5</v>
      </c>
      <c r="K88" s="34">
        <v>1.22</v>
      </c>
      <c r="L88" s="34">
        <f t="shared" si="16"/>
        <v>82</v>
      </c>
      <c r="M88" s="35">
        <f t="shared" si="17"/>
        <v>16</v>
      </c>
      <c r="N88" s="35">
        <f t="shared" si="18"/>
        <v>10.5</v>
      </c>
      <c r="O88" s="35">
        <f t="shared" si="19"/>
        <v>41.706161137440759</v>
      </c>
      <c r="P88" s="33">
        <f t="shared" si="20"/>
        <v>68.206161137440759</v>
      </c>
      <c r="Q88" s="22"/>
      <c r="R88" s="22"/>
      <c r="S88" s="22"/>
      <c r="T88" s="22"/>
    </row>
    <row r="89" spans="1:20" ht="30" x14ac:dyDescent="0.25">
      <c r="A89" s="66">
        <v>85</v>
      </c>
      <c r="B89" s="12" t="s">
        <v>115</v>
      </c>
      <c r="C89" s="52" t="s">
        <v>1332</v>
      </c>
      <c r="D89" s="12" t="s">
        <v>122</v>
      </c>
      <c r="E89" s="14">
        <v>5</v>
      </c>
      <c r="F89" s="12" t="s">
        <v>123</v>
      </c>
      <c r="G89" s="34">
        <v>13</v>
      </c>
      <c r="H89" s="34">
        <f t="shared" si="14"/>
        <v>13</v>
      </c>
      <c r="I89" s="34">
        <v>14</v>
      </c>
      <c r="J89" s="34">
        <f t="shared" si="15"/>
        <v>14</v>
      </c>
      <c r="K89" s="34">
        <v>1.25</v>
      </c>
      <c r="L89" s="34">
        <f t="shared" si="16"/>
        <v>85</v>
      </c>
      <c r="M89" s="35">
        <f t="shared" si="17"/>
        <v>13</v>
      </c>
      <c r="N89" s="35">
        <f t="shared" si="18"/>
        <v>14</v>
      </c>
      <c r="O89" s="35">
        <f t="shared" si="19"/>
        <v>40.995260663507111</v>
      </c>
      <c r="P89" s="33">
        <f t="shared" si="20"/>
        <v>67.995260663507111</v>
      </c>
      <c r="Q89" s="22"/>
      <c r="R89" s="22"/>
      <c r="S89" s="22"/>
      <c r="T89" s="22"/>
    </row>
    <row r="90" spans="1:20" ht="30" x14ac:dyDescent="0.25">
      <c r="A90" s="66">
        <v>86</v>
      </c>
      <c r="B90" s="12" t="s">
        <v>387</v>
      </c>
      <c r="C90" s="55" t="s">
        <v>1383</v>
      </c>
      <c r="D90" s="12" t="s">
        <v>385</v>
      </c>
      <c r="E90" s="14">
        <v>6</v>
      </c>
      <c r="F90" s="12" t="s">
        <v>386</v>
      </c>
      <c r="G90" s="34">
        <v>13</v>
      </c>
      <c r="H90" s="34">
        <f t="shared" si="14"/>
        <v>13</v>
      </c>
      <c r="I90" s="34">
        <v>13.5</v>
      </c>
      <c r="J90" s="34">
        <f t="shared" si="15"/>
        <v>13.5</v>
      </c>
      <c r="K90" s="34">
        <v>1.25</v>
      </c>
      <c r="L90" s="34">
        <f t="shared" si="16"/>
        <v>85</v>
      </c>
      <c r="M90" s="35">
        <f t="shared" si="17"/>
        <v>13</v>
      </c>
      <c r="N90" s="35">
        <f t="shared" si="18"/>
        <v>13.5</v>
      </c>
      <c r="O90" s="35">
        <f t="shared" si="19"/>
        <v>40.995260663507111</v>
      </c>
      <c r="P90" s="33">
        <f t="shared" si="20"/>
        <v>67.495260663507111</v>
      </c>
      <c r="Q90" s="22"/>
      <c r="R90" s="22"/>
      <c r="S90" s="22"/>
      <c r="T90" s="22"/>
    </row>
    <row r="91" spans="1:20" ht="30" x14ac:dyDescent="0.25">
      <c r="A91" s="66">
        <v>87</v>
      </c>
      <c r="B91" s="12" t="s">
        <v>444</v>
      </c>
      <c r="C91" s="55" t="s">
        <v>1403</v>
      </c>
      <c r="D91" s="12" t="s">
        <v>445</v>
      </c>
      <c r="E91" s="14">
        <v>6</v>
      </c>
      <c r="F91" s="12" t="s">
        <v>446</v>
      </c>
      <c r="G91" s="34">
        <v>16</v>
      </c>
      <c r="H91" s="34">
        <f t="shared" si="14"/>
        <v>16</v>
      </c>
      <c r="I91" s="34">
        <v>17</v>
      </c>
      <c r="J91" s="34">
        <f t="shared" si="15"/>
        <v>17</v>
      </c>
      <c r="K91" s="34">
        <v>1.55</v>
      </c>
      <c r="L91" s="34">
        <f t="shared" si="16"/>
        <v>115</v>
      </c>
      <c r="M91" s="35">
        <f t="shared" si="17"/>
        <v>16</v>
      </c>
      <c r="N91" s="35">
        <f t="shared" si="18"/>
        <v>17</v>
      </c>
      <c r="O91" s="35">
        <f t="shared" si="19"/>
        <v>33.886255924170619</v>
      </c>
      <c r="P91" s="33">
        <f t="shared" si="20"/>
        <v>66.886255924170626</v>
      </c>
      <c r="Q91" s="22"/>
      <c r="R91" s="22"/>
      <c r="S91" s="22"/>
      <c r="T91" s="22"/>
    </row>
    <row r="92" spans="1:20" ht="30" x14ac:dyDescent="0.25">
      <c r="A92" s="66">
        <v>88</v>
      </c>
      <c r="B92" s="12" t="s">
        <v>451</v>
      </c>
      <c r="C92" s="55" t="s">
        <v>1406</v>
      </c>
      <c r="D92" s="12" t="s">
        <v>449</v>
      </c>
      <c r="E92" s="21">
        <v>5</v>
      </c>
      <c r="F92" s="12" t="s">
        <v>450</v>
      </c>
      <c r="G92" s="34">
        <v>18</v>
      </c>
      <c r="H92" s="34">
        <f t="shared" si="14"/>
        <v>18</v>
      </c>
      <c r="I92" s="34">
        <v>18</v>
      </c>
      <c r="J92" s="34">
        <f t="shared" si="15"/>
        <v>18</v>
      </c>
      <c r="K92" s="34">
        <v>2.09</v>
      </c>
      <c r="L92" s="34">
        <f t="shared" si="16"/>
        <v>129</v>
      </c>
      <c r="M92" s="35">
        <f t="shared" si="17"/>
        <v>18</v>
      </c>
      <c r="N92" s="35">
        <f t="shared" si="18"/>
        <v>18</v>
      </c>
      <c r="O92" s="35">
        <f t="shared" si="19"/>
        <v>30.568720379146921</v>
      </c>
      <c r="P92" s="33">
        <f t="shared" si="20"/>
        <v>66.568720379146924</v>
      </c>
      <c r="Q92" s="22"/>
      <c r="R92" s="22"/>
      <c r="S92" s="22"/>
      <c r="T92" s="22"/>
    </row>
    <row r="93" spans="1:20" ht="30" x14ac:dyDescent="0.25">
      <c r="A93" s="66">
        <v>89</v>
      </c>
      <c r="B93" s="12" t="s">
        <v>193</v>
      </c>
      <c r="C93" s="55" t="s">
        <v>1353</v>
      </c>
      <c r="D93" s="12" t="s">
        <v>87</v>
      </c>
      <c r="E93" s="14">
        <v>6</v>
      </c>
      <c r="F93" s="12" t="s">
        <v>88</v>
      </c>
      <c r="G93" s="34">
        <v>3</v>
      </c>
      <c r="H93" s="34">
        <f t="shared" si="14"/>
        <v>3</v>
      </c>
      <c r="I93" s="34">
        <v>16.5</v>
      </c>
      <c r="J93" s="34">
        <f t="shared" si="15"/>
        <v>16.5</v>
      </c>
      <c r="K93" s="34">
        <v>1</v>
      </c>
      <c r="L93" s="34">
        <f t="shared" si="16"/>
        <v>60</v>
      </c>
      <c r="M93" s="35">
        <f t="shared" si="17"/>
        <v>3</v>
      </c>
      <c r="N93" s="35">
        <f t="shared" si="18"/>
        <v>16.5</v>
      </c>
      <c r="O93" s="35">
        <f t="shared" si="19"/>
        <v>46.919431279620852</v>
      </c>
      <c r="P93" s="33">
        <f t="shared" si="20"/>
        <v>66.419431279620852</v>
      </c>
      <c r="Q93" s="22"/>
      <c r="R93" s="22"/>
      <c r="S93" s="22"/>
      <c r="T93" s="22"/>
    </row>
    <row r="94" spans="1:20" ht="30" x14ac:dyDescent="0.25">
      <c r="A94" s="66">
        <v>90</v>
      </c>
      <c r="B94" s="12" t="s">
        <v>384</v>
      </c>
      <c r="C94" s="55" t="s">
        <v>1382</v>
      </c>
      <c r="D94" s="12" t="s">
        <v>385</v>
      </c>
      <c r="E94" s="14">
        <v>6</v>
      </c>
      <c r="F94" s="12" t="s">
        <v>386</v>
      </c>
      <c r="G94" s="34">
        <v>19</v>
      </c>
      <c r="H94" s="34">
        <f t="shared" si="14"/>
        <v>19</v>
      </c>
      <c r="I94" s="34">
        <v>13.5</v>
      </c>
      <c r="J94" s="34">
        <f t="shared" si="15"/>
        <v>13.5</v>
      </c>
      <c r="K94" s="34">
        <v>1.55</v>
      </c>
      <c r="L94" s="34">
        <f t="shared" si="16"/>
        <v>115</v>
      </c>
      <c r="M94" s="35">
        <f t="shared" si="17"/>
        <v>19</v>
      </c>
      <c r="N94" s="35">
        <f t="shared" si="18"/>
        <v>13.5</v>
      </c>
      <c r="O94" s="35">
        <f t="shared" si="19"/>
        <v>33.886255924170619</v>
      </c>
      <c r="P94" s="33">
        <f t="shared" si="20"/>
        <v>66.386255924170626</v>
      </c>
      <c r="Q94" s="22"/>
      <c r="R94" s="22"/>
      <c r="S94" s="22"/>
      <c r="T94" s="22"/>
    </row>
    <row r="95" spans="1:20" ht="30" x14ac:dyDescent="0.25">
      <c r="A95" s="66">
        <v>91</v>
      </c>
      <c r="B95" s="12" t="s">
        <v>194</v>
      </c>
      <c r="C95" s="55" t="s">
        <v>1354</v>
      </c>
      <c r="D95" s="12" t="s">
        <v>87</v>
      </c>
      <c r="E95" s="14">
        <v>6</v>
      </c>
      <c r="F95" s="12" t="s">
        <v>88</v>
      </c>
      <c r="G95" s="34">
        <v>13</v>
      </c>
      <c r="H95" s="34">
        <f t="shared" si="14"/>
        <v>13</v>
      </c>
      <c r="I95" s="34">
        <v>16.5</v>
      </c>
      <c r="J95" s="34">
        <f t="shared" si="15"/>
        <v>16.5</v>
      </c>
      <c r="K95" s="34">
        <v>1.43</v>
      </c>
      <c r="L95" s="34">
        <f t="shared" si="16"/>
        <v>103</v>
      </c>
      <c r="M95" s="35">
        <f t="shared" si="17"/>
        <v>13</v>
      </c>
      <c r="N95" s="35">
        <f t="shared" si="18"/>
        <v>16.5</v>
      </c>
      <c r="O95" s="35">
        <f t="shared" si="19"/>
        <v>36.729857819905213</v>
      </c>
      <c r="P95" s="33">
        <f t="shared" si="20"/>
        <v>66.22985781990522</v>
      </c>
      <c r="Q95" s="22"/>
      <c r="R95" s="22"/>
      <c r="S95" s="22"/>
      <c r="T95" s="22"/>
    </row>
    <row r="96" spans="1:20" ht="30" x14ac:dyDescent="0.25">
      <c r="A96" s="66">
        <v>92</v>
      </c>
      <c r="B96" s="12" t="s">
        <v>454</v>
      </c>
      <c r="C96" s="55" t="s">
        <v>1409</v>
      </c>
      <c r="D96" s="12" t="s">
        <v>449</v>
      </c>
      <c r="E96" s="14">
        <v>6</v>
      </c>
      <c r="F96" s="12" t="s">
        <v>450</v>
      </c>
      <c r="G96" s="34">
        <v>22</v>
      </c>
      <c r="H96" s="34">
        <f t="shared" si="14"/>
        <v>22</v>
      </c>
      <c r="I96" s="34">
        <v>19.3</v>
      </c>
      <c r="J96" s="34">
        <f t="shared" si="15"/>
        <v>19.3</v>
      </c>
      <c r="K96" s="34">
        <v>2.36</v>
      </c>
      <c r="L96" s="34">
        <f t="shared" si="16"/>
        <v>156</v>
      </c>
      <c r="M96" s="35">
        <f t="shared" si="17"/>
        <v>22</v>
      </c>
      <c r="N96" s="35">
        <f t="shared" si="18"/>
        <v>19.3</v>
      </c>
      <c r="O96" s="35">
        <f t="shared" si="19"/>
        <v>24.170616113744074</v>
      </c>
      <c r="P96" s="33">
        <f t="shared" si="20"/>
        <v>65.470616113744072</v>
      </c>
      <c r="Q96" s="22"/>
      <c r="R96" s="22"/>
      <c r="S96" s="22"/>
      <c r="T96" s="22"/>
    </row>
    <row r="97" spans="1:20" ht="30" x14ac:dyDescent="0.25">
      <c r="A97" s="66">
        <v>93</v>
      </c>
      <c r="B97" s="12" t="s">
        <v>403</v>
      </c>
      <c r="C97" s="55" t="s">
        <v>1381</v>
      </c>
      <c r="D97" s="12" t="s">
        <v>367</v>
      </c>
      <c r="E97" s="14">
        <v>6</v>
      </c>
      <c r="F97" s="12" t="s">
        <v>368</v>
      </c>
      <c r="G97" s="34">
        <v>17</v>
      </c>
      <c r="H97" s="34">
        <f t="shared" si="14"/>
        <v>17</v>
      </c>
      <c r="I97" s="34">
        <v>13</v>
      </c>
      <c r="J97" s="34">
        <f t="shared" si="15"/>
        <v>13</v>
      </c>
      <c r="K97" s="34">
        <v>1.5</v>
      </c>
      <c r="L97" s="34">
        <f t="shared" si="16"/>
        <v>110</v>
      </c>
      <c r="M97" s="35">
        <f t="shared" si="17"/>
        <v>17</v>
      </c>
      <c r="N97" s="35">
        <f t="shared" si="18"/>
        <v>13</v>
      </c>
      <c r="O97" s="35">
        <f t="shared" si="19"/>
        <v>35.071090047393369</v>
      </c>
      <c r="P97" s="33">
        <f t="shared" si="20"/>
        <v>65.071090047393369</v>
      </c>
      <c r="Q97" s="22"/>
      <c r="R97" s="22"/>
      <c r="S97" s="22"/>
      <c r="T97" s="22"/>
    </row>
    <row r="98" spans="1:20" ht="30" x14ac:dyDescent="0.25">
      <c r="A98" s="66">
        <v>94</v>
      </c>
      <c r="B98" s="12" t="s">
        <v>448</v>
      </c>
      <c r="C98" s="55" t="s">
        <v>1405</v>
      </c>
      <c r="D98" s="12" t="s">
        <v>449</v>
      </c>
      <c r="E98" s="14">
        <v>5</v>
      </c>
      <c r="F98" s="12" t="s">
        <v>450</v>
      </c>
      <c r="G98" s="34">
        <v>21.5</v>
      </c>
      <c r="H98" s="34">
        <f t="shared" si="14"/>
        <v>21.5</v>
      </c>
      <c r="I98" s="34">
        <v>18</v>
      </c>
      <c r="J98" s="34">
        <f t="shared" si="15"/>
        <v>18</v>
      </c>
      <c r="K98" s="34">
        <v>2.31</v>
      </c>
      <c r="L98" s="34">
        <f t="shared" si="16"/>
        <v>151</v>
      </c>
      <c r="M98" s="35">
        <f t="shared" si="17"/>
        <v>21.5</v>
      </c>
      <c r="N98" s="35">
        <f t="shared" si="18"/>
        <v>18</v>
      </c>
      <c r="O98" s="35">
        <f t="shared" si="19"/>
        <v>25.355450236966824</v>
      </c>
      <c r="P98" s="33">
        <f t="shared" si="20"/>
        <v>64.855450236966817</v>
      </c>
      <c r="Q98" s="22"/>
      <c r="R98" s="22"/>
      <c r="S98" s="22"/>
      <c r="T98" s="22"/>
    </row>
    <row r="99" spans="1:20" ht="30" x14ac:dyDescent="0.25">
      <c r="A99" s="66">
        <v>95</v>
      </c>
      <c r="B99" s="12" t="s">
        <v>121</v>
      </c>
      <c r="C99" s="53" t="s">
        <v>1328</v>
      </c>
      <c r="D99" s="12" t="s">
        <v>122</v>
      </c>
      <c r="E99" s="14">
        <v>5</v>
      </c>
      <c r="F99" s="12" t="s">
        <v>123</v>
      </c>
      <c r="G99" s="34">
        <v>17</v>
      </c>
      <c r="H99" s="34">
        <f t="shared" si="14"/>
        <v>17</v>
      </c>
      <c r="I99" s="34">
        <v>10</v>
      </c>
      <c r="J99" s="34">
        <f t="shared" si="15"/>
        <v>10</v>
      </c>
      <c r="K99" s="34">
        <v>1.39</v>
      </c>
      <c r="L99" s="34">
        <f t="shared" si="16"/>
        <v>99</v>
      </c>
      <c r="M99" s="35">
        <f t="shared" si="17"/>
        <v>17</v>
      </c>
      <c r="N99" s="35">
        <f t="shared" si="18"/>
        <v>10</v>
      </c>
      <c r="O99" s="35">
        <f t="shared" si="19"/>
        <v>37.677725118483416</v>
      </c>
      <c r="P99" s="33">
        <f t="shared" si="20"/>
        <v>64.677725118483409</v>
      </c>
      <c r="Q99" s="22"/>
      <c r="R99" s="22"/>
      <c r="S99" s="22"/>
      <c r="T99" s="22"/>
    </row>
    <row r="100" spans="1:20" ht="30" x14ac:dyDescent="0.25">
      <c r="A100" s="66">
        <v>96</v>
      </c>
      <c r="B100" s="12" t="s">
        <v>264</v>
      </c>
      <c r="C100" s="55" t="s">
        <v>1365</v>
      </c>
      <c r="D100" s="12" t="s">
        <v>262</v>
      </c>
      <c r="E100" s="14">
        <v>6</v>
      </c>
      <c r="F100" s="12" t="s">
        <v>265</v>
      </c>
      <c r="G100" s="34">
        <v>11</v>
      </c>
      <c r="H100" s="34">
        <f t="shared" si="14"/>
        <v>11</v>
      </c>
      <c r="I100" s="34">
        <v>13</v>
      </c>
      <c r="J100" s="34">
        <f t="shared" si="15"/>
        <v>13</v>
      </c>
      <c r="K100" s="34">
        <v>1.31</v>
      </c>
      <c r="L100" s="34">
        <f t="shared" si="16"/>
        <v>91</v>
      </c>
      <c r="M100" s="35">
        <f t="shared" si="17"/>
        <v>11</v>
      </c>
      <c r="N100" s="35">
        <f t="shared" si="18"/>
        <v>13</v>
      </c>
      <c r="O100" s="35">
        <f t="shared" si="19"/>
        <v>39.573459715639814</v>
      </c>
      <c r="P100" s="33">
        <f t="shared" si="20"/>
        <v>63.573459715639814</v>
      </c>
      <c r="Q100" s="22"/>
      <c r="R100" s="22"/>
      <c r="S100" s="22"/>
      <c r="T100" s="22"/>
    </row>
    <row r="101" spans="1:20" ht="30" x14ac:dyDescent="0.25">
      <c r="A101" s="66">
        <v>97</v>
      </c>
      <c r="B101" s="12" t="s">
        <v>453</v>
      </c>
      <c r="C101" s="55" t="s">
        <v>1408</v>
      </c>
      <c r="D101" s="12" t="s">
        <v>449</v>
      </c>
      <c r="E101" s="21">
        <v>5</v>
      </c>
      <c r="F101" s="12" t="s">
        <v>450</v>
      </c>
      <c r="G101" s="34">
        <v>14.5</v>
      </c>
      <c r="H101" s="34">
        <f t="shared" ref="H101:H120" si="21">IF(OR(G101=MIN(G$5:G$122),G101=""),"",G101)</f>
        <v>14.5</v>
      </c>
      <c r="I101" s="34">
        <v>18</v>
      </c>
      <c r="J101" s="34">
        <f t="shared" ref="J101:J115" si="22">IF(OR(I101=MIN(I$5:I$122),I101=""),"",I101)</f>
        <v>18</v>
      </c>
      <c r="K101" s="34">
        <v>2.11</v>
      </c>
      <c r="L101" s="34">
        <f t="shared" ref="L101:L115" si="23">IF(K101&lt;&gt;"",INT(K101)*60+(K101-INT(K101))*100,"")</f>
        <v>131</v>
      </c>
      <c r="M101" s="35">
        <f t="shared" ref="M101:M122" si="24">IF(G101&lt;&gt;"",(30*G101)/MAX(G$5:G$122),"")</f>
        <v>14.5</v>
      </c>
      <c r="N101" s="35">
        <f t="shared" ref="N101:N122" si="25">IF(I101&lt;&gt;"",IF(I101=0,0,(20*I101)/MAX(I$5:I$122)),"")</f>
        <v>18</v>
      </c>
      <c r="O101" s="35">
        <f t="shared" ref="O101:O122" si="26">IF(L101&lt;&gt;"",50/(MAX(L$5:L$122)-SMALL(L$5:L$122,COUNTIF(L$5:L$122,"&lt;=0")+1))*(MAX(L$5:L$122)-L101),"0")</f>
        <v>30.09478672985782</v>
      </c>
      <c r="P101" s="33">
        <f t="shared" ref="P101:P122" si="27">M101+N101+O101</f>
        <v>62.594786729857816</v>
      </c>
      <c r="Q101" s="22"/>
      <c r="R101" s="22"/>
      <c r="S101" s="22"/>
      <c r="T101" s="22"/>
    </row>
    <row r="102" spans="1:20" s="30" customFormat="1" ht="30" x14ac:dyDescent="0.25">
      <c r="A102" s="66">
        <v>98</v>
      </c>
      <c r="B102" s="12" t="s">
        <v>32</v>
      </c>
      <c r="C102" s="52" t="s">
        <v>1312</v>
      </c>
      <c r="D102" s="12" t="s">
        <v>33</v>
      </c>
      <c r="E102" s="14">
        <v>6</v>
      </c>
      <c r="F102" s="12" t="s">
        <v>35</v>
      </c>
      <c r="G102" s="34">
        <v>20</v>
      </c>
      <c r="H102" s="34">
        <f t="shared" si="21"/>
        <v>20</v>
      </c>
      <c r="I102" s="34">
        <v>13.3</v>
      </c>
      <c r="J102" s="34">
        <f t="shared" si="22"/>
        <v>13.3</v>
      </c>
      <c r="K102" s="34">
        <v>2.15</v>
      </c>
      <c r="L102" s="34">
        <f t="shared" si="23"/>
        <v>135</v>
      </c>
      <c r="M102" s="35">
        <f t="shared" si="24"/>
        <v>20</v>
      </c>
      <c r="N102" s="35">
        <f t="shared" si="25"/>
        <v>13.3</v>
      </c>
      <c r="O102" s="35">
        <f t="shared" si="26"/>
        <v>29.14691943127962</v>
      </c>
      <c r="P102" s="33">
        <f t="shared" si="27"/>
        <v>62.446919431279618</v>
      </c>
      <c r="Q102" s="31"/>
      <c r="R102" s="31"/>
      <c r="S102" s="31"/>
      <c r="T102" s="31"/>
    </row>
    <row r="103" spans="1:20" ht="30" x14ac:dyDescent="0.25">
      <c r="A103" s="70">
        <v>99</v>
      </c>
      <c r="B103" s="12" t="s">
        <v>431</v>
      </c>
      <c r="C103" s="55" t="s">
        <v>1398</v>
      </c>
      <c r="D103" s="12" t="s">
        <v>429</v>
      </c>
      <c r="E103" s="14">
        <v>5</v>
      </c>
      <c r="F103" s="12" t="s">
        <v>430</v>
      </c>
      <c r="G103" s="34">
        <v>17</v>
      </c>
      <c r="H103" s="34">
        <f t="shared" si="21"/>
        <v>17</v>
      </c>
      <c r="I103" s="34">
        <v>5</v>
      </c>
      <c r="J103" s="34">
        <f t="shared" si="22"/>
        <v>5</v>
      </c>
      <c r="K103" s="34">
        <v>1.34</v>
      </c>
      <c r="L103" s="34">
        <f t="shared" si="23"/>
        <v>94</v>
      </c>
      <c r="M103" s="35">
        <f t="shared" si="24"/>
        <v>17</v>
      </c>
      <c r="N103" s="35">
        <f t="shared" si="25"/>
        <v>5</v>
      </c>
      <c r="O103" s="35">
        <f t="shared" si="26"/>
        <v>38.862559241706165</v>
      </c>
      <c r="P103" s="33">
        <f t="shared" si="27"/>
        <v>60.862559241706165</v>
      </c>
      <c r="Q103" s="22"/>
      <c r="R103" s="22"/>
      <c r="S103" s="22"/>
      <c r="T103" s="22"/>
    </row>
    <row r="104" spans="1:20" ht="30" x14ac:dyDescent="0.25">
      <c r="A104" s="66">
        <v>100</v>
      </c>
      <c r="B104" s="12" t="s">
        <v>428</v>
      </c>
      <c r="C104" s="55" t="s">
        <v>1397</v>
      </c>
      <c r="D104" s="12" t="s">
        <v>429</v>
      </c>
      <c r="E104" s="14">
        <v>5</v>
      </c>
      <c r="F104" s="12" t="s">
        <v>430</v>
      </c>
      <c r="G104" s="34">
        <v>16</v>
      </c>
      <c r="H104" s="34">
        <f t="shared" si="21"/>
        <v>16</v>
      </c>
      <c r="I104" s="34">
        <v>5</v>
      </c>
      <c r="J104" s="34">
        <f t="shared" si="22"/>
        <v>5</v>
      </c>
      <c r="K104" s="34">
        <v>1.31</v>
      </c>
      <c r="L104" s="34">
        <f t="shared" si="23"/>
        <v>91</v>
      </c>
      <c r="M104" s="35">
        <f t="shared" si="24"/>
        <v>16</v>
      </c>
      <c r="N104" s="35">
        <f t="shared" si="25"/>
        <v>5</v>
      </c>
      <c r="O104" s="35">
        <f t="shared" si="26"/>
        <v>39.573459715639814</v>
      </c>
      <c r="P104" s="33">
        <f t="shared" si="27"/>
        <v>60.573459715639814</v>
      </c>
      <c r="Q104" s="22"/>
      <c r="R104" s="22"/>
      <c r="S104" s="22"/>
      <c r="T104" s="22"/>
    </row>
    <row r="105" spans="1:20" ht="30" x14ac:dyDescent="0.25">
      <c r="A105" s="66">
        <v>101</v>
      </c>
      <c r="B105" s="27" t="s">
        <v>286</v>
      </c>
      <c r="C105" s="37" t="s">
        <v>1368</v>
      </c>
      <c r="D105" s="27" t="s">
        <v>283</v>
      </c>
      <c r="E105" s="28">
        <v>5</v>
      </c>
      <c r="F105" s="27" t="s">
        <v>287</v>
      </c>
      <c r="G105" s="37">
        <v>11</v>
      </c>
      <c r="H105" s="37">
        <f t="shared" si="21"/>
        <v>11</v>
      </c>
      <c r="I105" s="37">
        <v>7</v>
      </c>
      <c r="J105" s="37">
        <f t="shared" si="22"/>
        <v>7</v>
      </c>
      <c r="K105" s="37">
        <v>1.19</v>
      </c>
      <c r="L105" s="37">
        <f t="shared" si="23"/>
        <v>79</v>
      </c>
      <c r="M105" s="35">
        <f t="shared" si="24"/>
        <v>11</v>
      </c>
      <c r="N105" s="35">
        <f t="shared" si="25"/>
        <v>7</v>
      </c>
      <c r="O105" s="40">
        <f t="shared" si="26"/>
        <v>42.417061611374407</v>
      </c>
      <c r="P105" s="38">
        <f t="shared" si="27"/>
        <v>60.417061611374407</v>
      </c>
      <c r="Q105" s="22"/>
      <c r="R105" s="22"/>
      <c r="S105" s="22"/>
      <c r="T105" s="22"/>
    </row>
    <row r="106" spans="1:20" ht="30" x14ac:dyDescent="0.25">
      <c r="A106" s="66">
        <v>102</v>
      </c>
      <c r="B106" s="12" t="s">
        <v>66</v>
      </c>
      <c r="C106" s="52" t="s">
        <v>1318</v>
      </c>
      <c r="D106" s="12" t="s">
        <v>47</v>
      </c>
      <c r="E106" s="14">
        <v>6</v>
      </c>
      <c r="F106" s="12" t="s">
        <v>65</v>
      </c>
      <c r="G106" s="34">
        <v>15</v>
      </c>
      <c r="H106" s="34">
        <f t="shared" si="21"/>
        <v>15</v>
      </c>
      <c r="I106" s="34">
        <v>4.5</v>
      </c>
      <c r="J106" s="34">
        <f t="shared" si="22"/>
        <v>4.5</v>
      </c>
      <c r="K106" s="34">
        <v>1.29</v>
      </c>
      <c r="L106" s="34">
        <f t="shared" si="23"/>
        <v>89</v>
      </c>
      <c r="M106" s="35">
        <f t="shared" si="24"/>
        <v>15</v>
      </c>
      <c r="N106" s="35">
        <f t="shared" si="25"/>
        <v>4.5</v>
      </c>
      <c r="O106" s="35">
        <f t="shared" si="26"/>
        <v>40.047393364928908</v>
      </c>
      <c r="P106" s="33">
        <f t="shared" si="27"/>
        <v>59.547393364928908</v>
      </c>
      <c r="Q106" s="22"/>
      <c r="R106" s="22"/>
      <c r="S106" s="22"/>
      <c r="T106" s="22"/>
    </row>
    <row r="107" spans="1:20" ht="30" x14ac:dyDescent="0.25">
      <c r="A107" s="66">
        <v>103</v>
      </c>
      <c r="B107" s="12" t="s">
        <v>261</v>
      </c>
      <c r="C107" s="55" t="s">
        <v>1364</v>
      </c>
      <c r="D107" s="12" t="s">
        <v>262</v>
      </c>
      <c r="E107" s="14">
        <v>5</v>
      </c>
      <c r="F107" s="12" t="s">
        <v>263</v>
      </c>
      <c r="G107" s="34">
        <v>12</v>
      </c>
      <c r="H107" s="34">
        <f t="shared" si="21"/>
        <v>12</v>
      </c>
      <c r="I107" s="34">
        <v>11</v>
      </c>
      <c r="J107" s="34">
        <f t="shared" si="22"/>
        <v>11</v>
      </c>
      <c r="K107" s="34">
        <v>1.44</v>
      </c>
      <c r="L107" s="34">
        <f t="shared" si="23"/>
        <v>104</v>
      </c>
      <c r="M107" s="35">
        <f t="shared" si="24"/>
        <v>12</v>
      </c>
      <c r="N107" s="35">
        <f t="shared" si="25"/>
        <v>11</v>
      </c>
      <c r="O107" s="35">
        <f t="shared" si="26"/>
        <v>36.492890995260666</v>
      </c>
      <c r="P107" s="33">
        <f t="shared" si="27"/>
        <v>59.492890995260666</v>
      </c>
      <c r="Q107" s="22"/>
      <c r="R107" s="22"/>
      <c r="S107" s="22"/>
      <c r="T107" s="22"/>
    </row>
    <row r="108" spans="1:20" ht="30" x14ac:dyDescent="0.25">
      <c r="A108" s="66">
        <v>104</v>
      </c>
      <c r="B108" s="12" t="s">
        <v>19</v>
      </c>
      <c r="C108" s="53" t="s">
        <v>1310</v>
      </c>
      <c r="D108" s="12" t="s">
        <v>20</v>
      </c>
      <c r="E108" s="14">
        <v>5</v>
      </c>
      <c r="F108" s="12" t="s">
        <v>21</v>
      </c>
      <c r="G108" s="34">
        <v>0</v>
      </c>
      <c r="H108" s="34" t="str">
        <f t="shared" si="21"/>
        <v/>
      </c>
      <c r="I108" s="34">
        <v>15.1</v>
      </c>
      <c r="J108" s="34">
        <f t="shared" si="22"/>
        <v>15.1</v>
      </c>
      <c r="K108" s="34">
        <v>1.1100000000000001</v>
      </c>
      <c r="L108" s="34">
        <f t="shared" si="23"/>
        <v>71.000000000000014</v>
      </c>
      <c r="M108" s="35">
        <f t="shared" si="24"/>
        <v>0</v>
      </c>
      <c r="N108" s="35">
        <f t="shared" si="25"/>
        <v>15.1</v>
      </c>
      <c r="O108" s="35">
        <f t="shared" si="26"/>
        <v>44.312796208530806</v>
      </c>
      <c r="P108" s="33">
        <f t="shared" si="27"/>
        <v>59.412796208530807</v>
      </c>
      <c r="Q108" s="22"/>
      <c r="R108" s="22"/>
      <c r="S108" s="22"/>
      <c r="T108" s="22"/>
    </row>
    <row r="109" spans="1:20" ht="30" x14ac:dyDescent="0.25">
      <c r="A109" s="66">
        <v>105</v>
      </c>
      <c r="B109" s="12" t="s">
        <v>460</v>
      </c>
      <c r="C109" s="55" t="s">
        <v>1414</v>
      </c>
      <c r="D109" s="12" t="s">
        <v>449</v>
      </c>
      <c r="E109" s="21">
        <v>5</v>
      </c>
      <c r="F109" s="12" t="s">
        <v>459</v>
      </c>
      <c r="G109" s="34">
        <v>14</v>
      </c>
      <c r="H109" s="34">
        <f t="shared" si="21"/>
        <v>14</v>
      </c>
      <c r="I109" s="34">
        <v>19.2</v>
      </c>
      <c r="J109" s="34">
        <f t="shared" si="22"/>
        <v>19.2</v>
      </c>
      <c r="K109" s="34">
        <v>2.31</v>
      </c>
      <c r="L109" s="34">
        <f t="shared" si="23"/>
        <v>151</v>
      </c>
      <c r="M109" s="35">
        <f t="shared" si="24"/>
        <v>14</v>
      </c>
      <c r="N109" s="35">
        <f t="shared" si="25"/>
        <v>19.2</v>
      </c>
      <c r="O109" s="35">
        <f t="shared" si="26"/>
        <v>25.355450236966824</v>
      </c>
      <c r="P109" s="33">
        <f t="shared" si="27"/>
        <v>58.555450236966827</v>
      </c>
      <c r="Q109" s="22"/>
      <c r="R109" s="22"/>
      <c r="S109" s="22"/>
      <c r="T109" s="22"/>
    </row>
    <row r="110" spans="1:20" ht="30" x14ac:dyDescent="0.25">
      <c r="A110" s="66">
        <v>106</v>
      </c>
      <c r="B110" s="12" t="s">
        <v>61</v>
      </c>
      <c r="C110" s="53" t="s">
        <v>1317</v>
      </c>
      <c r="D110" s="12" t="s">
        <v>47</v>
      </c>
      <c r="E110" s="14">
        <v>6</v>
      </c>
      <c r="F110" s="12" t="s">
        <v>65</v>
      </c>
      <c r="G110" s="34">
        <v>17</v>
      </c>
      <c r="H110" s="34">
        <f t="shared" si="21"/>
        <v>17</v>
      </c>
      <c r="I110" s="34">
        <v>7</v>
      </c>
      <c r="J110" s="34">
        <f t="shared" si="22"/>
        <v>7</v>
      </c>
      <c r="K110" s="34">
        <v>2</v>
      </c>
      <c r="L110" s="34">
        <f t="shared" si="23"/>
        <v>120</v>
      </c>
      <c r="M110" s="35">
        <f t="shared" si="24"/>
        <v>17</v>
      </c>
      <c r="N110" s="35">
        <f t="shared" si="25"/>
        <v>7</v>
      </c>
      <c r="O110" s="35">
        <f t="shared" si="26"/>
        <v>32.70142180094787</v>
      </c>
      <c r="P110" s="33">
        <f t="shared" si="27"/>
        <v>56.70142180094787</v>
      </c>
      <c r="Q110" s="22"/>
      <c r="R110" s="22"/>
      <c r="S110" s="22"/>
      <c r="T110" s="22"/>
    </row>
    <row r="111" spans="1:20" ht="30" x14ac:dyDescent="0.25">
      <c r="A111" s="66">
        <v>107</v>
      </c>
      <c r="B111" s="12" t="s">
        <v>538</v>
      </c>
      <c r="C111" s="55" t="s">
        <v>1419</v>
      </c>
      <c r="D111" s="12" t="s">
        <v>534</v>
      </c>
      <c r="E111" s="21">
        <v>5</v>
      </c>
      <c r="F111" s="12" t="s">
        <v>537</v>
      </c>
      <c r="G111" s="34">
        <v>4</v>
      </c>
      <c r="H111" s="34">
        <f t="shared" si="21"/>
        <v>4</v>
      </c>
      <c r="I111" s="34">
        <v>19.100000000000001</v>
      </c>
      <c r="J111" s="34">
        <f t="shared" si="22"/>
        <v>19.100000000000001</v>
      </c>
      <c r="K111" s="34">
        <v>1.57</v>
      </c>
      <c r="L111" s="34">
        <f t="shared" si="23"/>
        <v>117</v>
      </c>
      <c r="M111" s="35">
        <f t="shared" si="24"/>
        <v>4</v>
      </c>
      <c r="N111" s="35">
        <f t="shared" si="25"/>
        <v>19.100000000000001</v>
      </c>
      <c r="O111" s="35">
        <f t="shared" si="26"/>
        <v>33.412322274881518</v>
      </c>
      <c r="P111" s="33">
        <f t="shared" si="27"/>
        <v>56.512322274881519</v>
      </c>
      <c r="Q111" s="22"/>
      <c r="R111" s="22"/>
      <c r="S111" s="22"/>
      <c r="T111" s="22"/>
    </row>
    <row r="112" spans="1:20" ht="30" x14ac:dyDescent="0.25">
      <c r="A112" s="66">
        <v>108</v>
      </c>
      <c r="B112" s="12" t="s">
        <v>388</v>
      </c>
      <c r="C112" s="55" t="s">
        <v>1384</v>
      </c>
      <c r="D112" s="12" t="s">
        <v>385</v>
      </c>
      <c r="E112" s="14">
        <v>6</v>
      </c>
      <c r="F112" s="12" t="s">
        <v>386</v>
      </c>
      <c r="G112" s="34">
        <v>9</v>
      </c>
      <c r="H112" s="34">
        <f t="shared" si="21"/>
        <v>9</v>
      </c>
      <c r="I112" s="34">
        <v>13.5</v>
      </c>
      <c r="J112" s="34">
        <f t="shared" si="22"/>
        <v>13.5</v>
      </c>
      <c r="K112" s="34">
        <v>2</v>
      </c>
      <c r="L112" s="34">
        <f t="shared" si="23"/>
        <v>120</v>
      </c>
      <c r="M112" s="35">
        <f t="shared" si="24"/>
        <v>9</v>
      </c>
      <c r="N112" s="35">
        <f t="shared" si="25"/>
        <v>13.5</v>
      </c>
      <c r="O112" s="35">
        <f t="shared" si="26"/>
        <v>32.70142180094787</v>
      </c>
      <c r="P112" s="33">
        <f t="shared" si="27"/>
        <v>55.20142180094787</v>
      </c>
      <c r="Q112" s="22"/>
      <c r="R112" s="22"/>
      <c r="S112" s="22"/>
      <c r="T112" s="22"/>
    </row>
    <row r="113" spans="1:20" s="30" customFormat="1" ht="30" x14ac:dyDescent="0.25">
      <c r="A113" s="66">
        <v>109</v>
      </c>
      <c r="B113" s="12" t="s">
        <v>31</v>
      </c>
      <c r="C113" s="52" t="s">
        <v>1311</v>
      </c>
      <c r="D113" s="12" t="s">
        <v>33</v>
      </c>
      <c r="E113" s="14">
        <v>5</v>
      </c>
      <c r="F113" s="12" t="s">
        <v>34</v>
      </c>
      <c r="G113" s="34">
        <v>13</v>
      </c>
      <c r="H113" s="34">
        <f t="shared" si="21"/>
        <v>13</v>
      </c>
      <c r="I113" s="34">
        <v>12</v>
      </c>
      <c r="J113" s="34">
        <f t="shared" si="22"/>
        <v>12</v>
      </c>
      <c r="K113" s="34">
        <v>2.1800000000000002</v>
      </c>
      <c r="L113" s="34">
        <f t="shared" si="23"/>
        <v>138</v>
      </c>
      <c r="M113" s="35">
        <f t="shared" si="24"/>
        <v>13</v>
      </c>
      <c r="N113" s="35">
        <f t="shared" si="25"/>
        <v>12</v>
      </c>
      <c r="O113" s="35">
        <f t="shared" si="26"/>
        <v>28.436018957345972</v>
      </c>
      <c r="P113" s="33">
        <f t="shared" si="27"/>
        <v>53.436018957345972</v>
      </c>
      <c r="Q113" s="31"/>
      <c r="R113" s="31"/>
      <c r="S113" s="31"/>
      <c r="T113" s="31"/>
    </row>
    <row r="114" spans="1:20" s="30" customFormat="1" ht="30" x14ac:dyDescent="0.25">
      <c r="A114" s="70">
        <v>110</v>
      </c>
      <c r="B114" s="12" t="s">
        <v>113</v>
      </c>
      <c r="C114" s="53" t="s">
        <v>1330</v>
      </c>
      <c r="D114" s="12" t="s">
        <v>122</v>
      </c>
      <c r="E114" s="14">
        <v>5</v>
      </c>
      <c r="F114" s="12" t="s">
        <v>123</v>
      </c>
      <c r="G114" s="34">
        <v>7</v>
      </c>
      <c r="H114" s="34">
        <f t="shared" si="21"/>
        <v>7</v>
      </c>
      <c r="I114" s="34">
        <v>11</v>
      </c>
      <c r="J114" s="34">
        <f t="shared" si="22"/>
        <v>11</v>
      </c>
      <c r="K114" s="34">
        <v>1.53</v>
      </c>
      <c r="L114" s="34">
        <f t="shared" si="23"/>
        <v>113</v>
      </c>
      <c r="M114" s="35">
        <f t="shared" si="24"/>
        <v>7</v>
      </c>
      <c r="N114" s="35">
        <f t="shared" si="25"/>
        <v>11</v>
      </c>
      <c r="O114" s="35">
        <f t="shared" si="26"/>
        <v>34.360189573459714</v>
      </c>
      <c r="P114" s="33">
        <f t="shared" si="27"/>
        <v>52.360189573459714</v>
      </c>
      <c r="Q114" s="31"/>
      <c r="R114" s="31"/>
      <c r="S114" s="31"/>
      <c r="T114" s="31"/>
    </row>
    <row r="115" spans="1:20" s="30" customFormat="1" ht="30" x14ac:dyDescent="0.25">
      <c r="A115" s="70">
        <v>111</v>
      </c>
      <c r="B115" s="12" t="s">
        <v>60</v>
      </c>
      <c r="C115" s="51" t="s">
        <v>1316</v>
      </c>
      <c r="D115" s="12" t="s">
        <v>47</v>
      </c>
      <c r="E115" s="14">
        <v>6</v>
      </c>
      <c r="F115" s="12" t="s">
        <v>65</v>
      </c>
      <c r="G115" s="34">
        <v>14</v>
      </c>
      <c r="H115" s="34">
        <f t="shared" si="21"/>
        <v>14</v>
      </c>
      <c r="I115" s="34">
        <v>6</v>
      </c>
      <c r="J115" s="34">
        <f t="shared" si="22"/>
        <v>6</v>
      </c>
      <c r="K115" s="34">
        <v>2.59</v>
      </c>
      <c r="L115" s="34">
        <f t="shared" si="23"/>
        <v>179</v>
      </c>
      <c r="M115" s="35">
        <f t="shared" si="24"/>
        <v>14</v>
      </c>
      <c r="N115" s="35">
        <f t="shared" si="25"/>
        <v>6</v>
      </c>
      <c r="O115" s="35">
        <f t="shared" si="26"/>
        <v>18.720379146919431</v>
      </c>
      <c r="P115" s="33">
        <f t="shared" si="27"/>
        <v>38.720379146919427</v>
      </c>
      <c r="Q115" s="31"/>
      <c r="R115" s="31"/>
      <c r="S115" s="31"/>
      <c r="T115" s="31"/>
    </row>
    <row r="116" spans="1:20" ht="30" x14ac:dyDescent="0.25">
      <c r="A116" s="70">
        <v>112</v>
      </c>
      <c r="B116" s="63" t="s">
        <v>694</v>
      </c>
      <c r="C116" s="52" t="s">
        <v>1436</v>
      </c>
      <c r="D116" s="63" t="s">
        <v>692</v>
      </c>
      <c r="E116" s="67">
        <v>6</v>
      </c>
      <c r="F116" s="63" t="s">
        <v>695</v>
      </c>
      <c r="G116" s="42">
        <v>27</v>
      </c>
      <c r="H116" s="34">
        <f t="shared" si="21"/>
        <v>27</v>
      </c>
      <c r="I116" s="42">
        <v>10</v>
      </c>
      <c r="J116" s="34"/>
      <c r="K116" s="42">
        <v>0.54</v>
      </c>
      <c r="L116" s="34"/>
      <c r="M116" s="35">
        <f t="shared" si="24"/>
        <v>27</v>
      </c>
      <c r="N116" s="35">
        <f t="shared" si="25"/>
        <v>10</v>
      </c>
      <c r="O116" s="35" t="str">
        <f t="shared" si="26"/>
        <v>0</v>
      </c>
      <c r="P116" s="33">
        <f t="shared" si="27"/>
        <v>37</v>
      </c>
      <c r="Q116" s="22"/>
      <c r="R116" s="22"/>
      <c r="S116" s="22"/>
      <c r="T116" s="22"/>
    </row>
    <row r="117" spans="1:20" ht="30" x14ac:dyDescent="0.25">
      <c r="A117" s="66">
        <v>113</v>
      </c>
      <c r="B117" s="12" t="s">
        <v>53</v>
      </c>
      <c r="C117" s="53" t="s">
        <v>1313</v>
      </c>
      <c r="D117" s="12" t="s">
        <v>47</v>
      </c>
      <c r="E117" s="14">
        <v>5</v>
      </c>
      <c r="F117" s="12" t="s">
        <v>48</v>
      </c>
      <c r="G117" s="34">
        <v>12.5</v>
      </c>
      <c r="H117" s="34">
        <f t="shared" si="21"/>
        <v>12.5</v>
      </c>
      <c r="I117" s="34">
        <v>0</v>
      </c>
      <c r="J117" s="34" t="str">
        <f>IF(OR(I117=MIN(I$5:I$122),I117=""),"",I117)</f>
        <v/>
      </c>
      <c r="K117" s="34">
        <v>2.35</v>
      </c>
      <c r="L117" s="34">
        <f>IF(K117&lt;&gt;"",INT(K117)*60+(K117-INT(K117))*100,"")</f>
        <v>155</v>
      </c>
      <c r="M117" s="35">
        <f t="shared" si="24"/>
        <v>12.5</v>
      </c>
      <c r="N117" s="35">
        <f t="shared" si="25"/>
        <v>0</v>
      </c>
      <c r="O117" s="35">
        <f t="shared" si="26"/>
        <v>24.407582938388625</v>
      </c>
      <c r="P117" s="33">
        <f t="shared" si="27"/>
        <v>36.907582938388629</v>
      </c>
      <c r="Q117" s="22"/>
      <c r="R117" s="22"/>
      <c r="S117" s="22"/>
      <c r="T117" s="22"/>
    </row>
    <row r="118" spans="1:20" ht="30" x14ac:dyDescent="0.25">
      <c r="A118" s="66">
        <v>114</v>
      </c>
      <c r="B118" s="12" t="s">
        <v>56</v>
      </c>
      <c r="C118" s="51" t="s">
        <v>1314</v>
      </c>
      <c r="D118" s="12" t="s">
        <v>47</v>
      </c>
      <c r="E118" s="14">
        <v>5</v>
      </c>
      <c r="F118" s="12" t="s">
        <v>48</v>
      </c>
      <c r="G118" s="34">
        <v>11</v>
      </c>
      <c r="H118" s="34">
        <f t="shared" si="21"/>
        <v>11</v>
      </c>
      <c r="I118" s="34">
        <v>0</v>
      </c>
      <c r="J118" s="34" t="str">
        <f>IF(OR(I118=MIN(I$5:I$122),I118=""),"",I118)</f>
        <v/>
      </c>
      <c r="K118" s="34">
        <v>2.48</v>
      </c>
      <c r="L118" s="34">
        <f>IF(K118&lt;&gt;"",INT(K118)*60+(K118-INT(K118))*100,"")</f>
        <v>168</v>
      </c>
      <c r="M118" s="35">
        <f t="shared" si="24"/>
        <v>11</v>
      </c>
      <c r="N118" s="35">
        <f t="shared" si="25"/>
        <v>0</v>
      </c>
      <c r="O118" s="35">
        <f t="shared" si="26"/>
        <v>21.327014218009481</v>
      </c>
      <c r="P118" s="33">
        <f t="shared" si="27"/>
        <v>32.327014218009481</v>
      </c>
      <c r="Q118" s="22"/>
      <c r="R118" s="22"/>
      <c r="S118" s="22"/>
      <c r="T118" s="22"/>
    </row>
    <row r="119" spans="1:20" ht="30" x14ac:dyDescent="0.25">
      <c r="A119" s="66">
        <v>115</v>
      </c>
      <c r="B119" s="27" t="s">
        <v>59</v>
      </c>
      <c r="C119" s="51" t="s">
        <v>1315</v>
      </c>
      <c r="D119" s="27" t="s">
        <v>47</v>
      </c>
      <c r="E119" s="28">
        <v>5</v>
      </c>
      <c r="F119" s="27" t="s">
        <v>48</v>
      </c>
      <c r="G119" s="37">
        <v>12.5</v>
      </c>
      <c r="H119" s="37">
        <f t="shared" si="21"/>
        <v>12.5</v>
      </c>
      <c r="I119" s="37">
        <v>0</v>
      </c>
      <c r="J119" s="37" t="str">
        <f>IF(OR(I119=MIN(I$5:I$122),I119=""),"",I119)</f>
        <v/>
      </c>
      <c r="K119" s="37">
        <v>3.03</v>
      </c>
      <c r="L119" s="37">
        <f>IF(K119&lt;&gt;"",INT(K119)*60+(K119-INT(K119))*100,"")</f>
        <v>182.99999999999997</v>
      </c>
      <c r="M119" s="35">
        <f t="shared" si="24"/>
        <v>12.5</v>
      </c>
      <c r="N119" s="35">
        <f t="shared" si="25"/>
        <v>0</v>
      </c>
      <c r="O119" s="40">
        <f t="shared" si="26"/>
        <v>17.772511848341239</v>
      </c>
      <c r="P119" s="38">
        <f t="shared" si="27"/>
        <v>30.272511848341239</v>
      </c>
      <c r="Q119" s="22"/>
      <c r="R119" s="22"/>
      <c r="S119" s="22"/>
      <c r="T119" s="22"/>
    </row>
    <row r="120" spans="1:20" ht="30" x14ac:dyDescent="0.25">
      <c r="A120" s="66">
        <v>116</v>
      </c>
      <c r="B120" s="12" t="s">
        <v>409</v>
      </c>
      <c r="C120" s="55" t="s">
        <v>1386</v>
      </c>
      <c r="D120" s="12" t="s">
        <v>407</v>
      </c>
      <c r="E120" s="14">
        <v>5</v>
      </c>
      <c r="F120" s="12" t="s">
        <v>408</v>
      </c>
      <c r="G120" s="34">
        <v>13</v>
      </c>
      <c r="H120" s="34">
        <f t="shared" si="21"/>
        <v>13</v>
      </c>
      <c r="I120" s="34">
        <v>15</v>
      </c>
      <c r="J120" s="34">
        <f>IF(OR(I120=MIN(I$5:I$122),I120=""),"",I120)</f>
        <v>15</v>
      </c>
      <c r="K120" s="34">
        <v>4.18</v>
      </c>
      <c r="L120" s="34">
        <f>IF(K120&lt;&gt;"",INT(K120)*60+(K120-INT(K120))*100,"")</f>
        <v>258</v>
      </c>
      <c r="M120" s="35">
        <f t="shared" si="24"/>
        <v>13</v>
      </c>
      <c r="N120" s="35">
        <f t="shared" si="25"/>
        <v>15</v>
      </c>
      <c r="O120" s="35">
        <f t="shared" si="26"/>
        <v>0</v>
      </c>
      <c r="P120" s="33">
        <f t="shared" si="27"/>
        <v>28</v>
      </c>
      <c r="Q120" s="22"/>
      <c r="R120" s="22"/>
      <c r="S120" s="22"/>
      <c r="T120" s="22"/>
    </row>
    <row r="121" spans="1:20" ht="30" x14ac:dyDescent="0.25">
      <c r="A121" s="66">
        <v>117</v>
      </c>
      <c r="B121" s="12" t="s">
        <v>1401</v>
      </c>
      <c r="C121" s="55" t="s">
        <v>1402</v>
      </c>
      <c r="D121" s="12" t="s">
        <v>429</v>
      </c>
      <c r="E121" s="14">
        <v>6</v>
      </c>
      <c r="F121" s="12" t="s">
        <v>430</v>
      </c>
      <c r="G121" s="34">
        <v>22</v>
      </c>
      <c r="H121" s="34"/>
      <c r="I121" s="34">
        <v>6</v>
      </c>
      <c r="J121" s="34"/>
      <c r="K121" s="34">
        <v>1.28</v>
      </c>
      <c r="L121" s="34"/>
      <c r="M121" s="35">
        <f t="shared" si="24"/>
        <v>22</v>
      </c>
      <c r="N121" s="35">
        <f t="shared" si="25"/>
        <v>6</v>
      </c>
      <c r="O121" s="35" t="str">
        <f t="shared" si="26"/>
        <v>0</v>
      </c>
      <c r="P121" s="33">
        <f t="shared" si="27"/>
        <v>28</v>
      </c>
      <c r="Q121" s="22"/>
      <c r="R121" s="22"/>
      <c r="S121" s="22"/>
      <c r="T121" s="22"/>
    </row>
    <row r="122" spans="1:20" ht="30" x14ac:dyDescent="0.25">
      <c r="A122" s="66">
        <v>118</v>
      </c>
      <c r="B122" s="49" t="s">
        <v>1571</v>
      </c>
      <c r="C122" s="56" t="s">
        <v>1437</v>
      </c>
      <c r="D122" s="12" t="s">
        <v>47</v>
      </c>
      <c r="E122" s="14">
        <v>5</v>
      </c>
      <c r="F122" s="12" t="s">
        <v>48</v>
      </c>
      <c r="G122" s="42">
        <v>2</v>
      </c>
      <c r="H122" s="34"/>
      <c r="I122" s="42">
        <v>0</v>
      </c>
      <c r="J122" s="34"/>
      <c r="K122" s="42">
        <v>0</v>
      </c>
      <c r="L122" s="34"/>
      <c r="M122" s="35">
        <f t="shared" si="24"/>
        <v>2</v>
      </c>
      <c r="N122" s="35">
        <f t="shared" si="25"/>
        <v>0</v>
      </c>
      <c r="O122" s="35" t="str">
        <f t="shared" si="26"/>
        <v>0</v>
      </c>
      <c r="P122" s="33">
        <f t="shared" si="27"/>
        <v>2</v>
      </c>
      <c r="Q122" s="22"/>
      <c r="R122" s="22"/>
      <c r="S122" s="22"/>
      <c r="T122" s="22"/>
    </row>
    <row r="123" spans="1:20" x14ac:dyDescent="0.25">
      <c r="H123" s="9">
        <f>MIN(G5:G122)</f>
        <v>0</v>
      </c>
      <c r="J123" s="9">
        <f>MIN(I5:I122)</f>
        <v>0</v>
      </c>
    </row>
    <row r="126" spans="1:20" ht="409.5" customHeight="1" x14ac:dyDescent="0.25">
      <c r="B126" s="122" t="s">
        <v>1567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</row>
  </sheetData>
  <autoFilter ref="A1:T12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A5:P122">
    <sortCondition descending="1" ref="P5:P122"/>
  </sortState>
  <mergeCells count="15">
    <mergeCell ref="B126:N126"/>
    <mergeCell ref="S2:S4"/>
    <mergeCell ref="T2:T4"/>
    <mergeCell ref="A1:R1"/>
    <mergeCell ref="A2:A4"/>
    <mergeCell ref="B2:B4"/>
    <mergeCell ref="C2:C4"/>
    <mergeCell ref="D2:D4"/>
    <mergeCell ref="E2:E4"/>
    <mergeCell ref="F2:F4"/>
    <mergeCell ref="Q2:Q4"/>
    <mergeCell ref="R2:R4"/>
    <mergeCell ref="G3:K3"/>
    <mergeCell ref="M3:O3"/>
    <mergeCell ref="G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opLeftCell="F118" zoomScaleNormal="100" workbookViewId="0">
      <selection activeCell="O125" sqref="O125"/>
    </sheetView>
  </sheetViews>
  <sheetFormatPr defaultRowHeight="15.75" x14ac:dyDescent="0.25"/>
  <cols>
    <col min="1" max="1" width="9.140625" style="8"/>
    <col min="2" max="2" width="23.5703125" style="9" customWidth="1"/>
    <col min="3" max="3" width="9.140625" style="9"/>
    <col min="4" max="4" width="26.7109375" style="9" customWidth="1"/>
    <col min="5" max="5" width="9.140625" style="9"/>
    <col min="6" max="6" width="26.85546875" style="9" customWidth="1"/>
    <col min="7" max="7" width="8.1406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5.5703125" style="9" bestFit="1" customWidth="1"/>
    <col min="12" max="12" width="8.85546875" style="9" hidden="1" customWidth="1"/>
    <col min="13" max="13" width="8.140625" style="9" bestFit="1" customWidth="1"/>
    <col min="14" max="14" width="13.28515625" style="9" bestFit="1" customWidth="1"/>
    <col min="15" max="15" width="13.7109375" style="9" bestFit="1" customWidth="1"/>
    <col min="16" max="16" width="9.140625" style="8"/>
    <col min="17" max="16384" width="9.140625" style="6"/>
  </cols>
  <sheetData>
    <row r="1" spans="1:20" ht="33.75" customHeight="1" x14ac:dyDescent="0.25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2"/>
      <c r="T1" s="2"/>
    </row>
    <row r="2" spans="1:20" ht="31.5" x14ac:dyDescent="0.25">
      <c r="A2" s="123" t="s">
        <v>0</v>
      </c>
      <c r="B2" s="123" t="s">
        <v>9</v>
      </c>
      <c r="C2" s="127" t="s">
        <v>1</v>
      </c>
      <c r="D2" s="123" t="s">
        <v>2</v>
      </c>
      <c r="E2" s="123" t="s">
        <v>3</v>
      </c>
      <c r="F2" s="123" t="s">
        <v>4</v>
      </c>
      <c r="G2" s="130"/>
      <c r="H2" s="130"/>
      <c r="I2" s="130"/>
      <c r="J2" s="130"/>
      <c r="K2" s="130"/>
      <c r="L2" s="130"/>
      <c r="M2" s="130"/>
      <c r="N2" s="130"/>
      <c r="O2" s="130"/>
      <c r="P2" s="3" t="s">
        <v>6</v>
      </c>
      <c r="Q2" s="123" t="s">
        <v>1569</v>
      </c>
      <c r="R2" s="123" t="s">
        <v>5</v>
      </c>
      <c r="S2" s="123" t="s">
        <v>8</v>
      </c>
      <c r="T2" s="123" t="s">
        <v>7</v>
      </c>
    </row>
    <row r="3" spans="1:20" x14ac:dyDescent="0.25">
      <c r="A3" s="124"/>
      <c r="B3" s="124"/>
      <c r="C3" s="128"/>
      <c r="D3" s="124"/>
      <c r="E3" s="124"/>
      <c r="F3" s="124"/>
      <c r="G3" s="130" t="s">
        <v>802</v>
      </c>
      <c r="H3" s="130"/>
      <c r="I3" s="130"/>
      <c r="J3" s="130"/>
      <c r="K3" s="130"/>
      <c r="L3" s="3"/>
      <c r="M3" s="130" t="s">
        <v>804</v>
      </c>
      <c r="N3" s="130"/>
      <c r="O3" s="130"/>
      <c r="P3" s="3"/>
      <c r="Q3" s="124"/>
      <c r="R3" s="124"/>
      <c r="S3" s="124"/>
      <c r="T3" s="124"/>
    </row>
    <row r="4" spans="1:20" ht="31.5" x14ac:dyDescent="0.25">
      <c r="A4" s="125"/>
      <c r="B4" s="125"/>
      <c r="C4" s="129"/>
      <c r="D4" s="125"/>
      <c r="E4" s="125"/>
      <c r="F4" s="125"/>
      <c r="G4" s="3" t="s">
        <v>799</v>
      </c>
      <c r="H4" s="3"/>
      <c r="I4" s="3" t="s">
        <v>800</v>
      </c>
      <c r="J4" s="3"/>
      <c r="K4" s="3" t="s">
        <v>801</v>
      </c>
      <c r="L4" s="3"/>
      <c r="M4" s="3" t="s">
        <v>799</v>
      </c>
      <c r="N4" s="3" t="s">
        <v>800</v>
      </c>
      <c r="O4" s="3" t="s">
        <v>803</v>
      </c>
      <c r="P4" s="3" t="s">
        <v>1570</v>
      </c>
      <c r="Q4" s="125"/>
      <c r="R4" s="125"/>
      <c r="S4" s="125"/>
      <c r="T4" s="125"/>
    </row>
    <row r="5" spans="1:20" ht="30" x14ac:dyDescent="0.25">
      <c r="A5" s="74">
        <v>1</v>
      </c>
      <c r="B5" s="75" t="s">
        <v>703</v>
      </c>
      <c r="C5" s="76" t="s">
        <v>1546</v>
      </c>
      <c r="D5" s="63" t="s">
        <v>697</v>
      </c>
      <c r="E5" s="67">
        <v>5</v>
      </c>
      <c r="F5" s="63" t="s">
        <v>704</v>
      </c>
      <c r="G5" s="34">
        <v>30</v>
      </c>
      <c r="H5" s="34">
        <f t="shared" ref="H5:H36" si="0">IF(OR(G5=MIN(G$5:G$125),G5=""),"",G5)</f>
        <v>30</v>
      </c>
      <c r="I5" s="34">
        <v>20</v>
      </c>
      <c r="J5" s="34">
        <f t="shared" ref="J5:J36" si="1">IF(OR(I5=MIN(I$5:I$125),I5=""),"",I5)</f>
        <v>20</v>
      </c>
      <c r="K5" s="34">
        <v>1.02</v>
      </c>
      <c r="L5" s="34">
        <f t="shared" ref="L5:L36" si="2">IF(K5&lt;&gt;"",INT(K5)*60+(K5-INT(K5))*100,"")</f>
        <v>62</v>
      </c>
      <c r="M5" s="35">
        <f t="shared" ref="M5:M36" si="3">IF(G5&lt;&gt;"",(30*G5)/MAX(G$5:G$128),"")</f>
        <v>30</v>
      </c>
      <c r="N5" s="35">
        <f t="shared" ref="N5:N36" si="4">IF(I5&lt;&gt;"",IF(I5=0,0,(20*I5)/MAX(I$5:I$128)),"0")</f>
        <v>20</v>
      </c>
      <c r="O5" s="35">
        <f t="shared" ref="O5:O36" si="5">IF(L5&lt;&gt;"",50/(MAX(L$5:L$128)-SMALL(L$5:L$129,COUNTIF(L$5:L$128,"&lt;=0")+1))*(MAX(L$5:L$128)-L5),"0")</f>
        <v>42.439024390243901</v>
      </c>
      <c r="P5" s="33">
        <f t="shared" ref="P5:P36" si="6">M5+N5+O5</f>
        <v>92.439024390243901</v>
      </c>
      <c r="Q5" s="25"/>
      <c r="R5" s="25"/>
      <c r="S5" s="25"/>
      <c r="T5" s="25"/>
    </row>
    <row r="6" spans="1:20" ht="34.5" customHeight="1" x14ac:dyDescent="0.25">
      <c r="A6" s="74">
        <v>2</v>
      </c>
      <c r="B6" s="75" t="s">
        <v>710</v>
      </c>
      <c r="C6" s="76" t="s">
        <v>1552</v>
      </c>
      <c r="D6" s="63" t="s">
        <v>697</v>
      </c>
      <c r="E6" s="67">
        <v>6</v>
      </c>
      <c r="F6" s="63" t="s">
        <v>695</v>
      </c>
      <c r="G6" s="34">
        <v>30</v>
      </c>
      <c r="H6" s="34">
        <f t="shared" si="0"/>
        <v>30</v>
      </c>
      <c r="I6" s="34">
        <v>19.5</v>
      </c>
      <c r="J6" s="34">
        <f t="shared" si="1"/>
        <v>19.5</v>
      </c>
      <c r="K6" s="34">
        <v>1.1200000000000001</v>
      </c>
      <c r="L6" s="34">
        <f t="shared" si="2"/>
        <v>72.000000000000014</v>
      </c>
      <c r="M6" s="35">
        <f t="shared" si="3"/>
        <v>30</v>
      </c>
      <c r="N6" s="35">
        <f t="shared" si="4"/>
        <v>19.5</v>
      </c>
      <c r="O6" s="35">
        <f t="shared" si="5"/>
        <v>41.219512195121951</v>
      </c>
      <c r="P6" s="33">
        <f t="shared" si="6"/>
        <v>90.719512195121951</v>
      </c>
      <c r="Q6" s="26"/>
      <c r="R6" s="26"/>
      <c r="S6" s="26"/>
      <c r="T6" s="26"/>
    </row>
    <row r="7" spans="1:20" ht="34.5" customHeight="1" x14ac:dyDescent="0.25">
      <c r="A7" s="74">
        <v>3</v>
      </c>
      <c r="B7" s="63" t="s">
        <v>696</v>
      </c>
      <c r="C7" s="76" t="s">
        <v>1542</v>
      </c>
      <c r="D7" s="63" t="s">
        <v>697</v>
      </c>
      <c r="E7" s="67">
        <v>5</v>
      </c>
      <c r="F7" s="63" t="s">
        <v>698</v>
      </c>
      <c r="G7" s="34">
        <v>30</v>
      </c>
      <c r="H7" s="34">
        <f t="shared" si="0"/>
        <v>30</v>
      </c>
      <c r="I7" s="34">
        <v>20</v>
      </c>
      <c r="J7" s="34">
        <f t="shared" si="1"/>
        <v>20</v>
      </c>
      <c r="K7" s="34">
        <v>1.18</v>
      </c>
      <c r="L7" s="34">
        <f t="shared" si="2"/>
        <v>78</v>
      </c>
      <c r="M7" s="35">
        <f t="shared" si="3"/>
        <v>30</v>
      </c>
      <c r="N7" s="35">
        <f t="shared" si="4"/>
        <v>20</v>
      </c>
      <c r="O7" s="35">
        <f t="shared" si="5"/>
        <v>40.487804878048777</v>
      </c>
      <c r="P7" s="33">
        <f t="shared" si="6"/>
        <v>90.487804878048777</v>
      </c>
      <c r="Q7" s="26"/>
      <c r="R7" s="26"/>
      <c r="S7" s="26"/>
      <c r="T7" s="26"/>
    </row>
    <row r="8" spans="1:20" ht="33" customHeight="1" x14ac:dyDescent="0.25">
      <c r="A8" s="74">
        <v>4</v>
      </c>
      <c r="B8" s="12" t="s">
        <v>359</v>
      </c>
      <c r="C8" s="50" t="s">
        <v>1492</v>
      </c>
      <c r="D8" s="12" t="s">
        <v>358</v>
      </c>
      <c r="E8" s="14">
        <v>6</v>
      </c>
      <c r="F8" s="12" t="s">
        <v>356</v>
      </c>
      <c r="G8" s="34">
        <v>27</v>
      </c>
      <c r="H8" s="34">
        <f t="shared" si="0"/>
        <v>27</v>
      </c>
      <c r="I8" s="34">
        <v>20</v>
      </c>
      <c r="J8" s="34">
        <f t="shared" si="1"/>
        <v>20</v>
      </c>
      <c r="K8" s="34">
        <v>1</v>
      </c>
      <c r="L8" s="34">
        <f t="shared" si="2"/>
        <v>60</v>
      </c>
      <c r="M8" s="35">
        <f t="shared" si="3"/>
        <v>27</v>
      </c>
      <c r="N8" s="35">
        <f t="shared" si="4"/>
        <v>20</v>
      </c>
      <c r="O8" s="35">
        <f t="shared" si="5"/>
        <v>42.68292682926829</v>
      </c>
      <c r="P8" s="33">
        <f t="shared" si="6"/>
        <v>89.682926829268297</v>
      </c>
      <c r="Q8" s="26"/>
      <c r="R8" s="26"/>
      <c r="S8" s="26"/>
      <c r="T8" s="26"/>
    </row>
    <row r="9" spans="1:20" ht="33" customHeight="1" x14ac:dyDescent="0.25">
      <c r="A9" s="74">
        <v>5</v>
      </c>
      <c r="B9" s="12" t="s">
        <v>462</v>
      </c>
      <c r="C9" s="50" t="s">
        <v>1500</v>
      </c>
      <c r="D9" s="12" t="s">
        <v>445</v>
      </c>
      <c r="E9" s="14">
        <v>6</v>
      </c>
      <c r="F9" s="12" t="s">
        <v>446</v>
      </c>
      <c r="G9" s="34">
        <v>29</v>
      </c>
      <c r="H9" s="34">
        <f t="shared" si="0"/>
        <v>29</v>
      </c>
      <c r="I9" s="34">
        <v>19.8</v>
      </c>
      <c r="J9" s="34">
        <f t="shared" si="1"/>
        <v>19.8</v>
      </c>
      <c r="K9" s="34">
        <v>1.1599999999999999</v>
      </c>
      <c r="L9" s="34">
        <f t="shared" si="2"/>
        <v>76</v>
      </c>
      <c r="M9" s="35">
        <f t="shared" si="3"/>
        <v>29</v>
      </c>
      <c r="N9" s="35">
        <f t="shared" si="4"/>
        <v>19.8</v>
      </c>
      <c r="O9" s="35">
        <f t="shared" si="5"/>
        <v>40.731707317073173</v>
      </c>
      <c r="P9" s="33">
        <f t="shared" si="6"/>
        <v>89.53170731707317</v>
      </c>
      <c r="Q9" s="26"/>
      <c r="R9" s="26"/>
      <c r="S9" s="26"/>
      <c r="T9" s="26"/>
    </row>
    <row r="10" spans="1:20" ht="33.75" customHeight="1" x14ac:dyDescent="0.25">
      <c r="A10" s="74">
        <v>6</v>
      </c>
      <c r="B10" s="63" t="s">
        <v>618</v>
      </c>
      <c r="C10" s="76" t="s">
        <v>1531</v>
      </c>
      <c r="D10" s="63" t="s">
        <v>615</v>
      </c>
      <c r="E10" s="67">
        <v>6</v>
      </c>
      <c r="F10" s="63" t="s">
        <v>616</v>
      </c>
      <c r="G10" s="34">
        <v>27</v>
      </c>
      <c r="H10" s="34">
        <f t="shared" si="0"/>
        <v>27</v>
      </c>
      <c r="I10" s="34">
        <v>19</v>
      </c>
      <c r="J10" s="34">
        <f t="shared" si="1"/>
        <v>19</v>
      </c>
      <c r="K10" s="34">
        <v>0.56999999999999995</v>
      </c>
      <c r="L10" s="34">
        <f t="shared" si="2"/>
        <v>56.999999999999993</v>
      </c>
      <c r="M10" s="35">
        <f t="shared" si="3"/>
        <v>27</v>
      </c>
      <c r="N10" s="35">
        <f t="shared" si="4"/>
        <v>19</v>
      </c>
      <c r="O10" s="35">
        <f t="shared" si="5"/>
        <v>43.048780487804876</v>
      </c>
      <c r="P10" s="33">
        <f t="shared" si="6"/>
        <v>89.048780487804876</v>
      </c>
      <c r="Q10" s="26"/>
      <c r="R10" s="26"/>
      <c r="S10" s="26"/>
      <c r="T10" s="26"/>
    </row>
    <row r="11" spans="1:20" ht="30" x14ac:dyDescent="0.25">
      <c r="A11" s="74">
        <v>7</v>
      </c>
      <c r="B11" s="63" t="s">
        <v>699</v>
      </c>
      <c r="C11" s="76" t="s">
        <v>1543</v>
      </c>
      <c r="D11" s="63" t="s">
        <v>697</v>
      </c>
      <c r="E11" s="67">
        <v>5</v>
      </c>
      <c r="F11" s="63" t="s">
        <v>700</v>
      </c>
      <c r="G11" s="34">
        <v>28</v>
      </c>
      <c r="H11" s="34">
        <f t="shared" si="0"/>
        <v>28</v>
      </c>
      <c r="I11" s="34">
        <v>20</v>
      </c>
      <c r="J11" s="34">
        <f t="shared" si="1"/>
        <v>20</v>
      </c>
      <c r="K11" s="34">
        <v>1.1399999999999999</v>
      </c>
      <c r="L11" s="34">
        <f t="shared" si="2"/>
        <v>73.999999999999986</v>
      </c>
      <c r="M11" s="35">
        <f t="shared" si="3"/>
        <v>28</v>
      </c>
      <c r="N11" s="35">
        <f t="shared" si="4"/>
        <v>20</v>
      </c>
      <c r="O11" s="35">
        <f t="shared" si="5"/>
        <v>40.975609756097562</v>
      </c>
      <c r="P11" s="33">
        <f t="shared" si="6"/>
        <v>88.975609756097555</v>
      </c>
      <c r="Q11" s="22"/>
      <c r="R11" s="22"/>
      <c r="S11" s="22"/>
      <c r="T11" s="22"/>
    </row>
    <row r="12" spans="1:20" ht="30" x14ac:dyDescent="0.25">
      <c r="A12" s="74">
        <v>8</v>
      </c>
      <c r="B12" s="61" t="s">
        <v>706</v>
      </c>
      <c r="C12" s="77" t="s">
        <v>1548</v>
      </c>
      <c r="D12" s="61" t="s">
        <v>697</v>
      </c>
      <c r="E12" s="62">
        <v>5</v>
      </c>
      <c r="F12" s="61" t="s">
        <v>704</v>
      </c>
      <c r="G12" s="37">
        <v>30</v>
      </c>
      <c r="H12" s="37">
        <f t="shared" si="0"/>
        <v>30</v>
      </c>
      <c r="I12" s="37">
        <v>17</v>
      </c>
      <c r="J12" s="37">
        <f t="shared" si="1"/>
        <v>17</v>
      </c>
      <c r="K12" s="37">
        <v>1.08</v>
      </c>
      <c r="L12" s="37">
        <f t="shared" si="2"/>
        <v>68</v>
      </c>
      <c r="M12" s="35">
        <f t="shared" si="3"/>
        <v>30</v>
      </c>
      <c r="N12" s="35">
        <f t="shared" si="4"/>
        <v>17</v>
      </c>
      <c r="O12" s="35">
        <f t="shared" si="5"/>
        <v>41.707317073170728</v>
      </c>
      <c r="P12" s="38">
        <f t="shared" si="6"/>
        <v>88.707317073170728</v>
      </c>
      <c r="Q12" s="22"/>
      <c r="R12" s="22"/>
      <c r="S12" s="22"/>
      <c r="T12" s="22"/>
    </row>
    <row r="13" spans="1:20" ht="30" x14ac:dyDescent="0.25">
      <c r="A13" s="74">
        <v>9</v>
      </c>
      <c r="B13" s="75" t="s">
        <v>747</v>
      </c>
      <c r="C13" s="76" t="s">
        <v>1555</v>
      </c>
      <c r="D13" s="63" t="s">
        <v>744</v>
      </c>
      <c r="E13" s="67">
        <v>6</v>
      </c>
      <c r="F13" s="63" t="s">
        <v>745</v>
      </c>
      <c r="G13" s="34">
        <v>30</v>
      </c>
      <c r="H13" s="34">
        <f t="shared" si="0"/>
        <v>30</v>
      </c>
      <c r="I13" s="34">
        <v>19.7</v>
      </c>
      <c r="J13" s="34">
        <f t="shared" si="1"/>
        <v>19.7</v>
      </c>
      <c r="K13" s="34">
        <v>1.31</v>
      </c>
      <c r="L13" s="34">
        <f t="shared" si="2"/>
        <v>91</v>
      </c>
      <c r="M13" s="35">
        <f t="shared" si="3"/>
        <v>30</v>
      </c>
      <c r="N13" s="35">
        <f t="shared" si="4"/>
        <v>19.7</v>
      </c>
      <c r="O13" s="35">
        <f t="shared" si="5"/>
        <v>38.90243902439024</v>
      </c>
      <c r="P13" s="33">
        <f t="shared" si="6"/>
        <v>88.602439024390236</v>
      </c>
      <c r="Q13" s="22"/>
      <c r="R13" s="22"/>
      <c r="S13" s="22"/>
      <c r="T13" s="22"/>
    </row>
    <row r="14" spans="1:20" ht="30" x14ac:dyDescent="0.25">
      <c r="A14" s="74">
        <v>10</v>
      </c>
      <c r="B14" s="63" t="s">
        <v>746</v>
      </c>
      <c r="C14" s="76" t="s">
        <v>1554</v>
      </c>
      <c r="D14" s="63" t="s">
        <v>744</v>
      </c>
      <c r="E14" s="67">
        <v>6</v>
      </c>
      <c r="F14" s="63" t="s">
        <v>745</v>
      </c>
      <c r="G14" s="34">
        <v>30</v>
      </c>
      <c r="H14" s="34">
        <f t="shared" si="0"/>
        <v>30</v>
      </c>
      <c r="I14" s="34">
        <v>19.399999999999999</v>
      </c>
      <c r="J14" s="34">
        <f t="shared" si="1"/>
        <v>19.399999999999999</v>
      </c>
      <c r="K14" s="34">
        <v>1.35</v>
      </c>
      <c r="L14" s="34">
        <f t="shared" si="2"/>
        <v>95</v>
      </c>
      <c r="M14" s="35">
        <f t="shared" si="3"/>
        <v>30</v>
      </c>
      <c r="N14" s="35">
        <f t="shared" si="4"/>
        <v>19.399999999999999</v>
      </c>
      <c r="O14" s="35">
        <f t="shared" si="5"/>
        <v>38.414634146341463</v>
      </c>
      <c r="P14" s="33">
        <f t="shared" si="6"/>
        <v>87.814634146341461</v>
      </c>
      <c r="Q14" s="22"/>
      <c r="R14" s="22"/>
      <c r="S14" s="22"/>
      <c r="T14" s="22"/>
    </row>
    <row r="15" spans="1:20" ht="30" x14ac:dyDescent="0.25">
      <c r="A15" s="74">
        <v>11</v>
      </c>
      <c r="B15" s="12" t="s">
        <v>461</v>
      </c>
      <c r="C15" s="50" t="s">
        <v>1497</v>
      </c>
      <c r="D15" s="12" t="s">
        <v>445</v>
      </c>
      <c r="E15" s="14">
        <v>6</v>
      </c>
      <c r="F15" s="12" t="s">
        <v>446</v>
      </c>
      <c r="G15" s="34">
        <v>28</v>
      </c>
      <c r="H15" s="34">
        <f t="shared" si="0"/>
        <v>28</v>
      </c>
      <c r="I15" s="34">
        <v>19</v>
      </c>
      <c r="J15" s="34">
        <f t="shared" si="1"/>
        <v>19</v>
      </c>
      <c r="K15" s="34">
        <v>1.1599999999999999</v>
      </c>
      <c r="L15" s="34">
        <f t="shared" si="2"/>
        <v>76</v>
      </c>
      <c r="M15" s="35">
        <f t="shared" si="3"/>
        <v>28</v>
      </c>
      <c r="N15" s="35">
        <f t="shared" si="4"/>
        <v>19</v>
      </c>
      <c r="O15" s="35">
        <f t="shared" si="5"/>
        <v>40.731707317073173</v>
      </c>
      <c r="P15" s="33">
        <f t="shared" si="6"/>
        <v>87.731707317073173</v>
      </c>
      <c r="Q15" s="22"/>
      <c r="R15" s="22"/>
      <c r="S15" s="22"/>
      <c r="T15" s="22"/>
    </row>
    <row r="16" spans="1:20" ht="30" x14ac:dyDescent="0.25">
      <c r="A16" s="74">
        <v>12</v>
      </c>
      <c r="B16" s="12" t="s">
        <v>343</v>
      </c>
      <c r="C16" s="50" t="s">
        <v>1490</v>
      </c>
      <c r="D16" s="12" t="s">
        <v>339</v>
      </c>
      <c r="E16" s="14">
        <v>6</v>
      </c>
      <c r="F16" s="12" t="s">
        <v>342</v>
      </c>
      <c r="G16" s="34">
        <v>25</v>
      </c>
      <c r="H16" s="34">
        <f t="shared" si="0"/>
        <v>25</v>
      </c>
      <c r="I16" s="34">
        <v>19</v>
      </c>
      <c r="J16" s="34">
        <f t="shared" si="1"/>
        <v>19</v>
      </c>
      <c r="K16" s="34">
        <v>0.55000000000000004</v>
      </c>
      <c r="L16" s="34">
        <f t="shared" si="2"/>
        <v>55.000000000000007</v>
      </c>
      <c r="M16" s="35">
        <f t="shared" si="3"/>
        <v>25</v>
      </c>
      <c r="N16" s="35">
        <f t="shared" si="4"/>
        <v>19</v>
      </c>
      <c r="O16" s="35">
        <f t="shared" si="5"/>
        <v>43.292682926829265</v>
      </c>
      <c r="P16" s="33">
        <f t="shared" si="6"/>
        <v>87.292682926829258</v>
      </c>
      <c r="Q16" s="22"/>
      <c r="R16" s="22"/>
      <c r="S16" s="22"/>
      <c r="T16" s="22"/>
    </row>
    <row r="17" spans="1:20" ht="30" x14ac:dyDescent="0.25">
      <c r="A17" s="74">
        <v>13</v>
      </c>
      <c r="B17" s="12" t="s">
        <v>132</v>
      </c>
      <c r="C17" s="76" t="s">
        <v>1462</v>
      </c>
      <c r="D17" s="12" t="s">
        <v>122</v>
      </c>
      <c r="E17" s="14">
        <v>6</v>
      </c>
      <c r="F17" s="12" t="s">
        <v>125</v>
      </c>
      <c r="G17" s="34">
        <v>24</v>
      </c>
      <c r="H17" s="34">
        <f t="shared" si="0"/>
        <v>24</v>
      </c>
      <c r="I17" s="34">
        <v>20</v>
      </c>
      <c r="J17" s="34">
        <f t="shared" si="1"/>
        <v>20</v>
      </c>
      <c r="K17" s="34">
        <v>0.57999999999999996</v>
      </c>
      <c r="L17" s="34">
        <f t="shared" si="2"/>
        <v>57.999999999999993</v>
      </c>
      <c r="M17" s="35">
        <f t="shared" si="3"/>
        <v>24</v>
      </c>
      <c r="N17" s="35">
        <f t="shared" si="4"/>
        <v>20</v>
      </c>
      <c r="O17" s="35">
        <f t="shared" si="5"/>
        <v>42.926829268292678</v>
      </c>
      <c r="P17" s="33">
        <f t="shared" si="6"/>
        <v>86.926829268292678</v>
      </c>
      <c r="Q17" s="22"/>
      <c r="R17" s="22"/>
      <c r="S17" s="22"/>
      <c r="T17" s="22"/>
    </row>
    <row r="18" spans="1:20" ht="30" x14ac:dyDescent="0.25">
      <c r="A18" s="74">
        <v>14</v>
      </c>
      <c r="B18" s="12" t="s">
        <v>560</v>
      </c>
      <c r="C18" s="50" t="s">
        <v>1522</v>
      </c>
      <c r="D18" s="12" t="s">
        <v>547</v>
      </c>
      <c r="E18" s="14">
        <v>6</v>
      </c>
      <c r="F18" s="12" t="s">
        <v>539</v>
      </c>
      <c r="G18" s="34">
        <v>23</v>
      </c>
      <c r="H18" s="34">
        <f t="shared" si="0"/>
        <v>23</v>
      </c>
      <c r="I18" s="34">
        <v>20</v>
      </c>
      <c r="J18" s="34">
        <f t="shared" si="1"/>
        <v>20</v>
      </c>
      <c r="K18" s="34">
        <v>0.53</v>
      </c>
      <c r="L18" s="34">
        <f t="shared" si="2"/>
        <v>53</v>
      </c>
      <c r="M18" s="35">
        <f t="shared" si="3"/>
        <v>23</v>
      </c>
      <c r="N18" s="35">
        <f t="shared" si="4"/>
        <v>20</v>
      </c>
      <c r="O18" s="35">
        <f t="shared" si="5"/>
        <v>43.536585365853661</v>
      </c>
      <c r="P18" s="33">
        <f t="shared" si="6"/>
        <v>86.536585365853654</v>
      </c>
      <c r="Q18" s="22"/>
      <c r="R18" s="22"/>
      <c r="S18" s="22"/>
      <c r="T18" s="22"/>
    </row>
    <row r="19" spans="1:20" ht="33" customHeight="1" x14ac:dyDescent="0.25">
      <c r="A19" s="74">
        <v>15</v>
      </c>
      <c r="B19" s="63" t="s">
        <v>743</v>
      </c>
      <c r="C19" s="76" t="s">
        <v>1553</v>
      </c>
      <c r="D19" s="63" t="s">
        <v>744</v>
      </c>
      <c r="E19" s="67">
        <v>6</v>
      </c>
      <c r="F19" s="63" t="s">
        <v>745</v>
      </c>
      <c r="G19" s="34">
        <v>28</v>
      </c>
      <c r="H19" s="34">
        <f t="shared" si="0"/>
        <v>28</v>
      </c>
      <c r="I19" s="34">
        <v>16.7</v>
      </c>
      <c r="J19" s="34">
        <f t="shared" si="1"/>
        <v>16.7</v>
      </c>
      <c r="K19" s="34">
        <v>1.1399999999999999</v>
      </c>
      <c r="L19" s="34">
        <f t="shared" si="2"/>
        <v>73.999999999999986</v>
      </c>
      <c r="M19" s="35">
        <f t="shared" si="3"/>
        <v>28</v>
      </c>
      <c r="N19" s="35">
        <f t="shared" si="4"/>
        <v>16.7</v>
      </c>
      <c r="O19" s="35">
        <f t="shared" si="5"/>
        <v>40.975609756097562</v>
      </c>
      <c r="P19" s="33">
        <f t="shared" si="6"/>
        <v>85.675609756097572</v>
      </c>
      <c r="Q19" s="22"/>
      <c r="R19" s="22"/>
      <c r="S19" s="22"/>
      <c r="T19" s="22"/>
    </row>
    <row r="20" spans="1:20" ht="30" x14ac:dyDescent="0.25">
      <c r="A20" s="74">
        <v>16</v>
      </c>
      <c r="B20" s="78" t="s">
        <v>705</v>
      </c>
      <c r="C20" s="76" t="s">
        <v>1547</v>
      </c>
      <c r="D20" s="78" t="s">
        <v>697</v>
      </c>
      <c r="E20" s="67">
        <v>5</v>
      </c>
      <c r="F20" s="78" t="s">
        <v>704</v>
      </c>
      <c r="G20" s="34">
        <v>30</v>
      </c>
      <c r="H20" s="34">
        <f t="shared" si="0"/>
        <v>30</v>
      </c>
      <c r="I20" s="34">
        <v>18</v>
      </c>
      <c r="J20" s="34">
        <f t="shared" si="1"/>
        <v>18</v>
      </c>
      <c r="K20" s="34">
        <v>1.43</v>
      </c>
      <c r="L20" s="34">
        <f t="shared" si="2"/>
        <v>103</v>
      </c>
      <c r="M20" s="35">
        <f t="shared" si="3"/>
        <v>30</v>
      </c>
      <c r="N20" s="35">
        <f t="shared" si="4"/>
        <v>18</v>
      </c>
      <c r="O20" s="35">
        <f t="shared" si="5"/>
        <v>37.439024390243901</v>
      </c>
      <c r="P20" s="33">
        <f t="shared" si="6"/>
        <v>85.439024390243901</v>
      </c>
      <c r="Q20" s="22"/>
      <c r="R20" s="22"/>
      <c r="S20" s="22"/>
      <c r="T20" s="22"/>
    </row>
    <row r="21" spans="1:20" ht="30" x14ac:dyDescent="0.25">
      <c r="A21" s="74">
        <v>17</v>
      </c>
      <c r="B21" s="79" t="s">
        <v>707</v>
      </c>
      <c r="C21" s="80" t="s">
        <v>1549</v>
      </c>
      <c r="D21" s="79" t="s">
        <v>697</v>
      </c>
      <c r="E21" s="67">
        <v>5</v>
      </c>
      <c r="F21" s="79" t="s">
        <v>704</v>
      </c>
      <c r="G21" s="34">
        <v>30</v>
      </c>
      <c r="H21" s="34">
        <f t="shared" si="0"/>
        <v>30</v>
      </c>
      <c r="I21" s="34">
        <v>17.5</v>
      </c>
      <c r="J21" s="34">
        <f t="shared" si="1"/>
        <v>17.5</v>
      </c>
      <c r="K21" s="34">
        <v>1.41</v>
      </c>
      <c r="L21" s="34">
        <f t="shared" si="2"/>
        <v>101</v>
      </c>
      <c r="M21" s="35">
        <f t="shared" si="3"/>
        <v>30</v>
      </c>
      <c r="N21" s="35">
        <f t="shared" si="4"/>
        <v>17.5</v>
      </c>
      <c r="O21" s="35">
        <f t="shared" si="5"/>
        <v>37.68292682926829</v>
      </c>
      <c r="P21" s="33">
        <f t="shared" si="6"/>
        <v>85.182926829268297</v>
      </c>
      <c r="Q21" s="22"/>
      <c r="R21" s="22"/>
      <c r="S21" s="22"/>
      <c r="T21" s="22"/>
    </row>
    <row r="22" spans="1:20" ht="32.25" customHeight="1" x14ac:dyDescent="0.25">
      <c r="A22" s="74">
        <v>18</v>
      </c>
      <c r="B22" s="12" t="s">
        <v>301</v>
      </c>
      <c r="C22" s="50" t="s">
        <v>1482</v>
      </c>
      <c r="D22" s="12" t="s">
        <v>283</v>
      </c>
      <c r="E22" s="14">
        <v>6</v>
      </c>
      <c r="F22" s="12" t="s">
        <v>290</v>
      </c>
      <c r="G22" s="34">
        <v>25</v>
      </c>
      <c r="H22" s="34">
        <f t="shared" si="0"/>
        <v>25</v>
      </c>
      <c r="I22" s="34">
        <v>17</v>
      </c>
      <c r="J22" s="34">
        <f t="shared" si="1"/>
        <v>17</v>
      </c>
      <c r="K22" s="34">
        <v>0.56000000000000005</v>
      </c>
      <c r="L22" s="34">
        <f t="shared" si="2"/>
        <v>56.000000000000007</v>
      </c>
      <c r="M22" s="35">
        <f t="shared" si="3"/>
        <v>25</v>
      </c>
      <c r="N22" s="35">
        <f t="shared" si="4"/>
        <v>17</v>
      </c>
      <c r="O22" s="35">
        <f t="shared" si="5"/>
        <v>43.170731707317074</v>
      </c>
      <c r="P22" s="33">
        <f t="shared" si="6"/>
        <v>85.170731707317074</v>
      </c>
      <c r="Q22" s="22"/>
      <c r="R22" s="22"/>
      <c r="S22" s="22"/>
      <c r="T22" s="22"/>
    </row>
    <row r="23" spans="1:20" ht="30" x14ac:dyDescent="0.25">
      <c r="A23" s="74">
        <v>19</v>
      </c>
      <c r="B23" s="12" t="s">
        <v>302</v>
      </c>
      <c r="C23" s="50" t="s">
        <v>1483</v>
      </c>
      <c r="D23" s="12" t="s">
        <v>283</v>
      </c>
      <c r="E23" s="14">
        <v>6</v>
      </c>
      <c r="F23" s="12" t="s">
        <v>290</v>
      </c>
      <c r="G23" s="34">
        <v>24.5</v>
      </c>
      <c r="H23" s="34">
        <f t="shared" si="0"/>
        <v>24.5</v>
      </c>
      <c r="I23" s="34">
        <v>18</v>
      </c>
      <c r="J23" s="34">
        <f t="shared" si="1"/>
        <v>18</v>
      </c>
      <c r="K23" s="34">
        <v>1.06</v>
      </c>
      <c r="L23" s="34">
        <f t="shared" si="2"/>
        <v>66</v>
      </c>
      <c r="M23" s="35">
        <f t="shared" si="3"/>
        <v>24.5</v>
      </c>
      <c r="N23" s="35">
        <f t="shared" si="4"/>
        <v>18</v>
      </c>
      <c r="O23" s="35">
        <f t="shared" si="5"/>
        <v>41.951219512195124</v>
      </c>
      <c r="P23" s="33">
        <f t="shared" si="6"/>
        <v>84.451219512195124</v>
      </c>
      <c r="Q23" s="22"/>
      <c r="R23" s="22"/>
      <c r="S23" s="22"/>
      <c r="T23" s="22"/>
    </row>
    <row r="24" spans="1:20" ht="30" x14ac:dyDescent="0.25">
      <c r="A24" s="74">
        <v>20</v>
      </c>
      <c r="B24" s="63" t="s">
        <v>709</v>
      </c>
      <c r="C24" s="81" t="s">
        <v>1551</v>
      </c>
      <c r="D24" s="63" t="s">
        <v>697</v>
      </c>
      <c r="E24" s="67">
        <v>6</v>
      </c>
      <c r="F24" s="63" t="s">
        <v>695</v>
      </c>
      <c r="G24" s="34">
        <v>26</v>
      </c>
      <c r="H24" s="34">
        <f t="shared" si="0"/>
        <v>26</v>
      </c>
      <c r="I24" s="34">
        <v>19</v>
      </c>
      <c r="J24" s="34">
        <f t="shared" si="1"/>
        <v>19</v>
      </c>
      <c r="K24" s="34">
        <v>1.29</v>
      </c>
      <c r="L24" s="34">
        <f t="shared" si="2"/>
        <v>89</v>
      </c>
      <c r="M24" s="35">
        <f t="shared" si="3"/>
        <v>26</v>
      </c>
      <c r="N24" s="35">
        <f t="shared" si="4"/>
        <v>19</v>
      </c>
      <c r="O24" s="35">
        <f t="shared" si="5"/>
        <v>39.146341463414636</v>
      </c>
      <c r="P24" s="33">
        <f t="shared" si="6"/>
        <v>84.146341463414643</v>
      </c>
      <c r="Q24" s="22"/>
      <c r="R24" s="22"/>
      <c r="S24" s="22"/>
      <c r="T24" s="22"/>
    </row>
    <row r="25" spans="1:20" ht="30" x14ac:dyDescent="0.25">
      <c r="A25" s="74">
        <v>21</v>
      </c>
      <c r="B25" s="12" t="s">
        <v>133</v>
      </c>
      <c r="C25" s="76" t="s">
        <v>1463</v>
      </c>
      <c r="D25" s="12" t="s">
        <v>122</v>
      </c>
      <c r="E25" s="14">
        <v>6</v>
      </c>
      <c r="F25" s="12" t="s">
        <v>125</v>
      </c>
      <c r="G25" s="34">
        <v>21</v>
      </c>
      <c r="H25" s="34">
        <f t="shared" si="0"/>
        <v>21</v>
      </c>
      <c r="I25" s="34">
        <v>20</v>
      </c>
      <c r="J25" s="34">
        <f t="shared" si="1"/>
        <v>20</v>
      </c>
      <c r="K25" s="34">
        <v>0.56999999999999995</v>
      </c>
      <c r="L25" s="34">
        <f t="shared" si="2"/>
        <v>56.999999999999993</v>
      </c>
      <c r="M25" s="35">
        <f t="shared" si="3"/>
        <v>21</v>
      </c>
      <c r="N25" s="35">
        <f t="shared" si="4"/>
        <v>20</v>
      </c>
      <c r="O25" s="35">
        <f t="shared" si="5"/>
        <v>43.048780487804876</v>
      </c>
      <c r="P25" s="33">
        <f t="shared" si="6"/>
        <v>84.048780487804876</v>
      </c>
      <c r="Q25" s="22"/>
      <c r="R25" s="22"/>
      <c r="S25" s="22"/>
      <c r="T25" s="22"/>
    </row>
    <row r="26" spans="1:20" ht="30" x14ac:dyDescent="0.25">
      <c r="A26" s="74">
        <v>22</v>
      </c>
      <c r="B26" s="75" t="s">
        <v>701</v>
      </c>
      <c r="C26" s="76" t="s">
        <v>1544</v>
      </c>
      <c r="D26" s="63" t="s">
        <v>697</v>
      </c>
      <c r="E26" s="67">
        <v>5</v>
      </c>
      <c r="F26" s="63" t="s">
        <v>700</v>
      </c>
      <c r="G26" s="34">
        <v>28</v>
      </c>
      <c r="H26" s="34">
        <f t="shared" si="0"/>
        <v>28</v>
      </c>
      <c r="I26" s="34">
        <v>18</v>
      </c>
      <c r="J26" s="34">
        <f t="shared" si="1"/>
        <v>18</v>
      </c>
      <c r="K26" s="34">
        <v>1.4</v>
      </c>
      <c r="L26" s="34">
        <f t="shared" si="2"/>
        <v>100</v>
      </c>
      <c r="M26" s="35">
        <f t="shared" si="3"/>
        <v>28</v>
      </c>
      <c r="N26" s="35">
        <f t="shared" si="4"/>
        <v>18</v>
      </c>
      <c r="O26" s="35">
        <f t="shared" si="5"/>
        <v>37.804878048780488</v>
      </c>
      <c r="P26" s="33">
        <f t="shared" si="6"/>
        <v>83.804878048780495</v>
      </c>
      <c r="Q26" s="22"/>
      <c r="R26" s="22"/>
      <c r="S26" s="22"/>
      <c r="T26" s="22"/>
    </row>
    <row r="27" spans="1:20" ht="30" x14ac:dyDescent="0.25">
      <c r="A27" s="74">
        <v>23</v>
      </c>
      <c r="B27" s="61" t="s">
        <v>609</v>
      </c>
      <c r="C27" s="82" t="s">
        <v>1530</v>
      </c>
      <c r="D27" s="61" t="s">
        <v>610</v>
      </c>
      <c r="E27" s="83">
        <v>6</v>
      </c>
      <c r="F27" s="84" t="s">
        <v>611</v>
      </c>
      <c r="G27" s="34">
        <v>26</v>
      </c>
      <c r="H27" s="34">
        <f t="shared" si="0"/>
        <v>26</v>
      </c>
      <c r="I27" s="34">
        <v>19</v>
      </c>
      <c r="J27" s="34">
        <f t="shared" si="1"/>
        <v>19</v>
      </c>
      <c r="K27" s="34">
        <v>1.32</v>
      </c>
      <c r="L27" s="34">
        <f t="shared" si="2"/>
        <v>92</v>
      </c>
      <c r="M27" s="35">
        <f t="shared" si="3"/>
        <v>26</v>
      </c>
      <c r="N27" s="35">
        <f t="shared" si="4"/>
        <v>19</v>
      </c>
      <c r="O27" s="35">
        <f t="shared" si="5"/>
        <v>38.780487804878049</v>
      </c>
      <c r="P27" s="33">
        <f t="shared" si="6"/>
        <v>83.780487804878049</v>
      </c>
      <c r="Q27" s="22"/>
      <c r="R27" s="22"/>
      <c r="S27" s="22"/>
      <c r="T27" s="22"/>
    </row>
    <row r="28" spans="1:20" ht="34.5" customHeight="1" x14ac:dyDescent="0.25">
      <c r="A28" s="74">
        <v>24</v>
      </c>
      <c r="B28" s="12" t="s">
        <v>130</v>
      </c>
      <c r="C28" s="76" t="s">
        <v>1458</v>
      </c>
      <c r="D28" s="12" t="s">
        <v>122</v>
      </c>
      <c r="E28" s="14">
        <v>6</v>
      </c>
      <c r="F28" s="12" t="s">
        <v>124</v>
      </c>
      <c r="G28" s="34">
        <v>22</v>
      </c>
      <c r="H28" s="34">
        <f t="shared" si="0"/>
        <v>22</v>
      </c>
      <c r="I28" s="34">
        <v>20</v>
      </c>
      <c r="J28" s="34">
        <f t="shared" si="1"/>
        <v>20</v>
      </c>
      <c r="K28" s="34">
        <v>1.1100000000000001</v>
      </c>
      <c r="L28" s="34">
        <f t="shared" si="2"/>
        <v>71.000000000000014</v>
      </c>
      <c r="M28" s="35">
        <f t="shared" si="3"/>
        <v>22</v>
      </c>
      <c r="N28" s="35">
        <f t="shared" si="4"/>
        <v>20</v>
      </c>
      <c r="O28" s="35">
        <f t="shared" si="5"/>
        <v>41.341463414634148</v>
      </c>
      <c r="P28" s="33">
        <f t="shared" si="6"/>
        <v>83.341463414634148</v>
      </c>
      <c r="Q28" s="22"/>
      <c r="R28" s="22"/>
      <c r="S28" s="22"/>
      <c r="T28" s="22"/>
    </row>
    <row r="29" spans="1:20" ht="32.25" customHeight="1" x14ac:dyDescent="0.25">
      <c r="A29" s="74">
        <v>25</v>
      </c>
      <c r="B29" s="12" t="s">
        <v>200</v>
      </c>
      <c r="C29" s="50" t="s">
        <v>1469</v>
      </c>
      <c r="D29" s="12" t="s">
        <v>87</v>
      </c>
      <c r="E29" s="14">
        <v>5</v>
      </c>
      <c r="F29" s="12" t="s">
        <v>91</v>
      </c>
      <c r="G29" s="34">
        <v>22</v>
      </c>
      <c r="H29" s="34">
        <f t="shared" si="0"/>
        <v>22</v>
      </c>
      <c r="I29" s="34">
        <v>19.8</v>
      </c>
      <c r="J29" s="34">
        <f t="shared" si="1"/>
        <v>19.8</v>
      </c>
      <c r="K29" s="34">
        <v>1.1100000000000001</v>
      </c>
      <c r="L29" s="34">
        <f t="shared" si="2"/>
        <v>71.000000000000014</v>
      </c>
      <c r="M29" s="35">
        <f t="shared" si="3"/>
        <v>22</v>
      </c>
      <c r="N29" s="35">
        <f t="shared" si="4"/>
        <v>19.8</v>
      </c>
      <c r="O29" s="35">
        <f t="shared" si="5"/>
        <v>41.341463414634148</v>
      </c>
      <c r="P29" s="33">
        <f t="shared" si="6"/>
        <v>83.141463414634146</v>
      </c>
      <c r="Q29" s="22"/>
      <c r="R29" s="22"/>
      <c r="S29" s="22"/>
      <c r="T29" s="22"/>
    </row>
    <row r="30" spans="1:20" ht="30" x14ac:dyDescent="0.25">
      <c r="A30" s="74">
        <v>26</v>
      </c>
      <c r="B30" s="63" t="s">
        <v>679</v>
      </c>
      <c r="C30" s="81" t="s">
        <v>1540</v>
      </c>
      <c r="D30" s="63" t="s">
        <v>670</v>
      </c>
      <c r="E30" s="62">
        <v>5</v>
      </c>
      <c r="F30" s="63" t="s">
        <v>671</v>
      </c>
      <c r="G30" s="34">
        <v>27</v>
      </c>
      <c r="H30" s="34">
        <f t="shared" si="0"/>
        <v>27</v>
      </c>
      <c r="I30" s="34">
        <v>16.5</v>
      </c>
      <c r="J30" s="34">
        <f t="shared" si="1"/>
        <v>16.5</v>
      </c>
      <c r="K30" s="34">
        <v>1.25</v>
      </c>
      <c r="L30" s="34">
        <f t="shared" si="2"/>
        <v>85</v>
      </c>
      <c r="M30" s="35">
        <f t="shared" si="3"/>
        <v>27</v>
      </c>
      <c r="N30" s="35">
        <f t="shared" si="4"/>
        <v>16.5</v>
      </c>
      <c r="O30" s="35">
        <f t="shared" si="5"/>
        <v>39.634146341463413</v>
      </c>
      <c r="P30" s="33">
        <f t="shared" si="6"/>
        <v>83.134146341463406</v>
      </c>
      <c r="Q30" s="22"/>
      <c r="R30" s="22"/>
      <c r="S30" s="22"/>
      <c r="T30" s="22"/>
    </row>
    <row r="31" spans="1:20" ht="30" x14ac:dyDescent="0.25">
      <c r="A31" s="74">
        <v>27</v>
      </c>
      <c r="B31" s="63" t="s">
        <v>635</v>
      </c>
      <c r="C31" s="76" t="s">
        <v>1533</v>
      </c>
      <c r="D31" s="78" t="s">
        <v>632</v>
      </c>
      <c r="E31" s="67">
        <v>5</v>
      </c>
      <c r="F31" s="78" t="s">
        <v>633</v>
      </c>
      <c r="G31" s="34">
        <v>20</v>
      </c>
      <c r="H31" s="34">
        <f t="shared" si="0"/>
        <v>20</v>
      </c>
      <c r="I31" s="34">
        <v>18.899999999999999</v>
      </c>
      <c r="J31" s="34">
        <f t="shared" si="1"/>
        <v>18.899999999999999</v>
      </c>
      <c r="K31" s="34">
        <v>0.52</v>
      </c>
      <c r="L31" s="34">
        <f t="shared" si="2"/>
        <v>52</v>
      </c>
      <c r="M31" s="35">
        <f t="shared" si="3"/>
        <v>20</v>
      </c>
      <c r="N31" s="35">
        <f t="shared" si="4"/>
        <v>18.899999999999999</v>
      </c>
      <c r="O31" s="35">
        <f t="shared" si="5"/>
        <v>43.658536585365852</v>
      </c>
      <c r="P31" s="33">
        <f t="shared" si="6"/>
        <v>82.558536585365857</v>
      </c>
      <c r="Q31" s="22"/>
      <c r="R31" s="22"/>
      <c r="S31" s="22"/>
      <c r="T31" s="22"/>
    </row>
    <row r="32" spans="1:20" ht="30" x14ac:dyDescent="0.25">
      <c r="A32" s="85">
        <v>28</v>
      </c>
      <c r="B32" s="12" t="s">
        <v>175</v>
      </c>
      <c r="C32" s="50" t="s">
        <v>1464</v>
      </c>
      <c r="D32" s="12" t="s">
        <v>162</v>
      </c>
      <c r="E32" s="14">
        <v>5</v>
      </c>
      <c r="F32" s="12" t="s">
        <v>163</v>
      </c>
      <c r="G32" s="34">
        <v>20</v>
      </c>
      <c r="H32" s="34">
        <f t="shared" si="0"/>
        <v>20</v>
      </c>
      <c r="I32" s="34">
        <v>18.8</v>
      </c>
      <c r="J32" s="34">
        <f t="shared" si="1"/>
        <v>18.8</v>
      </c>
      <c r="K32" s="34">
        <v>0.53</v>
      </c>
      <c r="L32" s="34">
        <f t="shared" si="2"/>
        <v>53</v>
      </c>
      <c r="M32" s="35">
        <f t="shared" si="3"/>
        <v>20</v>
      </c>
      <c r="N32" s="35">
        <f t="shared" si="4"/>
        <v>18.8</v>
      </c>
      <c r="O32" s="35">
        <f t="shared" si="5"/>
        <v>43.536585365853661</v>
      </c>
      <c r="P32" s="33">
        <f t="shared" si="6"/>
        <v>82.336585365853665</v>
      </c>
      <c r="Q32" s="22"/>
      <c r="R32" s="22"/>
      <c r="S32" s="22"/>
      <c r="T32" s="22"/>
    </row>
    <row r="33" spans="1:20" ht="33" customHeight="1" x14ac:dyDescent="0.25">
      <c r="A33" s="74">
        <v>29</v>
      </c>
      <c r="B33" s="63" t="s">
        <v>708</v>
      </c>
      <c r="C33" s="80" t="s">
        <v>1550</v>
      </c>
      <c r="D33" s="63" t="s">
        <v>697</v>
      </c>
      <c r="E33" s="67">
        <v>5</v>
      </c>
      <c r="F33" s="63" t="s">
        <v>693</v>
      </c>
      <c r="G33" s="34">
        <v>27</v>
      </c>
      <c r="H33" s="34">
        <f t="shared" si="0"/>
        <v>27</v>
      </c>
      <c r="I33" s="34">
        <v>16.5</v>
      </c>
      <c r="J33" s="34">
        <f t="shared" si="1"/>
        <v>16.5</v>
      </c>
      <c r="K33" s="34">
        <v>1.33</v>
      </c>
      <c r="L33" s="34">
        <f t="shared" si="2"/>
        <v>93</v>
      </c>
      <c r="M33" s="35">
        <f t="shared" si="3"/>
        <v>27</v>
      </c>
      <c r="N33" s="35">
        <f t="shared" si="4"/>
        <v>16.5</v>
      </c>
      <c r="O33" s="35">
        <f t="shared" si="5"/>
        <v>38.658536585365852</v>
      </c>
      <c r="P33" s="33">
        <f t="shared" si="6"/>
        <v>82.158536585365852</v>
      </c>
      <c r="Q33" s="22"/>
      <c r="R33" s="22"/>
      <c r="S33" s="22"/>
      <c r="T33" s="22"/>
    </row>
    <row r="34" spans="1:20" ht="30" x14ac:dyDescent="0.25">
      <c r="A34" s="74">
        <v>30</v>
      </c>
      <c r="B34" s="12" t="s">
        <v>551</v>
      </c>
      <c r="C34" s="50" t="s">
        <v>1511</v>
      </c>
      <c r="D34" s="12" t="s">
        <v>547</v>
      </c>
      <c r="E34" s="28">
        <v>5</v>
      </c>
      <c r="F34" s="12" t="s">
        <v>539</v>
      </c>
      <c r="G34" s="34">
        <v>21</v>
      </c>
      <c r="H34" s="34">
        <f t="shared" si="0"/>
        <v>21</v>
      </c>
      <c r="I34" s="34">
        <v>19.8</v>
      </c>
      <c r="J34" s="34">
        <f t="shared" si="1"/>
        <v>19.8</v>
      </c>
      <c r="K34" s="34">
        <v>1.1100000000000001</v>
      </c>
      <c r="L34" s="34">
        <f t="shared" si="2"/>
        <v>71.000000000000014</v>
      </c>
      <c r="M34" s="35">
        <f t="shared" si="3"/>
        <v>21</v>
      </c>
      <c r="N34" s="35">
        <f t="shared" si="4"/>
        <v>19.8</v>
      </c>
      <c r="O34" s="35">
        <f t="shared" si="5"/>
        <v>41.341463414634148</v>
      </c>
      <c r="P34" s="33">
        <f t="shared" si="6"/>
        <v>82.141463414634146</v>
      </c>
      <c r="Q34" s="22"/>
      <c r="R34" s="22"/>
      <c r="S34" s="22"/>
      <c r="T34" s="22"/>
    </row>
    <row r="35" spans="1:20" ht="30" x14ac:dyDescent="0.25">
      <c r="A35" s="74">
        <v>31</v>
      </c>
      <c r="B35" s="12" t="s">
        <v>563</v>
      </c>
      <c r="C35" s="50" t="s">
        <v>1525</v>
      </c>
      <c r="D35" s="12" t="s">
        <v>547</v>
      </c>
      <c r="E35" s="14">
        <v>6</v>
      </c>
      <c r="F35" s="12" t="s">
        <v>539</v>
      </c>
      <c r="G35" s="34">
        <v>19</v>
      </c>
      <c r="H35" s="34">
        <f t="shared" si="0"/>
        <v>19</v>
      </c>
      <c r="I35" s="34">
        <v>19.8</v>
      </c>
      <c r="J35" s="34">
        <f t="shared" si="1"/>
        <v>19.8</v>
      </c>
      <c r="K35" s="34">
        <v>0.55000000000000004</v>
      </c>
      <c r="L35" s="34">
        <f t="shared" si="2"/>
        <v>55.000000000000007</v>
      </c>
      <c r="M35" s="35">
        <f t="shared" si="3"/>
        <v>19</v>
      </c>
      <c r="N35" s="35">
        <f t="shared" si="4"/>
        <v>19.8</v>
      </c>
      <c r="O35" s="35">
        <f t="shared" si="5"/>
        <v>43.292682926829265</v>
      </c>
      <c r="P35" s="33">
        <f t="shared" si="6"/>
        <v>82.092682926829269</v>
      </c>
      <c r="Q35" s="22"/>
      <c r="R35" s="22"/>
      <c r="S35" s="22"/>
      <c r="T35" s="22"/>
    </row>
    <row r="36" spans="1:20" s="30" customFormat="1" ht="30" x14ac:dyDescent="0.25">
      <c r="A36" s="74">
        <v>32</v>
      </c>
      <c r="B36" s="12" t="s">
        <v>305</v>
      </c>
      <c r="C36" s="50" t="s">
        <v>1486</v>
      </c>
      <c r="D36" s="12" t="s">
        <v>293</v>
      </c>
      <c r="E36" s="14">
        <v>6</v>
      </c>
      <c r="F36" s="12" t="s">
        <v>294</v>
      </c>
      <c r="G36" s="34">
        <v>25</v>
      </c>
      <c r="H36" s="34">
        <f t="shared" si="0"/>
        <v>25</v>
      </c>
      <c r="I36" s="34">
        <v>14</v>
      </c>
      <c r="J36" s="34">
        <f t="shared" si="1"/>
        <v>14</v>
      </c>
      <c r="K36" s="34">
        <v>0.59</v>
      </c>
      <c r="L36" s="34">
        <f t="shared" si="2"/>
        <v>59</v>
      </c>
      <c r="M36" s="35">
        <f t="shared" si="3"/>
        <v>25</v>
      </c>
      <c r="N36" s="35">
        <f t="shared" si="4"/>
        <v>14</v>
      </c>
      <c r="O36" s="35">
        <f t="shared" si="5"/>
        <v>42.804878048780488</v>
      </c>
      <c r="P36" s="33">
        <f t="shared" si="6"/>
        <v>81.804878048780495</v>
      </c>
      <c r="Q36" s="31"/>
      <c r="R36" s="31"/>
      <c r="S36" s="31"/>
      <c r="T36" s="31"/>
    </row>
    <row r="37" spans="1:20" s="30" customFormat="1" ht="30" x14ac:dyDescent="0.25">
      <c r="A37" s="86">
        <v>33</v>
      </c>
      <c r="B37" s="12" t="s">
        <v>82</v>
      </c>
      <c r="C37" s="81" t="s">
        <v>1450</v>
      </c>
      <c r="D37" s="12" t="s">
        <v>80</v>
      </c>
      <c r="E37" s="14">
        <v>5</v>
      </c>
      <c r="F37" s="12" t="s">
        <v>81</v>
      </c>
      <c r="G37" s="34">
        <v>23</v>
      </c>
      <c r="H37" s="34">
        <f t="shared" ref="H37:H68" si="7">IF(OR(G37=MIN(G$5:G$125),G37=""),"",G37)</f>
        <v>23</v>
      </c>
      <c r="I37" s="34">
        <v>17.8</v>
      </c>
      <c r="J37" s="34">
        <f t="shared" ref="J37:J68" si="8">IF(OR(I37=MIN(I$5:I$125),I37=""),"",I37)</f>
        <v>17.8</v>
      </c>
      <c r="K37" s="34">
        <v>1.1399999999999999</v>
      </c>
      <c r="L37" s="34">
        <f t="shared" ref="L37:L68" si="9">IF(K37&lt;&gt;"",INT(K37)*60+(K37-INT(K37))*100,"")</f>
        <v>73.999999999999986</v>
      </c>
      <c r="M37" s="35">
        <f t="shared" ref="M37:M68" si="10">IF(G37&lt;&gt;"",(30*G37)/MAX(G$5:G$128),"")</f>
        <v>23</v>
      </c>
      <c r="N37" s="35">
        <f t="shared" ref="N37:N68" si="11">IF(I37&lt;&gt;"",IF(I37=0,0,(20*I37)/MAX(I$5:I$128)),"0")</f>
        <v>17.8</v>
      </c>
      <c r="O37" s="35">
        <f t="shared" ref="O37:O68" si="12">IF(L37&lt;&gt;"",50/(MAX(L$5:L$128)-SMALL(L$5:L$129,COUNTIF(L$5:L$128,"&lt;=0")+1))*(MAX(L$5:L$128)-L37),"0")</f>
        <v>40.975609756097562</v>
      </c>
      <c r="P37" s="33">
        <f t="shared" ref="P37:P68" si="13">M37+N37+O37</f>
        <v>81.775609756097566</v>
      </c>
      <c r="Q37" s="31"/>
      <c r="R37" s="31"/>
      <c r="S37" s="31"/>
      <c r="T37" s="31"/>
    </row>
    <row r="38" spans="1:20" s="30" customFormat="1" ht="30" x14ac:dyDescent="0.25">
      <c r="A38" s="86">
        <v>34</v>
      </c>
      <c r="B38" s="63" t="s">
        <v>639</v>
      </c>
      <c r="C38" s="76" t="s">
        <v>1536</v>
      </c>
      <c r="D38" s="63" t="s">
        <v>632</v>
      </c>
      <c r="E38" s="67">
        <v>5</v>
      </c>
      <c r="F38" s="63" t="s">
        <v>638</v>
      </c>
      <c r="G38" s="34">
        <v>18.5</v>
      </c>
      <c r="H38" s="34">
        <f t="shared" si="7"/>
        <v>18.5</v>
      </c>
      <c r="I38" s="34">
        <v>19.899999999999999</v>
      </c>
      <c r="J38" s="34">
        <f t="shared" si="8"/>
        <v>19.899999999999999</v>
      </c>
      <c r="K38" s="34">
        <v>0.56000000000000005</v>
      </c>
      <c r="L38" s="34">
        <f t="shared" si="9"/>
        <v>56.000000000000007</v>
      </c>
      <c r="M38" s="35">
        <f t="shared" si="10"/>
        <v>18.5</v>
      </c>
      <c r="N38" s="35">
        <f t="shared" si="11"/>
        <v>19.899999999999999</v>
      </c>
      <c r="O38" s="35">
        <f t="shared" si="12"/>
        <v>43.170731707317074</v>
      </c>
      <c r="P38" s="33">
        <f t="shared" si="13"/>
        <v>81.570731707317066</v>
      </c>
      <c r="Q38" s="31"/>
      <c r="R38" s="31"/>
      <c r="S38" s="31"/>
      <c r="T38" s="31"/>
    </row>
    <row r="39" spans="1:20" s="30" customFormat="1" ht="30" x14ac:dyDescent="0.25">
      <c r="A39" s="86">
        <v>35</v>
      </c>
      <c r="B39" s="63" t="s">
        <v>676</v>
      </c>
      <c r="C39" s="76" t="s">
        <v>1537</v>
      </c>
      <c r="D39" s="63" t="s">
        <v>670</v>
      </c>
      <c r="E39" s="62">
        <v>5</v>
      </c>
      <c r="F39" s="63" t="s">
        <v>671</v>
      </c>
      <c r="G39" s="34">
        <v>26</v>
      </c>
      <c r="H39" s="34">
        <f t="shared" si="7"/>
        <v>26</v>
      </c>
      <c r="I39" s="34">
        <v>15.5</v>
      </c>
      <c r="J39" s="34">
        <f t="shared" si="8"/>
        <v>15.5</v>
      </c>
      <c r="K39" s="34">
        <v>1.22</v>
      </c>
      <c r="L39" s="34">
        <f t="shared" si="9"/>
        <v>82</v>
      </c>
      <c r="M39" s="35">
        <f t="shared" si="10"/>
        <v>26</v>
      </c>
      <c r="N39" s="35">
        <f t="shared" si="11"/>
        <v>15.5</v>
      </c>
      <c r="O39" s="35">
        <f t="shared" si="12"/>
        <v>40</v>
      </c>
      <c r="P39" s="33">
        <f t="shared" si="13"/>
        <v>81.5</v>
      </c>
      <c r="Q39" s="31"/>
      <c r="R39" s="31"/>
      <c r="S39" s="31"/>
      <c r="T39" s="31"/>
    </row>
    <row r="40" spans="1:20" ht="30" x14ac:dyDescent="0.25">
      <c r="A40" s="86">
        <v>36</v>
      </c>
      <c r="B40" s="12" t="s">
        <v>561</v>
      </c>
      <c r="C40" s="50" t="s">
        <v>1523</v>
      </c>
      <c r="D40" s="12" t="s">
        <v>547</v>
      </c>
      <c r="E40" s="14">
        <v>6</v>
      </c>
      <c r="F40" s="12" t="s">
        <v>539</v>
      </c>
      <c r="G40" s="34">
        <v>18</v>
      </c>
      <c r="H40" s="34">
        <f t="shared" si="7"/>
        <v>18</v>
      </c>
      <c r="I40" s="34">
        <v>20</v>
      </c>
      <c r="J40" s="34">
        <f t="shared" si="8"/>
        <v>20</v>
      </c>
      <c r="K40" s="34">
        <v>0.55000000000000004</v>
      </c>
      <c r="L40" s="34">
        <f t="shared" si="9"/>
        <v>55.000000000000007</v>
      </c>
      <c r="M40" s="35">
        <f t="shared" si="10"/>
        <v>18</v>
      </c>
      <c r="N40" s="35">
        <f t="shared" si="11"/>
        <v>20</v>
      </c>
      <c r="O40" s="35">
        <f t="shared" si="12"/>
        <v>43.292682926829265</v>
      </c>
      <c r="P40" s="33">
        <f t="shared" si="13"/>
        <v>81.292682926829258</v>
      </c>
      <c r="Q40" s="22"/>
      <c r="R40" s="22"/>
      <c r="S40" s="22"/>
      <c r="T40" s="22"/>
    </row>
    <row r="41" spans="1:20" ht="30" x14ac:dyDescent="0.25">
      <c r="A41" s="74">
        <v>37</v>
      </c>
      <c r="B41" s="12" t="s">
        <v>787</v>
      </c>
      <c r="C41" s="50" t="s">
        <v>1520</v>
      </c>
      <c r="D41" s="12" t="s">
        <v>547</v>
      </c>
      <c r="E41" s="28">
        <v>5</v>
      </c>
      <c r="F41" s="12" t="s">
        <v>539</v>
      </c>
      <c r="G41" s="34">
        <v>19</v>
      </c>
      <c r="H41" s="34">
        <f t="shared" si="7"/>
        <v>19</v>
      </c>
      <c r="I41" s="34">
        <v>20</v>
      </c>
      <c r="J41" s="34">
        <f t="shared" si="8"/>
        <v>20</v>
      </c>
      <c r="K41" s="34">
        <v>1.04</v>
      </c>
      <c r="L41" s="34">
        <f t="shared" si="9"/>
        <v>64</v>
      </c>
      <c r="M41" s="35">
        <f t="shared" si="10"/>
        <v>19</v>
      </c>
      <c r="N41" s="35">
        <f t="shared" si="11"/>
        <v>20</v>
      </c>
      <c r="O41" s="35">
        <f t="shared" si="12"/>
        <v>42.195121951219512</v>
      </c>
      <c r="P41" s="33">
        <f t="shared" si="13"/>
        <v>81.195121951219505</v>
      </c>
      <c r="Q41" s="22"/>
      <c r="R41" s="22"/>
      <c r="S41" s="22"/>
      <c r="T41" s="22"/>
    </row>
    <row r="42" spans="1:20" ht="30" x14ac:dyDescent="0.25">
      <c r="A42" s="74">
        <v>38</v>
      </c>
      <c r="B42" s="12" t="s">
        <v>303</v>
      </c>
      <c r="C42" s="50" t="s">
        <v>1484</v>
      </c>
      <c r="D42" s="12" t="s">
        <v>283</v>
      </c>
      <c r="E42" s="14">
        <v>6</v>
      </c>
      <c r="F42" s="12" t="s">
        <v>290</v>
      </c>
      <c r="G42" s="34">
        <v>25</v>
      </c>
      <c r="H42" s="34">
        <f t="shared" si="7"/>
        <v>25</v>
      </c>
      <c r="I42" s="34">
        <v>15</v>
      </c>
      <c r="J42" s="34">
        <f t="shared" si="8"/>
        <v>15</v>
      </c>
      <c r="K42" s="34">
        <v>1.1399999999999999</v>
      </c>
      <c r="L42" s="34">
        <f t="shared" si="9"/>
        <v>73.999999999999986</v>
      </c>
      <c r="M42" s="35">
        <f t="shared" si="10"/>
        <v>25</v>
      </c>
      <c r="N42" s="35">
        <f t="shared" si="11"/>
        <v>15</v>
      </c>
      <c r="O42" s="35">
        <f t="shared" si="12"/>
        <v>40.975609756097562</v>
      </c>
      <c r="P42" s="33">
        <f t="shared" si="13"/>
        <v>80.975609756097555</v>
      </c>
      <c r="Q42" s="22"/>
      <c r="R42" s="22"/>
      <c r="S42" s="22"/>
      <c r="T42" s="22"/>
    </row>
    <row r="43" spans="1:20" ht="30" x14ac:dyDescent="0.25">
      <c r="A43" s="74">
        <v>39</v>
      </c>
      <c r="B43" s="12" t="s">
        <v>554</v>
      </c>
      <c r="C43" s="50" t="s">
        <v>1514</v>
      </c>
      <c r="D43" s="12" t="s">
        <v>547</v>
      </c>
      <c r="E43" s="28">
        <v>5</v>
      </c>
      <c r="F43" s="12" t="s">
        <v>539</v>
      </c>
      <c r="G43" s="34">
        <v>18</v>
      </c>
      <c r="H43" s="34">
        <f t="shared" si="7"/>
        <v>18</v>
      </c>
      <c r="I43" s="34">
        <v>20</v>
      </c>
      <c r="J43" s="34">
        <f t="shared" si="8"/>
        <v>20</v>
      </c>
      <c r="K43" s="34">
        <v>0.57999999999999996</v>
      </c>
      <c r="L43" s="34">
        <f t="shared" si="9"/>
        <v>57.999999999999993</v>
      </c>
      <c r="M43" s="35">
        <f t="shared" si="10"/>
        <v>18</v>
      </c>
      <c r="N43" s="35">
        <f t="shared" si="11"/>
        <v>20</v>
      </c>
      <c r="O43" s="35">
        <f t="shared" si="12"/>
        <v>42.926829268292678</v>
      </c>
      <c r="P43" s="33">
        <f t="shared" si="13"/>
        <v>80.926829268292678</v>
      </c>
      <c r="Q43" s="22"/>
      <c r="R43" s="22"/>
      <c r="S43" s="22"/>
      <c r="T43" s="22"/>
    </row>
    <row r="44" spans="1:20" ht="30" x14ac:dyDescent="0.25">
      <c r="A44" s="74">
        <v>40</v>
      </c>
      <c r="B44" s="12" t="s">
        <v>557</v>
      </c>
      <c r="C44" s="50" t="s">
        <v>1517</v>
      </c>
      <c r="D44" s="12" t="s">
        <v>547</v>
      </c>
      <c r="E44" s="28">
        <v>5</v>
      </c>
      <c r="F44" s="12" t="s">
        <v>539</v>
      </c>
      <c r="G44" s="34">
        <v>18</v>
      </c>
      <c r="H44" s="34">
        <f t="shared" si="7"/>
        <v>18</v>
      </c>
      <c r="I44" s="34">
        <v>20</v>
      </c>
      <c r="J44" s="34">
        <f t="shared" si="8"/>
        <v>20</v>
      </c>
      <c r="K44" s="34">
        <v>0.57999999999999996</v>
      </c>
      <c r="L44" s="34">
        <f t="shared" si="9"/>
        <v>57.999999999999993</v>
      </c>
      <c r="M44" s="35">
        <f t="shared" si="10"/>
        <v>18</v>
      </c>
      <c r="N44" s="35">
        <f t="shared" si="11"/>
        <v>20</v>
      </c>
      <c r="O44" s="35">
        <f t="shared" si="12"/>
        <v>42.926829268292678</v>
      </c>
      <c r="P44" s="33">
        <f t="shared" si="13"/>
        <v>80.926829268292678</v>
      </c>
      <c r="Q44" s="22"/>
      <c r="R44" s="22"/>
      <c r="S44" s="22"/>
      <c r="T44" s="22"/>
    </row>
    <row r="45" spans="1:20" ht="30" x14ac:dyDescent="0.25">
      <c r="A45" s="74">
        <v>41</v>
      </c>
      <c r="B45" s="63" t="s">
        <v>637</v>
      </c>
      <c r="C45" s="81" t="s">
        <v>1535</v>
      </c>
      <c r="D45" s="63" t="s">
        <v>632</v>
      </c>
      <c r="E45" s="67">
        <v>5</v>
      </c>
      <c r="F45" s="63" t="s">
        <v>638</v>
      </c>
      <c r="G45" s="34">
        <v>20</v>
      </c>
      <c r="H45" s="34">
        <f t="shared" si="7"/>
        <v>20</v>
      </c>
      <c r="I45" s="34">
        <v>19</v>
      </c>
      <c r="J45" s="34">
        <f t="shared" si="8"/>
        <v>19</v>
      </c>
      <c r="K45" s="34">
        <v>1.07</v>
      </c>
      <c r="L45" s="34">
        <f t="shared" si="9"/>
        <v>67</v>
      </c>
      <c r="M45" s="35">
        <f t="shared" si="10"/>
        <v>20</v>
      </c>
      <c r="N45" s="35">
        <f t="shared" si="11"/>
        <v>19</v>
      </c>
      <c r="O45" s="35">
        <f t="shared" si="12"/>
        <v>41.829268292682926</v>
      </c>
      <c r="P45" s="33">
        <f t="shared" si="13"/>
        <v>80.829268292682926</v>
      </c>
      <c r="Q45" s="22"/>
      <c r="R45" s="22"/>
      <c r="S45" s="22"/>
      <c r="T45" s="22"/>
    </row>
    <row r="46" spans="1:20" ht="30" x14ac:dyDescent="0.25">
      <c r="A46" s="74">
        <v>42</v>
      </c>
      <c r="B46" s="12" t="s">
        <v>304</v>
      </c>
      <c r="C46" s="50" t="s">
        <v>1485</v>
      </c>
      <c r="D46" s="12" t="s">
        <v>293</v>
      </c>
      <c r="E46" s="14">
        <v>6</v>
      </c>
      <c r="F46" s="12" t="s">
        <v>294</v>
      </c>
      <c r="G46" s="34">
        <v>20</v>
      </c>
      <c r="H46" s="34">
        <f t="shared" si="7"/>
        <v>20</v>
      </c>
      <c r="I46" s="34">
        <v>18</v>
      </c>
      <c r="J46" s="34">
        <f t="shared" si="8"/>
        <v>18</v>
      </c>
      <c r="K46" s="34">
        <v>1.01</v>
      </c>
      <c r="L46" s="34">
        <f t="shared" si="9"/>
        <v>61</v>
      </c>
      <c r="M46" s="35">
        <f t="shared" si="10"/>
        <v>20</v>
      </c>
      <c r="N46" s="35">
        <f t="shared" si="11"/>
        <v>18</v>
      </c>
      <c r="O46" s="35">
        <f t="shared" si="12"/>
        <v>42.560975609756099</v>
      </c>
      <c r="P46" s="33">
        <f t="shared" si="13"/>
        <v>80.560975609756099</v>
      </c>
      <c r="Q46" s="22"/>
      <c r="R46" s="22"/>
      <c r="S46" s="22"/>
      <c r="T46" s="22"/>
    </row>
    <row r="47" spans="1:20" ht="33" customHeight="1" x14ac:dyDescent="0.25">
      <c r="A47" s="74">
        <v>43</v>
      </c>
      <c r="B47" s="12" t="s">
        <v>1459</v>
      </c>
      <c r="C47" s="76" t="s">
        <v>1460</v>
      </c>
      <c r="D47" s="12" t="s">
        <v>122</v>
      </c>
      <c r="E47" s="14">
        <v>6</v>
      </c>
      <c r="F47" s="12" t="s">
        <v>124</v>
      </c>
      <c r="G47" s="34">
        <v>21</v>
      </c>
      <c r="H47" s="34">
        <f t="shared" si="7"/>
        <v>21</v>
      </c>
      <c r="I47" s="34">
        <v>18</v>
      </c>
      <c r="J47" s="34">
        <f t="shared" si="8"/>
        <v>18</v>
      </c>
      <c r="K47" s="34">
        <v>1.1000000000000001</v>
      </c>
      <c r="L47" s="34">
        <f t="shared" si="9"/>
        <v>70.000000000000014</v>
      </c>
      <c r="M47" s="35">
        <f t="shared" si="10"/>
        <v>21</v>
      </c>
      <c r="N47" s="35">
        <f t="shared" si="11"/>
        <v>18</v>
      </c>
      <c r="O47" s="35">
        <f t="shared" si="12"/>
        <v>41.463414634146339</v>
      </c>
      <c r="P47" s="33">
        <f t="shared" si="13"/>
        <v>80.463414634146346</v>
      </c>
      <c r="Q47" s="22"/>
      <c r="R47" s="22"/>
      <c r="S47" s="22"/>
      <c r="T47" s="22"/>
    </row>
    <row r="48" spans="1:20" ht="30" x14ac:dyDescent="0.25">
      <c r="A48" s="74">
        <v>44</v>
      </c>
      <c r="B48" s="12" t="s">
        <v>126</v>
      </c>
      <c r="C48" s="81" t="s">
        <v>1454</v>
      </c>
      <c r="D48" s="12" t="s">
        <v>122</v>
      </c>
      <c r="E48" s="14">
        <v>5</v>
      </c>
      <c r="F48" s="12" t="s">
        <v>123</v>
      </c>
      <c r="G48" s="34">
        <v>23</v>
      </c>
      <c r="H48" s="34">
        <f t="shared" si="7"/>
        <v>23</v>
      </c>
      <c r="I48" s="34">
        <v>16.5</v>
      </c>
      <c r="J48" s="34">
        <f t="shared" si="8"/>
        <v>16.5</v>
      </c>
      <c r="K48" s="34">
        <v>1.1499999999999999</v>
      </c>
      <c r="L48" s="34">
        <f t="shared" si="9"/>
        <v>74.999999999999986</v>
      </c>
      <c r="M48" s="35">
        <f t="shared" si="10"/>
        <v>23</v>
      </c>
      <c r="N48" s="35">
        <f t="shared" si="11"/>
        <v>16.5</v>
      </c>
      <c r="O48" s="35">
        <f t="shared" si="12"/>
        <v>40.853658536585364</v>
      </c>
      <c r="P48" s="33">
        <f t="shared" si="13"/>
        <v>80.353658536585357</v>
      </c>
      <c r="Q48" s="22"/>
      <c r="R48" s="22"/>
      <c r="S48" s="22"/>
      <c r="T48" s="22"/>
    </row>
    <row r="49" spans="1:20" ht="35.25" customHeight="1" x14ac:dyDescent="0.25">
      <c r="A49" s="74">
        <v>45</v>
      </c>
      <c r="B49" s="12" t="s">
        <v>376</v>
      </c>
      <c r="C49" s="50" t="s">
        <v>1493</v>
      </c>
      <c r="D49" s="12" t="s">
        <v>367</v>
      </c>
      <c r="E49" s="28">
        <v>5</v>
      </c>
      <c r="F49" s="12" t="s">
        <v>371</v>
      </c>
      <c r="G49" s="34">
        <v>23</v>
      </c>
      <c r="H49" s="34">
        <f t="shared" si="7"/>
        <v>23</v>
      </c>
      <c r="I49" s="34">
        <v>16</v>
      </c>
      <c r="J49" s="34">
        <f t="shared" si="8"/>
        <v>16</v>
      </c>
      <c r="K49" s="34">
        <v>1.1299999999999999</v>
      </c>
      <c r="L49" s="34">
        <f t="shared" si="9"/>
        <v>72.999999999999986</v>
      </c>
      <c r="M49" s="35">
        <f t="shared" si="10"/>
        <v>23</v>
      </c>
      <c r="N49" s="35">
        <f t="shared" si="11"/>
        <v>16</v>
      </c>
      <c r="O49" s="35">
        <f t="shared" si="12"/>
        <v>41.097560975609753</v>
      </c>
      <c r="P49" s="33">
        <f t="shared" si="13"/>
        <v>80.097560975609753</v>
      </c>
      <c r="Q49" s="22"/>
      <c r="R49" s="22"/>
      <c r="S49" s="22"/>
      <c r="T49" s="22"/>
    </row>
    <row r="50" spans="1:20" ht="33.75" customHeight="1" x14ac:dyDescent="0.25">
      <c r="A50" s="19">
        <v>46</v>
      </c>
      <c r="B50" s="63" t="s">
        <v>680</v>
      </c>
      <c r="C50" s="87" t="s">
        <v>1541</v>
      </c>
      <c r="D50" s="63" t="s">
        <v>670</v>
      </c>
      <c r="E50" s="67">
        <v>6</v>
      </c>
      <c r="F50" s="63" t="s">
        <v>674</v>
      </c>
      <c r="G50" s="34">
        <v>26</v>
      </c>
      <c r="H50" s="34">
        <f t="shared" si="7"/>
        <v>26</v>
      </c>
      <c r="I50" s="34">
        <v>14.5</v>
      </c>
      <c r="J50" s="34">
        <f t="shared" si="8"/>
        <v>14.5</v>
      </c>
      <c r="K50" s="34">
        <v>1.26</v>
      </c>
      <c r="L50" s="34">
        <f t="shared" si="9"/>
        <v>86</v>
      </c>
      <c r="M50" s="35">
        <f t="shared" si="10"/>
        <v>26</v>
      </c>
      <c r="N50" s="35">
        <f t="shared" si="11"/>
        <v>14.5</v>
      </c>
      <c r="O50" s="35">
        <f t="shared" si="12"/>
        <v>39.512195121951216</v>
      </c>
      <c r="P50" s="33">
        <f t="shared" si="13"/>
        <v>80.012195121951208</v>
      </c>
      <c r="Q50" s="24"/>
      <c r="R50" s="24"/>
      <c r="S50" s="24"/>
      <c r="T50" s="22"/>
    </row>
    <row r="51" spans="1:20" ht="30" x14ac:dyDescent="0.25">
      <c r="A51" s="19">
        <v>47</v>
      </c>
      <c r="B51" s="12" t="s">
        <v>556</v>
      </c>
      <c r="C51" s="72" t="s">
        <v>1516</v>
      </c>
      <c r="D51" s="12" t="s">
        <v>547</v>
      </c>
      <c r="E51" s="28">
        <v>5</v>
      </c>
      <c r="F51" s="12" t="s">
        <v>539</v>
      </c>
      <c r="G51" s="34">
        <v>18</v>
      </c>
      <c r="H51" s="34">
        <f t="shared" si="7"/>
        <v>18</v>
      </c>
      <c r="I51" s="34">
        <v>19.8</v>
      </c>
      <c r="J51" s="34">
        <f t="shared" si="8"/>
        <v>19.8</v>
      </c>
      <c r="K51" s="34">
        <v>1.04</v>
      </c>
      <c r="L51" s="34">
        <f t="shared" si="9"/>
        <v>64</v>
      </c>
      <c r="M51" s="35">
        <f t="shared" si="10"/>
        <v>18</v>
      </c>
      <c r="N51" s="35">
        <f t="shared" si="11"/>
        <v>19.8</v>
      </c>
      <c r="O51" s="35">
        <f t="shared" si="12"/>
        <v>42.195121951219512</v>
      </c>
      <c r="P51" s="33">
        <f t="shared" si="13"/>
        <v>79.995121951219517</v>
      </c>
      <c r="Q51" s="22"/>
      <c r="R51" s="22"/>
      <c r="S51" s="22"/>
      <c r="T51" s="22"/>
    </row>
    <row r="52" spans="1:20" ht="30" x14ac:dyDescent="0.25">
      <c r="A52" s="66">
        <v>48</v>
      </c>
      <c r="B52" s="12" t="s">
        <v>559</v>
      </c>
      <c r="C52" s="72" t="s">
        <v>1521</v>
      </c>
      <c r="D52" s="12" t="s">
        <v>547</v>
      </c>
      <c r="E52" s="28">
        <v>5</v>
      </c>
      <c r="F52" s="12" t="s">
        <v>539</v>
      </c>
      <c r="G52" s="34">
        <v>20</v>
      </c>
      <c r="H52" s="34">
        <f t="shared" si="7"/>
        <v>20</v>
      </c>
      <c r="I52" s="34">
        <v>20</v>
      </c>
      <c r="J52" s="34">
        <f t="shared" si="8"/>
        <v>20</v>
      </c>
      <c r="K52" s="34">
        <v>1.23</v>
      </c>
      <c r="L52" s="34">
        <f t="shared" si="9"/>
        <v>83</v>
      </c>
      <c r="M52" s="35">
        <f t="shared" si="10"/>
        <v>20</v>
      </c>
      <c r="N52" s="35">
        <f t="shared" si="11"/>
        <v>20</v>
      </c>
      <c r="O52" s="35">
        <f t="shared" si="12"/>
        <v>39.878048780487802</v>
      </c>
      <c r="P52" s="33">
        <f t="shared" si="13"/>
        <v>79.878048780487802</v>
      </c>
      <c r="Q52" s="22"/>
      <c r="R52" s="22"/>
      <c r="S52" s="22"/>
      <c r="T52" s="22"/>
    </row>
    <row r="53" spans="1:20" ht="30" x14ac:dyDescent="0.25">
      <c r="A53" s="66">
        <v>49</v>
      </c>
      <c r="B53" s="75" t="s">
        <v>636</v>
      </c>
      <c r="C53" s="88" t="s">
        <v>1534</v>
      </c>
      <c r="D53" s="63" t="s">
        <v>632</v>
      </c>
      <c r="E53" s="67">
        <v>5</v>
      </c>
      <c r="F53" s="63" t="s">
        <v>633</v>
      </c>
      <c r="G53" s="34">
        <v>19</v>
      </c>
      <c r="H53" s="34">
        <f t="shared" si="7"/>
        <v>19</v>
      </c>
      <c r="I53" s="34">
        <v>19.600000000000001</v>
      </c>
      <c r="J53" s="34">
        <f t="shared" si="8"/>
        <v>19.600000000000001</v>
      </c>
      <c r="K53" s="34">
        <v>1.1200000000000001</v>
      </c>
      <c r="L53" s="34">
        <f t="shared" si="9"/>
        <v>72.000000000000014</v>
      </c>
      <c r="M53" s="35">
        <f t="shared" si="10"/>
        <v>19</v>
      </c>
      <c r="N53" s="35">
        <f t="shared" si="11"/>
        <v>19.600000000000001</v>
      </c>
      <c r="O53" s="35">
        <f t="shared" si="12"/>
        <v>41.219512195121951</v>
      </c>
      <c r="P53" s="33">
        <f t="shared" si="13"/>
        <v>79.819512195121945</v>
      </c>
      <c r="Q53" s="22"/>
      <c r="R53" s="22"/>
      <c r="S53" s="22"/>
      <c r="T53" s="22"/>
    </row>
    <row r="54" spans="1:20" ht="30" x14ac:dyDescent="0.25">
      <c r="A54" s="66">
        <v>50</v>
      </c>
      <c r="B54" s="63" t="s">
        <v>677</v>
      </c>
      <c r="C54" s="88" t="s">
        <v>1538</v>
      </c>
      <c r="D54" s="63" t="s">
        <v>670</v>
      </c>
      <c r="E54" s="62">
        <v>5</v>
      </c>
      <c r="F54" s="63" t="s">
        <v>671</v>
      </c>
      <c r="G54" s="34">
        <v>25</v>
      </c>
      <c r="H54" s="34">
        <f t="shared" si="7"/>
        <v>25</v>
      </c>
      <c r="I54" s="34">
        <v>16</v>
      </c>
      <c r="J54" s="34">
        <f t="shared" si="8"/>
        <v>16</v>
      </c>
      <c r="K54" s="34">
        <v>1.32</v>
      </c>
      <c r="L54" s="34">
        <f t="shared" si="9"/>
        <v>92</v>
      </c>
      <c r="M54" s="35">
        <f t="shared" si="10"/>
        <v>25</v>
      </c>
      <c r="N54" s="35">
        <f t="shared" si="11"/>
        <v>16</v>
      </c>
      <c r="O54" s="35">
        <f t="shared" si="12"/>
        <v>38.780487804878049</v>
      </c>
      <c r="P54" s="33">
        <f t="shared" si="13"/>
        <v>79.780487804878049</v>
      </c>
      <c r="Q54" s="22"/>
      <c r="R54" s="22"/>
      <c r="S54" s="22"/>
      <c r="T54" s="22"/>
    </row>
    <row r="55" spans="1:20" ht="30" x14ac:dyDescent="0.25">
      <c r="A55" s="66">
        <v>51</v>
      </c>
      <c r="B55" s="63" t="s">
        <v>702</v>
      </c>
      <c r="C55" s="87" t="s">
        <v>1545</v>
      </c>
      <c r="D55" s="63" t="s">
        <v>697</v>
      </c>
      <c r="E55" s="67">
        <v>5</v>
      </c>
      <c r="F55" s="63" t="s">
        <v>700</v>
      </c>
      <c r="G55" s="34">
        <v>28</v>
      </c>
      <c r="H55" s="34">
        <f t="shared" si="7"/>
        <v>28</v>
      </c>
      <c r="I55" s="34">
        <v>15</v>
      </c>
      <c r="J55" s="34">
        <f t="shared" si="8"/>
        <v>15</v>
      </c>
      <c r="K55" s="34">
        <v>1.49</v>
      </c>
      <c r="L55" s="34">
        <f t="shared" si="9"/>
        <v>109</v>
      </c>
      <c r="M55" s="35">
        <f t="shared" si="10"/>
        <v>28</v>
      </c>
      <c r="N55" s="35">
        <f t="shared" si="11"/>
        <v>15</v>
      </c>
      <c r="O55" s="35">
        <f t="shared" si="12"/>
        <v>36.707317073170728</v>
      </c>
      <c r="P55" s="33">
        <f t="shared" si="13"/>
        <v>79.707317073170728</v>
      </c>
      <c r="Q55" s="22"/>
      <c r="R55" s="22"/>
      <c r="S55" s="22"/>
      <c r="T55" s="22"/>
    </row>
    <row r="56" spans="1:20" ht="30" x14ac:dyDescent="0.25">
      <c r="A56" s="66">
        <v>52</v>
      </c>
      <c r="B56" s="12" t="s">
        <v>555</v>
      </c>
      <c r="C56" s="72" t="s">
        <v>1515</v>
      </c>
      <c r="D56" s="12" t="s">
        <v>547</v>
      </c>
      <c r="E56" s="28">
        <v>5</v>
      </c>
      <c r="F56" s="12" t="s">
        <v>539</v>
      </c>
      <c r="G56" s="34">
        <v>17</v>
      </c>
      <c r="H56" s="34">
        <f t="shared" si="7"/>
        <v>17</v>
      </c>
      <c r="I56" s="34">
        <v>20</v>
      </c>
      <c r="J56" s="34">
        <f t="shared" si="8"/>
        <v>20</v>
      </c>
      <c r="K56" s="34">
        <v>1.03</v>
      </c>
      <c r="L56" s="34">
        <f t="shared" si="9"/>
        <v>63</v>
      </c>
      <c r="M56" s="35">
        <f t="shared" si="10"/>
        <v>17</v>
      </c>
      <c r="N56" s="35">
        <f t="shared" si="11"/>
        <v>20</v>
      </c>
      <c r="O56" s="35">
        <f t="shared" si="12"/>
        <v>42.317073170731703</v>
      </c>
      <c r="P56" s="33">
        <f t="shared" si="13"/>
        <v>79.317073170731703</v>
      </c>
      <c r="Q56" s="22"/>
      <c r="R56" s="22"/>
      <c r="S56" s="22"/>
      <c r="T56" s="22"/>
    </row>
    <row r="57" spans="1:20" ht="30" x14ac:dyDescent="0.25">
      <c r="A57" s="66">
        <v>53</v>
      </c>
      <c r="B57" s="12" t="s">
        <v>197</v>
      </c>
      <c r="C57" s="72" t="s">
        <v>1466</v>
      </c>
      <c r="D57" s="12" t="s">
        <v>87</v>
      </c>
      <c r="E57" s="14">
        <v>6</v>
      </c>
      <c r="F57" s="12" t="s">
        <v>88</v>
      </c>
      <c r="G57" s="34">
        <v>20</v>
      </c>
      <c r="H57" s="34">
        <f t="shared" si="7"/>
        <v>20</v>
      </c>
      <c r="I57" s="34">
        <v>19</v>
      </c>
      <c r="J57" s="34">
        <f t="shared" si="8"/>
        <v>19</v>
      </c>
      <c r="K57" s="34">
        <v>1.23</v>
      </c>
      <c r="L57" s="34">
        <f t="shared" si="9"/>
        <v>83</v>
      </c>
      <c r="M57" s="35">
        <f t="shared" si="10"/>
        <v>20</v>
      </c>
      <c r="N57" s="35">
        <f t="shared" si="11"/>
        <v>19</v>
      </c>
      <c r="O57" s="35">
        <f t="shared" si="12"/>
        <v>39.878048780487802</v>
      </c>
      <c r="P57" s="33">
        <f t="shared" si="13"/>
        <v>78.878048780487802</v>
      </c>
      <c r="Q57" s="22"/>
      <c r="R57" s="22"/>
      <c r="S57" s="22"/>
      <c r="T57" s="22"/>
    </row>
    <row r="58" spans="1:20" ht="30" x14ac:dyDescent="0.25">
      <c r="A58" s="66">
        <v>54</v>
      </c>
      <c r="B58" s="12" t="s">
        <v>83</v>
      </c>
      <c r="C58" s="88" t="s">
        <v>1451</v>
      </c>
      <c r="D58" s="12" t="s">
        <v>80</v>
      </c>
      <c r="E58" s="14">
        <v>6</v>
      </c>
      <c r="F58" s="12" t="s">
        <v>81</v>
      </c>
      <c r="G58" s="34">
        <v>20</v>
      </c>
      <c r="H58" s="34">
        <f t="shared" si="7"/>
        <v>20</v>
      </c>
      <c r="I58" s="34">
        <v>18</v>
      </c>
      <c r="J58" s="34">
        <f t="shared" si="8"/>
        <v>18</v>
      </c>
      <c r="K58" s="34">
        <v>1.1599999999999999</v>
      </c>
      <c r="L58" s="34">
        <f t="shared" si="9"/>
        <v>76</v>
      </c>
      <c r="M58" s="35">
        <f t="shared" si="10"/>
        <v>20</v>
      </c>
      <c r="N58" s="35">
        <f t="shared" si="11"/>
        <v>18</v>
      </c>
      <c r="O58" s="35">
        <f t="shared" si="12"/>
        <v>40.731707317073173</v>
      </c>
      <c r="P58" s="33">
        <f t="shared" si="13"/>
        <v>78.731707317073173</v>
      </c>
      <c r="Q58" s="22"/>
      <c r="R58" s="22"/>
      <c r="S58" s="22"/>
      <c r="T58" s="22"/>
    </row>
    <row r="59" spans="1:20" ht="30" x14ac:dyDescent="0.25">
      <c r="A59" s="66">
        <v>55</v>
      </c>
      <c r="B59" s="12" t="s">
        <v>466</v>
      </c>
      <c r="C59" s="72" t="s">
        <v>1504</v>
      </c>
      <c r="D59" s="12" t="s">
        <v>449</v>
      </c>
      <c r="E59" s="28">
        <v>6</v>
      </c>
      <c r="F59" s="12" t="s">
        <v>450</v>
      </c>
      <c r="G59" s="34">
        <v>19</v>
      </c>
      <c r="H59" s="34">
        <f t="shared" si="7"/>
        <v>19</v>
      </c>
      <c r="I59" s="34">
        <v>19.600000000000001</v>
      </c>
      <c r="J59" s="34">
        <f t="shared" si="8"/>
        <v>19.600000000000001</v>
      </c>
      <c r="K59" s="34">
        <v>1.21</v>
      </c>
      <c r="L59" s="34">
        <f t="shared" si="9"/>
        <v>81</v>
      </c>
      <c r="M59" s="35">
        <f t="shared" si="10"/>
        <v>19</v>
      </c>
      <c r="N59" s="35">
        <f t="shared" si="11"/>
        <v>19.600000000000001</v>
      </c>
      <c r="O59" s="35">
        <f t="shared" si="12"/>
        <v>40.121951219512191</v>
      </c>
      <c r="P59" s="33">
        <f t="shared" si="13"/>
        <v>78.721951219512192</v>
      </c>
      <c r="Q59" s="22"/>
      <c r="R59" s="22"/>
      <c r="S59" s="22"/>
      <c r="T59" s="22"/>
    </row>
    <row r="60" spans="1:20" ht="30" x14ac:dyDescent="0.25">
      <c r="A60" s="66">
        <v>56</v>
      </c>
      <c r="B60" s="12" t="s">
        <v>128</v>
      </c>
      <c r="C60" s="88" t="s">
        <v>1456</v>
      </c>
      <c r="D60" s="12" t="s">
        <v>122</v>
      </c>
      <c r="E60" s="14">
        <v>5</v>
      </c>
      <c r="F60" s="12" t="s">
        <v>123</v>
      </c>
      <c r="G60" s="34">
        <v>23</v>
      </c>
      <c r="H60" s="34">
        <f t="shared" si="7"/>
        <v>23</v>
      </c>
      <c r="I60" s="34">
        <v>14</v>
      </c>
      <c r="J60" s="34">
        <f t="shared" si="8"/>
        <v>14</v>
      </c>
      <c r="K60" s="34">
        <v>1.0900000000000001</v>
      </c>
      <c r="L60" s="34">
        <f t="shared" si="9"/>
        <v>69</v>
      </c>
      <c r="M60" s="35">
        <f t="shared" si="10"/>
        <v>23</v>
      </c>
      <c r="N60" s="35">
        <f t="shared" si="11"/>
        <v>14</v>
      </c>
      <c r="O60" s="35">
        <f t="shared" si="12"/>
        <v>41.585365853658537</v>
      </c>
      <c r="P60" s="33">
        <f t="shared" si="13"/>
        <v>78.585365853658544</v>
      </c>
      <c r="Q60" s="22"/>
      <c r="R60" s="22"/>
      <c r="S60" s="22"/>
      <c r="T60" s="22"/>
    </row>
    <row r="61" spans="1:20" ht="30" x14ac:dyDescent="0.25">
      <c r="A61" s="66">
        <v>57</v>
      </c>
      <c r="B61" s="12" t="s">
        <v>377</v>
      </c>
      <c r="C61" s="72" t="s">
        <v>1494</v>
      </c>
      <c r="D61" s="12" t="s">
        <v>367</v>
      </c>
      <c r="E61" s="28">
        <v>5</v>
      </c>
      <c r="F61" s="12" t="s">
        <v>371</v>
      </c>
      <c r="G61" s="34">
        <v>23</v>
      </c>
      <c r="H61" s="34">
        <f t="shared" si="7"/>
        <v>23</v>
      </c>
      <c r="I61" s="34">
        <v>18</v>
      </c>
      <c r="J61" s="34">
        <f t="shared" si="8"/>
        <v>18</v>
      </c>
      <c r="K61" s="34">
        <v>1.42</v>
      </c>
      <c r="L61" s="34">
        <f t="shared" si="9"/>
        <v>102</v>
      </c>
      <c r="M61" s="35">
        <f t="shared" si="10"/>
        <v>23</v>
      </c>
      <c r="N61" s="35">
        <f t="shared" si="11"/>
        <v>18</v>
      </c>
      <c r="O61" s="35">
        <f t="shared" si="12"/>
        <v>37.560975609756099</v>
      </c>
      <c r="P61" s="33">
        <f t="shared" si="13"/>
        <v>78.560975609756099</v>
      </c>
      <c r="Q61" s="22"/>
      <c r="R61" s="22"/>
      <c r="S61" s="22"/>
      <c r="T61" s="22"/>
    </row>
    <row r="62" spans="1:20" ht="30" x14ac:dyDescent="0.25">
      <c r="A62" s="66">
        <v>58</v>
      </c>
      <c r="B62" s="12" t="s">
        <v>797</v>
      </c>
      <c r="C62" s="72" t="s">
        <v>1498</v>
      </c>
      <c r="D62" s="12" t="s">
        <v>445</v>
      </c>
      <c r="E62" s="14">
        <v>5</v>
      </c>
      <c r="F62" s="12" t="s">
        <v>459</v>
      </c>
      <c r="G62" s="34">
        <v>17</v>
      </c>
      <c r="H62" s="34">
        <f t="shared" si="7"/>
        <v>17</v>
      </c>
      <c r="I62" s="34">
        <v>19</v>
      </c>
      <c r="J62" s="34">
        <f t="shared" si="8"/>
        <v>19</v>
      </c>
      <c r="K62" s="34">
        <v>1.08</v>
      </c>
      <c r="L62" s="34">
        <f t="shared" si="9"/>
        <v>68</v>
      </c>
      <c r="M62" s="35">
        <f t="shared" si="10"/>
        <v>17</v>
      </c>
      <c r="N62" s="35">
        <f t="shared" si="11"/>
        <v>19</v>
      </c>
      <c r="O62" s="35">
        <f t="shared" si="12"/>
        <v>41.707317073170728</v>
      </c>
      <c r="P62" s="33">
        <f t="shared" si="13"/>
        <v>77.707317073170728</v>
      </c>
      <c r="Q62" s="22"/>
      <c r="R62" s="22"/>
      <c r="S62" s="22"/>
      <c r="T62" s="22"/>
    </row>
    <row r="63" spans="1:20" ht="30" x14ac:dyDescent="0.25">
      <c r="A63" s="66">
        <v>59</v>
      </c>
      <c r="B63" s="12" t="s">
        <v>297</v>
      </c>
      <c r="C63" s="72" t="s">
        <v>1478</v>
      </c>
      <c r="D63" s="12" t="s">
        <v>283</v>
      </c>
      <c r="E63" s="14">
        <v>5</v>
      </c>
      <c r="F63" s="12" t="s">
        <v>284</v>
      </c>
      <c r="G63" s="34">
        <v>28</v>
      </c>
      <c r="H63" s="34">
        <f t="shared" si="7"/>
        <v>28</v>
      </c>
      <c r="I63" s="34">
        <v>8.5</v>
      </c>
      <c r="J63" s="34">
        <f t="shared" si="8"/>
        <v>8.5</v>
      </c>
      <c r="K63" s="34">
        <v>1.2</v>
      </c>
      <c r="L63" s="34">
        <f t="shared" si="9"/>
        <v>80</v>
      </c>
      <c r="M63" s="35">
        <f t="shared" si="10"/>
        <v>28</v>
      </c>
      <c r="N63" s="35">
        <f t="shared" si="11"/>
        <v>8.5</v>
      </c>
      <c r="O63" s="35">
        <f t="shared" si="12"/>
        <v>40.243902439024389</v>
      </c>
      <c r="P63" s="33">
        <f t="shared" si="13"/>
        <v>76.743902439024396</v>
      </c>
      <c r="Q63" s="22"/>
      <c r="R63" s="22"/>
      <c r="S63" s="22"/>
      <c r="T63" s="22"/>
    </row>
    <row r="64" spans="1:20" ht="30" x14ac:dyDescent="0.25">
      <c r="A64" s="66">
        <v>60</v>
      </c>
      <c r="B64" s="75" t="s">
        <v>678</v>
      </c>
      <c r="C64" s="88" t="s">
        <v>1539</v>
      </c>
      <c r="D64" s="63" t="s">
        <v>670</v>
      </c>
      <c r="E64" s="62">
        <v>5</v>
      </c>
      <c r="F64" s="63" t="s">
        <v>671</v>
      </c>
      <c r="G64" s="34">
        <v>25</v>
      </c>
      <c r="H64" s="34">
        <f t="shared" si="7"/>
        <v>25</v>
      </c>
      <c r="I64" s="34">
        <v>13</v>
      </c>
      <c r="J64" s="34">
        <f t="shared" si="8"/>
        <v>13</v>
      </c>
      <c r="K64" s="34">
        <v>1.35</v>
      </c>
      <c r="L64" s="34">
        <f t="shared" si="9"/>
        <v>95</v>
      </c>
      <c r="M64" s="35">
        <f t="shared" si="10"/>
        <v>25</v>
      </c>
      <c r="N64" s="35">
        <f t="shared" si="11"/>
        <v>13</v>
      </c>
      <c r="O64" s="35">
        <f t="shared" si="12"/>
        <v>38.414634146341463</v>
      </c>
      <c r="P64" s="33">
        <f t="shared" si="13"/>
        <v>76.414634146341456</v>
      </c>
      <c r="Q64" s="22"/>
      <c r="R64" s="22"/>
      <c r="S64" s="22"/>
      <c r="T64" s="22"/>
    </row>
    <row r="65" spans="1:20" ht="30" x14ac:dyDescent="0.25">
      <c r="A65" s="66">
        <v>61</v>
      </c>
      <c r="B65" s="12" t="s">
        <v>357</v>
      </c>
      <c r="C65" s="72" t="s">
        <v>1491</v>
      </c>
      <c r="D65" s="12" t="s">
        <v>358</v>
      </c>
      <c r="E65" s="14">
        <v>5</v>
      </c>
      <c r="F65" s="12" t="s">
        <v>354</v>
      </c>
      <c r="G65" s="34">
        <v>15</v>
      </c>
      <c r="H65" s="34">
        <f t="shared" si="7"/>
        <v>15</v>
      </c>
      <c r="I65" s="34">
        <v>18.5</v>
      </c>
      <c r="J65" s="34">
        <f t="shared" si="8"/>
        <v>18.5</v>
      </c>
      <c r="K65" s="34">
        <v>1.02</v>
      </c>
      <c r="L65" s="34">
        <f t="shared" si="9"/>
        <v>62</v>
      </c>
      <c r="M65" s="35">
        <f t="shared" si="10"/>
        <v>15</v>
      </c>
      <c r="N65" s="35">
        <f t="shared" si="11"/>
        <v>18.5</v>
      </c>
      <c r="O65" s="35">
        <f t="shared" si="12"/>
        <v>42.439024390243901</v>
      </c>
      <c r="P65" s="33">
        <f t="shared" si="13"/>
        <v>75.939024390243901</v>
      </c>
      <c r="Q65" s="22"/>
      <c r="R65" s="22"/>
      <c r="S65" s="22"/>
      <c r="T65" s="22"/>
    </row>
    <row r="66" spans="1:20" ht="30" x14ac:dyDescent="0.25">
      <c r="A66" s="66">
        <v>62</v>
      </c>
      <c r="B66" s="12" t="s">
        <v>558</v>
      </c>
      <c r="C66" s="72" t="s">
        <v>1518</v>
      </c>
      <c r="D66" s="12" t="s">
        <v>547</v>
      </c>
      <c r="E66" s="28">
        <v>5</v>
      </c>
      <c r="F66" s="12" t="s">
        <v>539</v>
      </c>
      <c r="G66" s="34">
        <v>17</v>
      </c>
      <c r="H66" s="34">
        <f t="shared" si="7"/>
        <v>17</v>
      </c>
      <c r="I66" s="34">
        <v>20</v>
      </c>
      <c r="J66" s="34">
        <f t="shared" si="8"/>
        <v>20</v>
      </c>
      <c r="K66" s="34">
        <v>1.33</v>
      </c>
      <c r="L66" s="34">
        <f t="shared" si="9"/>
        <v>93</v>
      </c>
      <c r="M66" s="35">
        <f t="shared" si="10"/>
        <v>17</v>
      </c>
      <c r="N66" s="35">
        <f t="shared" si="11"/>
        <v>20</v>
      </c>
      <c r="O66" s="35">
        <f t="shared" si="12"/>
        <v>38.658536585365852</v>
      </c>
      <c r="P66" s="33">
        <f t="shared" si="13"/>
        <v>75.658536585365852</v>
      </c>
      <c r="Q66" s="22"/>
      <c r="R66" s="22"/>
      <c r="S66" s="22"/>
      <c r="T66" s="22"/>
    </row>
    <row r="67" spans="1:20" ht="30" x14ac:dyDescent="0.25">
      <c r="A67" s="66">
        <v>63</v>
      </c>
      <c r="B67" s="12" t="s">
        <v>1526</v>
      </c>
      <c r="C67" s="72" t="s">
        <v>1527</v>
      </c>
      <c r="D67" s="12" t="s">
        <v>547</v>
      </c>
      <c r="E67" s="14">
        <v>6</v>
      </c>
      <c r="F67" s="12" t="s">
        <v>539</v>
      </c>
      <c r="G67" s="34">
        <v>16</v>
      </c>
      <c r="H67" s="34">
        <f t="shared" si="7"/>
        <v>16</v>
      </c>
      <c r="I67" s="34">
        <v>19.8</v>
      </c>
      <c r="J67" s="34">
        <f t="shared" si="8"/>
        <v>19.8</v>
      </c>
      <c r="K67" s="34">
        <v>1.27</v>
      </c>
      <c r="L67" s="34">
        <f t="shared" si="9"/>
        <v>87</v>
      </c>
      <c r="M67" s="35">
        <f t="shared" si="10"/>
        <v>16</v>
      </c>
      <c r="N67" s="35">
        <f t="shared" si="11"/>
        <v>19.8</v>
      </c>
      <c r="O67" s="35">
        <f t="shared" si="12"/>
        <v>39.390243902439025</v>
      </c>
      <c r="P67" s="33">
        <f t="shared" si="13"/>
        <v>75.190243902439022</v>
      </c>
      <c r="Q67" s="22"/>
      <c r="R67" s="22"/>
      <c r="S67" s="22"/>
      <c r="T67" s="22"/>
    </row>
    <row r="68" spans="1:20" ht="30" x14ac:dyDescent="0.25">
      <c r="A68" s="66">
        <v>64</v>
      </c>
      <c r="B68" s="12" t="s">
        <v>465</v>
      </c>
      <c r="C68" s="72" t="s">
        <v>1503</v>
      </c>
      <c r="D68" s="12" t="s">
        <v>449</v>
      </c>
      <c r="E68" s="28">
        <v>6</v>
      </c>
      <c r="F68" s="12" t="s">
        <v>450</v>
      </c>
      <c r="G68" s="34">
        <v>19</v>
      </c>
      <c r="H68" s="34">
        <f t="shared" si="7"/>
        <v>19</v>
      </c>
      <c r="I68" s="34">
        <v>18</v>
      </c>
      <c r="J68" s="34">
        <f t="shared" si="8"/>
        <v>18</v>
      </c>
      <c r="K68" s="34">
        <v>1.37</v>
      </c>
      <c r="L68" s="34">
        <f t="shared" si="9"/>
        <v>97.000000000000014</v>
      </c>
      <c r="M68" s="35">
        <f t="shared" si="10"/>
        <v>19</v>
      </c>
      <c r="N68" s="35">
        <f t="shared" si="11"/>
        <v>18</v>
      </c>
      <c r="O68" s="35">
        <f t="shared" si="12"/>
        <v>38.170731707317074</v>
      </c>
      <c r="P68" s="33">
        <f t="shared" si="13"/>
        <v>75.170731707317074</v>
      </c>
      <c r="Q68" s="22"/>
      <c r="R68" s="22"/>
      <c r="S68" s="22"/>
      <c r="T68" s="22"/>
    </row>
    <row r="69" spans="1:20" ht="30" x14ac:dyDescent="0.25">
      <c r="A69" s="66">
        <v>65</v>
      </c>
      <c r="B69" s="12" t="s">
        <v>224</v>
      </c>
      <c r="C69" s="72" t="s">
        <v>1474</v>
      </c>
      <c r="D69" s="12" t="s">
        <v>220</v>
      </c>
      <c r="E69" s="14">
        <v>6</v>
      </c>
      <c r="F69" s="12" t="s">
        <v>221</v>
      </c>
      <c r="G69" s="34">
        <v>19</v>
      </c>
      <c r="H69" s="34">
        <f t="shared" ref="H69:H100" si="14">IF(OR(G69=MIN(G$5:G$125),G69=""),"",G69)</f>
        <v>19</v>
      </c>
      <c r="I69" s="34">
        <v>17.5</v>
      </c>
      <c r="J69" s="34">
        <f t="shared" ref="J69:J100" si="15">IF(OR(I69=MIN(I$5:I$125),I69=""),"",I69)</f>
        <v>17.5</v>
      </c>
      <c r="K69" s="34">
        <v>1.33</v>
      </c>
      <c r="L69" s="34">
        <f t="shared" ref="L69:L100" si="16">IF(K69&lt;&gt;"",INT(K69)*60+(K69-INT(K69))*100,"")</f>
        <v>93</v>
      </c>
      <c r="M69" s="35">
        <f t="shared" ref="M69:M100" si="17">IF(G69&lt;&gt;"",(30*G69)/MAX(G$5:G$128),"")</f>
        <v>19</v>
      </c>
      <c r="N69" s="35">
        <f t="shared" ref="N69:N100" si="18">IF(I69&lt;&gt;"",IF(I69=0,0,(20*I69)/MAX(I$5:I$128)),"0")</f>
        <v>17.5</v>
      </c>
      <c r="O69" s="35">
        <f t="shared" ref="O69:O100" si="19">IF(L69&lt;&gt;"",50/(MAX(L$5:L$128)-SMALL(L$5:L$129,COUNTIF(L$5:L$128,"&lt;=0")+1))*(MAX(L$5:L$128)-L69),"0")</f>
        <v>38.658536585365852</v>
      </c>
      <c r="P69" s="33">
        <f t="shared" ref="P69:P100" si="20">M69+N69+O69</f>
        <v>75.158536585365852</v>
      </c>
      <c r="Q69" s="22"/>
      <c r="R69" s="22"/>
      <c r="S69" s="22"/>
      <c r="T69" s="22"/>
    </row>
    <row r="70" spans="1:20" ht="30" x14ac:dyDescent="0.25">
      <c r="A70" s="66">
        <v>66</v>
      </c>
      <c r="B70" s="12" t="s">
        <v>553</v>
      </c>
      <c r="C70" s="72" t="s">
        <v>1513</v>
      </c>
      <c r="D70" s="12" t="s">
        <v>547</v>
      </c>
      <c r="E70" s="28">
        <v>5</v>
      </c>
      <c r="F70" s="12" t="s">
        <v>539</v>
      </c>
      <c r="G70" s="34">
        <v>14</v>
      </c>
      <c r="H70" s="34">
        <f t="shared" si="14"/>
        <v>14</v>
      </c>
      <c r="I70" s="34">
        <v>19.600000000000001</v>
      </c>
      <c r="J70" s="34">
        <f t="shared" si="15"/>
        <v>19.600000000000001</v>
      </c>
      <c r="K70" s="34">
        <v>1.1299999999999999</v>
      </c>
      <c r="L70" s="34">
        <f t="shared" si="16"/>
        <v>72.999999999999986</v>
      </c>
      <c r="M70" s="35">
        <f t="shared" si="17"/>
        <v>14</v>
      </c>
      <c r="N70" s="35">
        <f t="shared" si="18"/>
        <v>19.600000000000001</v>
      </c>
      <c r="O70" s="35">
        <f t="shared" si="19"/>
        <v>41.097560975609753</v>
      </c>
      <c r="P70" s="33">
        <f t="shared" si="20"/>
        <v>74.697560975609747</v>
      </c>
      <c r="Q70" s="22"/>
      <c r="R70" s="22"/>
      <c r="S70" s="22"/>
      <c r="T70" s="22"/>
    </row>
    <row r="71" spans="1:20" ht="30" x14ac:dyDescent="0.25">
      <c r="A71" s="66">
        <v>67</v>
      </c>
      <c r="B71" s="12" t="s">
        <v>299</v>
      </c>
      <c r="C71" s="72" t="s">
        <v>1480</v>
      </c>
      <c r="D71" s="12" t="s">
        <v>283</v>
      </c>
      <c r="E71" s="14">
        <v>5</v>
      </c>
      <c r="F71" s="12" t="s">
        <v>287</v>
      </c>
      <c r="G71" s="34">
        <v>19</v>
      </c>
      <c r="H71" s="34">
        <f t="shared" si="14"/>
        <v>19</v>
      </c>
      <c r="I71" s="34">
        <v>14</v>
      </c>
      <c r="J71" s="34">
        <f t="shared" si="15"/>
        <v>14</v>
      </c>
      <c r="K71" s="34">
        <v>1.1000000000000001</v>
      </c>
      <c r="L71" s="34">
        <f t="shared" si="16"/>
        <v>70.000000000000014</v>
      </c>
      <c r="M71" s="35">
        <f t="shared" si="17"/>
        <v>19</v>
      </c>
      <c r="N71" s="35">
        <f t="shared" si="18"/>
        <v>14</v>
      </c>
      <c r="O71" s="35">
        <f t="shared" si="19"/>
        <v>41.463414634146339</v>
      </c>
      <c r="P71" s="33">
        <f t="shared" si="20"/>
        <v>74.463414634146346</v>
      </c>
      <c r="Q71" s="22"/>
      <c r="R71" s="22"/>
      <c r="S71" s="22"/>
      <c r="T71" s="22"/>
    </row>
    <row r="72" spans="1:20" ht="30" x14ac:dyDescent="0.25">
      <c r="A72" s="66">
        <v>68</v>
      </c>
      <c r="B72" s="12" t="s">
        <v>306</v>
      </c>
      <c r="C72" s="72" t="s">
        <v>1487</v>
      </c>
      <c r="D72" s="12" t="s">
        <v>293</v>
      </c>
      <c r="E72" s="14">
        <v>6</v>
      </c>
      <c r="F72" s="12" t="s">
        <v>294</v>
      </c>
      <c r="G72" s="34">
        <v>25</v>
      </c>
      <c r="H72" s="34">
        <f t="shared" si="14"/>
        <v>25</v>
      </c>
      <c r="I72" s="34">
        <v>9</v>
      </c>
      <c r="J72" s="34">
        <f t="shared" si="15"/>
        <v>9</v>
      </c>
      <c r="K72" s="34">
        <v>1.23</v>
      </c>
      <c r="L72" s="34">
        <f t="shared" si="16"/>
        <v>83</v>
      </c>
      <c r="M72" s="35">
        <f t="shared" si="17"/>
        <v>25</v>
      </c>
      <c r="N72" s="35">
        <f t="shared" si="18"/>
        <v>9</v>
      </c>
      <c r="O72" s="35">
        <f t="shared" si="19"/>
        <v>39.878048780487802</v>
      </c>
      <c r="P72" s="33">
        <f t="shared" si="20"/>
        <v>73.878048780487802</v>
      </c>
      <c r="Q72" s="22"/>
      <c r="R72" s="22"/>
      <c r="S72" s="22"/>
      <c r="T72" s="22"/>
    </row>
    <row r="73" spans="1:20" ht="45" x14ac:dyDescent="0.25">
      <c r="A73" s="66">
        <v>69</v>
      </c>
      <c r="B73" s="12" t="s">
        <v>463</v>
      </c>
      <c r="C73" s="72" t="s">
        <v>1501</v>
      </c>
      <c r="D73" s="12" t="s">
        <v>449</v>
      </c>
      <c r="E73" s="28">
        <v>5</v>
      </c>
      <c r="F73" s="12" t="s">
        <v>450</v>
      </c>
      <c r="G73" s="34">
        <v>14</v>
      </c>
      <c r="H73" s="34">
        <f t="shared" si="14"/>
        <v>14</v>
      </c>
      <c r="I73" s="34">
        <v>19.399999999999999</v>
      </c>
      <c r="J73" s="34">
        <f t="shared" si="15"/>
        <v>19.399999999999999</v>
      </c>
      <c r="K73" s="34">
        <v>1.21</v>
      </c>
      <c r="L73" s="34">
        <f t="shared" si="16"/>
        <v>81</v>
      </c>
      <c r="M73" s="35">
        <f t="shared" si="17"/>
        <v>14</v>
      </c>
      <c r="N73" s="35">
        <f t="shared" si="18"/>
        <v>19.399999999999999</v>
      </c>
      <c r="O73" s="35">
        <f t="shared" si="19"/>
        <v>40.121951219512191</v>
      </c>
      <c r="P73" s="33">
        <f t="shared" si="20"/>
        <v>73.521951219512189</v>
      </c>
      <c r="Q73" s="22"/>
      <c r="R73" s="22"/>
      <c r="S73" s="22"/>
      <c r="T73" s="22"/>
    </row>
    <row r="74" spans="1:20" ht="30" x14ac:dyDescent="0.25">
      <c r="A74" s="66">
        <v>70</v>
      </c>
      <c r="B74" s="12" t="s">
        <v>564</v>
      </c>
      <c r="C74" s="72" t="s">
        <v>1529</v>
      </c>
      <c r="D74" s="12" t="s">
        <v>547</v>
      </c>
      <c r="E74" s="14">
        <v>6</v>
      </c>
      <c r="F74" s="12" t="s">
        <v>539</v>
      </c>
      <c r="G74" s="34">
        <v>13</v>
      </c>
      <c r="H74" s="34">
        <f t="shared" si="14"/>
        <v>13</v>
      </c>
      <c r="I74" s="34">
        <v>19.5</v>
      </c>
      <c r="J74" s="34">
        <f t="shared" si="15"/>
        <v>19.5</v>
      </c>
      <c r="K74" s="34">
        <v>1.18</v>
      </c>
      <c r="L74" s="34">
        <f t="shared" si="16"/>
        <v>78</v>
      </c>
      <c r="M74" s="35">
        <f t="shared" si="17"/>
        <v>13</v>
      </c>
      <c r="N74" s="35">
        <f t="shared" si="18"/>
        <v>19.5</v>
      </c>
      <c r="O74" s="35">
        <f t="shared" si="19"/>
        <v>40.487804878048777</v>
      </c>
      <c r="P74" s="33">
        <f t="shared" si="20"/>
        <v>72.987804878048777</v>
      </c>
      <c r="Q74" s="22"/>
      <c r="R74" s="22"/>
      <c r="S74" s="22"/>
      <c r="T74" s="22"/>
    </row>
    <row r="75" spans="1:20" ht="30" x14ac:dyDescent="0.25">
      <c r="A75" s="66">
        <v>71</v>
      </c>
      <c r="B75" s="12" t="s">
        <v>501</v>
      </c>
      <c r="C75" s="72" t="s">
        <v>1507</v>
      </c>
      <c r="D75" s="12" t="s">
        <v>496</v>
      </c>
      <c r="E75" s="14">
        <v>6</v>
      </c>
      <c r="F75" s="12" t="s">
        <v>497</v>
      </c>
      <c r="G75" s="34">
        <v>17</v>
      </c>
      <c r="H75" s="34">
        <f t="shared" si="14"/>
        <v>17</v>
      </c>
      <c r="I75" s="34">
        <v>15.4</v>
      </c>
      <c r="J75" s="34">
        <f t="shared" si="15"/>
        <v>15.4</v>
      </c>
      <c r="K75" s="34">
        <v>1.19</v>
      </c>
      <c r="L75" s="34">
        <f t="shared" si="16"/>
        <v>79</v>
      </c>
      <c r="M75" s="35">
        <f t="shared" si="17"/>
        <v>17</v>
      </c>
      <c r="N75" s="35">
        <f t="shared" si="18"/>
        <v>15.4</v>
      </c>
      <c r="O75" s="35">
        <f t="shared" si="19"/>
        <v>40.365853658536587</v>
      </c>
      <c r="P75" s="33">
        <f t="shared" si="20"/>
        <v>72.765853658536585</v>
      </c>
      <c r="Q75" s="22"/>
      <c r="R75" s="22"/>
      <c r="S75" s="22"/>
      <c r="T75" s="22"/>
    </row>
    <row r="76" spans="1:20" ht="30" x14ac:dyDescent="0.25">
      <c r="A76" s="66">
        <v>72</v>
      </c>
      <c r="B76" s="12" t="s">
        <v>562</v>
      </c>
      <c r="C76" s="72" t="s">
        <v>1524</v>
      </c>
      <c r="D76" s="12" t="s">
        <v>547</v>
      </c>
      <c r="E76" s="14">
        <v>6</v>
      </c>
      <c r="F76" s="12" t="s">
        <v>539</v>
      </c>
      <c r="G76" s="34">
        <v>14</v>
      </c>
      <c r="H76" s="34">
        <f t="shared" si="14"/>
        <v>14</v>
      </c>
      <c r="I76" s="34">
        <v>19.600000000000001</v>
      </c>
      <c r="J76" s="34">
        <f t="shared" si="15"/>
        <v>19.600000000000001</v>
      </c>
      <c r="K76" s="34">
        <v>1.3</v>
      </c>
      <c r="L76" s="34">
        <f t="shared" si="16"/>
        <v>90</v>
      </c>
      <c r="M76" s="35">
        <f t="shared" si="17"/>
        <v>14</v>
      </c>
      <c r="N76" s="35">
        <f t="shared" si="18"/>
        <v>19.600000000000001</v>
      </c>
      <c r="O76" s="35">
        <f t="shared" si="19"/>
        <v>39.024390243902438</v>
      </c>
      <c r="P76" s="33">
        <f t="shared" si="20"/>
        <v>72.62439024390244</v>
      </c>
      <c r="Q76" s="22"/>
      <c r="R76" s="22"/>
      <c r="S76" s="22"/>
      <c r="T76" s="22"/>
    </row>
    <row r="77" spans="1:20" ht="30" x14ac:dyDescent="0.25">
      <c r="A77" s="66">
        <v>73</v>
      </c>
      <c r="B77" s="12" t="s">
        <v>127</v>
      </c>
      <c r="C77" s="88" t="s">
        <v>1455</v>
      </c>
      <c r="D77" s="12" t="s">
        <v>122</v>
      </c>
      <c r="E77" s="14">
        <v>5</v>
      </c>
      <c r="F77" s="12" t="s">
        <v>123</v>
      </c>
      <c r="G77" s="34">
        <v>19</v>
      </c>
      <c r="H77" s="34">
        <f t="shared" si="14"/>
        <v>19</v>
      </c>
      <c r="I77" s="34">
        <v>14.5</v>
      </c>
      <c r="J77" s="34">
        <f t="shared" si="15"/>
        <v>14.5</v>
      </c>
      <c r="K77" s="34">
        <v>1.3</v>
      </c>
      <c r="L77" s="34">
        <f t="shared" si="16"/>
        <v>90</v>
      </c>
      <c r="M77" s="35">
        <f t="shared" si="17"/>
        <v>19</v>
      </c>
      <c r="N77" s="35">
        <f t="shared" si="18"/>
        <v>14.5</v>
      </c>
      <c r="O77" s="35">
        <f t="shared" si="19"/>
        <v>39.024390243902438</v>
      </c>
      <c r="P77" s="33">
        <f t="shared" si="20"/>
        <v>72.524390243902445</v>
      </c>
      <c r="Q77" s="22"/>
      <c r="R77" s="22"/>
      <c r="S77" s="22"/>
      <c r="T77" s="22"/>
    </row>
    <row r="78" spans="1:20" ht="30" x14ac:dyDescent="0.25">
      <c r="A78" s="66">
        <v>74</v>
      </c>
      <c r="B78" s="12" t="s">
        <v>548</v>
      </c>
      <c r="C78" s="72" t="s">
        <v>1509</v>
      </c>
      <c r="D78" s="12" t="s">
        <v>547</v>
      </c>
      <c r="E78" s="28">
        <v>5</v>
      </c>
      <c r="F78" s="12" t="s">
        <v>549</v>
      </c>
      <c r="G78" s="34">
        <v>12</v>
      </c>
      <c r="H78" s="34">
        <f t="shared" si="14"/>
        <v>12</v>
      </c>
      <c r="I78" s="34">
        <v>19.600000000000001</v>
      </c>
      <c r="J78" s="34">
        <f t="shared" si="15"/>
        <v>19.600000000000001</v>
      </c>
      <c r="K78" s="34">
        <v>1.17</v>
      </c>
      <c r="L78" s="34">
        <f t="shared" si="16"/>
        <v>77</v>
      </c>
      <c r="M78" s="35">
        <f t="shared" si="17"/>
        <v>12</v>
      </c>
      <c r="N78" s="35">
        <f t="shared" si="18"/>
        <v>19.600000000000001</v>
      </c>
      <c r="O78" s="35">
        <f t="shared" si="19"/>
        <v>40.609756097560975</v>
      </c>
      <c r="P78" s="33">
        <f t="shared" si="20"/>
        <v>72.209756097560984</v>
      </c>
      <c r="Q78" s="22"/>
      <c r="R78" s="22"/>
      <c r="S78" s="22"/>
      <c r="T78" s="22"/>
    </row>
    <row r="79" spans="1:20" ht="30" x14ac:dyDescent="0.25">
      <c r="A79" s="66">
        <v>75</v>
      </c>
      <c r="B79" s="12" t="s">
        <v>266</v>
      </c>
      <c r="C79" s="72" t="s">
        <v>1476</v>
      </c>
      <c r="D79" s="12" t="s">
        <v>267</v>
      </c>
      <c r="E79" s="14">
        <v>5</v>
      </c>
      <c r="F79" s="12" t="s">
        <v>263</v>
      </c>
      <c r="G79" s="34">
        <v>13</v>
      </c>
      <c r="H79" s="34">
        <f t="shared" si="14"/>
        <v>13</v>
      </c>
      <c r="I79" s="34">
        <v>20</v>
      </c>
      <c r="J79" s="34">
        <f t="shared" si="15"/>
        <v>20</v>
      </c>
      <c r="K79" s="34">
        <v>1.29</v>
      </c>
      <c r="L79" s="34">
        <f t="shared" si="16"/>
        <v>89</v>
      </c>
      <c r="M79" s="35">
        <f t="shared" si="17"/>
        <v>13</v>
      </c>
      <c r="N79" s="35">
        <f t="shared" si="18"/>
        <v>20</v>
      </c>
      <c r="O79" s="35">
        <f t="shared" si="19"/>
        <v>39.146341463414636</v>
      </c>
      <c r="P79" s="33">
        <f t="shared" si="20"/>
        <v>72.146341463414643</v>
      </c>
      <c r="Q79" s="22"/>
      <c r="R79" s="22"/>
      <c r="S79" s="22"/>
      <c r="T79" s="22"/>
    </row>
    <row r="80" spans="1:20" ht="30" x14ac:dyDescent="0.25">
      <c r="A80" s="66">
        <v>76</v>
      </c>
      <c r="B80" s="12" t="s">
        <v>552</v>
      </c>
      <c r="C80" s="72" t="s">
        <v>1512</v>
      </c>
      <c r="D80" s="12" t="s">
        <v>547</v>
      </c>
      <c r="E80" s="28">
        <v>5</v>
      </c>
      <c r="F80" s="12" t="s">
        <v>539</v>
      </c>
      <c r="G80" s="34">
        <v>13</v>
      </c>
      <c r="H80" s="34">
        <f t="shared" si="14"/>
        <v>13</v>
      </c>
      <c r="I80" s="34">
        <v>19.3</v>
      </c>
      <c r="J80" s="34">
        <f t="shared" si="15"/>
        <v>19.3</v>
      </c>
      <c r="K80" s="34">
        <v>1.27</v>
      </c>
      <c r="L80" s="34">
        <f t="shared" si="16"/>
        <v>87</v>
      </c>
      <c r="M80" s="35">
        <f t="shared" si="17"/>
        <v>13</v>
      </c>
      <c r="N80" s="35">
        <f t="shared" si="18"/>
        <v>19.3</v>
      </c>
      <c r="O80" s="35">
        <f t="shared" si="19"/>
        <v>39.390243902439025</v>
      </c>
      <c r="P80" s="33">
        <f t="shared" si="20"/>
        <v>71.690243902439022</v>
      </c>
      <c r="Q80" s="22"/>
      <c r="R80" s="22"/>
      <c r="S80" s="22"/>
      <c r="T80" s="22"/>
    </row>
    <row r="81" spans="1:20" ht="30" x14ac:dyDescent="0.25">
      <c r="A81" s="66">
        <v>77</v>
      </c>
      <c r="B81" s="12" t="s">
        <v>176</v>
      </c>
      <c r="C81" s="72" t="s">
        <v>1465</v>
      </c>
      <c r="D81" s="12" t="s">
        <v>162</v>
      </c>
      <c r="E81" s="14">
        <v>6</v>
      </c>
      <c r="F81" s="12" t="s">
        <v>167</v>
      </c>
      <c r="G81" s="34">
        <v>19</v>
      </c>
      <c r="H81" s="34">
        <f t="shared" si="14"/>
        <v>19</v>
      </c>
      <c r="I81" s="34">
        <v>13</v>
      </c>
      <c r="J81" s="34">
        <f t="shared" si="15"/>
        <v>13</v>
      </c>
      <c r="K81" s="34">
        <v>1.27</v>
      </c>
      <c r="L81" s="34">
        <f t="shared" si="16"/>
        <v>87</v>
      </c>
      <c r="M81" s="35">
        <f t="shared" si="17"/>
        <v>19</v>
      </c>
      <c r="N81" s="35">
        <f t="shared" si="18"/>
        <v>13</v>
      </c>
      <c r="O81" s="35">
        <f t="shared" si="19"/>
        <v>39.390243902439025</v>
      </c>
      <c r="P81" s="33">
        <f t="shared" si="20"/>
        <v>71.390243902439025</v>
      </c>
      <c r="Q81" s="22"/>
      <c r="R81" s="22"/>
      <c r="S81" s="22"/>
      <c r="T81" s="22"/>
    </row>
    <row r="82" spans="1:20" ht="30" x14ac:dyDescent="0.25">
      <c r="A82" s="66">
        <v>78</v>
      </c>
      <c r="B82" s="12" t="s">
        <v>69</v>
      </c>
      <c r="C82" s="88" t="s">
        <v>1449</v>
      </c>
      <c r="D82" s="12" t="s">
        <v>47</v>
      </c>
      <c r="E82" s="14">
        <v>6</v>
      </c>
      <c r="F82" s="12" t="s">
        <v>65</v>
      </c>
      <c r="G82" s="34">
        <v>22</v>
      </c>
      <c r="H82" s="34">
        <f t="shared" si="14"/>
        <v>22</v>
      </c>
      <c r="I82" s="34">
        <v>7</v>
      </c>
      <c r="J82" s="34">
        <f t="shared" si="15"/>
        <v>7</v>
      </c>
      <c r="K82" s="34">
        <v>1.06</v>
      </c>
      <c r="L82" s="34">
        <f t="shared" si="16"/>
        <v>66</v>
      </c>
      <c r="M82" s="35">
        <f t="shared" si="17"/>
        <v>22</v>
      </c>
      <c r="N82" s="35">
        <f t="shared" si="18"/>
        <v>7</v>
      </c>
      <c r="O82" s="35">
        <f t="shared" si="19"/>
        <v>41.951219512195124</v>
      </c>
      <c r="P82" s="33">
        <f t="shared" si="20"/>
        <v>70.951219512195124</v>
      </c>
      <c r="Q82" s="22"/>
      <c r="R82" s="22"/>
      <c r="S82" s="22"/>
      <c r="T82" s="22"/>
    </row>
    <row r="83" spans="1:20" ht="30" x14ac:dyDescent="0.25">
      <c r="A83" s="66">
        <v>79</v>
      </c>
      <c r="B83" s="12" t="s">
        <v>307</v>
      </c>
      <c r="C83" s="72" t="s">
        <v>1488</v>
      </c>
      <c r="D83" s="12" t="s">
        <v>293</v>
      </c>
      <c r="E83" s="14">
        <v>6</v>
      </c>
      <c r="F83" s="12" t="s">
        <v>294</v>
      </c>
      <c r="G83" s="34">
        <v>22</v>
      </c>
      <c r="H83" s="34">
        <f t="shared" si="14"/>
        <v>22</v>
      </c>
      <c r="I83" s="34">
        <v>9</v>
      </c>
      <c r="J83" s="34">
        <f t="shared" si="15"/>
        <v>9</v>
      </c>
      <c r="K83" s="34">
        <v>1.23</v>
      </c>
      <c r="L83" s="34">
        <f t="shared" si="16"/>
        <v>83</v>
      </c>
      <c r="M83" s="35">
        <f t="shared" si="17"/>
        <v>22</v>
      </c>
      <c r="N83" s="35">
        <f t="shared" si="18"/>
        <v>9</v>
      </c>
      <c r="O83" s="35">
        <f t="shared" si="19"/>
        <v>39.878048780487802</v>
      </c>
      <c r="P83" s="33">
        <f t="shared" si="20"/>
        <v>70.878048780487802</v>
      </c>
      <c r="Q83" s="22"/>
      <c r="R83" s="22"/>
      <c r="S83" s="22"/>
      <c r="T83" s="22"/>
    </row>
    <row r="84" spans="1:20" ht="30" x14ac:dyDescent="0.25">
      <c r="A84" s="66">
        <v>80</v>
      </c>
      <c r="B84" s="12" t="s">
        <v>22</v>
      </c>
      <c r="C84" s="88" t="s">
        <v>1438</v>
      </c>
      <c r="D84" s="12" t="s">
        <v>20</v>
      </c>
      <c r="E84" s="14">
        <v>5</v>
      </c>
      <c r="F84" s="12" t="s">
        <v>21</v>
      </c>
      <c r="G84" s="34">
        <v>15</v>
      </c>
      <c r="H84" s="34">
        <f t="shared" si="14"/>
        <v>15</v>
      </c>
      <c r="I84" s="34">
        <v>15.1</v>
      </c>
      <c r="J84" s="34">
        <f t="shared" si="15"/>
        <v>15.1</v>
      </c>
      <c r="K84" s="34">
        <v>1.19</v>
      </c>
      <c r="L84" s="34">
        <f t="shared" si="16"/>
        <v>79</v>
      </c>
      <c r="M84" s="35">
        <f t="shared" si="17"/>
        <v>15</v>
      </c>
      <c r="N84" s="35">
        <f t="shared" si="18"/>
        <v>15.1</v>
      </c>
      <c r="O84" s="35">
        <f t="shared" si="19"/>
        <v>40.365853658536587</v>
      </c>
      <c r="P84" s="33">
        <f t="shared" si="20"/>
        <v>70.465853658536588</v>
      </c>
      <c r="Q84" s="22"/>
      <c r="R84" s="22"/>
      <c r="S84" s="22"/>
      <c r="T84" s="22"/>
    </row>
    <row r="85" spans="1:20" ht="30" x14ac:dyDescent="0.25">
      <c r="A85" s="66">
        <v>81</v>
      </c>
      <c r="B85" s="12" t="s">
        <v>434</v>
      </c>
      <c r="C85" s="72" t="s">
        <v>1496</v>
      </c>
      <c r="D85" s="12" t="s">
        <v>429</v>
      </c>
      <c r="E85" s="14">
        <v>6</v>
      </c>
      <c r="F85" s="12" t="s">
        <v>430</v>
      </c>
      <c r="G85" s="34">
        <v>23</v>
      </c>
      <c r="H85" s="34">
        <f t="shared" si="14"/>
        <v>23</v>
      </c>
      <c r="I85" s="34">
        <v>8</v>
      </c>
      <c r="J85" s="34">
        <f t="shared" si="15"/>
        <v>8</v>
      </c>
      <c r="K85" s="34">
        <v>1.3</v>
      </c>
      <c r="L85" s="34">
        <f t="shared" si="16"/>
        <v>90</v>
      </c>
      <c r="M85" s="35">
        <f t="shared" si="17"/>
        <v>23</v>
      </c>
      <c r="N85" s="35">
        <f t="shared" si="18"/>
        <v>8</v>
      </c>
      <c r="O85" s="35">
        <f t="shared" si="19"/>
        <v>39.024390243902438</v>
      </c>
      <c r="P85" s="33">
        <f t="shared" si="20"/>
        <v>70.024390243902445</v>
      </c>
      <c r="Q85" s="22"/>
      <c r="R85" s="22"/>
      <c r="S85" s="22"/>
      <c r="T85" s="22"/>
    </row>
    <row r="86" spans="1:20" ht="30" x14ac:dyDescent="0.25">
      <c r="A86" s="66">
        <v>82</v>
      </c>
      <c r="B86" s="12" t="s">
        <v>225</v>
      </c>
      <c r="C86" s="72" t="s">
        <v>1475</v>
      </c>
      <c r="D86" s="12" t="s">
        <v>220</v>
      </c>
      <c r="E86" s="14">
        <v>6</v>
      </c>
      <c r="F86" s="12" t="s">
        <v>221</v>
      </c>
      <c r="G86" s="34">
        <v>19</v>
      </c>
      <c r="H86" s="34">
        <f t="shared" si="14"/>
        <v>19</v>
      </c>
      <c r="I86" s="34">
        <v>15.5</v>
      </c>
      <c r="J86" s="34">
        <f t="shared" si="15"/>
        <v>15.5</v>
      </c>
      <c r="K86" s="34">
        <v>1.59</v>
      </c>
      <c r="L86" s="34">
        <f t="shared" si="16"/>
        <v>119</v>
      </c>
      <c r="M86" s="35">
        <f t="shared" si="17"/>
        <v>19</v>
      </c>
      <c r="N86" s="35">
        <f t="shared" si="18"/>
        <v>15.5</v>
      </c>
      <c r="O86" s="35">
        <f t="shared" si="19"/>
        <v>35.487804878048777</v>
      </c>
      <c r="P86" s="33">
        <f t="shared" si="20"/>
        <v>69.987804878048777</v>
      </c>
      <c r="Q86" s="22"/>
      <c r="R86" s="22"/>
      <c r="S86" s="22"/>
      <c r="T86" s="22"/>
    </row>
    <row r="87" spans="1:20" ht="30" x14ac:dyDescent="0.25">
      <c r="A87" s="66">
        <v>83</v>
      </c>
      <c r="B87" s="12" t="s">
        <v>464</v>
      </c>
      <c r="C87" s="72" t="s">
        <v>1502</v>
      </c>
      <c r="D87" s="12" t="s">
        <v>449</v>
      </c>
      <c r="E87" s="28">
        <v>5</v>
      </c>
      <c r="F87" s="12" t="s">
        <v>450</v>
      </c>
      <c r="G87" s="34">
        <v>17</v>
      </c>
      <c r="H87" s="34">
        <f t="shared" si="14"/>
        <v>17</v>
      </c>
      <c r="I87" s="34">
        <v>16</v>
      </c>
      <c r="J87" s="34">
        <f t="shared" si="15"/>
        <v>16</v>
      </c>
      <c r="K87" s="34">
        <v>1.47</v>
      </c>
      <c r="L87" s="34">
        <f t="shared" si="16"/>
        <v>107</v>
      </c>
      <c r="M87" s="35">
        <f t="shared" si="17"/>
        <v>17</v>
      </c>
      <c r="N87" s="35">
        <f t="shared" si="18"/>
        <v>16</v>
      </c>
      <c r="O87" s="35">
        <f t="shared" si="19"/>
        <v>36.951219512195124</v>
      </c>
      <c r="P87" s="33">
        <f t="shared" si="20"/>
        <v>69.951219512195124</v>
      </c>
      <c r="Q87" s="22"/>
      <c r="R87" s="22"/>
      <c r="S87" s="22"/>
      <c r="T87" s="22"/>
    </row>
    <row r="88" spans="1:20" ht="30" x14ac:dyDescent="0.25">
      <c r="A88" s="66">
        <v>84</v>
      </c>
      <c r="B88" s="12" t="s">
        <v>268</v>
      </c>
      <c r="C88" s="72" t="s">
        <v>1477</v>
      </c>
      <c r="D88" s="12" t="s">
        <v>267</v>
      </c>
      <c r="E88" s="14">
        <v>6</v>
      </c>
      <c r="F88" s="12" t="s">
        <v>265</v>
      </c>
      <c r="G88" s="34">
        <v>16</v>
      </c>
      <c r="H88" s="34">
        <f t="shared" si="14"/>
        <v>16</v>
      </c>
      <c r="I88" s="34">
        <v>14.5</v>
      </c>
      <c r="J88" s="34">
        <f t="shared" si="15"/>
        <v>14.5</v>
      </c>
      <c r="K88" s="34">
        <v>1.29</v>
      </c>
      <c r="L88" s="34">
        <f t="shared" si="16"/>
        <v>89</v>
      </c>
      <c r="M88" s="35">
        <f t="shared" si="17"/>
        <v>16</v>
      </c>
      <c r="N88" s="35">
        <f t="shared" si="18"/>
        <v>14.5</v>
      </c>
      <c r="O88" s="35">
        <f t="shared" si="19"/>
        <v>39.146341463414636</v>
      </c>
      <c r="P88" s="33">
        <f t="shared" si="20"/>
        <v>69.646341463414643</v>
      </c>
      <c r="Q88" s="22"/>
      <c r="R88" s="22"/>
      <c r="S88" s="22"/>
      <c r="T88" s="22"/>
    </row>
    <row r="89" spans="1:20" ht="30" x14ac:dyDescent="0.25">
      <c r="A89" s="66">
        <v>85</v>
      </c>
      <c r="B89" s="12" t="s">
        <v>788</v>
      </c>
      <c r="C89" s="72" t="s">
        <v>1528</v>
      </c>
      <c r="D89" s="12" t="s">
        <v>547</v>
      </c>
      <c r="E89" s="14">
        <v>6</v>
      </c>
      <c r="F89" s="12" t="s">
        <v>539</v>
      </c>
      <c r="G89" s="34">
        <v>7</v>
      </c>
      <c r="H89" s="34">
        <f t="shared" si="14"/>
        <v>7</v>
      </c>
      <c r="I89" s="34">
        <v>20</v>
      </c>
      <c r="J89" s="34">
        <f t="shared" si="15"/>
        <v>20</v>
      </c>
      <c r="K89" s="34">
        <v>1.01</v>
      </c>
      <c r="L89" s="34">
        <f t="shared" si="16"/>
        <v>61</v>
      </c>
      <c r="M89" s="35">
        <f t="shared" si="17"/>
        <v>7</v>
      </c>
      <c r="N89" s="35">
        <f t="shared" si="18"/>
        <v>20</v>
      </c>
      <c r="O89" s="35">
        <f t="shared" si="19"/>
        <v>42.560975609756099</v>
      </c>
      <c r="P89" s="33">
        <f t="shared" si="20"/>
        <v>69.560975609756099</v>
      </c>
      <c r="Q89" s="22"/>
      <c r="R89" s="22"/>
      <c r="S89" s="22"/>
      <c r="T89" s="22"/>
    </row>
    <row r="90" spans="1:20" x14ac:dyDescent="0.25">
      <c r="A90" s="66">
        <v>86</v>
      </c>
      <c r="B90" s="12" t="s">
        <v>467</v>
      </c>
      <c r="C90" s="72" t="s">
        <v>1505</v>
      </c>
      <c r="D90" s="12" t="s">
        <v>449</v>
      </c>
      <c r="E90" s="28">
        <v>5</v>
      </c>
      <c r="F90" s="12" t="s">
        <v>459</v>
      </c>
      <c r="G90" s="34">
        <v>12</v>
      </c>
      <c r="H90" s="34">
        <f t="shared" si="14"/>
        <v>12</v>
      </c>
      <c r="I90" s="34">
        <v>19.2</v>
      </c>
      <c r="J90" s="34">
        <f t="shared" si="15"/>
        <v>19.2</v>
      </c>
      <c r="K90" s="34">
        <v>1.37</v>
      </c>
      <c r="L90" s="34">
        <f t="shared" si="16"/>
        <v>97.000000000000014</v>
      </c>
      <c r="M90" s="35">
        <f t="shared" si="17"/>
        <v>12</v>
      </c>
      <c r="N90" s="35">
        <f t="shared" si="18"/>
        <v>19.2</v>
      </c>
      <c r="O90" s="35">
        <f t="shared" si="19"/>
        <v>38.170731707317074</v>
      </c>
      <c r="P90" s="33">
        <f t="shared" si="20"/>
        <v>69.370731707317077</v>
      </c>
      <c r="Q90" s="22"/>
      <c r="R90" s="22"/>
      <c r="S90" s="22"/>
      <c r="T90" s="22"/>
    </row>
    <row r="91" spans="1:20" ht="30" x14ac:dyDescent="0.25">
      <c r="A91" s="66">
        <v>87</v>
      </c>
      <c r="B91" s="12" t="s">
        <v>500</v>
      </c>
      <c r="C91" s="72" t="s">
        <v>1506</v>
      </c>
      <c r="D91" s="12" t="s">
        <v>496</v>
      </c>
      <c r="E91" s="14">
        <v>5</v>
      </c>
      <c r="F91" s="12" t="s">
        <v>497</v>
      </c>
      <c r="G91" s="34">
        <v>15</v>
      </c>
      <c r="H91" s="34">
        <f t="shared" si="14"/>
        <v>15</v>
      </c>
      <c r="I91" s="34">
        <v>14.5</v>
      </c>
      <c r="J91" s="34">
        <f t="shared" si="15"/>
        <v>14.5</v>
      </c>
      <c r="K91" s="34">
        <v>1.26</v>
      </c>
      <c r="L91" s="34">
        <f t="shared" si="16"/>
        <v>86</v>
      </c>
      <c r="M91" s="35">
        <f t="shared" si="17"/>
        <v>15</v>
      </c>
      <c r="N91" s="35">
        <f t="shared" si="18"/>
        <v>14.5</v>
      </c>
      <c r="O91" s="35">
        <f t="shared" si="19"/>
        <v>39.512195121951216</v>
      </c>
      <c r="P91" s="33">
        <f t="shared" si="20"/>
        <v>69.012195121951208</v>
      </c>
      <c r="Q91" s="22"/>
      <c r="R91" s="22"/>
      <c r="S91" s="22"/>
      <c r="T91" s="22"/>
    </row>
    <row r="92" spans="1:20" ht="30" x14ac:dyDescent="0.25">
      <c r="A92" s="66">
        <v>88</v>
      </c>
      <c r="B92" s="57" t="s">
        <v>100</v>
      </c>
      <c r="C92" s="89" t="s">
        <v>1453</v>
      </c>
      <c r="D92" s="58" t="s">
        <v>93</v>
      </c>
      <c r="E92" s="48">
        <v>6</v>
      </c>
      <c r="F92" s="59" t="s">
        <v>94</v>
      </c>
      <c r="G92" s="34">
        <v>10</v>
      </c>
      <c r="H92" s="34">
        <f t="shared" si="14"/>
        <v>10</v>
      </c>
      <c r="I92" s="34">
        <v>18</v>
      </c>
      <c r="J92" s="34">
        <f t="shared" si="15"/>
        <v>18</v>
      </c>
      <c r="K92" s="34">
        <v>1.1399999999999999</v>
      </c>
      <c r="L92" s="34">
        <f t="shared" si="16"/>
        <v>73.999999999999986</v>
      </c>
      <c r="M92" s="35">
        <f t="shared" si="17"/>
        <v>10</v>
      </c>
      <c r="N92" s="35">
        <f t="shared" si="18"/>
        <v>18</v>
      </c>
      <c r="O92" s="35">
        <f t="shared" si="19"/>
        <v>40.975609756097562</v>
      </c>
      <c r="P92" s="33">
        <f t="shared" si="20"/>
        <v>68.975609756097555</v>
      </c>
      <c r="Q92" s="22"/>
      <c r="R92" s="22"/>
      <c r="S92" s="22"/>
      <c r="T92" s="22"/>
    </row>
    <row r="93" spans="1:20" ht="30" x14ac:dyDescent="0.25">
      <c r="A93" s="66">
        <v>89</v>
      </c>
      <c r="B93" s="12" t="s">
        <v>798</v>
      </c>
      <c r="C93" s="72" t="s">
        <v>1499</v>
      </c>
      <c r="D93" s="12" t="s">
        <v>445</v>
      </c>
      <c r="E93" s="14">
        <v>5</v>
      </c>
      <c r="F93" s="12" t="s">
        <v>459</v>
      </c>
      <c r="G93" s="34">
        <v>13</v>
      </c>
      <c r="H93" s="34">
        <f t="shared" si="14"/>
        <v>13</v>
      </c>
      <c r="I93" s="34">
        <v>18</v>
      </c>
      <c r="J93" s="34">
        <f t="shared" si="15"/>
        <v>18</v>
      </c>
      <c r="K93" s="34">
        <v>1.41</v>
      </c>
      <c r="L93" s="34">
        <f t="shared" si="16"/>
        <v>101</v>
      </c>
      <c r="M93" s="35">
        <f t="shared" si="17"/>
        <v>13</v>
      </c>
      <c r="N93" s="35">
        <f t="shared" si="18"/>
        <v>18</v>
      </c>
      <c r="O93" s="35">
        <f t="shared" si="19"/>
        <v>37.68292682926829</v>
      </c>
      <c r="P93" s="33">
        <f t="shared" si="20"/>
        <v>68.682926829268297</v>
      </c>
      <c r="Q93" s="22"/>
      <c r="R93" s="22"/>
      <c r="S93" s="22"/>
      <c r="T93" s="22"/>
    </row>
    <row r="94" spans="1:20" ht="30" x14ac:dyDescent="0.25">
      <c r="A94" s="66">
        <v>90</v>
      </c>
      <c r="B94" s="12" t="s">
        <v>786</v>
      </c>
      <c r="C94" s="72" t="s">
        <v>1519</v>
      </c>
      <c r="D94" s="12" t="s">
        <v>547</v>
      </c>
      <c r="E94" s="28">
        <v>5</v>
      </c>
      <c r="F94" s="12" t="s">
        <v>549</v>
      </c>
      <c r="G94" s="34">
        <v>9</v>
      </c>
      <c r="H94" s="34">
        <f t="shared" si="14"/>
        <v>9</v>
      </c>
      <c r="I94" s="34">
        <v>19.7</v>
      </c>
      <c r="J94" s="34">
        <f t="shared" si="15"/>
        <v>19.7</v>
      </c>
      <c r="K94" s="34">
        <v>1.23</v>
      </c>
      <c r="L94" s="34">
        <f t="shared" si="16"/>
        <v>83</v>
      </c>
      <c r="M94" s="35">
        <f t="shared" si="17"/>
        <v>9</v>
      </c>
      <c r="N94" s="35">
        <f t="shared" si="18"/>
        <v>19.7</v>
      </c>
      <c r="O94" s="35">
        <f t="shared" si="19"/>
        <v>39.878048780487802</v>
      </c>
      <c r="P94" s="33">
        <f t="shared" si="20"/>
        <v>68.578048780487805</v>
      </c>
      <c r="Q94" s="22"/>
      <c r="R94" s="22"/>
      <c r="S94" s="22"/>
      <c r="T94" s="22"/>
    </row>
    <row r="95" spans="1:20" ht="30" x14ac:dyDescent="0.25">
      <c r="A95" s="66">
        <v>91</v>
      </c>
      <c r="B95" s="12" t="s">
        <v>68</v>
      </c>
      <c r="C95" s="88" t="s">
        <v>1448</v>
      </c>
      <c r="D95" s="12" t="s">
        <v>47</v>
      </c>
      <c r="E95" s="14">
        <v>6</v>
      </c>
      <c r="F95" s="12" t="s">
        <v>65</v>
      </c>
      <c r="G95" s="34">
        <v>22</v>
      </c>
      <c r="H95" s="34">
        <f t="shared" si="14"/>
        <v>22</v>
      </c>
      <c r="I95" s="34">
        <v>7</v>
      </c>
      <c r="J95" s="34">
        <f t="shared" si="15"/>
        <v>7</v>
      </c>
      <c r="K95" s="34">
        <v>1.27</v>
      </c>
      <c r="L95" s="34">
        <f t="shared" si="16"/>
        <v>87</v>
      </c>
      <c r="M95" s="35">
        <f t="shared" si="17"/>
        <v>22</v>
      </c>
      <c r="N95" s="35">
        <f t="shared" si="18"/>
        <v>7</v>
      </c>
      <c r="O95" s="35">
        <f t="shared" si="19"/>
        <v>39.390243902439025</v>
      </c>
      <c r="P95" s="33">
        <f t="shared" si="20"/>
        <v>68.390243902439025</v>
      </c>
      <c r="Q95" s="22"/>
      <c r="R95" s="22"/>
      <c r="S95" s="22"/>
      <c r="T95" s="22"/>
    </row>
    <row r="96" spans="1:20" ht="30" x14ac:dyDescent="0.25">
      <c r="A96" s="66">
        <v>92</v>
      </c>
      <c r="B96" s="12" t="s">
        <v>308</v>
      </c>
      <c r="C96" s="72" t="s">
        <v>1489</v>
      </c>
      <c r="D96" s="12" t="s">
        <v>293</v>
      </c>
      <c r="E96" s="14">
        <v>6</v>
      </c>
      <c r="F96" s="12" t="s">
        <v>294</v>
      </c>
      <c r="G96" s="34">
        <v>18</v>
      </c>
      <c r="H96" s="34">
        <f t="shared" si="14"/>
        <v>18</v>
      </c>
      <c r="I96" s="34">
        <v>9</v>
      </c>
      <c r="J96" s="34">
        <f t="shared" si="15"/>
        <v>9</v>
      </c>
      <c r="K96" s="34">
        <v>1.1299999999999999</v>
      </c>
      <c r="L96" s="34">
        <f t="shared" si="16"/>
        <v>72.999999999999986</v>
      </c>
      <c r="M96" s="35">
        <f t="shared" si="17"/>
        <v>18</v>
      </c>
      <c r="N96" s="35">
        <f t="shared" si="18"/>
        <v>9</v>
      </c>
      <c r="O96" s="35">
        <f t="shared" si="19"/>
        <v>41.097560975609753</v>
      </c>
      <c r="P96" s="33">
        <f t="shared" si="20"/>
        <v>68.097560975609753</v>
      </c>
      <c r="Q96" s="22"/>
      <c r="R96" s="22"/>
      <c r="S96" s="22"/>
      <c r="T96" s="22"/>
    </row>
    <row r="97" spans="1:20" ht="30" x14ac:dyDescent="0.25">
      <c r="A97" s="66">
        <v>93</v>
      </c>
      <c r="B97" s="12" t="s">
        <v>198</v>
      </c>
      <c r="C97" s="72" t="s">
        <v>1467</v>
      </c>
      <c r="D97" s="12" t="s">
        <v>87</v>
      </c>
      <c r="E97" s="14">
        <v>6</v>
      </c>
      <c r="F97" s="12" t="s">
        <v>88</v>
      </c>
      <c r="G97" s="34">
        <v>9</v>
      </c>
      <c r="H97" s="34">
        <f t="shared" si="14"/>
        <v>9</v>
      </c>
      <c r="I97" s="34">
        <v>19.8</v>
      </c>
      <c r="J97" s="34">
        <f t="shared" si="15"/>
        <v>19.8</v>
      </c>
      <c r="K97" s="34">
        <v>1.28</v>
      </c>
      <c r="L97" s="34">
        <f t="shared" si="16"/>
        <v>88</v>
      </c>
      <c r="M97" s="35">
        <f t="shared" si="17"/>
        <v>9</v>
      </c>
      <c r="N97" s="35">
        <f t="shared" si="18"/>
        <v>19.8</v>
      </c>
      <c r="O97" s="35">
        <f t="shared" si="19"/>
        <v>39.268292682926827</v>
      </c>
      <c r="P97" s="33">
        <f t="shared" si="20"/>
        <v>68.068292682926824</v>
      </c>
      <c r="Q97" s="22"/>
      <c r="R97" s="22"/>
      <c r="S97" s="22"/>
      <c r="T97" s="22"/>
    </row>
    <row r="98" spans="1:20" ht="30" x14ac:dyDescent="0.25">
      <c r="A98" s="66">
        <v>94</v>
      </c>
      <c r="B98" s="12" t="s">
        <v>300</v>
      </c>
      <c r="C98" s="72" t="s">
        <v>1481</v>
      </c>
      <c r="D98" s="12" t="s">
        <v>283</v>
      </c>
      <c r="E98" s="14">
        <v>5</v>
      </c>
      <c r="F98" s="12" t="s">
        <v>287</v>
      </c>
      <c r="G98" s="34">
        <v>15</v>
      </c>
      <c r="H98" s="34">
        <f t="shared" si="14"/>
        <v>15</v>
      </c>
      <c r="I98" s="34">
        <v>12</v>
      </c>
      <c r="J98" s="34">
        <f t="shared" si="15"/>
        <v>12</v>
      </c>
      <c r="K98" s="34">
        <v>1.1499999999999999</v>
      </c>
      <c r="L98" s="34">
        <f t="shared" si="16"/>
        <v>74.999999999999986</v>
      </c>
      <c r="M98" s="35">
        <f t="shared" si="17"/>
        <v>15</v>
      </c>
      <c r="N98" s="35">
        <f t="shared" si="18"/>
        <v>12</v>
      </c>
      <c r="O98" s="35">
        <f t="shared" si="19"/>
        <v>40.853658536585364</v>
      </c>
      <c r="P98" s="33">
        <f t="shared" si="20"/>
        <v>67.853658536585357</v>
      </c>
      <c r="Q98" s="22"/>
      <c r="R98" s="22"/>
      <c r="S98" s="22"/>
      <c r="T98" s="22"/>
    </row>
    <row r="99" spans="1:20" ht="45" x14ac:dyDescent="0.25">
      <c r="A99" s="66">
        <v>95</v>
      </c>
      <c r="B99" s="27" t="s">
        <v>215</v>
      </c>
      <c r="C99" s="73" t="s">
        <v>1473</v>
      </c>
      <c r="D99" s="27" t="s">
        <v>202</v>
      </c>
      <c r="E99" s="28">
        <v>6</v>
      </c>
      <c r="F99" s="27" t="s">
        <v>209</v>
      </c>
      <c r="G99" s="37">
        <v>21</v>
      </c>
      <c r="H99" s="37">
        <f t="shared" si="14"/>
        <v>21</v>
      </c>
      <c r="I99" s="37">
        <v>8</v>
      </c>
      <c r="J99" s="37">
        <f t="shared" si="15"/>
        <v>8</v>
      </c>
      <c r="K99" s="37">
        <v>1.36</v>
      </c>
      <c r="L99" s="37">
        <f t="shared" si="16"/>
        <v>96</v>
      </c>
      <c r="M99" s="35">
        <f t="shared" si="17"/>
        <v>21</v>
      </c>
      <c r="N99" s="35">
        <f t="shared" si="18"/>
        <v>8</v>
      </c>
      <c r="O99" s="35">
        <f t="shared" si="19"/>
        <v>38.292682926829265</v>
      </c>
      <c r="P99" s="38">
        <f t="shared" si="20"/>
        <v>67.292682926829258</v>
      </c>
      <c r="Q99" s="22"/>
      <c r="R99" s="22"/>
      <c r="S99" s="22"/>
      <c r="T99" s="22"/>
    </row>
    <row r="100" spans="1:20" ht="30" x14ac:dyDescent="0.25">
      <c r="A100" s="66">
        <v>96</v>
      </c>
      <c r="B100" s="12" t="s">
        <v>131</v>
      </c>
      <c r="C100" s="88" t="s">
        <v>1461</v>
      </c>
      <c r="D100" s="12" t="s">
        <v>122</v>
      </c>
      <c r="E100" s="14">
        <v>6</v>
      </c>
      <c r="F100" s="12" t="s">
        <v>124</v>
      </c>
      <c r="G100" s="34">
        <v>15</v>
      </c>
      <c r="H100" s="34">
        <f t="shared" si="14"/>
        <v>15</v>
      </c>
      <c r="I100" s="34">
        <v>12</v>
      </c>
      <c r="J100" s="34">
        <f t="shared" si="15"/>
        <v>12</v>
      </c>
      <c r="K100" s="34">
        <v>1.21</v>
      </c>
      <c r="L100" s="34">
        <f t="shared" si="16"/>
        <v>81</v>
      </c>
      <c r="M100" s="35">
        <f t="shared" si="17"/>
        <v>15</v>
      </c>
      <c r="N100" s="35">
        <f t="shared" si="18"/>
        <v>12</v>
      </c>
      <c r="O100" s="35">
        <f t="shared" si="19"/>
        <v>40.121951219512191</v>
      </c>
      <c r="P100" s="33">
        <f t="shared" si="20"/>
        <v>67.121951219512198</v>
      </c>
      <c r="Q100" s="22"/>
      <c r="R100" s="22"/>
      <c r="S100" s="22"/>
      <c r="T100" s="22"/>
    </row>
    <row r="101" spans="1:20" ht="30" x14ac:dyDescent="0.25">
      <c r="A101" s="66">
        <v>97</v>
      </c>
      <c r="B101" s="12" t="s">
        <v>129</v>
      </c>
      <c r="C101" s="87" t="s">
        <v>1457</v>
      </c>
      <c r="D101" s="12" t="s">
        <v>122</v>
      </c>
      <c r="E101" s="14">
        <v>5</v>
      </c>
      <c r="F101" s="12" t="s">
        <v>123</v>
      </c>
      <c r="G101" s="34">
        <v>13</v>
      </c>
      <c r="H101" s="34">
        <f t="shared" ref="H101:H121" si="21">IF(OR(G101=MIN(G$5:G$125),G101=""),"",G101)</f>
        <v>13</v>
      </c>
      <c r="I101" s="34">
        <v>15</v>
      </c>
      <c r="J101" s="34">
        <f t="shared" ref="J101:J121" si="22">IF(OR(I101=MIN(I$5:I$125),I101=""),"",I101)</f>
        <v>15</v>
      </c>
      <c r="K101" s="34">
        <v>1.3</v>
      </c>
      <c r="L101" s="34">
        <f t="shared" ref="L101:L121" si="23">IF(K101&lt;&gt;"",INT(K101)*60+(K101-INT(K101))*100,"")</f>
        <v>90</v>
      </c>
      <c r="M101" s="35">
        <f t="shared" ref="M101:M128" si="24">IF(G101&lt;&gt;"",(30*G101)/MAX(G$5:G$128),"")</f>
        <v>13</v>
      </c>
      <c r="N101" s="35">
        <f t="shared" ref="N101:N128" si="25">IF(I101&lt;&gt;"",IF(I101=0,0,(20*I101)/MAX(I$5:I$128)),"0")</f>
        <v>15</v>
      </c>
      <c r="O101" s="35">
        <f t="shared" ref="O101:O128" si="26">IF(L101&lt;&gt;"",50/(MAX(L$5:L$128)-SMALL(L$5:L$129,COUNTIF(L$5:L$128,"&lt;=0")+1))*(MAX(L$5:L$128)-L101),"0")</f>
        <v>39.024390243902438</v>
      </c>
      <c r="P101" s="33">
        <f t="shared" ref="P101:P128" si="27">M101+N101+O101</f>
        <v>67.024390243902445</v>
      </c>
      <c r="Q101" s="22"/>
      <c r="R101" s="22"/>
      <c r="S101" s="22"/>
      <c r="T101" s="22"/>
    </row>
    <row r="102" spans="1:20" ht="30" x14ac:dyDescent="0.25">
      <c r="A102" s="66">
        <v>98</v>
      </c>
      <c r="B102" s="12" t="s">
        <v>55</v>
      </c>
      <c r="C102" s="88" t="s">
        <v>1441</v>
      </c>
      <c r="D102" s="12" t="s">
        <v>47</v>
      </c>
      <c r="E102" s="14">
        <v>5</v>
      </c>
      <c r="F102" s="12" t="s">
        <v>48</v>
      </c>
      <c r="G102" s="34">
        <v>17</v>
      </c>
      <c r="H102" s="34">
        <f t="shared" si="21"/>
        <v>17</v>
      </c>
      <c r="I102" s="34">
        <v>0</v>
      </c>
      <c r="J102" s="34" t="str">
        <f t="shared" si="22"/>
        <v/>
      </c>
      <c r="K102" s="34">
        <v>0</v>
      </c>
      <c r="L102" s="34">
        <f t="shared" si="23"/>
        <v>0</v>
      </c>
      <c r="M102" s="35">
        <f t="shared" si="24"/>
        <v>17</v>
      </c>
      <c r="N102" s="35">
        <f t="shared" si="25"/>
        <v>0</v>
      </c>
      <c r="O102" s="35">
        <f t="shared" si="26"/>
        <v>50</v>
      </c>
      <c r="P102" s="33">
        <f t="shared" si="27"/>
        <v>67</v>
      </c>
      <c r="Q102" s="22"/>
      <c r="R102" s="22"/>
      <c r="S102" s="22"/>
      <c r="T102" s="22"/>
    </row>
    <row r="103" spans="1:20" ht="30" x14ac:dyDescent="0.25">
      <c r="A103" s="66">
        <v>99</v>
      </c>
      <c r="B103" s="12" t="s">
        <v>550</v>
      </c>
      <c r="C103" s="72" t="s">
        <v>1510</v>
      </c>
      <c r="D103" s="12" t="s">
        <v>547</v>
      </c>
      <c r="E103" s="28">
        <v>5</v>
      </c>
      <c r="F103" s="12" t="s">
        <v>549</v>
      </c>
      <c r="G103" s="34">
        <v>6</v>
      </c>
      <c r="H103" s="34">
        <f t="shared" si="21"/>
        <v>6</v>
      </c>
      <c r="I103" s="34">
        <v>19.8</v>
      </c>
      <c r="J103" s="34">
        <f t="shared" si="22"/>
        <v>19.8</v>
      </c>
      <c r="K103" s="34">
        <v>1.18</v>
      </c>
      <c r="L103" s="34">
        <f t="shared" si="23"/>
        <v>78</v>
      </c>
      <c r="M103" s="35">
        <f t="shared" si="24"/>
        <v>6</v>
      </c>
      <c r="N103" s="35">
        <f t="shared" si="25"/>
        <v>19.8</v>
      </c>
      <c r="O103" s="35">
        <f t="shared" si="26"/>
        <v>40.487804878048777</v>
      </c>
      <c r="P103" s="33">
        <f t="shared" si="27"/>
        <v>66.287804878048775</v>
      </c>
      <c r="Q103" s="22"/>
      <c r="R103" s="22"/>
      <c r="S103" s="22"/>
      <c r="T103" s="22"/>
    </row>
    <row r="104" spans="1:20" ht="30" x14ac:dyDescent="0.25">
      <c r="A104" s="66">
        <v>100</v>
      </c>
      <c r="B104" s="57" t="s">
        <v>99</v>
      </c>
      <c r="C104" s="89" t="s">
        <v>1452</v>
      </c>
      <c r="D104" s="58" t="s">
        <v>93</v>
      </c>
      <c r="E104" s="48">
        <v>6</v>
      </c>
      <c r="F104" s="59" t="s">
        <v>94</v>
      </c>
      <c r="G104" s="34">
        <v>7</v>
      </c>
      <c r="H104" s="34">
        <f t="shared" si="21"/>
        <v>7</v>
      </c>
      <c r="I104" s="34">
        <v>18</v>
      </c>
      <c r="J104" s="34">
        <f t="shared" si="22"/>
        <v>18</v>
      </c>
      <c r="K104" s="34">
        <v>1.1200000000000001</v>
      </c>
      <c r="L104" s="34">
        <f t="shared" si="23"/>
        <v>72.000000000000014</v>
      </c>
      <c r="M104" s="35">
        <f t="shared" si="24"/>
        <v>7</v>
      </c>
      <c r="N104" s="35">
        <f t="shared" si="25"/>
        <v>18</v>
      </c>
      <c r="O104" s="35">
        <f t="shared" si="26"/>
        <v>41.219512195121951</v>
      </c>
      <c r="P104" s="33">
        <f t="shared" si="27"/>
        <v>66.219512195121951</v>
      </c>
      <c r="Q104" s="22"/>
      <c r="R104" s="22"/>
      <c r="S104" s="22"/>
      <c r="T104" s="22"/>
    </row>
    <row r="105" spans="1:20" ht="45" x14ac:dyDescent="0.25">
      <c r="A105" s="66">
        <v>101</v>
      </c>
      <c r="B105" s="27" t="s">
        <v>211</v>
      </c>
      <c r="C105" s="73" t="s">
        <v>1470</v>
      </c>
      <c r="D105" s="27" t="s">
        <v>202</v>
      </c>
      <c r="E105" s="28">
        <v>6</v>
      </c>
      <c r="F105" s="27" t="s">
        <v>212</v>
      </c>
      <c r="G105" s="37">
        <v>16</v>
      </c>
      <c r="H105" s="37">
        <f t="shared" si="21"/>
        <v>16</v>
      </c>
      <c r="I105" s="37">
        <v>9</v>
      </c>
      <c r="J105" s="37">
        <f t="shared" si="22"/>
        <v>9</v>
      </c>
      <c r="K105" s="37">
        <v>1.1200000000000001</v>
      </c>
      <c r="L105" s="37">
        <f t="shared" si="23"/>
        <v>72.000000000000014</v>
      </c>
      <c r="M105" s="35">
        <f t="shared" si="24"/>
        <v>16</v>
      </c>
      <c r="N105" s="35">
        <f t="shared" si="25"/>
        <v>9</v>
      </c>
      <c r="O105" s="35">
        <f t="shared" si="26"/>
        <v>41.219512195121951</v>
      </c>
      <c r="P105" s="38">
        <f t="shared" si="27"/>
        <v>66.219512195121951</v>
      </c>
      <c r="Q105" s="22"/>
      <c r="R105" s="22"/>
      <c r="S105" s="22"/>
      <c r="T105" s="22"/>
    </row>
    <row r="106" spans="1:20" ht="30" x14ac:dyDescent="0.25">
      <c r="A106" s="66">
        <v>102</v>
      </c>
      <c r="B106" s="12" t="s">
        <v>413</v>
      </c>
      <c r="C106" s="72" t="s">
        <v>1495</v>
      </c>
      <c r="D106" s="12" t="s">
        <v>407</v>
      </c>
      <c r="E106" s="14">
        <v>5</v>
      </c>
      <c r="F106" s="12" t="s">
        <v>408</v>
      </c>
      <c r="G106" s="34">
        <v>19</v>
      </c>
      <c r="H106" s="34">
        <f t="shared" si="21"/>
        <v>19</v>
      </c>
      <c r="I106" s="34">
        <v>10</v>
      </c>
      <c r="J106" s="34">
        <f t="shared" si="22"/>
        <v>10</v>
      </c>
      <c r="K106" s="34">
        <v>1.45</v>
      </c>
      <c r="L106" s="34">
        <f t="shared" si="23"/>
        <v>105</v>
      </c>
      <c r="M106" s="35">
        <f t="shared" si="24"/>
        <v>19</v>
      </c>
      <c r="N106" s="35">
        <f t="shared" si="25"/>
        <v>10</v>
      </c>
      <c r="O106" s="35">
        <f t="shared" si="26"/>
        <v>37.195121951219512</v>
      </c>
      <c r="P106" s="33">
        <f t="shared" si="27"/>
        <v>66.195121951219505</v>
      </c>
      <c r="Q106" s="22"/>
      <c r="R106" s="22"/>
      <c r="S106" s="22"/>
      <c r="T106" s="22"/>
    </row>
    <row r="107" spans="1:20" ht="30" x14ac:dyDescent="0.25">
      <c r="A107" s="66">
        <v>103</v>
      </c>
      <c r="B107" s="12" t="s">
        <v>502</v>
      </c>
      <c r="C107" s="72" t="s">
        <v>1508</v>
      </c>
      <c r="D107" s="12" t="s">
        <v>496</v>
      </c>
      <c r="E107" s="14">
        <v>6</v>
      </c>
      <c r="F107" s="12" t="s">
        <v>497</v>
      </c>
      <c r="G107" s="34">
        <v>12</v>
      </c>
      <c r="H107" s="34">
        <f t="shared" si="21"/>
        <v>12</v>
      </c>
      <c r="I107" s="34">
        <v>13.5</v>
      </c>
      <c r="J107" s="34">
        <f t="shared" si="22"/>
        <v>13.5</v>
      </c>
      <c r="K107" s="34">
        <v>1.22</v>
      </c>
      <c r="L107" s="34">
        <f t="shared" si="23"/>
        <v>82</v>
      </c>
      <c r="M107" s="35">
        <f t="shared" si="24"/>
        <v>12</v>
      </c>
      <c r="N107" s="35">
        <f t="shared" si="25"/>
        <v>13.5</v>
      </c>
      <c r="O107" s="35">
        <f t="shared" si="26"/>
        <v>40</v>
      </c>
      <c r="P107" s="33">
        <f t="shared" si="27"/>
        <v>65.5</v>
      </c>
      <c r="Q107" s="22"/>
      <c r="R107" s="22"/>
      <c r="S107" s="22"/>
      <c r="T107" s="22"/>
    </row>
    <row r="108" spans="1:20" ht="30" x14ac:dyDescent="0.25">
      <c r="A108" s="66">
        <v>104</v>
      </c>
      <c r="B108" s="12" t="s">
        <v>58</v>
      </c>
      <c r="C108" s="88" t="s">
        <v>1443</v>
      </c>
      <c r="D108" s="12" t="s">
        <v>47</v>
      </c>
      <c r="E108" s="14">
        <v>5</v>
      </c>
      <c r="F108" s="12" t="s">
        <v>48</v>
      </c>
      <c r="G108" s="34">
        <v>15</v>
      </c>
      <c r="H108" s="34">
        <f t="shared" si="21"/>
        <v>15</v>
      </c>
      <c r="I108" s="34">
        <v>0</v>
      </c>
      <c r="J108" s="34" t="str">
        <f t="shared" si="22"/>
        <v/>
      </c>
      <c r="K108" s="34">
        <v>0</v>
      </c>
      <c r="L108" s="34">
        <f t="shared" si="23"/>
        <v>0</v>
      </c>
      <c r="M108" s="35">
        <f t="shared" si="24"/>
        <v>15</v>
      </c>
      <c r="N108" s="35">
        <f t="shared" si="25"/>
        <v>0</v>
      </c>
      <c r="O108" s="35">
        <f t="shared" si="26"/>
        <v>50</v>
      </c>
      <c r="P108" s="33">
        <f t="shared" si="27"/>
        <v>65</v>
      </c>
      <c r="Q108" s="22"/>
      <c r="R108" s="22"/>
      <c r="S108" s="22"/>
      <c r="T108" s="22"/>
    </row>
    <row r="109" spans="1:20" ht="30" x14ac:dyDescent="0.25">
      <c r="A109" s="66">
        <v>105</v>
      </c>
      <c r="B109" s="12" t="s">
        <v>199</v>
      </c>
      <c r="C109" s="72" t="s">
        <v>1468</v>
      </c>
      <c r="D109" s="12" t="s">
        <v>87</v>
      </c>
      <c r="E109" s="14">
        <v>5</v>
      </c>
      <c r="F109" s="12" t="s">
        <v>91</v>
      </c>
      <c r="G109" s="34">
        <v>14</v>
      </c>
      <c r="H109" s="34">
        <f t="shared" si="21"/>
        <v>14</v>
      </c>
      <c r="I109" s="34">
        <v>17.5</v>
      </c>
      <c r="J109" s="34">
        <f t="shared" si="22"/>
        <v>17.5</v>
      </c>
      <c r="K109" s="34">
        <v>2.2200000000000002</v>
      </c>
      <c r="L109" s="34">
        <f t="shared" si="23"/>
        <v>142.00000000000003</v>
      </c>
      <c r="M109" s="35">
        <f t="shared" si="24"/>
        <v>14</v>
      </c>
      <c r="N109" s="35">
        <f t="shared" si="25"/>
        <v>17.5</v>
      </c>
      <c r="O109" s="35">
        <f t="shared" si="26"/>
        <v>32.68292682926829</v>
      </c>
      <c r="P109" s="33">
        <f t="shared" si="27"/>
        <v>64.182926829268297</v>
      </c>
      <c r="Q109" s="22"/>
      <c r="R109" s="22"/>
      <c r="S109" s="22"/>
      <c r="T109" s="22"/>
    </row>
    <row r="110" spans="1:20" ht="30" x14ac:dyDescent="0.25">
      <c r="A110" s="66">
        <v>106</v>
      </c>
      <c r="B110" s="12" t="s">
        <v>298</v>
      </c>
      <c r="C110" s="72" t="s">
        <v>1479</v>
      </c>
      <c r="D110" s="12" t="s">
        <v>283</v>
      </c>
      <c r="E110" s="14">
        <v>5</v>
      </c>
      <c r="F110" s="12" t="s">
        <v>287</v>
      </c>
      <c r="G110" s="34">
        <v>8</v>
      </c>
      <c r="H110" s="34">
        <f t="shared" si="21"/>
        <v>8</v>
      </c>
      <c r="I110" s="34">
        <v>15</v>
      </c>
      <c r="J110" s="34">
        <f t="shared" si="22"/>
        <v>15</v>
      </c>
      <c r="K110" s="34">
        <v>1.18</v>
      </c>
      <c r="L110" s="34">
        <f t="shared" si="23"/>
        <v>78</v>
      </c>
      <c r="M110" s="35">
        <f t="shared" si="24"/>
        <v>8</v>
      </c>
      <c r="N110" s="35">
        <f t="shared" si="25"/>
        <v>15</v>
      </c>
      <c r="O110" s="35">
        <f t="shared" si="26"/>
        <v>40.487804878048777</v>
      </c>
      <c r="P110" s="33">
        <f t="shared" si="27"/>
        <v>63.487804878048777</v>
      </c>
      <c r="Q110" s="22"/>
      <c r="R110" s="22"/>
      <c r="S110" s="22"/>
      <c r="T110" s="22"/>
    </row>
    <row r="111" spans="1:20" ht="45" x14ac:dyDescent="0.25">
      <c r="A111" s="66">
        <v>107</v>
      </c>
      <c r="B111" s="27" t="s">
        <v>214</v>
      </c>
      <c r="C111" s="73" t="s">
        <v>1472</v>
      </c>
      <c r="D111" s="27" t="s">
        <v>202</v>
      </c>
      <c r="E111" s="28">
        <v>6</v>
      </c>
      <c r="F111" s="27" t="s">
        <v>212</v>
      </c>
      <c r="G111" s="37">
        <v>16</v>
      </c>
      <c r="H111" s="37">
        <f t="shared" si="21"/>
        <v>16</v>
      </c>
      <c r="I111" s="37">
        <v>8</v>
      </c>
      <c r="J111" s="37">
        <f t="shared" si="22"/>
        <v>8</v>
      </c>
      <c r="K111" s="37">
        <v>1.38</v>
      </c>
      <c r="L111" s="37">
        <f t="shared" si="23"/>
        <v>97.999999999999986</v>
      </c>
      <c r="M111" s="35">
        <f t="shared" si="24"/>
        <v>16</v>
      </c>
      <c r="N111" s="35">
        <f t="shared" si="25"/>
        <v>8</v>
      </c>
      <c r="O111" s="35">
        <f t="shared" si="26"/>
        <v>38.048780487804876</v>
      </c>
      <c r="P111" s="38">
        <f t="shared" si="27"/>
        <v>62.048780487804876</v>
      </c>
      <c r="Q111" s="22"/>
      <c r="R111" s="22"/>
      <c r="S111" s="22"/>
      <c r="T111" s="22"/>
    </row>
    <row r="112" spans="1:20" ht="30" x14ac:dyDescent="0.25">
      <c r="A112" s="66">
        <v>108</v>
      </c>
      <c r="B112" s="12" t="s">
        <v>67</v>
      </c>
      <c r="C112" s="87" t="s">
        <v>1447</v>
      </c>
      <c r="D112" s="12" t="s">
        <v>47</v>
      </c>
      <c r="E112" s="14">
        <v>6</v>
      </c>
      <c r="F112" s="12" t="s">
        <v>65</v>
      </c>
      <c r="G112" s="34">
        <v>19</v>
      </c>
      <c r="H112" s="34">
        <f t="shared" si="21"/>
        <v>19</v>
      </c>
      <c r="I112" s="34">
        <v>4</v>
      </c>
      <c r="J112" s="34">
        <f t="shared" si="22"/>
        <v>4</v>
      </c>
      <c r="K112" s="34">
        <v>1.31</v>
      </c>
      <c r="L112" s="34">
        <f t="shared" si="23"/>
        <v>91</v>
      </c>
      <c r="M112" s="35">
        <f t="shared" si="24"/>
        <v>19</v>
      </c>
      <c r="N112" s="35">
        <f t="shared" si="25"/>
        <v>4</v>
      </c>
      <c r="O112" s="35">
        <f t="shared" si="26"/>
        <v>38.90243902439024</v>
      </c>
      <c r="P112" s="33">
        <f t="shared" si="27"/>
        <v>61.90243902439024</v>
      </c>
      <c r="Q112" s="22"/>
      <c r="R112" s="22"/>
      <c r="S112" s="22"/>
      <c r="T112" s="22"/>
    </row>
    <row r="113" spans="1:20" s="30" customFormat="1" ht="30" x14ac:dyDescent="0.25">
      <c r="A113" s="66">
        <v>109</v>
      </c>
      <c r="B113" s="78" t="s">
        <v>634</v>
      </c>
      <c r="C113" s="88" t="s">
        <v>1532</v>
      </c>
      <c r="D113" s="63" t="s">
        <v>632</v>
      </c>
      <c r="E113" s="67">
        <v>5</v>
      </c>
      <c r="F113" s="63" t="s">
        <v>633</v>
      </c>
      <c r="G113" s="34">
        <v>0</v>
      </c>
      <c r="H113" s="34" t="str">
        <f t="shared" si="21"/>
        <v/>
      </c>
      <c r="I113" s="34">
        <v>18</v>
      </c>
      <c r="J113" s="34">
        <f t="shared" si="22"/>
        <v>18</v>
      </c>
      <c r="K113" s="34">
        <v>1.02</v>
      </c>
      <c r="L113" s="34">
        <f t="shared" si="23"/>
        <v>62</v>
      </c>
      <c r="M113" s="35">
        <f t="shared" si="24"/>
        <v>0</v>
      </c>
      <c r="N113" s="35">
        <f t="shared" si="25"/>
        <v>18</v>
      </c>
      <c r="O113" s="35">
        <f t="shared" si="26"/>
        <v>42.439024390243901</v>
      </c>
      <c r="P113" s="33">
        <f t="shared" si="27"/>
        <v>60.439024390243901</v>
      </c>
      <c r="Q113" s="31"/>
      <c r="R113" s="31"/>
      <c r="S113" s="31"/>
      <c r="T113" s="31"/>
    </row>
    <row r="114" spans="1:20" ht="30" x14ac:dyDescent="0.25">
      <c r="A114" s="66">
        <v>110</v>
      </c>
      <c r="B114" s="12" t="s">
        <v>62</v>
      </c>
      <c r="C114" s="88" t="s">
        <v>1444</v>
      </c>
      <c r="D114" s="12" t="s">
        <v>47</v>
      </c>
      <c r="E114" s="14">
        <v>6</v>
      </c>
      <c r="F114" s="12" t="s">
        <v>65</v>
      </c>
      <c r="G114" s="34">
        <v>14</v>
      </c>
      <c r="H114" s="34">
        <f t="shared" si="21"/>
        <v>14</v>
      </c>
      <c r="I114" s="34">
        <v>6</v>
      </c>
      <c r="J114" s="34">
        <f t="shared" si="22"/>
        <v>6</v>
      </c>
      <c r="K114" s="34">
        <v>1.2</v>
      </c>
      <c r="L114" s="34">
        <f t="shared" si="23"/>
        <v>80</v>
      </c>
      <c r="M114" s="35">
        <f t="shared" si="24"/>
        <v>14</v>
      </c>
      <c r="N114" s="35">
        <f t="shared" si="25"/>
        <v>6</v>
      </c>
      <c r="O114" s="35">
        <f t="shared" si="26"/>
        <v>40.243902439024389</v>
      </c>
      <c r="P114" s="33">
        <f t="shared" si="27"/>
        <v>60.243902439024389</v>
      </c>
      <c r="Q114" s="22"/>
      <c r="R114" s="22"/>
      <c r="S114" s="22"/>
      <c r="T114" s="22"/>
    </row>
    <row r="115" spans="1:20" x14ac:dyDescent="0.25">
      <c r="A115" s="70">
        <v>111</v>
      </c>
      <c r="B115" s="49" t="s">
        <v>762</v>
      </c>
      <c r="C115" s="90" t="s">
        <v>1557</v>
      </c>
      <c r="D115" s="49" t="s">
        <v>760</v>
      </c>
      <c r="E115" s="66">
        <v>5</v>
      </c>
      <c r="F115" s="49" t="s">
        <v>761</v>
      </c>
      <c r="G115" s="34">
        <v>13</v>
      </c>
      <c r="H115" s="34">
        <f t="shared" si="21"/>
        <v>13</v>
      </c>
      <c r="I115" s="34">
        <v>10</v>
      </c>
      <c r="J115" s="34">
        <f t="shared" si="22"/>
        <v>10</v>
      </c>
      <c r="K115" s="34">
        <v>2.0299999999999998</v>
      </c>
      <c r="L115" s="34">
        <f t="shared" si="23"/>
        <v>122.99999999999999</v>
      </c>
      <c r="M115" s="35">
        <f t="shared" si="24"/>
        <v>13</v>
      </c>
      <c r="N115" s="35">
        <f t="shared" si="25"/>
        <v>10</v>
      </c>
      <c r="O115" s="35">
        <f t="shared" si="26"/>
        <v>35</v>
      </c>
      <c r="P115" s="33">
        <f t="shared" si="27"/>
        <v>58</v>
      </c>
      <c r="Q115" s="22"/>
      <c r="R115" s="22"/>
      <c r="S115" s="22"/>
      <c r="T115" s="22"/>
    </row>
    <row r="116" spans="1:20" x14ac:dyDescent="0.25">
      <c r="A116" s="66">
        <v>112</v>
      </c>
      <c r="B116" s="49" t="s">
        <v>759</v>
      </c>
      <c r="C116" s="90" t="s">
        <v>1556</v>
      </c>
      <c r="D116" s="49" t="s">
        <v>760</v>
      </c>
      <c r="E116" s="66">
        <v>5</v>
      </c>
      <c r="F116" s="49" t="s">
        <v>761</v>
      </c>
      <c r="G116" s="34">
        <v>10.5</v>
      </c>
      <c r="H116" s="34">
        <f t="shared" si="21"/>
        <v>10.5</v>
      </c>
      <c r="I116" s="34">
        <v>10</v>
      </c>
      <c r="J116" s="34">
        <f t="shared" si="22"/>
        <v>10</v>
      </c>
      <c r="K116" s="34">
        <v>1.44</v>
      </c>
      <c r="L116" s="34">
        <f t="shared" si="23"/>
        <v>104</v>
      </c>
      <c r="M116" s="35">
        <f t="shared" si="24"/>
        <v>10.5</v>
      </c>
      <c r="N116" s="35">
        <f t="shared" si="25"/>
        <v>10</v>
      </c>
      <c r="O116" s="35">
        <f t="shared" si="26"/>
        <v>37.317073170731703</v>
      </c>
      <c r="P116" s="33">
        <f t="shared" si="27"/>
        <v>57.817073170731703</v>
      </c>
      <c r="Q116" s="22"/>
      <c r="R116" s="22"/>
      <c r="S116" s="22"/>
      <c r="T116" s="22"/>
    </row>
    <row r="117" spans="1:20" ht="30" x14ac:dyDescent="0.25">
      <c r="A117" s="66">
        <v>113</v>
      </c>
      <c r="B117" s="12" t="s">
        <v>54</v>
      </c>
      <c r="C117" s="88" t="s">
        <v>1440</v>
      </c>
      <c r="D117" s="12" t="s">
        <v>47</v>
      </c>
      <c r="E117" s="14">
        <v>5</v>
      </c>
      <c r="F117" s="12" t="s">
        <v>48</v>
      </c>
      <c r="G117" s="34">
        <v>2</v>
      </c>
      <c r="H117" s="34">
        <f t="shared" si="21"/>
        <v>2</v>
      </c>
      <c r="I117" s="34">
        <v>16.899999999999999</v>
      </c>
      <c r="J117" s="34">
        <f t="shared" si="22"/>
        <v>16.899999999999999</v>
      </c>
      <c r="K117" s="34">
        <v>1.41</v>
      </c>
      <c r="L117" s="34">
        <f t="shared" si="23"/>
        <v>101</v>
      </c>
      <c r="M117" s="35">
        <f t="shared" si="24"/>
        <v>2</v>
      </c>
      <c r="N117" s="35">
        <f t="shared" si="25"/>
        <v>16.899999999999999</v>
      </c>
      <c r="O117" s="35">
        <f t="shared" si="26"/>
        <v>37.68292682926829</v>
      </c>
      <c r="P117" s="33">
        <f t="shared" si="27"/>
        <v>56.582926829268288</v>
      </c>
      <c r="Q117" s="22"/>
      <c r="R117" s="22"/>
      <c r="S117" s="22"/>
      <c r="T117" s="22"/>
    </row>
    <row r="118" spans="1:20" ht="30" x14ac:dyDescent="0.25">
      <c r="A118" s="66">
        <v>114</v>
      </c>
      <c r="B118" s="12" t="s">
        <v>64</v>
      </c>
      <c r="C118" s="88" t="s">
        <v>1446</v>
      </c>
      <c r="D118" s="12" t="s">
        <v>47</v>
      </c>
      <c r="E118" s="14">
        <v>6</v>
      </c>
      <c r="F118" s="12" t="s">
        <v>65</v>
      </c>
      <c r="G118" s="34">
        <v>15</v>
      </c>
      <c r="H118" s="34">
        <f t="shared" si="21"/>
        <v>15</v>
      </c>
      <c r="I118" s="34">
        <v>10</v>
      </c>
      <c r="J118" s="34">
        <f t="shared" si="22"/>
        <v>10</v>
      </c>
      <c r="K118" s="34">
        <v>2.35</v>
      </c>
      <c r="L118" s="34">
        <f t="shared" si="23"/>
        <v>155</v>
      </c>
      <c r="M118" s="35">
        <f t="shared" si="24"/>
        <v>15</v>
      </c>
      <c r="N118" s="35">
        <f t="shared" si="25"/>
        <v>10</v>
      </c>
      <c r="O118" s="35">
        <f t="shared" si="26"/>
        <v>31.097560975609756</v>
      </c>
      <c r="P118" s="33">
        <f t="shared" si="27"/>
        <v>56.097560975609753</v>
      </c>
      <c r="Q118" s="22"/>
      <c r="R118" s="22"/>
      <c r="S118" s="22"/>
      <c r="T118" s="22"/>
    </row>
    <row r="119" spans="1:20" ht="45" x14ac:dyDescent="0.25">
      <c r="A119" s="66">
        <v>115</v>
      </c>
      <c r="B119" s="27" t="s">
        <v>213</v>
      </c>
      <c r="C119" s="73" t="s">
        <v>1471</v>
      </c>
      <c r="D119" s="27" t="s">
        <v>202</v>
      </c>
      <c r="E119" s="28">
        <v>6</v>
      </c>
      <c r="F119" s="27" t="s">
        <v>212</v>
      </c>
      <c r="G119" s="37">
        <v>12</v>
      </c>
      <c r="H119" s="37">
        <f t="shared" si="21"/>
        <v>12</v>
      </c>
      <c r="I119" s="37">
        <v>8</v>
      </c>
      <c r="J119" s="37">
        <f t="shared" si="22"/>
        <v>8</v>
      </c>
      <c r="K119" s="37">
        <v>2.04</v>
      </c>
      <c r="L119" s="37">
        <f t="shared" si="23"/>
        <v>124</v>
      </c>
      <c r="M119" s="35">
        <f t="shared" si="24"/>
        <v>12</v>
      </c>
      <c r="N119" s="35">
        <f t="shared" si="25"/>
        <v>8</v>
      </c>
      <c r="O119" s="35">
        <f t="shared" si="26"/>
        <v>34.878048780487802</v>
      </c>
      <c r="P119" s="38">
        <f t="shared" si="27"/>
        <v>54.878048780487802</v>
      </c>
      <c r="Q119" s="22"/>
      <c r="R119" s="22"/>
      <c r="S119" s="22"/>
      <c r="T119" s="22"/>
    </row>
    <row r="120" spans="1:20" ht="30" x14ac:dyDescent="0.25">
      <c r="A120" s="66">
        <v>116</v>
      </c>
      <c r="B120" s="12" t="s">
        <v>63</v>
      </c>
      <c r="C120" s="91" t="s">
        <v>1445</v>
      </c>
      <c r="D120" s="12" t="s">
        <v>47</v>
      </c>
      <c r="E120" s="14">
        <v>6</v>
      </c>
      <c r="F120" s="12" t="s">
        <v>65</v>
      </c>
      <c r="G120" s="34">
        <v>15</v>
      </c>
      <c r="H120" s="34">
        <f t="shared" si="21"/>
        <v>15</v>
      </c>
      <c r="I120" s="34">
        <v>5</v>
      </c>
      <c r="J120" s="34">
        <f t="shared" si="22"/>
        <v>5</v>
      </c>
      <c r="K120" s="34">
        <v>2.19</v>
      </c>
      <c r="L120" s="34">
        <f t="shared" si="23"/>
        <v>139</v>
      </c>
      <c r="M120" s="35">
        <f t="shared" si="24"/>
        <v>15</v>
      </c>
      <c r="N120" s="35">
        <f t="shared" si="25"/>
        <v>5</v>
      </c>
      <c r="O120" s="35">
        <f t="shared" si="26"/>
        <v>33.048780487804876</v>
      </c>
      <c r="P120" s="33">
        <f t="shared" si="27"/>
        <v>53.048780487804876</v>
      </c>
      <c r="Q120" s="22"/>
      <c r="R120" s="22"/>
      <c r="S120" s="22"/>
      <c r="T120" s="22"/>
    </row>
    <row r="121" spans="1:20" ht="30" x14ac:dyDescent="0.25">
      <c r="A121" s="66">
        <v>117</v>
      </c>
      <c r="B121" s="12" t="s">
        <v>52</v>
      </c>
      <c r="C121" s="92" t="s">
        <v>1439</v>
      </c>
      <c r="D121" s="12" t="s">
        <v>47</v>
      </c>
      <c r="E121" s="14">
        <v>5</v>
      </c>
      <c r="F121" s="12" t="s">
        <v>48</v>
      </c>
      <c r="G121" s="34">
        <v>16</v>
      </c>
      <c r="H121" s="34">
        <f t="shared" si="21"/>
        <v>16</v>
      </c>
      <c r="I121" s="34">
        <v>0</v>
      </c>
      <c r="J121" s="34" t="str">
        <f t="shared" si="22"/>
        <v/>
      </c>
      <c r="K121" s="34">
        <v>1.49</v>
      </c>
      <c r="L121" s="34">
        <f t="shared" si="23"/>
        <v>109</v>
      </c>
      <c r="M121" s="35">
        <f t="shared" si="24"/>
        <v>16</v>
      </c>
      <c r="N121" s="35">
        <f t="shared" si="25"/>
        <v>0</v>
      </c>
      <c r="O121" s="35">
        <f t="shared" si="26"/>
        <v>36.707317073170728</v>
      </c>
      <c r="P121" s="33">
        <f t="shared" si="27"/>
        <v>52.707317073170728</v>
      </c>
      <c r="Q121" s="22"/>
      <c r="R121" s="22"/>
      <c r="S121" s="22"/>
      <c r="T121" s="22"/>
    </row>
    <row r="122" spans="1:20" ht="30" x14ac:dyDescent="0.25">
      <c r="A122" s="66">
        <v>118</v>
      </c>
      <c r="B122" s="49" t="s">
        <v>1565</v>
      </c>
      <c r="C122" s="90" t="s">
        <v>1566</v>
      </c>
      <c r="D122" s="63" t="s">
        <v>1363</v>
      </c>
      <c r="E122" s="49">
        <v>6</v>
      </c>
      <c r="F122" s="49" t="s">
        <v>896</v>
      </c>
      <c r="G122" s="39">
        <v>26</v>
      </c>
      <c r="H122" s="39"/>
      <c r="I122" s="39">
        <v>19</v>
      </c>
      <c r="J122" s="39"/>
      <c r="K122" s="39">
        <v>1.3</v>
      </c>
      <c r="L122" s="39"/>
      <c r="M122" s="35">
        <f t="shared" si="24"/>
        <v>26</v>
      </c>
      <c r="N122" s="35">
        <f t="shared" si="25"/>
        <v>19</v>
      </c>
      <c r="O122" s="35" t="str">
        <f t="shared" si="26"/>
        <v>0</v>
      </c>
      <c r="P122" s="33">
        <f t="shared" si="27"/>
        <v>45</v>
      </c>
      <c r="Q122" s="22"/>
      <c r="R122" s="22"/>
      <c r="S122" s="22"/>
      <c r="T122" s="22"/>
    </row>
    <row r="123" spans="1:20" x14ac:dyDescent="0.25">
      <c r="A123" s="66">
        <v>119</v>
      </c>
      <c r="B123" s="49" t="s">
        <v>776</v>
      </c>
      <c r="C123" s="90" t="s">
        <v>1560</v>
      </c>
      <c r="D123" s="49" t="s">
        <v>774</v>
      </c>
      <c r="E123" s="49">
        <v>6</v>
      </c>
      <c r="F123" s="49" t="s">
        <v>773</v>
      </c>
      <c r="G123" s="34">
        <v>13</v>
      </c>
      <c r="H123" s="34">
        <f>IF(OR(G123=MIN(G$5:G$125),G123=""),"",G123)</f>
        <v>13</v>
      </c>
      <c r="I123" s="34">
        <v>11</v>
      </c>
      <c r="J123" s="34">
        <f>IF(OR(I123=MIN(I$5:I$125),I123=""),"",I123)</f>
        <v>11</v>
      </c>
      <c r="K123" s="34">
        <v>5</v>
      </c>
      <c r="L123" s="34">
        <f>IF(K123&lt;&gt;"",INT(K123)*60+(K123-INT(K123))*100,"")</f>
        <v>300</v>
      </c>
      <c r="M123" s="35">
        <f t="shared" si="24"/>
        <v>13</v>
      </c>
      <c r="N123" s="35">
        <f t="shared" si="25"/>
        <v>11</v>
      </c>
      <c r="O123" s="35">
        <f t="shared" si="26"/>
        <v>13.414634146341463</v>
      </c>
      <c r="P123" s="33">
        <f t="shared" si="27"/>
        <v>37.414634146341463</v>
      </c>
      <c r="Q123" s="22"/>
      <c r="R123" s="22"/>
      <c r="S123" s="22"/>
      <c r="T123" s="22"/>
    </row>
    <row r="124" spans="1:20" x14ac:dyDescent="0.25">
      <c r="A124" s="66">
        <v>120</v>
      </c>
      <c r="B124" s="49" t="s">
        <v>1561</v>
      </c>
      <c r="C124" s="90" t="s">
        <v>1562</v>
      </c>
      <c r="D124" s="49" t="s">
        <v>1563</v>
      </c>
      <c r="E124" s="49">
        <v>5</v>
      </c>
      <c r="F124" s="49" t="s">
        <v>1564</v>
      </c>
      <c r="G124" s="39">
        <v>16</v>
      </c>
      <c r="H124" s="39"/>
      <c r="I124" s="39">
        <v>18</v>
      </c>
      <c r="J124" s="39"/>
      <c r="K124" s="39">
        <v>1.19</v>
      </c>
      <c r="L124" s="39"/>
      <c r="M124" s="35">
        <f t="shared" si="24"/>
        <v>16</v>
      </c>
      <c r="N124" s="35">
        <f t="shared" si="25"/>
        <v>18</v>
      </c>
      <c r="O124" s="35" t="str">
        <f t="shared" si="26"/>
        <v>0</v>
      </c>
      <c r="P124" s="33">
        <f t="shared" si="27"/>
        <v>34</v>
      </c>
      <c r="Q124" s="22"/>
      <c r="R124" s="22"/>
      <c r="S124" s="22"/>
      <c r="T124" s="22"/>
    </row>
    <row r="125" spans="1:20" ht="30" x14ac:dyDescent="0.25">
      <c r="A125" s="66">
        <v>121</v>
      </c>
      <c r="B125" s="12" t="s">
        <v>57</v>
      </c>
      <c r="C125" s="88" t="s">
        <v>1442</v>
      </c>
      <c r="D125" s="12" t="s">
        <v>47</v>
      </c>
      <c r="E125" s="14">
        <v>5</v>
      </c>
      <c r="F125" s="12" t="s">
        <v>48</v>
      </c>
      <c r="G125" s="34">
        <v>3.5</v>
      </c>
      <c r="H125" s="34">
        <f>IF(OR(G125=MIN(G$5:G$125),G125=""),"",G125)</f>
        <v>3.5</v>
      </c>
      <c r="I125" s="34">
        <v>0</v>
      </c>
      <c r="J125" s="34" t="str">
        <f>IF(OR(I125=MIN(I$5:I$125),I125=""),"",I125)</f>
        <v/>
      </c>
      <c r="K125" s="34">
        <v>2.4500000000000002</v>
      </c>
      <c r="L125" s="34">
        <f>IF(K125&lt;&gt;"",INT(K125)*60+(K125-INT(K125))*100,"")</f>
        <v>165</v>
      </c>
      <c r="M125" s="35">
        <f t="shared" si="24"/>
        <v>3.5</v>
      </c>
      <c r="N125" s="35">
        <f t="shared" si="25"/>
        <v>0</v>
      </c>
      <c r="O125" s="35">
        <f t="shared" si="26"/>
        <v>29.878048780487806</v>
      </c>
      <c r="P125" s="33">
        <f t="shared" si="27"/>
        <v>33.378048780487802</v>
      </c>
      <c r="Q125" s="22"/>
      <c r="R125" s="22"/>
      <c r="S125" s="22"/>
      <c r="T125" s="22"/>
    </row>
    <row r="126" spans="1:20" hidden="1" x14ac:dyDescent="0.25">
      <c r="A126" s="66"/>
      <c r="B126" s="49"/>
      <c r="C126" s="90"/>
      <c r="D126" s="49"/>
      <c r="E126" s="49"/>
      <c r="F126" s="49"/>
      <c r="G126" s="39"/>
      <c r="H126" s="39">
        <f>MIN(G5:G125)</f>
        <v>0</v>
      </c>
      <c r="I126" s="39"/>
      <c r="J126" s="39">
        <f>MIN(I5:I125)</f>
        <v>0</v>
      </c>
      <c r="K126" s="39"/>
      <c r="L126" s="39">
        <f>MIN(K5:K125)</f>
        <v>0</v>
      </c>
      <c r="M126" s="35" t="str">
        <f t="shared" si="24"/>
        <v/>
      </c>
      <c r="N126" s="35" t="str">
        <f t="shared" si="25"/>
        <v>0</v>
      </c>
      <c r="O126" s="35">
        <f t="shared" si="26"/>
        <v>50</v>
      </c>
      <c r="P126" s="33" t="e">
        <f t="shared" si="27"/>
        <v>#VALUE!</v>
      </c>
      <c r="Q126" s="5"/>
      <c r="R126" s="5"/>
      <c r="S126" s="5"/>
      <c r="T126" s="5"/>
    </row>
    <row r="127" spans="1:20" x14ac:dyDescent="0.25">
      <c r="A127" s="66">
        <v>122</v>
      </c>
      <c r="B127" s="49" t="s">
        <v>775</v>
      </c>
      <c r="C127" s="90" t="s">
        <v>1559</v>
      </c>
      <c r="D127" s="49" t="s">
        <v>774</v>
      </c>
      <c r="E127" s="49">
        <v>6</v>
      </c>
      <c r="F127" s="49" t="s">
        <v>773</v>
      </c>
      <c r="G127" s="34">
        <v>11</v>
      </c>
      <c r="H127" s="34">
        <f>IF(OR(G127=MIN(G$5:G$125),G127=""),"",G127)</f>
        <v>11</v>
      </c>
      <c r="I127" s="34">
        <v>9</v>
      </c>
      <c r="J127" s="34">
        <f>IF(OR(I127=MIN(I$5:I$125),I127=""),"",I127)</f>
        <v>9</v>
      </c>
      <c r="K127" s="34">
        <v>6</v>
      </c>
      <c r="L127" s="34">
        <f>IF(K127&lt;&gt;"",INT(K127)*60+(K127-INT(K127))*100,"")</f>
        <v>360</v>
      </c>
      <c r="M127" s="35">
        <f t="shared" si="24"/>
        <v>11</v>
      </c>
      <c r="N127" s="35">
        <f t="shared" si="25"/>
        <v>9</v>
      </c>
      <c r="O127" s="35">
        <f t="shared" si="26"/>
        <v>6.0975609756097562</v>
      </c>
      <c r="P127" s="33">
        <f t="shared" si="27"/>
        <v>26.097560975609756</v>
      </c>
      <c r="Q127" s="5"/>
      <c r="R127" s="5"/>
      <c r="S127" s="5"/>
      <c r="T127" s="5"/>
    </row>
    <row r="128" spans="1:20" x14ac:dyDescent="0.25">
      <c r="A128" s="66">
        <v>123</v>
      </c>
      <c r="B128" s="49" t="s">
        <v>772</v>
      </c>
      <c r="C128" s="54" t="s">
        <v>1558</v>
      </c>
      <c r="D128" s="49" t="s">
        <v>774</v>
      </c>
      <c r="E128" s="66">
        <v>6</v>
      </c>
      <c r="F128" s="49" t="s">
        <v>773</v>
      </c>
      <c r="G128" s="34">
        <v>14</v>
      </c>
      <c r="H128" s="34">
        <f>IF(OR(G128=MIN(G$5:G$125),G128=""),"",G128)</f>
        <v>14</v>
      </c>
      <c r="I128" s="34">
        <v>10</v>
      </c>
      <c r="J128" s="34">
        <f>IF(OR(I128=MIN(I$5:I$125),I128=""),"",I128)</f>
        <v>10</v>
      </c>
      <c r="K128" s="34">
        <v>6.5</v>
      </c>
      <c r="L128" s="34">
        <f>IF(K128&lt;&gt;"",INT(K128)*60+(K128-INT(K128))*100,"")</f>
        <v>410</v>
      </c>
      <c r="M128" s="35">
        <f t="shared" si="24"/>
        <v>14</v>
      </c>
      <c r="N128" s="35">
        <f t="shared" si="25"/>
        <v>10</v>
      </c>
      <c r="O128" s="35">
        <f t="shared" si="26"/>
        <v>0</v>
      </c>
      <c r="P128" s="33">
        <f t="shared" si="27"/>
        <v>24</v>
      </c>
      <c r="Q128" s="5"/>
      <c r="R128" s="5"/>
      <c r="S128" s="5"/>
      <c r="T128" s="5"/>
    </row>
    <row r="129" spans="2:20" hidden="1" x14ac:dyDescent="0.25">
      <c r="B129" s="71"/>
      <c r="C129" s="13"/>
      <c r="D129" s="13"/>
      <c r="E129" s="13"/>
      <c r="F129" s="13"/>
      <c r="G129" s="13"/>
      <c r="H129" s="13">
        <f>MIN(G5:G128)</f>
        <v>0</v>
      </c>
      <c r="I129" s="13"/>
      <c r="J129" s="13">
        <f>MIN(I5:I128)</f>
        <v>0</v>
      </c>
      <c r="K129" s="13"/>
      <c r="L129" s="13">
        <f>MIN(K5:K128)</f>
        <v>0</v>
      </c>
      <c r="M129" s="13"/>
      <c r="N129" s="13"/>
      <c r="O129" s="13"/>
      <c r="P129" s="1"/>
      <c r="Q129" s="5"/>
      <c r="R129" s="5"/>
      <c r="S129" s="5"/>
      <c r="T129" s="5"/>
    </row>
    <row r="132" spans="2:20" ht="409.6" customHeight="1" x14ac:dyDescent="0.25">
      <c r="B132" s="122" t="s">
        <v>1567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</row>
    <row r="133" spans="2:20" x14ac:dyDescent="0.25"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</row>
    <row r="134" spans="2:20" x14ac:dyDescent="0.25"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</row>
    <row r="135" spans="2:20" x14ac:dyDescent="0.25"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</row>
  </sheetData>
  <sortState ref="A5:P128">
    <sortCondition descending="1" ref="P5:P128"/>
  </sortState>
  <mergeCells count="15">
    <mergeCell ref="B132:N135"/>
    <mergeCell ref="S2:S4"/>
    <mergeCell ref="T2:T4"/>
    <mergeCell ref="A1:R1"/>
    <mergeCell ref="A2:A4"/>
    <mergeCell ref="B2:B4"/>
    <mergeCell ref="C2:C4"/>
    <mergeCell ref="D2:D4"/>
    <mergeCell ref="E2:E4"/>
    <mergeCell ref="F2:F4"/>
    <mergeCell ref="Q2:Q4"/>
    <mergeCell ref="R2:R4"/>
    <mergeCell ref="G2:O2"/>
    <mergeCell ref="G3:K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opLeftCell="E94" zoomScaleNormal="100" workbookViewId="0">
      <selection activeCell="F2" sqref="F2:F4"/>
    </sheetView>
  </sheetViews>
  <sheetFormatPr defaultRowHeight="15.75" x14ac:dyDescent="0.25"/>
  <cols>
    <col min="1" max="1" width="9.140625" style="8" customWidth="1"/>
    <col min="2" max="2" width="23" style="10" customWidth="1"/>
    <col min="3" max="3" width="9.140625" style="7"/>
    <col min="4" max="4" width="27.7109375" style="10" customWidth="1"/>
    <col min="5" max="5" width="9.140625" style="8"/>
    <col min="6" max="6" width="22.28515625" style="6" customWidth="1"/>
    <col min="7" max="7" width="8.1406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5.5703125" style="9" bestFit="1" customWidth="1"/>
    <col min="12" max="12" width="8.85546875" style="9" hidden="1" customWidth="1"/>
    <col min="13" max="13" width="11.42578125" style="9" bestFit="1" customWidth="1"/>
    <col min="14" max="14" width="13.28515625" style="9" bestFit="1" customWidth="1"/>
    <col min="15" max="15" width="13.7109375" style="9" bestFit="1" customWidth="1"/>
    <col min="16" max="16" width="9.140625" style="8"/>
    <col min="17" max="17" width="9.140625" style="6"/>
    <col min="18" max="18" width="18.140625" style="6" customWidth="1"/>
    <col min="19" max="16384" width="9.140625" style="6"/>
  </cols>
  <sheetData>
    <row r="1" spans="1:20" ht="30" customHeight="1" x14ac:dyDescent="0.2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2"/>
      <c r="R1" s="2"/>
    </row>
    <row r="2" spans="1:20" ht="31.5" x14ac:dyDescent="0.25">
      <c r="A2" s="123" t="s">
        <v>0</v>
      </c>
      <c r="B2" s="123" t="s">
        <v>9</v>
      </c>
      <c r="C2" s="127" t="s">
        <v>1</v>
      </c>
      <c r="D2" s="123" t="s">
        <v>2</v>
      </c>
      <c r="E2" s="123" t="s">
        <v>3</v>
      </c>
      <c r="F2" s="123" t="s">
        <v>4</v>
      </c>
      <c r="G2" s="130"/>
      <c r="H2" s="130"/>
      <c r="I2" s="130"/>
      <c r="J2" s="130"/>
      <c r="K2" s="130"/>
      <c r="L2" s="130"/>
      <c r="M2" s="130"/>
      <c r="N2" s="130"/>
      <c r="O2" s="130"/>
      <c r="P2" s="3" t="s">
        <v>6</v>
      </c>
      <c r="Q2" s="123" t="s">
        <v>1569</v>
      </c>
      <c r="R2" s="123" t="s">
        <v>5</v>
      </c>
      <c r="S2" s="123" t="s">
        <v>8</v>
      </c>
      <c r="T2" s="123" t="s">
        <v>7</v>
      </c>
    </row>
    <row r="3" spans="1:20" x14ac:dyDescent="0.25">
      <c r="A3" s="124"/>
      <c r="B3" s="124"/>
      <c r="C3" s="128"/>
      <c r="D3" s="124"/>
      <c r="E3" s="124"/>
      <c r="F3" s="124"/>
      <c r="G3" s="130" t="s">
        <v>802</v>
      </c>
      <c r="H3" s="130"/>
      <c r="I3" s="130"/>
      <c r="J3" s="130"/>
      <c r="K3" s="130"/>
      <c r="L3" s="3"/>
      <c r="M3" s="130" t="s">
        <v>804</v>
      </c>
      <c r="N3" s="130"/>
      <c r="O3" s="130"/>
      <c r="P3" s="3"/>
      <c r="Q3" s="124"/>
      <c r="R3" s="124"/>
      <c r="S3" s="124"/>
      <c r="T3" s="124"/>
    </row>
    <row r="4" spans="1:20" ht="15.75" customHeight="1" x14ac:dyDescent="0.25">
      <c r="A4" s="125"/>
      <c r="B4" s="125"/>
      <c r="C4" s="129"/>
      <c r="D4" s="125"/>
      <c r="E4" s="125"/>
      <c r="F4" s="125"/>
      <c r="G4" s="3" t="s">
        <v>799</v>
      </c>
      <c r="H4" s="3"/>
      <c r="I4" s="3" t="s">
        <v>800</v>
      </c>
      <c r="J4" s="3"/>
      <c r="K4" s="3" t="s">
        <v>801</v>
      </c>
      <c r="L4" s="3"/>
      <c r="M4" s="3" t="s">
        <v>799</v>
      </c>
      <c r="N4" s="3" t="s">
        <v>800</v>
      </c>
      <c r="O4" s="3" t="s">
        <v>803</v>
      </c>
      <c r="P4" s="3" t="s">
        <v>1570</v>
      </c>
      <c r="Q4" s="125"/>
      <c r="R4" s="125"/>
      <c r="S4" s="125"/>
      <c r="T4" s="125"/>
    </row>
    <row r="5" spans="1:20" ht="33" customHeight="1" x14ac:dyDescent="0.25">
      <c r="A5" s="85">
        <v>1</v>
      </c>
      <c r="B5" s="20" t="s">
        <v>579</v>
      </c>
      <c r="C5" s="34" t="s">
        <v>831</v>
      </c>
      <c r="D5" s="20" t="s">
        <v>534</v>
      </c>
      <c r="E5" s="21">
        <v>8</v>
      </c>
      <c r="F5" s="20" t="s">
        <v>535</v>
      </c>
      <c r="G5" s="34">
        <v>33.299999999999997</v>
      </c>
      <c r="H5" s="34">
        <f t="shared" ref="H5:H36" si="0">IF(OR(G5=MIN(G$5:G$119),G5=""),"",G5)</f>
        <v>33.299999999999997</v>
      </c>
      <c r="I5" s="34">
        <v>18.600000000000001</v>
      </c>
      <c r="J5" s="34">
        <f t="shared" ref="J5:J36" si="1">IF(OR(I5=MIN(I$5:I$119),I5=""),"",I5)</f>
        <v>18.600000000000001</v>
      </c>
      <c r="K5" s="34">
        <v>45</v>
      </c>
      <c r="L5" s="34">
        <f t="shared" ref="L5:L36" si="2">IF(OR(K5=MIN(K$5:K$119),K5=""),"",K5)</f>
        <v>45</v>
      </c>
      <c r="M5" s="35">
        <f t="shared" ref="M5:M36" si="3">IF(G5&lt;&gt;"",(35*G5)/MAX(G$5:G$119),"0")</f>
        <v>33.299999999999997</v>
      </c>
      <c r="N5" s="35">
        <f t="shared" ref="N5:N36" si="4">IF(I5&lt;&gt;"",IF(I5=0,0,(20*I5)/MAX(I$5:I$119)),"0")</f>
        <v>18.600000000000001</v>
      </c>
      <c r="O5" s="35">
        <f t="shared" ref="O5:O36" si="5">IF(K5&lt;&gt;"",IF(K5=0,0,(45*K5)/MAX(K$5:K$119)),"0")</f>
        <v>45</v>
      </c>
      <c r="P5" s="33">
        <f t="shared" ref="P5:P36" si="6">M5+N5+O5</f>
        <v>96.9</v>
      </c>
      <c r="Q5" s="26"/>
      <c r="R5" s="26"/>
      <c r="S5" s="22"/>
      <c r="T5" s="22"/>
    </row>
    <row r="6" spans="1:20" ht="31.5" customHeight="1" x14ac:dyDescent="0.25">
      <c r="A6" s="85">
        <v>2</v>
      </c>
      <c r="B6" s="12" t="s">
        <v>344</v>
      </c>
      <c r="C6" s="55" t="s">
        <v>899</v>
      </c>
      <c r="D6" s="12" t="s">
        <v>339</v>
      </c>
      <c r="E6" s="14">
        <v>7</v>
      </c>
      <c r="F6" s="12" t="s">
        <v>340</v>
      </c>
      <c r="G6" s="34">
        <v>35</v>
      </c>
      <c r="H6" s="34">
        <f t="shared" si="0"/>
        <v>35</v>
      </c>
      <c r="I6" s="34">
        <v>18</v>
      </c>
      <c r="J6" s="34">
        <f t="shared" si="1"/>
        <v>18</v>
      </c>
      <c r="K6" s="34">
        <v>42</v>
      </c>
      <c r="L6" s="34">
        <f t="shared" si="2"/>
        <v>42</v>
      </c>
      <c r="M6" s="35">
        <f t="shared" si="3"/>
        <v>35</v>
      </c>
      <c r="N6" s="35">
        <f t="shared" si="4"/>
        <v>18</v>
      </c>
      <c r="O6" s="35">
        <f t="shared" si="5"/>
        <v>42</v>
      </c>
      <c r="P6" s="33">
        <f t="shared" si="6"/>
        <v>95</v>
      </c>
      <c r="Q6" s="26"/>
      <c r="R6" s="26"/>
      <c r="S6" s="22"/>
      <c r="T6" s="22"/>
    </row>
    <row r="7" spans="1:20" ht="33" customHeight="1" x14ac:dyDescent="0.25">
      <c r="A7" s="85">
        <v>3</v>
      </c>
      <c r="B7" s="63" t="s">
        <v>713</v>
      </c>
      <c r="C7" s="52" t="s">
        <v>826</v>
      </c>
      <c r="D7" s="63" t="s">
        <v>712</v>
      </c>
      <c r="E7" s="67">
        <v>8</v>
      </c>
      <c r="F7" s="95" t="s">
        <v>700</v>
      </c>
      <c r="G7" s="34">
        <v>30.4</v>
      </c>
      <c r="H7" s="34">
        <f t="shared" si="0"/>
        <v>30.4</v>
      </c>
      <c r="I7" s="34">
        <v>20</v>
      </c>
      <c r="J7" s="34">
        <f t="shared" si="1"/>
        <v>20</v>
      </c>
      <c r="K7" s="34">
        <v>42</v>
      </c>
      <c r="L7" s="34">
        <f t="shared" si="2"/>
        <v>42</v>
      </c>
      <c r="M7" s="35">
        <f t="shared" si="3"/>
        <v>30.4</v>
      </c>
      <c r="N7" s="35">
        <f t="shared" si="4"/>
        <v>20</v>
      </c>
      <c r="O7" s="35">
        <f t="shared" si="5"/>
        <v>42</v>
      </c>
      <c r="P7" s="33">
        <f t="shared" si="6"/>
        <v>92.4</v>
      </c>
      <c r="Q7" s="26"/>
      <c r="R7" s="26"/>
      <c r="S7" s="22"/>
      <c r="T7" s="22"/>
    </row>
    <row r="8" spans="1:20" ht="32.25" customHeight="1" x14ac:dyDescent="0.25">
      <c r="A8" s="85">
        <v>4</v>
      </c>
      <c r="B8" s="12" t="s">
        <v>361</v>
      </c>
      <c r="C8" s="55" t="s">
        <v>849</v>
      </c>
      <c r="D8" s="12" t="s">
        <v>358</v>
      </c>
      <c r="E8" s="14">
        <v>8</v>
      </c>
      <c r="F8" s="12" t="s">
        <v>356</v>
      </c>
      <c r="G8" s="34">
        <v>27.5</v>
      </c>
      <c r="H8" s="34">
        <f t="shared" si="0"/>
        <v>27.5</v>
      </c>
      <c r="I8" s="34">
        <v>19</v>
      </c>
      <c r="J8" s="34">
        <f t="shared" si="1"/>
        <v>19</v>
      </c>
      <c r="K8" s="34">
        <v>45</v>
      </c>
      <c r="L8" s="34">
        <f t="shared" si="2"/>
        <v>45</v>
      </c>
      <c r="M8" s="35">
        <f t="shared" si="3"/>
        <v>27.5</v>
      </c>
      <c r="N8" s="35">
        <f t="shared" si="4"/>
        <v>19</v>
      </c>
      <c r="O8" s="35">
        <f t="shared" si="5"/>
        <v>45</v>
      </c>
      <c r="P8" s="33">
        <f t="shared" si="6"/>
        <v>91.5</v>
      </c>
      <c r="Q8" s="26"/>
      <c r="R8" s="26"/>
      <c r="S8" s="22"/>
      <c r="T8" s="22"/>
    </row>
    <row r="9" spans="1:20" ht="33" customHeight="1" x14ac:dyDescent="0.25">
      <c r="A9" s="85">
        <v>5</v>
      </c>
      <c r="B9" s="63" t="s">
        <v>715</v>
      </c>
      <c r="C9" s="52" t="s">
        <v>825</v>
      </c>
      <c r="D9" s="63" t="s">
        <v>712</v>
      </c>
      <c r="E9" s="67">
        <v>8</v>
      </c>
      <c r="F9" s="79" t="s">
        <v>700</v>
      </c>
      <c r="G9" s="34">
        <v>31.4</v>
      </c>
      <c r="H9" s="34">
        <f t="shared" si="0"/>
        <v>31.4</v>
      </c>
      <c r="I9" s="34">
        <v>20</v>
      </c>
      <c r="J9" s="34">
        <f t="shared" si="1"/>
        <v>20</v>
      </c>
      <c r="K9" s="34">
        <v>39</v>
      </c>
      <c r="L9" s="34">
        <f t="shared" si="2"/>
        <v>39</v>
      </c>
      <c r="M9" s="35">
        <f t="shared" si="3"/>
        <v>31.4</v>
      </c>
      <c r="N9" s="35">
        <f t="shared" si="4"/>
        <v>20</v>
      </c>
      <c r="O9" s="35">
        <f t="shared" si="5"/>
        <v>39</v>
      </c>
      <c r="P9" s="33">
        <f t="shared" si="6"/>
        <v>90.4</v>
      </c>
      <c r="Q9" s="26"/>
      <c r="R9" s="26"/>
      <c r="S9" s="22"/>
      <c r="T9" s="22"/>
    </row>
    <row r="10" spans="1:20" ht="31.5" customHeight="1" x14ac:dyDescent="0.25">
      <c r="A10" s="85">
        <v>6</v>
      </c>
      <c r="B10" s="63" t="s">
        <v>714</v>
      </c>
      <c r="C10" s="52" t="s">
        <v>827</v>
      </c>
      <c r="D10" s="63" t="s">
        <v>712</v>
      </c>
      <c r="E10" s="67">
        <v>8</v>
      </c>
      <c r="F10" s="79" t="s">
        <v>700</v>
      </c>
      <c r="G10" s="34">
        <v>32</v>
      </c>
      <c r="H10" s="34">
        <f t="shared" si="0"/>
        <v>32</v>
      </c>
      <c r="I10" s="34">
        <v>19.7</v>
      </c>
      <c r="J10" s="34">
        <f t="shared" si="1"/>
        <v>19.7</v>
      </c>
      <c r="K10" s="34">
        <v>36</v>
      </c>
      <c r="L10" s="34">
        <f t="shared" si="2"/>
        <v>36</v>
      </c>
      <c r="M10" s="35">
        <f t="shared" si="3"/>
        <v>32</v>
      </c>
      <c r="N10" s="35">
        <f t="shared" si="4"/>
        <v>19.7</v>
      </c>
      <c r="O10" s="35">
        <f t="shared" si="5"/>
        <v>36</v>
      </c>
      <c r="P10" s="33">
        <f t="shared" si="6"/>
        <v>87.7</v>
      </c>
      <c r="Q10" s="26"/>
      <c r="R10" s="26"/>
      <c r="S10" s="22"/>
      <c r="T10" s="22"/>
    </row>
    <row r="11" spans="1:20" ht="31.5" customHeight="1" x14ac:dyDescent="0.25">
      <c r="A11" s="85">
        <v>7</v>
      </c>
      <c r="B11" s="12" t="s">
        <v>374</v>
      </c>
      <c r="C11" s="55" t="s">
        <v>835</v>
      </c>
      <c r="D11" s="12" t="s">
        <v>367</v>
      </c>
      <c r="E11" s="14">
        <v>8</v>
      </c>
      <c r="F11" s="12" t="s">
        <v>371</v>
      </c>
      <c r="G11" s="34">
        <v>28</v>
      </c>
      <c r="H11" s="34">
        <f t="shared" si="0"/>
        <v>28</v>
      </c>
      <c r="I11" s="34">
        <v>17</v>
      </c>
      <c r="J11" s="34">
        <f t="shared" si="1"/>
        <v>17</v>
      </c>
      <c r="K11" s="34">
        <v>42</v>
      </c>
      <c r="L11" s="34">
        <f t="shared" si="2"/>
        <v>42</v>
      </c>
      <c r="M11" s="35">
        <f t="shared" si="3"/>
        <v>28</v>
      </c>
      <c r="N11" s="35">
        <f t="shared" si="4"/>
        <v>17</v>
      </c>
      <c r="O11" s="35">
        <f t="shared" si="5"/>
        <v>42</v>
      </c>
      <c r="P11" s="33">
        <f t="shared" si="6"/>
        <v>87</v>
      </c>
      <c r="Q11" s="26"/>
      <c r="R11" s="26"/>
      <c r="S11" s="22"/>
      <c r="T11" s="22"/>
    </row>
    <row r="12" spans="1:20" ht="32.25" customHeight="1" x14ac:dyDescent="0.25">
      <c r="A12" s="85">
        <v>8</v>
      </c>
      <c r="B12" s="96" t="s">
        <v>765</v>
      </c>
      <c r="C12" s="53" t="s">
        <v>824</v>
      </c>
      <c r="D12" s="96" t="s">
        <v>764</v>
      </c>
      <c r="E12" s="66">
        <v>8</v>
      </c>
      <c r="F12" s="57" t="s">
        <v>761</v>
      </c>
      <c r="G12" s="34">
        <v>29.9</v>
      </c>
      <c r="H12" s="34">
        <f t="shared" si="0"/>
        <v>29.9</v>
      </c>
      <c r="I12" s="34">
        <v>15</v>
      </c>
      <c r="J12" s="34">
        <f t="shared" si="1"/>
        <v>15</v>
      </c>
      <c r="K12" s="34">
        <v>42</v>
      </c>
      <c r="L12" s="34">
        <f t="shared" si="2"/>
        <v>42</v>
      </c>
      <c r="M12" s="35">
        <f t="shared" si="3"/>
        <v>29.9</v>
      </c>
      <c r="N12" s="35">
        <f t="shared" si="4"/>
        <v>15</v>
      </c>
      <c r="O12" s="35">
        <f t="shared" si="5"/>
        <v>42</v>
      </c>
      <c r="P12" s="33">
        <f t="shared" si="6"/>
        <v>86.9</v>
      </c>
      <c r="Q12" s="26"/>
      <c r="R12" s="26"/>
      <c r="S12" s="22"/>
      <c r="T12" s="22"/>
    </row>
    <row r="13" spans="1:20" ht="33" customHeight="1" x14ac:dyDescent="0.25">
      <c r="A13" s="97">
        <v>9</v>
      </c>
      <c r="B13" s="12" t="s">
        <v>50</v>
      </c>
      <c r="C13" s="52" t="s">
        <v>809</v>
      </c>
      <c r="D13" s="12" t="s">
        <v>47</v>
      </c>
      <c r="E13" s="14">
        <v>8</v>
      </c>
      <c r="F13" s="12" t="s">
        <v>48</v>
      </c>
      <c r="G13" s="34">
        <v>26.9</v>
      </c>
      <c r="H13" s="34">
        <f t="shared" si="0"/>
        <v>26.9</v>
      </c>
      <c r="I13" s="34">
        <v>14.5</v>
      </c>
      <c r="J13" s="34">
        <f t="shared" si="1"/>
        <v>14.5</v>
      </c>
      <c r="K13" s="34">
        <v>45</v>
      </c>
      <c r="L13" s="34">
        <f t="shared" si="2"/>
        <v>45</v>
      </c>
      <c r="M13" s="35">
        <f t="shared" si="3"/>
        <v>26.9</v>
      </c>
      <c r="N13" s="35">
        <f t="shared" si="4"/>
        <v>14.5</v>
      </c>
      <c r="O13" s="35">
        <f t="shared" si="5"/>
        <v>45</v>
      </c>
      <c r="P13" s="33">
        <f t="shared" si="6"/>
        <v>86.4</v>
      </c>
      <c r="Q13" s="22"/>
      <c r="R13" s="22"/>
      <c r="S13" s="22"/>
      <c r="T13" s="22"/>
    </row>
    <row r="14" spans="1:20" ht="32.25" customHeight="1" x14ac:dyDescent="0.25">
      <c r="A14" s="85">
        <v>10</v>
      </c>
      <c r="B14" s="12" t="s">
        <v>136</v>
      </c>
      <c r="C14" s="52" t="s">
        <v>968</v>
      </c>
      <c r="D14" s="12" t="s">
        <v>122</v>
      </c>
      <c r="E14" s="14">
        <v>7</v>
      </c>
      <c r="F14" s="12" t="s">
        <v>123</v>
      </c>
      <c r="G14" s="34">
        <v>32.4</v>
      </c>
      <c r="H14" s="34">
        <f t="shared" si="0"/>
        <v>32.4</v>
      </c>
      <c r="I14" s="34">
        <v>17.5</v>
      </c>
      <c r="J14" s="34">
        <f t="shared" si="1"/>
        <v>17.5</v>
      </c>
      <c r="K14" s="34">
        <v>36</v>
      </c>
      <c r="L14" s="34">
        <f t="shared" si="2"/>
        <v>36</v>
      </c>
      <c r="M14" s="35">
        <f t="shared" si="3"/>
        <v>32.4</v>
      </c>
      <c r="N14" s="35">
        <f t="shared" si="4"/>
        <v>17.5</v>
      </c>
      <c r="O14" s="35">
        <f t="shared" si="5"/>
        <v>36</v>
      </c>
      <c r="P14" s="33">
        <f t="shared" si="6"/>
        <v>85.9</v>
      </c>
      <c r="Q14" s="22"/>
      <c r="R14" s="22"/>
      <c r="S14" s="22"/>
      <c r="T14" s="22"/>
    </row>
    <row r="15" spans="1:20" ht="33" customHeight="1" x14ac:dyDescent="0.25">
      <c r="A15" s="85">
        <v>11</v>
      </c>
      <c r="B15" s="63" t="s">
        <v>974</v>
      </c>
      <c r="C15" s="52" t="s">
        <v>975</v>
      </c>
      <c r="D15" s="63" t="s">
        <v>973</v>
      </c>
      <c r="E15" s="67">
        <v>7</v>
      </c>
      <c r="F15" s="95" t="s">
        <v>896</v>
      </c>
      <c r="G15" s="34">
        <v>25.8</v>
      </c>
      <c r="H15" s="34">
        <f t="shared" si="0"/>
        <v>25.8</v>
      </c>
      <c r="I15" s="34">
        <v>18</v>
      </c>
      <c r="J15" s="34">
        <f t="shared" si="1"/>
        <v>18</v>
      </c>
      <c r="K15" s="34">
        <v>42</v>
      </c>
      <c r="L15" s="34">
        <f t="shared" si="2"/>
        <v>42</v>
      </c>
      <c r="M15" s="35">
        <f t="shared" si="3"/>
        <v>25.8</v>
      </c>
      <c r="N15" s="35">
        <f t="shared" si="4"/>
        <v>18</v>
      </c>
      <c r="O15" s="35">
        <f t="shared" si="5"/>
        <v>42</v>
      </c>
      <c r="P15" s="33">
        <f t="shared" si="6"/>
        <v>85.8</v>
      </c>
      <c r="Q15" s="22"/>
      <c r="R15" s="22"/>
      <c r="S15" s="22"/>
      <c r="T15" s="22"/>
    </row>
    <row r="16" spans="1:20" ht="30" x14ac:dyDescent="0.25">
      <c r="A16" s="85">
        <v>12</v>
      </c>
      <c r="B16" s="58" t="s">
        <v>101</v>
      </c>
      <c r="C16" s="48" t="s">
        <v>969</v>
      </c>
      <c r="D16" s="58" t="s">
        <v>93</v>
      </c>
      <c r="E16" s="48">
        <v>7</v>
      </c>
      <c r="F16" s="59" t="s">
        <v>102</v>
      </c>
      <c r="G16" s="34">
        <v>26</v>
      </c>
      <c r="H16" s="34">
        <f t="shared" si="0"/>
        <v>26</v>
      </c>
      <c r="I16" s="34">
        <v>20</v>
      </c>
      <c r="J16" s="34">
        <f t="shared" si="1"/>
        <v>20</v>
      </c>
      <c r="K16" s="34">
        <v>39</v>
      </c>
      <c r="L16" s="34">
        <f t="shared" si="2"/>
        <v>39</v>
      </c>
      <c r="M16" s="35">
        <f t="shared" si="3"/>
        <v>26</v>
      </c>
      <c r="N16" s="35">
        <f t="shared" si="4"/>
        <v>20</v>
      </c>
      <c r="O16" s="35">
        <f t="shared" si="5"/>
        <v>39</v>
      </c>
      <c r="P16" s="33">
        <f t="shared" si="6"/>
        <v>85</v>
      </c>
      <c r="Q16" s="22"/>
      <c r="R16" s="22"/>
      <c r="S16" s="22"/>
      <c r="T16" s="22"/>
    </row>
    <row r="17" spans="1:20" x14ac:dyDescent="0.25">
      <c r="A17" s="97">
        <v>13</v>
      </c>
      <c r="B17" s="96" t="s">
        <v>766</v>
      </c>
      <c r="C17" s="53" t="s">
        <v>823</v>
      </c>
      <c r="D17" s="96" t="s">
        <v>764</v>
      </c>
      <c r="E17" s="66">
        <v>8</v>
      </c>
      <c r="F17" s="57" t="s">
        <v>761</v>
      </c>
      <c r="G17" s="34">
        <v>23</v>
      </c>
      <c r="H17" s="34">
        <f t="shared" si="0"/>
        <v>23</v>
      </c>
      <c r="I17" s="34">
        <v>17</v>
      </c>
      <c r="J17" s="34">
        <f t="shared" si="1"/>
        <v>17</v>
      </c>
      <c r="K17" s="34">
        <v>45</v>
      </c>
      <c r="L17" s="34">
        <f t="shared" si="2"/>
        <v>45</v>
      </c>
      <c r="M17" s="35">
        <f t="shared" si="3"/>
        <v>23</v>
      </c>
      <c r="N17" s="35">
        <f t="shared" si="4"/>
        <v>17</v>
      </c>
      <c r="O17" s="35">
        <f t="shared" si="5"/>
        <v>45</v>
      </c>
      <c r="P17" s="33">
        <f t="shared" si="6"/>
        <v>85</v>
      </c>
      <c r="Q17" s="22"/>
      <c r="R17" s="22"/>
      <c r="S17" s="22"/>
      <c r="T17" s="22"/>
    </row>
    <row r="18" spans="1:20" ht="30" x14ac:dyDescent="0.25">
      <c r="A18" s="85">
        <v>14</v>
      </c>
      <c r="B18" s="12" t="s">
        <v>414</v>
      </c>
      <c r="C18" s="55" t="s">
        <v>950</v>
      </c>
      <c r="D18" s="12" t="s">
        <v>407</v>
      </c>
      <c r="E18" s="14">
        <v>7</v>
      </c>
      <c r="F18" s="12" t="s">
        <v>411</v>
      </c>
      <c r="G18" s="34">
        <v>27.4</v>
      </c>
      <c r="H18" s="34">
        <f t="shared" si="0"/>
        <v>27.4</v>
      </c>
      <c r="I18" s="34">
        <v>18</v>
      </c>
      <c r="J18" s="34">
        <f t="shared" si="1"/>
        <v>18</v>
      </c>
      <c r="K18" s="34">
        <v>39</v>
      </c>
      <c r="L18" s="34">
        <f t="shared" si="2"/>
        <v>39</v>
      </c>
      <c r="M18" s="35">
        <f t="shared" si="3"/>
        <v>27.4</v>
      </c>
      <c r="N18" s="35">
        <f t="shared" si="4"/>
        <v>18</v>
      </c>
      <c r="O18" s="35">
        <f t="shared" si="5"/>
        <v>39</v>
      </c>
      <c r="P18" s="33">
        <f t="shared" si="6"/>
        <v>84.4</v>
      </c>
      <c r="Q18" s="22"/>
      <c r="R18" s="22"/>
      <c r="S18" s="22"/>
      <c r="T18" s="22"/>
    </row>
    <row r="19" spans="1:20" ht="30" x14ac:dyDescent="0.25">
      <c r="A19" s="85">
        <v>15</v>
      </c>
      <c r="B19" s="12" t="s">
        <v>137</v>
      </c>
      <c r="C19" s="52" t="s">
        <v>1305</v>
      </c>
      <c r="D19" s="12" t="s">
        <v>122</v>
      </c>
      <c r="E19" s="14">
        <v>7</v>
      </c>
      <c r="F19" s="12" t="s">
        <v>123</v>
      </c>
      <c r="G19" s="34">
        <v>32.4</v>
      </c>
      <c r="H19" s="34">
        <f t="shared" si="0"/>
        <v>32.4</v>
      </c>
      <c r="I19" s="34">
        <v>15</v>
      </c>
      <c r="J19" s="34">
        <f t="shared" si="1"/>
        <v>15</v>
      </c>
      <c r="K19" s="34">
        <v>36</v>
      </c>
      <c r="L19" s="34">
        <f t="shared" si="2"/>
        <v>36</v>
      </c>
      <c r="M19" s="35">
        <f t="shared" si="3"/>
        <v>32.4</v>
      </c>
      <c r="N19" s="35">
        <f t="shared" si="4"/>
        <v>15</v>
      </c>
      <c r="O19" s="35">
        <f t="shared" si="5"/>
        <v>36</v>
      </c>
      <c r="P19" s="33">
        <f t="shared" si="6"/>
        <v>83.4</v>
      </c>
      <c r="Q19" s="22"/>
      <c r="R19" s="22"/>
      <c r="S19" s="22"/>
      <c r="T19" s="22"/>
    </row>
    <row r="20" spans="1:20" ht="30" x14ac:dyDescent="0.25">
      <c r="A20" s="85">
        <v>16</v>
      </c>
      <c r="B20" s="12" t="s">
        <v>375</v>
      </c>
      <c r="C20" s="55" t="s">
        <v>836</v>
      </c>
      <c r="D20" s="12" t="s">
        <v>367</v>
      </c>
      <c r="E20" s="14">
        <v>8</v>
      </c>
      <c r="F20" s="12" t="s">
        <v>371</v>
      </c>
      <c r="G20" s="34">
        <v>25.4</v>
      </c>
      <c r="H20" s="34">
        <f t="shared" si="0"/>
        <v>25.4</v>
      </c>
      <c r="I20" s="34">
        <v>16</v>
      </c>
      <c r="J20" s="34">
        <f t="shared" si="1"/>
        <v>16</v>
      </c>
      <c r="K20" s="34">
        <v>42</v>
      </c>
      <c r="L20" s="34">
        <f t="shared" si="2"/>
        <v>42</v>
      </c>
      <c r="M20" s="35">
        <f t="shared" si="3"/>
        <v>25.4</v>
      </c>
      <c r="N20" s="35">
        <f t="shared" si="4"/>
        <v>16</v>
      </c>
      <c r="O20" s="35">
        <f t="shared" si="5"/>
        <v>42</v>
      </c>
      <c r="P20" s="33">
        <f t="shared" si="6"/>
        <v>83.4</v>
      </c>
      <c r="Q20" s="22"/>
      <c r="R20" s="22"/>
      <c r="S20" s="22"/>
      <c r="T20" s="22"/>
    </row>
    <row r="21" spans="1:20" ht="30" x14ac:dyDescent="0.25">
      <c r="A21" s="85">
        <v>17</v>
      </c>
      <c r="B21" s="12" t="s">
        <v>346</v>
      </c>
      <c r="C21" s="55" t="s">
        <v>897</v>
      </c>
      <c r="D21" s="12" t="s">
        <v>339</v>
      </c>
      <c r="E21" s="14">
        <v>7</v>
      </c>
      <c r="F21" s="12" t="s">
        <v>342</v>
      </c>
      <c r="G21" s="34">
        <v>28</v>
      </c>
      <c r="H21" s="34">
        <f t="shared" si="0"/>
        <v>28</v>
      </c>
      <c r="I21" s="34">
        <v>16</v>
      </c>
      <c r="J21" s="34">
        <f t="shared" si="1"/>
        <v>16</v>
      </c>
      <c r="K21" s="34">
        <v>39</v>
      </c>
      <c r="L21" s="34">
        <f t="shared" si="2"/>
        <v>39</v>
      </c>
      <c r="M21" s="35">
        <f t="shared" si="3"/>
        <v>28</v>
      </c>
      <c r="N21" s="35">
        <f t="shared" si="4"/>
        <v>16</v>
      </c>
      <c r="O21" s="35">
        <f t="shared" si="5"/>
        <v>39</v>
      </c>
      <c r="P21" s="33">
        <f t="shared" si="6"/>
        <v>83</v>
      </c>
      <c r="Q21" s="22"/>
      <c r="R21" s="22"/>
      <c r="S21" s="22"/>
      <c r="T21" s="22"/>
    </row>
    <row r="22" spans="1:20" ht="30" x14ac:dyDescent="0.25">
      <c r="A22" s="85">
        <v>18</v>
      </c>
      <c r="B22" s="12" t="s">
        <v>314</v>
      </c>
      <c r="C22" s="55" t="s">
        <v>929</v>
      </c>
      <c r="D22" s="12" t="s">
        <v>283</v>
      </c>
      <c r="E22" s="14">
        <v>7</v>
      </c>
      <c r="F22" s="12" t="s">
        <v>287</v>
      </c>
      <c r="G22" s="34">
        <v>32</v>
      </c>
      <c r="H22" s="34">
        <f t="shared" si="0"/>
        <v>32</v>
      </c>
      <c r="I22" s="34">
        <v>9</v>
      </c>
      <c r="J22" s="34">
        <f t="shared" si="1"/>
        <v>9</v>
      </c>
      <c r="K22" s="34">
        <v>42</v>
      </c>
      <c r="L22" s="34">
        <f t="shared" si="2"/>
        <v>42</v>
      </c>
      <c r="M22" s="35">
        <f t="shared" si="3"/>
        <v>32</v>
      </c>
      <c r="N22" s="35">
        <f t="shared" si="4"/>
        <v>9</v>
      </c>
      <c r="O22" s="35">
        <f t="shared" si="5"/>
        <v>42</v>
      </c>
      <c r="P22" s="33">
        <f t="shared" si="6"/>
        <v>83</v>
      </c>
      <c r="Q22" s="22"/>
      <c r="R22" s="22"/>
      <c r="S22" s="22"/>
      <c r="T22" s="22"/>
    </row>
    <row r="23" spans="1:20" ht="30" x14ac:dyDescent="0.25">
      <c r="A23" s="85">
        <v>19</v>
      </c>
      <c r="B23" s="63" t="s">
        <v>971</v>
      </c>
      <c r="C23" s="52" t="s">
        <v>972</v>
      </c>
      <c r="D23" s="63" t="s">
        <v>973</v>
      </c>
      <c r="E23" s="67">
        <v>7</v>
      </c>
      <c r="F23" s="95" t="s">
        <v>896</v>
      </c>
      <c r="G23" s="34">
        <v>25.5</v>
      </c>
      <c r="H23" s="34">
        <f t="shared" si="0"/>
        <v>25.5</v>
      </c>
      <c r="I23" s="34">
        <v>18</v>
      </c>
      <c r="J23" s="34">
        <f t="shared" si="1"/>
        <v>18</v>
      </c>
      <c r="K23" s="34">
        <v>39</v>
      </c>
      <c r="L23" s="34">
        <f t="shared" si="2"/>
        <v>39</v>
      </c>
      <c r="M23" s="35">
        <f t="shared" si="3"/>
        <v>25.5</v>
      </c>
      <c r="N23" s="35">
        <f t="shared" si="4"/>
        <v>18</v>
      </c>
      <c r="O23" s="35">
        <f t="shared" si="5"/>
        <v>39</v>
      </c>
      <c r="P23" s="33">
        <f t="shared" si="6"/>
        <v>82.5</v>
      </c>
      <c r="Q23" s="22"/>
      <c r="R23" s="22"/>
      <c r="S23" s="22"/>
      <c r="T23" s="22"/>
    </row>
    <row r="24" spans="1:20" ht="30" x14ac:dyDescent="0.25">
      <c r="A24" s="85">
        <v>20</v>
      </c>
      <c r="B24" s="63" t="s">
        <v>711</v>
      </c>
      <c r="C24" s="52" t="s">
        <v>926</v>
      </c>
      <c r="D24" s="63" t="s">
        <v>712</v>
      </c>
      <c r="E24" s="67">
        <v>7</v>
      </c>
      <c r="F24" s="63" t="s">
        <v>698</v>
      </c>
      <c r="G24" s="34">
        <v>32</v>
      </c>
      <c r="H24" s="34">
        <f t="shared" si="0"/>
        <v>32</v>
      </c>
      <c r="I24" s="34">
        <v>17</v>
      </c>
      <c r="J24" s="34">
        <f t="shared" si="1"/>
        <v>17</v>
      </c>
      <c r="K24" s="34">
        <v>33</v>
      </c>
      <c r="L24" s="34">
        <f t="shared" si="2"/>
        <v>33</v>
      </c>
      <c r="M24" s="35">
        <f t="shared" si="3"/>
        <v>32</v>
      </c>
      <c r="N24" s="35">
        <f t="shared" si="4"/>
        <v>17</v>
      </c>
      <c r="O24" s="35">
        <f t="shared" si="5"/>
        <v>33</v>
      </c>
      <c r="P24" s="33">
        <f t="shared" si="6"/>
        <v>82</v>
      </c>
      <c r="Q24" s="22"/>
      <c r="R24" s="22"/>
      <c r="S24" s="22"/>
      <c r="T24" s="22"/>
    </row>
    <row r="25" spans="1:20" ht="30" x14ac:dyDescent="0.25">
      <c r="A25" s="97">
        <v>21</v>
      </c>
      <c r="B25" s="20" t="s">
        <v>567</v>
      </c>
      <c r="C25" s="34" t="s">
        <v>917</v>
      </c>
      <c r="D25" s="20" t="s">
        <v>534</v>
      </c>
      <c r="E25" s="21">
        <v>7</v>
      </c>
      <c r="F25" s="20" t="s">
        <v>537</v>
      </c>
      <c r="G25" s="34">
        <v>20</v>
      </c>
      <c r="H25" s="34">
        <f t="shared" si="0"/>
        <v>20</v>
      </c>
      <c r="I25" s="34">
        <v>19.8</v>
      </c>
      <c r="J25" s="34">
        <f t="shared" si="1"/>
        <v>19.8</v>
      </c>
      <c r="K25" s="34">
        <v>42</v>
      </c>
      <c r="L25" s="34">
        <f t="shared" si="2"/>
        <v>42</v>
      </c>
      <c r="M25" s="35">
        <f t="shared" si="3"/>
        <v>20</v>
      </c>
      <c r="N25" s="35">
        <f t="shared" si="4"/>
        <v>19.8</v>
      </c>
      <c r="O25" s="35">
        <f t="shared" si="5"/>
        <v>42</v>
      </c>
      <c r="P25" s="33">
        <f t="shared" si="6"/>
        <v>81.8</v>
      </c>
      <c r="Q25" s="22"/>
      <c r="R25" s="22"/>
      <c r="S25" s="22"/>
      <c r="T25" s="22"/>
    </row>
    <row r="26" spans="1:20" ht="40.5" customHeight="1" x14ac:dyDescent="0.25">
      <c r="A26" s="85">
        <v>22</v>
      </c>
      <c r="B26" s="12" t="s">
        <v>360</v>
      </c>
      <c r="C26" s="55" t="s">
        <v>900</v>
      </c>
      <c r="D26" s="12" t="s">
        <v>358</v>
      </c>
      <c r="E26" s="14">
        <v>7</v>
      </c>
      <c r="F26" s="12" t="s">
        <v>356</v>
      </c>
      <c r="G26" s="34">
        <v>24</v>
      </c>
      <c r="H26" s="34">
        <f t="shared" si="0"/>
        <v>24</v>
      </c>
      <c r="I26" s="34">
        <v>18.5</v>
      </c>
      <c r="J26" s="34">
        <f t="shared" si="1"/>
        <v>18.5</v>
      </c>
      <c r="K26" s="34">
        <v>39</v>
      </c>
      <c r="L26" s="34">
        <f t="shared" si="2"/>
        <v>39</v>
      </c>
      <c r="M26" s="35">
        <f t="shared" si="3"/>
        <v>24</v>
      </c>
      <c r="N26" s="35">
        <f t="shared" si="4"/>
        <v>18.5</v>
      </c>
      <c r="O26" s="35">
        <f t="shared" si="5"/>
        <v>39</v>
      </c>
      <c r="P26" s="33">
        <f t="shared" si="6"/>
        <v>81.5</v>
      </c>
      <c r="Q26" s="22"/>
      <c r="R26" s="22"/>
      <c r="S26" s="22"/>
      <c r="T26" s="22"/>
    </row>
    <row r="27" spans="1:20" ht="30" x14ac:dyDescent="0.25">
      <c r="A27" s="97">
        <v>23</v>
      </c>
      <c r="B27" s="12" t="s">
        <v>23</v>
      </c>
      <c r="C27" s="52" t="s">
        <v>970</v>
      </c>
      <c r="D27" s="12" t="s">
        <v>20</v>
      </c>
      <c r="E27" s="14">
        <v>7</v>
      </c>
      <c r="F27" s="12" t="s">
        <v>21</v>
      </c>
      <c r="G27" s="34">
        <v>24.2</v>
      </c>
      <c r="H27" s="34">
        <f t="shared" si="0"/>
        <v>24.2</v>
      </c>
      <c r="I27" s="34">
        <v>15.07</v>
      </c>
      <c r="J27" s="34">
        <f t="shared" si="1"/>
        <v>15.07</v>
      </c>
      <c r="K27" s="34">
        <v>42</v>
      </c>
      <c r="L27" s="34">
        <f t="shared" si="2"/>
        <v>42</v>
      </c>
      <c r="M27" s="35">
        <f t="shared" si="3"/>
        <v>24.2</v>
      </c>
      <c r="N27" s="35">
        <f t="shared" si="4"/>
        <v>15.069999999999999</v>
      </c>
      <c r="O27" s="35">
        <f t="shared" si="5"/>
        <v>42</v>
      </c>
      <c r="P27" s="33">
        <f t="shared" si="6"/>
        <v>81.27</v>
      </c>
      <c r="Q27" s="22"/>
      <c r="R27" s="22"/>
      <c r="S27" s="22"/>
      <c r="T27" s="22"/>
    </row>
    <row r="28" spans="1:20" ht="30" x14ac:dyDescent="0.25">
      <c r="A28" s="97">
        <v>24</v>
      </c>
      <c r="B28" s="20" t="s">
        <v>580</v>
      </c>
      <c r="C28" s="34" t="s">
        <v>830</v>
      </c>
      <c r="D28" s="20" t="s">
        <v>534</v>
      </c>
      <c r="E28" s="21">
        <v>8</v>
      </c>
      <c r="F28" s="20" t="s">
        <v>535</v>
      </c>
      <c r="G28" s="34">
        <v>17.5</v>
      </c>
      <c r="H28" s="34">
        <f t="shared" si="0"/>
        <v>17.5</v>
      </c>
      <c r="I28" s="34">
        <v>18.600000000000001</v>
      </c>
      <c r="J28" s="34">
        <f t="shared" si="1"/>
        <v>18.600000000000001</v>
      </c>
      <c r="K28" s="34">
        <v>45</v>
      </c>
      <c r="L28" s="34">
        <f t="shared" si="2"/>
        <v>45</v>
      </c>
      <c r="M28" s="35">
        <f t="shared" si="3"/>
        <v>17.5</v>
      </c>
      <c r="N28" s="35">
        <f t="shared" si="4"/>
        <v>18.600000000000001</v>
      </c>
      <c r="O28" s="35">
        <f t="shared" si="5"/>
        <v>45</v>
      </c>
      <c r="P28" s="33">
        <f t="shared" si="6"/>
        <v>81.099999999999994</v>
      </c>
      <c r="Q28" s="22"/>
      <c r="R28" s="22"/>
      <c r="S28" s="22"/>
      <c r="T28" s="22"/>
    </row>
    <row r="29" spans="1:20" s="23" customFormat="1" ht="30" x14ac:dyDescent="0.25">
      <c r="A29" s="97">
        <v>25</v>
      </c>
      <c r="B29" s="12" t="s">
        <v>236</v>
      </c>
      <c r="C29" s="55" t="s">
        <v>818</v>
      </c>
      <c r="D29" s="12" t="s">
        <v>229</v>
      </c>
      <c r="E29" s="14">
        <v>8</v>
      </c>
      <c r="F29" s="12" t="s">
        <v>230</v>
      </c>
      <c r="G29" s="34">
        <v>23.9</v>
      </c>
      <c r="H29" s="34">
        <f t="shared" si="0"/>
        <v>23.9</v>
      </c>
      <c r="I29" s="34">
        <v>15</v>
      </c>
      <c r="J29" s="34">
        <f t="shared" si="1"/>
        <v>15</v>
      </c>
      <c r="K29" s="34">
        <v>42</v>
      </c>
      <c r="L29" s="34">
        <f t="shared" si="2"/>
        <v>42</v>
      </c>
      <c r="M29" s="35">
        <f t="shared" si="3"/>
        <v>23.9</v>
      </c>
      <c r="N29" s="35">
        <f t="shared" si="4"/>
        <v>15</v>
      </c>
      <c r="O29" s="35">
        <f t="shared" si="5"/>
        <v>42</v>
      </c>
      <c r="P29" s="33">
        <f t="shared" si="6"/>
        <v>80.900000000000006</v>
      </c>
      <c r="Q29" s="22"/>
      <c r="R29" s="22"/>
      <c r="S29" s="22"/>
      <c r="T29" s="22"/>
    </row>
    <row r="30" spans="1:20" s="23" customFormat="1" ht="32.25" customHeight="1" x14ac:dyDescent="0.25">
      <c r="A30" s="97">
        <v>26</v>
      </c>
      <c r="B30" s="20" t="s">
        <v>572</v>
      </c>
      <c r="C30" s="34" t="s">
        <v>901</v>
      </c>
      <c r="D30" s="20" t="s">
        <v>534</v>
      </c>
      <c r="E30" s="21">
        <v>7</v>
      </c>
      <c r="F30" s="20" t="s">
        <v>539</v>
      </c>
      <c r="G30" s="34">
        <v>16.2</v>
      </c>
      <c r="H30" s="34">
        <f t="shared" si="0"/>
        <v>16.2</v>
      </c>
      <c r="I30" s="34">
        <v>19.600000000000001</v>
      </c>
      <c r="J30" s="34">
        <f t="shared" si="1"/>
        <v>19.600000000000001</v>
      </c>
      <c r="K30" s="34">
        <v>45</v>
      </c>
      <c r="L30" s="34">
        <f t="shared" si="2"/>
        <v>45</v>
      </c>
      <c r="M30" s="35">
        <f t="shared" si="3"/>
        <v>16.2</v>
      </c>
      <c r="N30" s="35">
        <f t="shared" si="4"/>
        <v>19.600000000000001</v>
      </c>
      <c r="O30" s="35">
        <f t="shared" si="5"/>
        <v>45</v>
      </c>
      <c r="P30" s="33">
        <f t="shared" si="6"/>
        <v>80.8</v>
      </c>
      <c r="Q30" s="22"/>
      <c r="R30" s="22"/>
      <c r="S30" s="22"/>
      <c r="T30" s="22"/>
    </row>
    <row r="31" spans="1:20" s="23" customFormat="1" ht="36.75" customHeight="1" x14ac:dyDescent="0.25">
      <c r="A31" s="97">
        <v>27</v>
      </c>
      <c r="B31" s="12" t="s">
        <v>49</v>
      </c>
      <c r="C31" s="52" t="s">
        <v>808</v>
      </c>
      <c r="D31" s="12" t="s">
        <v>47</v>
      </c>
      <c r="E31" s="14">
        <v>8</v>
      </c>
      <c r="F31" s="12" t="s">
        <v>48</v>
      </c>
      <c r="G31" s="34">
        <v>21</v>
      </c>
      <c r="H31" s="34">
        <f t="shared" si="0"/>
        <v>21</v>
      </c>
      <c r="I31" s="34">
        <v>14.1</v>
      </c>
      <c r="J31" s="34">
        <f t="shared" si="1"/>
        <v>14.1</v>
      </c>
      <c r="K31" s="34">
        <v>45</v>
      </c>
      <c r="L31" s="34">
        <f t="shared" si="2"/>
        <v>45</v>
      </c>
      <c r="M31" s="35">
        <f t="shared" si="3"/>
        <v>21</v>
      </c>
      <c r="N31" s="35">
        <f t="shared" si="4"/>
        <v>14.1</v>
      </c>
      <c r="O31" s="35">
        <f t="shared" si="5"/>
        <v>45</v>
      </c>
      <c r="P31" s="33">
        <f t="shared" si="6"/>
        <v>80.099999999999994</v>
      </c>
      <c r="Q31" s="22"/>
      <c r="R31" s="22"/>
      <c r="S31" s="22"/>
      <c r="T31" s="22"/>
    </row>
    <row r="32" spans="1:20" x14ac:dyDescent="0.25">
      <c r="A32" s="97">
        <v>28</v>
      </c>
      <c r="B32" s="96" t="s">
        <v>763</v>
      </c>
      <c r="C32" s="53" t="s">
        <v>960</v>
      </c>
      <c r="D32" s="96" t="s">
        <v>764</v>
      </c>
      <c r="E32" s="66">
        <v>7</v>
      </c>
      <c r="F32" s="57" t="s">
        <v>761</v>
      </c>
      <c r="G32" s="34">
        <v>15.8</v>
      </c>
      <c r="H32" s="34">
        <f t="shared" si="0"/>
        <v>15.8</v>
      </c>
      <c r="I32" s="34">
        <v>19</v>
      </c>
      <c r="J32" s="34">
        <f t="shared" si="1"/>
        <v>19</v>
      </c>
      <c r="K32" s="34">
        <v>45</v>
      </c>
      <c r="L32" s="34">
        <f t="shared" si="2"/>
        <v>45</v>
      </c>
      <c r="M32" s="35">
        <f t="shared" si="3"/>
        <v>15.8</v>
      </c>
      <c r="N32" s="35">
        <f t="shared" si="4"/>
        <v>19</v>
      </c>
      <c r="O32" s="35">
        <f t="shared" si="5"/>
        <v>45</v>
      </c>
      <c r="P32" s="33">
        <f t="shared" si="6"/>
        <v>79.8</v>
      </c>
      <c r="Q32" s="22"/>
      <c r="R32" s="22"/>
      <c r="S32" s="22"/>
      <c r="T32" s="22"/>
    </row>
    <row r="33" spans="1:20" ht="30" x14ac:dyDescent="0.25">
      <c r="A33" s="85">
        <v>29</v>
      </c>
      <c r="B33" s="12" t="s">
        <v>310</v>
      </c>
      <c r="C33" s="55" t="s">
        <v>1027</v>
      </c>
      <c r="D33" s="12" t="s">
        <v>283</v>
      </c>
      <c r="E33" s="14">
        <v>7</v>
      </c>
      <c r="F33" s="12" t="s">
        <v>287</v>
      </c>
      <c r="G33" s="34">
        <v>29.4</v>
      </c>
      <c r="H33" s="34">
        <f t="shared" si="0"/>
        <v>29.4</v>
      </c>
      <c r="I33" s="34">
        <v>11</v>
      </c>
      <c r="J33" s="34">
        <f t="shared" si="1"/>
        <v>11</v>
      </c>
      <c r="K33" s="34">
        <v>39</v>
      </c>
      <c r="L33" s="34">
        <f t="shared" si="2"/>
        <v>39</v>
      </c>
      <c r="M33" s="35">
        <f t="shared" si="3"/>
        <v>29.4</v>
      </c>
      <c r="N33" s="35">
        <f t="shared" si="4"/>
        <v>11</v>
      </c>
      <c r="O33" s="35">
        <f t="shared" si="5"/>
        <v>39</v>
      </c>
      <c r="P33" s="33">
        <f t="shared" si="6"/>
        <v>79.400000000000006</v>
      </c>
      <c r="Q33" s="22"/>
      <c r="R33" s="22"/>
      <c r="S33" s="22"/>
      <c r="T33" s="22"/>
    </row>
    <row r="34" spans="1:20" s="23" customFormat="1" ht="30" x14ac:dyDescent="0.25">
      <c r="A34" s="85">
        <v>30</v>
      </c>
      <c r="B34" s="63" t="s">
        <v>844</v>
      </c>
      <c r="C34" s="52" t="s">
        <v>845</v>
      </c>
      <c r="D34" s="63" t="s">
        <v>749</v>
      </c>
      <c r="E34" s="67">
        <v>8</v>
      </c>
      <c r="F34" s="79" t="s">
        <v>745</v>
      </c>
      <c r="G34" s="34">
        <v>21</v>
      </c>
      <c r="H34" s="34">
        <f t="shared" si="0"/>
        <v>21</v>
      </c>
      <c r="I34" s="34">
        <v>19</v>
      </c>
      <c r="J34" s="34">
        <f t="shared" si="1"/>
        <v>19</v>
      </c>
      <c r="K34" s="34">
        <v>39</v>
      </c>
      <c r="L34" s="34">
        <f t="shared" si="2"/>
        <v>39</v>
      </c>
      <c r="M34" s="35">
        <f t="shared" si="3"/>
        <v>21</v>
      </c>
      <c r="N34" s="35">
        <f t="shared" si="4"/>
        <v>19</v>
      </c>
      <c r="O34" s="35">
        <f t="shared" si="5"/>
        <v>39</v>
      </c>
      <c r="P34" s="33">
        <f t="shared" si="6"/>
        <v>79</v>
      </c>
      <c r="Q34" s="22"/>
      <c r="R34" s="22"/>
      <c r="S34" s="22"/>
      <c r="T34" s="22"/>
    </row>
    <row r="35" spans="1:20" ht="30" x14ac:dyDescent="0.25">
      <c r="A35" s="85">
        <v>31</v>
      </c>
      <c r="B35" s="12" t="s">
        <v>178</v>
      </c>
      <c r="C35" s="55" t="s">
        <v>963</v>
      </c>
      <c r="D35" s="12" t="s">
        <v>162</v>
      </c>
      <c r="E35" s="14">
        <v>7</v>
      </c>
      <c r="F35" s="12" t="s">
        <v>177</v>
      </c>
      <c r="G35" s="34">
        <v>28.3</v>
      </c>
      <c r="H35" s="34">
        <f t="shared" si="0"/>
        <v>28.3</v>
      </c>
      <c r="I35" s="34">
        <v>17.5</v>
      </c>
      <c r="J35" s="34">
        <f t="shared" si="1"/>
        <v>17.5</v>
      </c>
      <c r="K35" s="34">
        <v>33</v>
      </c>
      <c r="L35" s="34">
        <f t="shared" si="2"/>
        <v>33</v>
      </c>
      <c r="M35" s="35">
        <f t="shared" si="3"/>
        <v>28.3</v>
      </c>
      <c r="N35" s="35">
        <f t="shared" si="4"/>
        <v>17.5</v>
      </c>
      <c r="O35" s="35">
        <f t="shared" si="5"/>
        <v>33</v>
      </c>
      <c r="P35" s="33">
        <f t="shared" si="6"/>
        <v>78.8</v>
      </c>
      <c r="Q35" s="22"/>
      <c r="R35" s="22"/>
      <c r="S35" s="22"/>
      <c r="T35" s="22"/>
    </row>
    <row r="36" spans="1:20" ht="30" x14ac:dyDescent="0.25">
      <c r="A36" s="97">
        <v>32</v>
      </c>
      <c r="B36" s="20" t="s">
        <v>571</v>
      </c>
      <c r="C36" s="34" t="s">
        <v>913</v>
      </c>
      <c r="D36" s="20" t="s">
        <v>534</v>
      </c>
      <c r="E36" s="21">
        <v>7</v>
      </c>
      <c r="F36" s="20" t="s">
        <v>539</v>
      </c>
      <c r="G36" s="34">
        <v>16.7</v>
      </c>
      <c r="H36" s="34">
        <f t="shared" si="0"/>
        <v>16.7</v>
      </c>
      <c r="I36" s="34">
        <v>19.600000000000001</v>
      </c>
      <c r="J36" s="34">
        <f t="shared" si="1"/>
        <v>19.600000000000001</v>
      </c>
      <c r="K36" s="34">
        <v>42</v>
      </c>
      <c r="L36" s="34">
        <f t="shared" si="2"/>
        <v>42</v>
      </c>
      <c r="M36" s="35">
        <f t="shared" si="3"/>
        <v>16.7</v>
      </c>
      <c r="N36" s="35">
        <f t="shared" si="4"/>
        <v>19.600000000000001</v>
      </c>
      <c r="O36" s="35">
        <f t="shared" si="5"/>
        <v>42</v>
      </c>
      <c r="P36" s="33">
        <f t="shared" si="6"/>
        <v>78.3</v>
      </c>
      <c r="Q36" s="22"/>
      <c r="R36" s="22"/>
      <c r="S36" s="22"/>
      <c r="T36" s="22"/>
    </row>
    <row r="37" spans="1:20" ht="30" x14ac:dyDescent="0.25">
      <c r="A37" s="97">
        <v>33</v>
      </c>
      <c r="B37" s="20" t="s">
        <v>568</v>
      </c>
      <c r="C37" s="34" t="s">
        <v>907</v>
      </c>
      <c r="D37" s="20" t="s">
        <v>534</v>
      </c>
      <c r="E37" s="21">
        <v>7</v>
      </c>
      <c r="F37" s="20" t="s">
        <v>539</v>
      </c>
      <c r="G37" s="34">
        <v>16.600000000000001</v>
      </c>
      <c r="H37" s="34">
        <f t="shared" ref="H37:H66" si="7">IF(OR(G37=MIN(G$5:G$119),G37=""),"",G37)</f>
        <v>16.600000000000001</v>
      </c>
      <c r="I37" s="34">
        <v>19.600000000000001</v>
      </c>
      <c r="J37" s="34">
        <f t="shared" ref="J37:J66" si="8">IF(OR(I37=MIN(I$5:I$119),I37=""),"",I37)</f>
        <v>19.600000000000001</v>
      </c>
      <c r="K37" s="34">
        <v>42</v>
      </c>
      <c r="L37" s="34">
        <f t="shared" ref="L37:L68" si="9">IF(OR(K37=MIN(K$5:K$119),K37=""),"",K37)</f>
        <v>42</v>
      </c>
      <c r="M37" s="35">
        <f t="shared" ref="M37:M68" si="10">IF(G37&lt;&gt;"",(35*G37)/MAX(G$5:G$119),"0")</f>
        <v>16.600000000000001</v>
      </c>
      <c r="N37" s="35">
        <f t="shared" ref="N37:N68" si="11">IF(I37&lt;&gt;"",IF(I37=0,0,(20*I37)/MAX(I$5:I$119)),"0")</f>
        <v>19.600000000000001</v>
      </c>
      <c r="O37" s="35">
        <f t="shared" ref="O37:O68" si="12">IF(K37&lt;&gt;"",IF(K37=0,0,(45*K37)/MAX(K$5:K$119)),"0")</f>
        <v>42</v>
      </c>
      <c r="P37" s="33">
        <f t="shared" ref="P37:P68" si="13">M37+N37+O37</f>
        <v>78.2</v>
      </c>
      <c r="Q37" s="22"/>
      <c r="R37" s="22"/>
      <c r="S37" s="22"/>
      <c r="T37" s="22"/>
    </row>
    <row r="38" spans="1:20" ht="30" x14ac:dyDescent="0.25">
      <c r="A38" s="85">
        <v>34</v>
      </c>
      <c r="B38" s="12" t="s">
        <v>140</v>
      </c>
      <c r="C38" s="53" t="s">
        <v>816</v>
      </c>
      <c r="D38" s="12" t="s">
        <v>122</v>
      </c>
      <c r="E38" s="14">
        <v>8</v>
      </c>
      <c r="F38" s="12" t="s">
        <v>142</v>
      </c>
      <c r="G38" s="34">
        <v>22.9</v>
      </c>
      <c r="H38" s="34">
        <f t="shared" si="7"/>
        <v>22.9</v>
      </c>
      <c r="I38" s="34">
        <v>16</v>
      </c>
      <c r="J38" s="34">
        <f t="shared" si="8"/>
        <v>16</v>
      </c>
      <c r="K38" s="34">
        <v>39</v>
      </c>
      <c r="L38" s="34">
        <f t="shared" si="9"/>
        <v>39</v>
      </c>
      <c r="M38" s="35">
        <f t="shared" si="10"/>
        <v>22.9</v>
      </c>
      <c r="N38" s="35">
        <f t="shared" si="11"/>
        <v>16</v>
      </c>
      <c r="O38" s="35">
        <f t="shared" si="12"/>
        <v>39</v>
      </c>
      <c r="P38" s="33">
        <f t="shared" si="13"/>
        <v>77.900000000000006</v>
      </c>
      <c r="Q38" s="22"/>
      <c r="R38" s="22"/>
      <c r="S38" s="22"/>
      <c r="T38" s="22"/>
    </row>
    <row r="39" spans="1:20" ht="30" x14ac:dyDescent="0.25">
      <c r="A39" s="85">
        <v>35</v>
      </c>
      <c r="B39" s="12" t="s">
        <v>309</v>
      </c>
      <c r="C39" s="55" t="s">
        <v>932</v>
      </c>
      <c r="D39" s="12" t="s">
        <v>283</v>
      </c>
      <c r="E39" s="14">
        <v>7</v>
      </c>
      <c r="F39" s="12" t="s">
        <v>287</v>
      </c>
      <c r="G39" s="34">
        <v>20</v>
      </c>
      <c r="H39" s="34">
        <f t="shared" si="7"/>
        <v>20</v>
      </c>
      <c r="I39" s="34">
        <v>12</v>
      </c>
      <c r="J39" s="34">
        <f t="shared" si="8"/>
        <v>12</v>
      </c>
      <c r="K39" s="34">
        <v>45</v>
      </c>
      <c r="L39" s="34">
        <f t="shared" si="9"/>
        <v>45</v>
      </c>
      <c r="M39" s="35">
        <f t="shared" si="10"/>
        <v>20</v>
      </c>
      <c r="N39" s="35">
        <f t="shared" si="11"/>
        <v>12</v>
      </c>
      <c r="O39" s="35">
        <f t="shared" si="12"/>
        <v>45</v>
      </c>
      <c r="P39" s="33">
        <f t="shared" si="13"/>
        <v>77</v>
      </c>
      <c r="Q39" s="22"/>
      <c r="R39" s="22"/>
      <c r="S39" s="22"/>
      <c r="T39" s="22"/>
    </row>
    <row r="40" spans="1:20" ht="30" x14ac:dyDescent="0.25">
      <c r="A40" s="85">
        <v>36</v>
      </c>
      <c r="B40" s="12" t="s">
        <v>228</v>
      </c>
      <c r="C40" s="55" t="s">
        <v>937</v>
      </c>
      <c r="D40" s="12" t="s">
        <v>220</v>
      </c>
      <c r="E40" s="14">
        <v>7</v>
      </c>
      <c r="F40" s="12" t="s">
        <v>221</v>
      </c>
      <c r="G40" s="34">
        <v>22.4</v>
      </c>
      <c r="H40" s="34">
        <f t="shared" si="7"/>
        <v>22.4</v>
      </c>
      <c r="I40" s="34">
        <v>15.5</v>
      </c>
      <c r="J40" s="34">
        <f t="shared" si="8"/>
        <v>15.5</v>
      </c>
      <c r="K40" s="34">
        <v>39</v>
      </c>
      <c r="L40" s="34">
        <f t="shared" si="9"/>
        <v>39</v>
      </c>
      <c r="M40" s="35">
        <f t="shared" si="10"/>
        <v>22.4</v>
      </c>
      <c r="N40" s="35">
        <f t="shared" si="11"/>
        <v>15.5</v>
      </c>
      <c r="O40" s="35">
        <f t="shared" si="12"/>
        <v>39</v>
      </c>
      <c r="P40" s="33">
        <f t="shared" si="13"/>
        <v>76.900000000000006</v>
      </c>
      <c r="Q40" s="22"/>
      <c r="R40" s="22"/>
      <c r="S40" s="22"/>
      <c r="T40" s="22"/>
    </row>
    <row r="41" spans="1:20" ht="30" x14ac:dyDescent="0.25">
      <c r="A41" s="85">
        <v>37</v>
      </c>
      <c r="B41" s="20" t="s">
        <v>574</v>
      </c>
      <c r="C41" s="34" t="s">
        <v>915</v>
      </c>
      <c r="D41" s="20" t="s">
        <v>534</v>
      </c>
      <c r="E41" s="21">
        <v>7</v>
      </c>
      <c r="F41" s="20" t="s">
        <v>539</v>
      </c>
      <c r="G41" s="34">
        <v>13.5</v>
      </c>
      <c r="H41" s="34">
        <f t="shared" si="7"/>
        <v>13.5</v>
      </c>
      <c r="I41" s="34">
        <v>18</v>
      </c>
      <c r="J41" s="34">
        <f t="shared" si="8"/>
        <v>18</v>
      </c>
      <c r="K41" s="34">
        <v>45</v>
      </c>
      <c r="L41" s="34">
        <f t="shared" si="9"/>
        <v>45</v>
      </c>
      <c r="M41" s="35">
        <f t="shared" si="10"/>
        <v>13.5</v>
      </c>
      <c r="N41" s="35">
        <f t="shared" si="11"/>
        <v>18</v>
      </c>
      <c r="O41" s="35">
        <f t="shared" si="12"/>
        <v>45</v>
      </c>
      <c r="P41" s="33">
        <f t="shared" si="13"/>
        <v>76.5</v>
      </c>
      <c r="Q41" s="22"/>
      <c r="R41" s="22"/>
      <c r="S41" s="22"/>
      <c r="T41" s="22"/>
    </row>
    <row r="42" spans="1:20" ht="30" x14ac:dyDescent="0.25">
      <c r="A42" s="85">
        <v>38</v>
      </c>
      <c r="B42" s="12" t="s">
        <v>416</v>
      </c>
      <c r="C42" s="55" t="s">
        <v>949</v>
      </c>
      <c r="D42" s="12" t="s">
        <v>407</v>
      </c>
      <c r="E42" s="14">
        <v>7</v>
      </c>
      <c r="F42" s="12" t="s">
        <v>411</v>
      </c>
      <c r="G42" s="34">
        <v>21</v>
      </c>
      <c r="H42" s="34">
        <f t="shared" si="7"/>
        <v>21</v>
      </c>
      <c r="I42" s="34">
        <v>16</v>
      </c>
      <c r="J42" s="34">
        <f t="shared" si="8"/>
        <v>16</v>
      </c>
      <c r="K42" s="34">
        <v>39</v>
      </c>
      <c r="L42" s="34">
        <f t="shared" si="9"/>
        <v>39</v>
      </c>
      <c r="M42" s="35">
        <f t="shared" si="10"/>
        <v>21</v>
      </c>
      <c r="N42" s="35">
        <f t="shared" si="11"/>
        <v>16</v>
      </c>
      <c r="O42" s="35">
        <f t="shared" si="12"/>
        <v>39</v>
      </c>
      <c r="P42" s="33">
        <f t="shared" si="13"/>
        <v>76</v>
      </c>
      <c r="Q42" s="22"/>
      <c r="R42" s="22"/>
      <c r="S42" s="22"/>
      <c r="T42" s="22"/>
    </row>
    <row r="43" spans="1:20" ht="30" x14ac:dyDescent="0.25">
      <c r="A43" s="85">
        <v>39</v>
      </c>
      <c r="B43" s="12" t="s">
        <v>141</v>
      </c>
      <c r="C43" s="52" t="s">
        <v>817</v>
      </c>
      <c r="D43" s="12" t="s">
        <v>122</v>
      </c>
      <c r="E43" s="14">
        <v>8</v>
      </c>
      <c r="F43" s="12" t="s">
        <v>124</v>
      </c>
      <c r="G43" s="34">
        <v>27.9</v>
      </c>
      <c r="H43" s="34">
        <f t="shared" si="7"/>
        <v>27.9</v>
      </c>
      <c r="I43" s="34">
        <v>18</v>
      </c>
      <c r="J43" s="34">
        <f t="shared" si="8"/>
        <v>18</v>
      </c>
      <c r="K43" s="34">
        <v>30</v>
      </c>
      <c r="L43" s="34">
        <f t="shared" si="9"/>
        <v>30</v>
      </c>
      <c r="M43" s="35">
        <f t="shared" si="10"/>
        <v>27.9</v>
      </c>
      <c r="N43" s="35">
        <f t="shared" si="11"/>
        <v>18</v>
      </c>
      <c r="O43" s="35">
        <f t="shared" si="12"/>
        <v>30</v>
      </c>
      <c r="P43" s="33">
        <f t="shared" si="13"/>
        <v>75.900000000000006</v>
      </c>
      <c r="Q43" s="22"/>
      <c r="R43" s="22"/>
      <c r="S43" s="22"/>
      <c r="T43" s="22"/>
    </row>
    <row r="44" spans="1:20" ht="30" x14ac:dyDescent="0.25">
      <c r="A44" s="97">
        <v>40</v>
      </c>
      <c r="B44" s="12" t="s">
        <v>231</v>
      </c>
      <c r="C44" s="55" t="s">
        <v>933</v>
      </c>
      <c r="D44" s="12" t="s">
        <v>229</v>
      </c>
      <c r="E44" s="14">
        <v>7</v>
      </c>
      <c r="F44" s="12" t="s">
        <v>232</v>
      </c>
      <c r="G44" s="34">
        <v>20.8</v>
      </c>
      <c r="H44" s="34">
        <f t="shared" si="7"/>
        <v>20.8</v>
      </c>
      <c r="I44" s="34">
        <v>16</v>
      </c>
      <c r="J44" s="34">
        <f t="shared" si="8"/>
        <v>16</v>
      </c>
      <c r="K44" s="34">
        <v>39</v>
      </c>
      <c r="L44" s="34">
        <f t="shared" si="9"/>
        <v>39</v>
      </c>
      <c r="M44" s="35">
        <f t="shared" si="10"/>
        <v>20.8</v>
      </c>
      <c r="N44" s="35">
        <f t="shared" si="11"/>
        <v>16</v>
      </c>
      <c r="O44" s="35">
        <f t="shared" si="12"/>
        <v>39</v>
      </c>
      <c r="P44" s="33">
        <f t="shared" si="13"/>
        <v>75.8</v>
      </c>
      <c r="Q44" s="22"/>
      <c r="R44" s="22"/>
      <c r="S44" s="22"/>
      <c r="T44" s="22"/>
    </row>
    <row r="45" spans="1:20" ht="30" x14ac:dyDescent="0.25">
      <c r="A45" s="85">
        <v>41</v>
      </c>
      <c r="B45" s="20" t="s">
        <v>828</v>
      </c>
      <c r="C45" s="34" t="s">
        <v>829</v>
      </c>
      <c r="D45" s="20" t="s">
        <v>534</v>
      </c>
      <c r="E45" s="21">
        <v>8</v>
      </c>
      <c r="F45" s="20" t="s">
        <v>535</v>
      </c>
      <c r="G45" s="34">
        <v>11</v>
      </c>
      <c r="H45" s="34">
        <f t="shared" si="7"/>
        <v>11</v>
      </c>
      <c r="I45" s="34">
        <v>19.600000000000001</v>
      </c>
      <c r="J45" s="34">
        <f t="shared" si="8"/>
        <v>19.600000000000001</v>
      </c>
      <c r="K45" s="34">
        <v>45</v>
      </c>
      <c r="L45" s="34">
        <f t="shared" si="9"/>
        <v>45</v>
      </c>
      <c r="M45" s="35">
        <f t="shared" si="10"/>
        <v>11</v>
      </c>
      <c r="N45" s="35">
        <f t="shared" si="11"/>
        <v>19.600000000000001</v>
      </c>
      <c r="O45" s="35">
        <f t="shared" si="12"/>
        <v>45</v>
      </c>
      <c r="P45" s="33">
        <f t="shared" si="13"/>
        <v>75.599999999999994</v>
      </c>
      <c r="Q45" s="22"/>
      <c r="R45" s="22"/>
      <c r="S45" s="22"/>
      <c r="T45" s="22"/>
    </row>
    <row r="46" spans="1:20" ht="30" x14ac:dyDescent="0.25">
      <c r="A46" s="97">
        <v>42</v>
      </c>
      <c r="B46" s="98" t="s">
        <v>681</v>
      </c>
      <c r="C46" s="99" t="s">
        <v>924</v>
      </c>
      <c r="D46" s="100" t="s">
        <v>670</v>
      </c>
      <c r="E46" s="64">
        <v>7</v>
      </c>
      <c r="F46" s="100" t="s">
        <v>674</v>
      </c>
      <c r="G46" s="34">
        <v>24.9</v>
      </c>
      <c r="H46" s="34">
        <f t="shared" si="7"/>
        <v>24.9</v>
      </c>
      <c r="I46" s="34">
        <v>11.5</v>
      </c>
      <c r="J46" s="34">
        <f t="shared" si="8"/>
        <v>11.5</v>
      </c>
      <c r="K46" s="34">
        <v>39</v>
      </c>
      <c r="L46" s="34">
        <f t="shared" si="9"/>
        <v>39</v>
      </c>
      <c r="M46" s="35">
        <f t="shared" si="10"/>
        <v>24.9</v>
      </c>
      <c r="N46" s="35">
        <f t="shared" si="11"/>
        <v>11.5</v>
      </c>
      <c r="O46" s="35">
        <f t="shared" si="12"/>
        <v>39</v>
      </c>
      <c r="P46" s="33">
        <f t="shared" si="13"/>
        <v>75.400000000000006</v>
      </c>
      <c r="Q46" s="22"/>
      <c r="R46" s="22"/>
      <c r="S46" s="22"/>
      <c r="T46" s="22"/>
    </row>
    <row r="47" spans="1:20" ht="30" x14ac:dyDescent="0.25">
      <c r="A47" s="85">
        <v>43</v>
      </c>
      <c r="B47" s="20" t="s">
        <v>918</v>
      </c>
      <c r="C47" s="34" t="s">
        <v>919</v>
      </c>
      <c r="D47" s="20" t="s">
        <v>534</v>
      </c>
      <c r="E47" s="21">
        <v>7</v>
      </c>
      <c r="F47" s="20" t="s">
        <v>549</v>
      </c>
      <c r="G47" s="34">
        <v>11.4</v>
      </c>
      <c r="H47" s="34">
        <f t="shared" si="7"/>
        <v>11.4</v>
      </c>
      <c r="I47" s="34">
        <v>18.899999999999999</v>
      </c>
      <c r="J47" s="34">
        <f t="shared" si="8"/>
        <v>18.899999999999999</v>
      </c>
      <c r="K47" s="34">
        <v>45</v>
      </c>
      <c r="L47" s="34">
        <f t="shared" si="9"/>
        <v>45</v>
      </c>
      <c r="M47" s="35">
        <f t="shared" si="10"/>
        <v>11.4</v>
      </c>
      <c r="N47" s="35">
        <f t="shared" si="11"/>
        <v>18.899999999999999</v>
      </c>
      <c r="O47" s="35">
        <f t="shared" si="12"/>
        <v>45</v>
      </c>
      <c r="P47" s="33">
        <f t="shared" si="13"/>
        <v>75.3</v>
      </c>
      <c r="Q47" s="22"/>
      <c r="R47" s="22"/>
      <c r="S47" s="22"/>
      <c r="T47" s="22"/>
    </row>
    <row r="48" spans="1:20" ht="30" x14ac:dyDescent="0.25">
      <c r="A48" s="85">
        <v>44</v>
      </c>
      <c r="B48" s="12" t="s">
        <v>415</v>
      </c>
      <c r="C48" s="55" t="s">
        <v>951</v>
      </c>
      <c r="D48" s="12" t="s">
        <v>407</v>
      </c>
      <c r="E48" s="14">
        <v>7</v>
      </c>
      <c r="F48" s="12" t="s">
        <v>411</v>
      </c>
      <c r="G48" s="34">
        <v>28</v>
      </c>
      <c r="H48" s="34">
        <f t="shared" si="7"/>
        <v>28</v>
      </c>
      <c r="I48" s="34">
        <v>17</v>
      </c>
      <c r="J48" s="34">
        <f t="shared" si="8"/>
        <v>17</v>
      </c>
      <c r="K48" s="34">
        <v>30</v>
      </c>
      <c r="L48" s="34">
        <f t="shared" si="9"/>
        <v>30</v>
      </c>
      <c r="M48" s="35">
        <f t="shared" si="10"/>
        <v>28</v>
      </c>
      <c r="N48" s="35">
        <f t="shared" si="11"/>
        <v>17</v>
      </c>
      <c r="O48" s="35">
        <f t="shared" si="12"/>
        <v>30</v>
      </c>
      <c r="P48" s="33">
        <f t="shared" si="13"/>
        <v>75</v>
      </c>
      <c r="Q48" s="22"/>
      <c r="R48" s="22"/>
      <c r="S48" s="22"/>
      <c r="T48" s="22"/>
    </row>
    <row r="49" spans="1:20" ht="30" x14ac:dyDescent="0.25">
      <c r="A49" s="97">
        <v>45</v>
      </c>
      <c r="B49" s="12" t="s">
        <v>74</v>
      </c>
      <c r="C49" s="52" t="s">
        <v>947</v>
      </c>
      <c r="D49" s="12" t="s">
        <v>47</v>
      </c>
      <c r="E49" s="14">
        <v>7</v>
      </c>
      <c r="F49" s="12" t="s">
        <v>65</v>
      </c>
      <c r="G49" s="34">
        <v>16.8</v>
      </c>
      <c r="H49" s="34">
        <f t="shared" si="7"/>
        <v>16.8</v>
      </c>
      <c r="I49" s="34">
        <v>15.8</v>
      </c>
      <c r="J49" s="34">
        <f t="shared" si="8"/>
        <v>15.8</v>
      </c>
      <c r="K49" s="34">
        <v>42</v>
      </c>
      <c r="L49" s="34">
        <f t="shared" si="9"/>
        <v>42</v>
      </c>
      <c r="M49" s="35">
        <f t="shared" si="10"/>
        <v>16.8</v>
      </c>
      <c r="N49" s="35">
        <f t="shared" si="11"/>
        <v>15.8</v>
      </c>
      <c r="O49" s="35">
        <f t="shared" si="12"/>
        <v>42</v>
      </c>
      <c r="P49" s="33">
        <f t="shared" si="13"/>
        <v>74.599999999999994</v>
      </c>
      <c r="Q49" s="22"/>
      <c r="R49" s="22"/>
      <c r="S49" s="22"/>
      <c r="T49" s="22"/>
    </row>
    <row r="50" spans="1:20" ht="30" x14ac:dyDescent="0.25">
      <c r="A50" s="85">
        <v>46</v>
      </c>
      <c r="B50" s="12" t="s">
        <v>345</v>
      </c>
      <c r="C50" s="55" t="s">
        <v>898</v>
      </c>
      <c r="D50" s="12" t="s">
        <v>339</v>
      </c>
      <c r="E50" s="14">
        <v>7</v>
      </c>
      <c r="F50" s="12" t="s">
        <v>340</v>
      </c>
      <c r="G50" s="34">
        <v>19.5</v>
      </c>
      <c r="H50" s="34">
        <f t="shared" si="7"/>
        <v>19.5</v>
      </c>
      <c r="I50" s="34">
        <v>19</v>
      </c>
      <c r="J50" s="34">
        <f t="shared" si="8"/>
        <v>19</v>
      </c>
      <c r="K50" s="34">
        <v>36</v>
      </c>
      <c r="L50" s="34">
        <f t="shared" si="9"/>
        <v>36</v>
      </c>
      <c r="M50" s="35">
        <f t="shared" si="10"/>
        <v>19.5</v>
      </c>
      <c r="N50" s="35">
        <f t="shared" si="11"/>
        <v>19</v>
      </c>
      <c r="O50" s="35">
        <f t="shared" si="12"/>
        <v>36</v>
      </c>
      <c r="P50" s="33">
        <f t="shared" si="13"/>
        <v>74.5</v>
      </c>
      <c r="Q50" s="22"/>
      <c r="R50" s="22"/>
      <c r="S50" s="22"/>
      <c r="T50" s="22"/>
    </row>
    <row r="51" spans="1:20" ht="30" x14ac:dyDescent="0.25">
      <c r="A51" s="97">
        <v>47</v>
      </c>
      <c r="B51" s="12" t="s">
        <v>313</v>
      </c>
      <c r="C51" s="55" t="s">
        <v>928</v>
      </c>
      <c r="D51" s="12" t="s">
        <v>283</v>
      </c>
      <c r="E51" s="14">
        <v>7</v>
      </c>
      <c r="F51" s="12" t="s">
        <v>287</v>
      </c>
      <c r="G51" s="34">
        <v>27.4</v>
      </c>
      <c r="H51" s="34">
        <f t="shared" si="7"/>
        <v>27.4</v>
      </c>
      <c r="I51" s="34">
        <v>8</v>
      </c>
      <c r="J51" s="34">
        <f t="shared" si="8"/>
        <v>8</v>
      </c>
      <c r="K51" s="34">
        <v>39</v>
      </c>
      <c r="L51" s="34">
        <f t="shared" si="9"/>
        <v>39</v>
      </c>
      <c r="M51" s="35">
        <f t="shared" si="10"/>
        <v>27.4</v>
      </c>
      <c r="N51" s="35">
        <f t="shared" si="11"/>
        <v>8</v>
      </c>
      <c r="O51" s="35">
        <f t="shared" si="12"/>
        <v>39</v>
      </c>
      <c r="P51" s="33">
        <f t="shared" si="13"/>
        <v>74.400000000000006</v>
      </c>
      <c r="Q51" s="22"/>
      <c r="R51" s="22"/>
      <c r="S51" s="22"/>
      <c r="T51" s="22"/>
    </row>
    <row r="52" spans="1:20" ht="30" x14ac:dyDescent="0.25">
      <c r="A52" s="85">
        <v>48</v>
      </c>
      <c r="B52" s="20" t="s">
        <v>573</v>
      </c>
      <c r="C52" s="34" t="s">
        <v>914</v>
      </c>
      <c r="D52" s="20" t="s">
        <v>534</v>
      </c>
      <c r="E52" s="21">
        <v>7</v>
      </c>
      <c r="F52" s="20" t="s">
        <v>539</v>
      </c>
      <c r="G52" s="34">
        <v>12</v>
      </c>
      <c r="H52" s="34">
        <f t="shared" si="7"/>
        <v>12</v>
      </c>
      <c r="I52" s="34">
        <v>19.600000000000001</v>
      </c>
      <c r="J52" s="34">
        <f t="shared" si="8"/>
        <v>19.600000000000001</v>
      </c>
      <c r="K52" s="34">
        <v>42</v>
      </c>
      <c r="L52" s="34">
        <f t="shared" si="9"/>
        <v>42</v>
      </c>
      <c r="M52" s="35">
        <f t="shared" si="10"/>
        <v>12</v>
      </c>
      <c r="N52" s="35">
        <f t="shared" si="11"/>
        <v>19.600000000000001</v>
      </c>
      <c r="O52" s="35">
        <f t="shared" si="12"/>
        <v>42</v>
      </c>
      <c r="P52" s="33">
        <f t="shared" si="13"/>
        <v>73.599999999999994</v>
      </c>
      <c r="Q52" s="22"/>
      <c r="R52" s="22"/>
      <c r="S52" s="22"/>
      <c r="T52" s="22"/>
    </row>
    <row r="53" spans="1:20" ht="30" x14ac:dyDescent="0.25">
      <c r="A53" s="97">
        <v>49</v>
      </c>
      <c r="B53" s="12" t="s">
        <v>319</v>
      </c>
      <c r="C53" s="55" t="s">
        <v>822</v>
      </c>
      <c r="D53" s="12" t="s">
        <v>283</v>
      </c>
      <c r="E53" s="14">
        <v>8</v>
      </c>
      <c r="F53" s="12" t="s">
        <v>318</v>
      </c>
      <c r="G53" s="34">
        <v>26.2</v>
      </c>
      <c r="H53" s="34">
        <f t="shared" si="7"/>
        <v>26.2</v>
      </c>
      <c r="I53" s="34">
        <v>8</v>
      </c>
      <c r="J53" s="34">
        <f t="shared" si="8"/>
        <v>8</v>
      </c>
      <c r="K53" s="34">
        <v>39</v>
      </c>
      <c r="L53" s="34">
        <f t="shared" si="9"/>
        <v>39</v>
      </c>
      <c r="M53" s="35">
        <f t="shared" si="10"/>
        <v>26.2</v>
      </c>
      <c r="N53" s="35">
        <f t="shared" si="11"/>
        <v>8</v>
      </c>
      <c r="O53" s="35">
        <f t="shared" si="12"/>
        <v>39</v>
      </c>
      <c r="P53" s="33">
        <f t="shared" si="13"/>
        <v>73.2</v>
      </c>
      <c r="Q53" s="22"/>
      <c r="R53" s="22"/>
      <c r="S53" s="22"/>
      <c r="T53" s="22"/>
    </row>
    <row r="54" spans="1:20" ht="30" x14ac:dyDescent="0.25">
      <c r="A54" s="85">
        <v>50</v>
      </c>
      <c r="B54" s="12" t="s">
        <v>315</v>
      </c>
      <c r="C54" s="55" t="s">
        <v>930</v>
      </c>
      <c r="D54" s="12" t="s">
        <v>283</v>
      </c>
      <c r="E54" s="14">
        <v>7</v>
      </c>
      <c r="F54" s="12" t="s">
        <v>287</v>
      </c>
      <c r="G54" s="34">
        <v>33</v>
      </c>
      <c r="H54" s="34">
        <f t="shared" si="7"/>
        <v>33</v>
      </c>
      <c r="I54" s="34">
        <v>7</v>
      </c>
      <c r="J54" s="34">
        <f t="shared" si="8"/>
        <v>7</v>
      </c>
      <c r="K54" s="34">
        <v>33</v>
      </c>
      <c r="L54" s="34">
        <f t="shared" si="9"/>
        <v>33</v>
      </c>
      <c r="M54" s="35">
        <f t="shared" si="10"/>
        <v>33</v>
      </c>
      <c r="N54" s="35">
        <f t="shared" si="11"/>
        <v>7</v>
      </c>
      <c r="O54" s="35">
        <f t="shared" si="12"/>
        <v>33</v>
      </c>
      <c r="P54" s="33">
        <f t="shared" si="13"/>
        <v>73</v>
      </c>
      <c r="Q54" s="22"/>
      <c r="R54" s="22"/>
      <c r="S54" s="22"/>
      <c r="T54" s="22"/>
    </row>
    <row r="55" spans="1:20" ht="31.5" customHeight="1" x14ac:dyDescent="0.25">
      <c r="A55" s="85">
        <v>51</v>
      </c>
      <c r="B55" s="20" t="s">
        <v>569</v>
      </c>
      <c r="C55" s="34" t="s">
        <v>916</v>
      </c>
      <c r="D55" s="20" t="s">
        <v>534</v>
      </c>
      <c r="E55" s="21">
        <v>7</v>
      </c>
      <c r="F55" s="20" t="s">
        <v>539</v>
      </c>
      <c r="G55" s="34">
        <v>10</v>
      </c>
      <c r="H55" s="34">
        <f t="shared" si="7"/>
        <v>10</v>
      </c>
      <c r="I55" s="34">
        <v>18</v>
      </c>
      <c r="J55" s="34">
        <f t="shared" si="8"/>
        <v>18</v>
      </c>
      <c r="K55" s="34">
        <v>45</v>
      </c>
      <c r="L55" s="34">
        <f t="shared" si="9"/>
        <v>45</v>
      </c>
      <c r="M55" s="35">
        <f t="shared" si="10"/>
        <v>10</v>
      </c>
      <c r="N55" s="35">
        <f t="shared" si="11"/>
        <v>18</v>
      </c>
      <c r="O55" s="35">
        <f t="shared" si="12"/>
        <v>45</v>
      </c>
      <c r="P55" s="33">
        <f t="shared" si="13"/>
        <v>73</v>
      </c>
      <c r="Q55" s="22"/>
      <c r="R55" s="22"/>
      <c r="S55" s="22"/>
      <c r="T55" s="22"/>
    </row>
    <row r="56" spans="1:20" ht="30" x14ac:dyDescent="0.25">
      <c r="A56" s="85">
        <v>52</v>
      </c>
      <c r="B56" s="20" t="s">
        <v>578</v>
      </c>
      <c r="C56" s="34" t="s">
        <v>906</v>
      </c>
      <c r="D56" s="20" t="s">
        <v>534</v>
      </c>
      <c r="E56" s="21">
        <v>7</v>
      </c>
      <c r="F56" s="20" t="s">
        <v>549</v>
      </c>
      <c r="G56" s="34">
        <v>17</v>
      </c>
      <c r="H56" s="34">
        <f t="shared" si="7"/>
        <v>17</v>
      </c>
      <c r="I56" s="34">
        <v>19.600000000000001</v>
      </c>
      <c r="J56" s="34">
        <f t="shared" si="8"/>
        <v>19.600000000000001</v>
      </c>
      <c r="K56" s="34">
        <v>36</v>
      </c>
      <c r="L56" s="34">
        <f t="shared" si="9"/>
        <v>36</v>
      </c>
      <c r="M56" s="35">
        <f t="shared" si="10"/>
        <v>17</v>
      </c>
      <c r="N56" s="35">
        <f t="shared" si="11"/>
        <v>19.600000000000001</v>
      </c>
      <c r="O56" s="35">
        <f t="shared" si="12"/>
        <v>36</v>
      </c>
      <c r="P56" s="33">
        <f t="shared" si="13"/>
        <v>72.599999999999994</v>
      </c>
      <c r="Q56" s="22"/>
      <c r="R56" s="22"/>
      <c r="S56" s="22"/>
      <c r="T56" s="22"/>
    </row>
    <row r="57" spans="1:20" ht="30" x14ac:dyDescent="0.25">
      <c r="A57" s="85">
        <v>53</v>
      </c>
      <c r="B57" s="12" t="s">
        <v>527</v>
      </c>
      <c r="C57" s="55" t="s">
        <v>959</v>
      </c>
      <c r="D57" s="12" t="s">
        <v>525</v>
      </c>
      <c r="E57" s="14">
        <v>7</v>
      </c>
      <c r="F57" s="12" t="s">
        <v>528</v>
      </c>
      <c r="G57" s="34">
        <v>26.5</v>
      </c>
      <c r="H57" s="34">
        <f t="shared" si="7"/>
        <v>26.5</v>
      </c>
      <c r="I57" s="34">
        <v>16</v>
      </c>
      <c r="J57" s="34">
        <f t="shared" si="8"/>
        <v>16</v>
      </c>
      <c r="K57" s="34">
        <v>30</v>
      </c>
      <c r="L57" s="34">
        <f t="shared" si="9"/>
        <v>30</v>
      </c>
      <c r="M57" s="35">
        <f t="shared" si="10"/>
        <v>26.5</v>
      </c>
      <c r="N57" s="35">
        <f t="shared" si="11"/>
        <v>16</v>
      </c>
      <c r="O57" s="35">
        <f t="shared" si="12"/>
        <v>30</v>
      </c>
      <c r="P57" s="33">
        <f t="shared" si="13"/>
        <v>72.5</v>
      </c>
      <c r="Q57" s="22"/>
      <c r="R57" s="22"/>
      <c r="S57" s="22"/>
      <c r="T57" s="22"/>
    </row>
    <row r="58" spans="1:20" ht="30" x14ac:dyDescent="0.25">
      <c r="A58" s="85">
        <v>54</v>
      </c>
      <c r="B58" s="12" t="s">
        <v>312</v>
      </c>
      <c r="C58" s="55" t="s">
        <v>927</v>
      </c>
      <c r="D58" s="12" t="s">
        <v>283</v>
      </c>
      <c r="E58" s="14">
        <v>7</v>
      </c>
      <c r="F58" s="12" t="s">
        <v>287</v>
      </c>
      <c r="G58" s="34">
        <v>29.5</v>
      </c>
      <c r="H58" s="34">
        <f t="shared" si="7"/>
        <v>29.5</v>
      </c>
      <c r="I58" s="34">
        <v>7</v>
      </c>
      <c r="J58" s="34">
        <f t="shared" si="8"/>
        <v>7</v>
      </c>
      <c r="K58" s="34">
        <v>36</v>
      </c>
      <c r="L58" s="34">
        <f t="shared" si="9"/>
        <v>36</v>
      </c>
      <c r="M58" s="35">
        <f t="shared" si="10"/>
        <v>29.5</v>
      </c>
      <c r="N58" s="35">
        <f t="shared" si="11"/>
        <v>7</v>
      </c>
      <c r="O58" s="35">
        <f t="shared" si="12"/>
        <v>36</v>
      </c>
      <c r="P58" s="33">
        <f t="shared" si="13"/>
        <v>72.5</v>
      </c>
      <c r="Q58" s="22"/>
      <c r="R58" s="22"/>
      <c r="S58" s="22"/>
      <c r="T58" s="22"/>
    </row>
    <row r="59" spans="1:20" ht="30" x14ac:dyDescent="0.25">
      <c r="A59" s="97">
        <v>55</v>
      </c>
      <c r="B59" s="20" t="s">
        <v>566</v>
      </c>
      <c r="C59" s="34" t="s">
        <v>904</v>
      </c>
      <c r="D59" s="20" t="s">
        <v>534</v>
      </c>
      <c r="E59" s="21">
        <v>7</v>
      </c>
      <c r="F59" s="20" t="s">
        <v>537</v>
      </c>
      <c r="G59" s="34">
        <v>13.5</v>
      </c>
      <c r="H59" s="34">
        <f t="shared" si="7"/>
        <v>13.5</v>
      </c>
      <c r="I59" s="34">
        <v>19.8</v>
      </c>
      <c r="J59" s="34">
        <f t="shared" si="8"/>
        <v>19.8</v>
      </c>
      <c r="K59" s="34">
        <v>39</v>
      </c>
      <c r="L59" s="34">
        <f t="shared" si="9"/>
        <v>39</v>
      </c>
      <c r="M59" s="35">
        <f t="shared" si="10"/>
        <v>13.5</v>
      </c>
      <c r="N59" s="35">
        <f t="shared" si="11"/>
        <v>19.8</v>
      </c>
      <c r="O59" s="35">
        <f t="shared" si="12"/>
        <v>39</v>
      </c>
      <c r="P59" s="33">
        <f t="shared" si="13"/>
        <v>72.3</v>
      </c>
      <c r="Q59" s="22"/>
      <c r="R59" s="22"/>
      <c r="S59" s="22"/>
      <c r="T59" s="22"/>
    </row>
    <row r="60" spans="1:20" ht="30" x14ac:dyDescent="0.25">
      <c r="A60" s="85">
        <v>56</v>
      </c>
      <c r="B60" s="12" t="s">
        <v>180</v>
      </c>
      <c r="C60" s="55" t="s">
        <v>815</v>
      </c>
      <c r="D60" s="12" t="s">
        <v>162</v>
      </c>
      <c r="E60" s="14">
        <v>8</v>
      </c>
      <c r="F60" s="12" t="s">
        <v>177</v>
      </c>
      <c r="G60" s="34">
        <v>24.4</v>
      </c>
      <c r="H60" s="34">
        <f t="shared" si="7"/>
        <v>24.4</v>
      </c>
      <c r="I60" s="34">
        <v>17.8</v>
      </c>
      <c r="J60" s="34">
        <f t="shared" si="8"/>
        <v>17.8</v>
      </c>
      <c r="K60" s="34">
        <v>30</v>
      </c>
      <c r="L60" s="34">
        <f t="shared" si="9"/>
        <v>30</v>
      </c>
      <c r="M60" s="35">
        <f t="shared" si="10"/>
        <v>24.4</v>
      </c>
      <c r="N60" s="35">
        <f t="shared" si="11"/>
        <v>17.8</v>
      </c>
      <c r="O60" s="35">
        <f t="shared" si="12"/>
        <v>30</v>
      </c>
      <c r="P60" s="33">
        <f t="shared" si="13"/>
        <v>72.2</v>
      </c>
      <c r="Q60" s="22"/>
      <c r="R60" s="22"/>
      <c r="S60" s="22"/>
      <c r="T60" s="22"/>
    </row>
    <row r="61" spans="1:20" ht="30" x14ac:dyDescent="0.25">
      <c r="A61" s="85">
        <v>57</v>
      </c>
      <c r="B61" s="20" t="s">
        <v>790</v>
      </c>
      <c r="C61" s="34" t="s">
        <v>902</v>
      </c>
      <c r="D61" s="20" t="s">
        <v>534</v>
      </c>
      <c r="E61" s="21">
        <v>7</v>
      </c>
      <c r="F61" s="20" t="s">
        <v>537</v>
      </c>
      <c r="G61" s="34">
        <v>14</v>
      </c>
      <c r="H61" s="34">
        <f t="shared" si="7"/>
        <v>14</v>
      </c>
      <c r="I61" s="34">
        <v>16</v>
      </c>
      <c r="J61" s="34">
        <f t="shared" si="8"/>
        <v>16</v>
      </c>
      <c r="K61" s="34">
        <v>42</v>
      </c>
      <c r="L61" s="34">
        <f t="shared" si="9"/>
        <v>42</v>
      </c>
      <c r="M61" s="35">
        <f t="shared" si="10"/>
        <v>14</v>
      </c>
      <c r="N61" s="35">
        <f t="shared" si="11"/>
        <v>16</v>
      </c>
      <c r="O61" s="35">
        <f t="shared" si="12"/>
        <v>42</v>
      </c>
      <c r="P61" s="33">
        <f t="shared" si="13"/>
        <v>72</v>
      </c>
      <c r="Q61" s="22"/>
      <c r="R61" s="22"/>
      <c r="S61" s="22"/>
      <c r="T61" s="22"/>
    </row>
    <row r="62" spans="1:20" ht="30" x14ac:dyDescent="0.25">
      <c r="A62" s="85">
        <v>58</v>
      </c>
      <c r="B62" s="20" t="s">
        <v>789</v>
      </c>
      <c r="C62" s="34" t="s">
        <v>903</v>
      </c>
      <c r="D62" s="20" t="s">
        <v>534</v>
      </c>
      <c r="E62" s="21">
        <v>7</v>
      </c>
      <c r="F62" s="20" t="s">
        <v>539</v>
      </c>
      <c r="G62" s="34">
        <v>10</v>
      </c>
      <c r="H62" s="34">
        <f t="shared" si="7"/>
        <v>10</v>
      </c>
      <c r="I62" s="34">
        <v>19.8</v>
      </c>
      <c r="J62" s="34">
        <f t="shared" si="8"/>
        <v>19.8</v>
      </c>
      <c r="K62" s="34">
        <v>42</v>
      </c>
      <c r="L62" s="34">
        <f t="shared" si="9"/>
        <v>42</v>
      </c>
      <c r="M62" s="35">
        <f t="shared" si="10"/>
        <v>10</v>
      </c>
      <c r="N62" s="35">
        <f t="shared" si="11"/>
        <v>19.8</v>
      </c>
      <c r="O62" s="35">
        <f t="shared" si="12"/>
        <v>42</v>
      </c>
      <c r="P62" s="33">
        <f t="shared" si="13"/>
        <v>71.8</v>
      </c>
      <c r="Q62" s="22"/>
      <c r="R62" s="22"/>
      <c r="S62" s="22"/>
      <c r="T62" s="22"/>
    </row>
    <row r="63" spans="1:20" ht="30" x14ac:dyDescent="0.25">
      <c r="A63" s="85">
        <v>59</v>
      </c>
      <c r="B63" s="12" t="s">
        <v>317</v>
      </c>
      <c r="C63" s="55" t="s">
        <v>821</v>
      </c>
      <c r="D63" s="12" t="s">
        <v>283</v>
      </c>
      <c r="E63" s="14">
        <v>8</v>
      </c>
      <c r="F63" s="12" t="s">
        <v>318</v>
      </c>
      <c r="G63" s="34">
        <v>23.7</v>
      </c>
      <c r="H63" s="34">
        <f t="shared" si="7"/>
        <v>23.7</v>
      </c>
      <c r="I63" s="34">
        <v>11</v>
      </c>
      <c r="J63" s="34">
        <f t="shared" si="8"/>
        <v>11</v>
      </c>
      <c r="K63" s="34">
        <v>36</v>
      </c>
      <c r="L63" s="34">
        <f t="shared" si="9"/>
        <v>36</v>
      </c>
      <c r="M63" s="35">
        <f t="shared" si="10"/>
        <v>23.7</v>
      </c>
      <c r="N63" s="35">
        <f t="shared" si="11"/>
        <v>11</v>
      </c>
      <c r="O63" s="35">
        <f t="shared" si="12"/>
        <v>36</v>
      </c>
      <c r="P63" s="33">
        <f t="shared" si="13"/>
        <v>70.7</v>
      </c>
      <c r="Q63" s="22"/>
      <c r="R63" s="22"/>
      <c r="S63" s="22"/>
      <c r="T63" s="22"/>
    </row>
    <row r="64" spans="1:20" ht="30" x14ac:dyDescent="0.25">
      <c r="A64" s="85">
        <v>60</v>
      </c>
      <c r="B64" s="20" t="s">
        <v>575</v>
      </c>
      <c r="C64" s="34" t="s">
        <v>920</v>
      </c>
      <c r="D64" s="20" t="s">
        <v>534</v>
      </c>
      <c r="E64" s="21">
        <v>7</v>
      </c>
      <c r="F64" s="20" t="s">
        <v>537</v>
      </c>
      <c r="G64" s="34">
        <v>15.7</v>
      </c>
      <c r="H64" s="34">
        <f t="shared" si="7"/>
        <v>15.7</v>
      </c>
      <c r="I64" s="34">
        <v>19</v>
      </c>
      <c r="J64" s="34">
        <f t="shared" si="8"/>
        <v>19</v>
      </c>
      <c r="K64" s="34">
        <v>36</v>
      </c>
      <c r="L64" s="34">
        <f t="shared" si="9"/>
        <v>36</v>
      </c>
      <c r="M64" s="35">
        <f t="shared" si="10"/>
        <v>15.7</v>
      </c>
      <c r="N64" s="35">
        <f t="shared" si="11"/>
        <v>19</v>
      </c>
      <c r="O64" s="35">
        <f t="shared" si="12"/>
        <v>36</v>
      </c>
      <c r="P64" s="33">
        <f t="shared" si="13"/>
        <v>70.7</v>
      </c>
      <c r="Q64" s="22"/>
      <c r="R64" s="22"/>
      <c r="S64" s="22"/>
      <c r="T64" s="22"/>
    </row>
    <row r="65" spans="1:20" ht="45" x14ac:dyDescent="0.25">
      <c r="A65" s="97">
        <v>61</v>
      </c>
      <c r="B65" s="45" t="s">
        <v>204</v>
      </c>
      <c r="C65" s="34" t="s">
        <v>850</v>
      </c>
      <c r="D65" s="45" t="s">
        <v>202</v>
      </c>
      <c r="E65" s="21">
        <v>8</v>
      </c>
      <c r="F65" s="45" t="s">
        <v>203</v>
      </c>
      <c r="G65" s="34">
        <v>23.5</v>
      </c>
      <c r="H65" s="34">
        <f t="shared" si="7"/>
        <v>23.5</v>
      </c>
      <c r="I65" s="34">
        <v>9</v>
      </c>
      <c r="J65" s="34">
        <f t="shared" si="8"/>
        <v>9</v>
      </c>
      <c r="K65" s="34">
        <v>38</v>
      </c>
      <c r="L65" s="34">
        <f t="shared" si="9"/>
        <v>38</v>
      </c>
      <c r="M65" s="35">
        <f t="shared" si="10"/>
        <v>23.5</v>
      </c>
      <c r="N65" s="35">
        <f t="shared" si="11"/>
        <v>9</v>
      </c>
      <c r="O65" s="35">
        <f t="shared" si="12"/>
        <v>38</v>
      </c>
      <c r="P65" s="33">
        <f t="shared" si="13"/>
        <v>70.5</v>
      </c>
      <c r="Q65" s="22"/>
      <c r="R65" s="22"/>
      <c r="S65" s="22"/>
      <c r="T65" s="22"/>
    </row>
    <row r="66" spans="1:20" ht="30" x14ac:dyDescent="0.25">
      <c r="A66" s="85">
        <v>62</v>
      </c>
      <c r="B66" s="12" t="s">
        <v>179</v>
      </c>
      <c r="C66" s="55" t="s">
        <v>814</v>
      </c>
      <c r="D66" s="12" t="s">
        <v>162</v>
      </c>
      <c r="E66" s="14">
        <v>8</v>
      </c>
      <c r="F66" s="12" t="s">
        <v>177</v>
      </c>
      <c r="G66" s="34">
        <v>23.4</v>
      </c>
      <c r="H66" s="34">
        <f t="shared" si="7"/>
        <v>23.4</v>
      </c>
      <c r="I66" s="34">
        <v>19.5</v>
      </c>
      <c r="J66" s="34">
        <f t="shared" si="8"/>
        <v>19.5</v>
      </c>
      <c r="K66" s="34">
        <v>27</v>
      </c>
      <c r="L66" s="34">
        <f t="shared" si="9"/>
        <v>27</v>
      </c>
      <c r="M66" s="35">
        <f t="shared" si="10"/>
        <v>23.4</v>
      </c>
      <c r="N66" s="35">
        <f t="shared" si="11"/>
        <v>19.5</v>
      </c>
      <c r="O66" s="35">
        <f t="shared" si="12"/>
        <v>27</v>
      </c>
      <c r="P66" s="33">
        <f t="shared" si="13"/>
        <v>69.900000000000006</v>
      </c>
      <c r="Q66" s="22"/>
      <c r="R66" s="22"/>
      <c r="S66" s="22"/>
      <c r="T66" s="22"/>
    </row>
    <row r="67" spans="1:20" ht="30" x14ac:dyDescent="0.25">
      <c r="A67" s="85">
        <v>63</v>
      </c>
      <c r="B67" s="12" t="s">
        <v>806</v>
      </c>
      <c r="C67" s="55" t="s">
        <v>807</v>
      </c>
      <c r="D67" s="12" t="s">
        <v>525</v>
      </c>
      <c r="E67" s="14">
        <v>8</v>
      </c>
      <c r="F67" s="12" t="s">
        <v>526</v>
      </c>
      <c r="G67" s="34">
        <v>15</v>
      </c>
      <c r="H67" s="34"/>
      <c r="I67" s="34">
        <v>15</v>
      </c>
      <c r="J67" s="34"/>
      <c r="K67" s="34">
        <v>39</v>
      </c>
      <c r="L67" s="34">
        <f t="shared" si="9"/>
        <v>39</v>
      </c>
      <c r="M67" s="35">
        <f t="shared" si="10"/>
        <v>15</v>
      </c>
      <c r="N67" s="35">
        <f t="shared" si="11"/>
        <v>15</v>
      </c>
      <c r="O67" s="35">
        <f t="shared" si="12"/>
        <v>39</v>
      </c>
      <c r="P67" s="33">
        <f t="shared" si="13"/>
        <v>69</v>
      </c>
      <c r="Q67" s="22"/>
      <c r="R67" s="22"/>
      <c r="S67" s="22"/>
      <c r="T67" s="22"/>
    </row>
    <row r="68" spans="1:20" s="23" customFormat="1" ht="30" x14ac:dyDescent="0.25">
      <c r="A68" s="97">
        <v>64</v>
      </c>
      <c r="B68" s="12" t="s">
        <v>38</v>
      </c>
      <c r="C68" s="52" t="s">
        <v>910</v>
      </c>
      <c r="D68" s="12" t="s">
        <v>33</v>
      </c>
      <c r="E68" s="14">
        <v>7</v>
      </c>
      <c r="F68" s="12" t="s">
        <v>34</v>
      </c>
      <c r="G68" s="34">
        <v>19</v>
      </c>
      <c r="H68" s="34">
        <f t="shared" ref="H68:H99" si="14">IF(OR(G68=MIN(G$5:G$119),G68=""),"",G68)</f>
        <v>19</v>
      </c>
      <c r="I68" s="34">
        <v>13.9</v>
      </c>
      <c r="J68" s="34">
        <f t="shared" ref="J68:J99" si="15">IF(OR(I68=MIN(I$5:I$119),I68=""),"",I68)</f>
        <v>13.9</v>
      </c>
      <c r="K68" s="34">
        <v>36</v>
      </c>
      <c r="L68" s="34">
        <f t="shared" si="9"/>
        <v>36</v>
      </c>
      <c r="M68" s="35">
        <f t="shared" si="10"/>
        <v>19</v>
      </c>
      <c r="N68" s="35">
        <f t="shared" si="11"/>
        <v>13.9</v>
      </c>
      <c r="O68" s="35">
        <f t="shared" si="12"/>
        <v>36</v>
      </c>
      <c r="P68" s="33">
        <f t="shared" si="13"/>
        <v>68.900000000000006</v>
      </c>
      <c r="Q68" s="22"/>
      <c r="R68" s="22"/>
      <c r="S68" s="22"/>
      <c r="T68" s="22"/>
    </row>
    <row r="69" spans="1:20" ht="30" x14ac:dyDescent="0.25">
      <c r="A69" s="85">
        <v>65</v>
      </c>
      <c r="B69" s="12" t="s">
        <v>134</v>
      </c>
      <c r="C69" s="52" t="s">
        <v>967</v>
      </c>
      <c r="D69" s="12" t="s">
        <v>122</v>
      </c>
      <c r="E69" s="14">
        <v>7</v>
      </c>
      <c r="F69" s="12" t="s">
        <v>124</v>
      </c>
      <c r="G69" s="34">
        <v>25</v>
      </c>
      <c r="H69" s="34">
        <f t="shared" si="14"/>
        <v>25</v>
      </c>
      <c r="I69" s="34">
        <v>15</v>
      </c>
      <c r="J69" s="34">
        <f t="shared" si="15"/>
        <v>15</v>
      </c>
      <c r="K69" s="34">
        <v>27</v>
      </c>
      <c r="L69" s="34">
        <f t="shared" ref="L69:L100" si="16">IF(OR(K69=MIN(K$5:K$119),K69=""),"",K69)</f>
        <v>27</v>
      </c>
      <c r="M69" s="35">
        <f t="shared" ref="M69:M100" si="17">IF(G69&lt;&gt;"",(35*G69)/MAX(G$5:G$119),"0")</f>
        <v>25</v>
      </c>
      <c r="N69" s="35">
        <f t="shared" ref="N69:N100" si="18">IF(I69&lt;&gt;"",IF(I69=0,0,(20*I69)/MAX(I$5:I$119)),"0")</f>
        <v>15</v>
      </c>
      <c r="O69" s="35">
        <f t="shared" ref="O69:O100" si="19">IF(K69&lt;&gt;"",IF(K69=0,0,(45*K69)/MAX(K$5:K$119)),"0")</f>
        <v>27</v>
      </c>
      <c r="P69" s="33">
        <f t="shared" ref="P69:P100" si="20">M69+N69+O69</f>
        <v>67</v>
      </c>
      <c r="Q69" s="22"/>
      <c r="R69" s="22"/>
      <c r="S69" s="22"/>
      <c r="T69" s="22"/>
    </row>
    <row r="70" spans="1:20" ht="30" x14ac:dyDescent="0.25">
      <c r="A70" s="85">
        <v>66</v>
      </c>
      <c r="B70" s="12" t="s">
        <v>237</v>
      </c>
      <c r="C70" s="55" t="s">
        <v>819</v>
      </c>
      <c r="D70" s="12" t="s">
        <v>229</v>
      </c>
      <c r="E70" s="14">
        <v>8</v>
      </c>
      <c r="F70" s="12" t="s">
        <v>230</v>
      </c>
      <c r="G70" s="34">
        <v>24.4</v>
      </c>
      <c r="H70" s="34">
        <f t="shared" si="14"/>
        <v>24.4</v>
      </c>
      <c r="I70" s="34">
        <v>12</v>
      </c>
      <c r="J70" s="34">
        <f t="shared" si="15"/>
        <v>12</v>
      </c>
      <c r="K70" s="34">
        <v>30</v>
      </c>
      <c r="L70" s="34">
        <f t="shared" si="16"/>
        <v>30</v>
      </c>
      <c r="M70" s="35">
        <f t="shared" si="17"/>
        <v>24.4</v>
      </c>
      <c r="N70" s="35">
        <f t="shared" si="18"/>
        <v>12</v>
      </c>
      <c r="O70" s="35">
        <f t="shared" si="19"/>
        <v>30</v>
      </c>
      <c r="P70" s="33">
        <f t="shared" si="20"/>
        <v>66.400000000000006</v>
      </c>
      <c r="Q70" s="22"/>
      <c r="R70" s="22"/>
      <c r="S70" s="22"/>
      <c r="T70" s="22"/>
    </row>
    <row r="71" spans="1:20" ht="30" x14ac:dyDescent="0.25">
      <c r="A71" s="85">
        <v>67</v>
      </c>
      <c r="B71" s="12" t="s">
        <v>272</v>
      </c>
      <c r="C71" s="55" t="s">
        <v>941</v>
      </c>
      <c r="D71" s="12" t="s">
        <v>267</v>
      </c>
      <c r="E71" s="14">
        <v>7</v>
      </c>
      <c r="F71" s="12" t="s">
        <v>270</v>
      </c>
      <c r="G71" s="34">
        <v>14.4</v>
      </c>
      <c r="H71" s="34">
        <f t="shared" si="14"/>
        <v>14.4</v>
      </c>
      <c r="I71" s="34">
        <v>13</v>
      </c>
      <c r="J71" s="34">
        <f t="shared" si="15"/>
        <v>13</v>
      </c>
      <c r="K71" s="34">
        <v>39</v>
      </c>
      <c r="L71" s="34">
        <f t="shared" si="16"/>
        <v>39</v>
      </c>
      <c r="M71" s="35">
        <f t="shared" si="17"/>
        <v>14.4</v>
      </c>
      <c r="N71" s="35">
        <f t="shared" si="18"/>
        <v>13</v>
      </c>
      <c r="O71" s="35">
        <f t="shared" si="19"/>
        <v>39</v>
      </c>
      <c r="P71" s="33">
        <f t="shared" si="20"/>
        <v>66.400000000000006</v>
      </c>
      <c r="Q71" s="24"/>
      <c r="R71" s="24"/>
      <c r="S71" s="22"/>
      <c r="T71" s="22"/>
    </row>
    <row r="72" spans="1:20" ht="30" x14ac:dyDescent="0.25">
      <c r="A72" s="85">
        <v>68</v>
      </c>
      <c r="B72" s="12" t="s">
        <v>135</v>
      </c>
      <c r="C72" s="52" t="s">
        <v>964</v>
      </c>
      <c r="D72" s="12" t="s">
        <v>122</v>
      </c>
      <c r="E72" s="14">
        <v>7</v>
      </c>
      <c r="F72" s="12" t="s">
        <v>124</v>
      </c>
      <c r="G72" s="34">
        <v>21.7</v>
      </c>
      <c r="H72" s="34">
        <f t="shared" si="14"/>
        <v>21.7</v>
      </c>
      <c r="I72" s="34">
        <v>14.5</v>
      </c>
      <c r="J72" s="34">
        <f t="shared" si="15"/>
        <v>14.5</v>
      </c>
      <c r="K72" s="34">
        <v>30</v>
      </c>
      <c r="L72" s="34">
        <f t="shared" si="16"/>
        <v>30</v>
      </c>
      <c r="M72" s="35">
        <f t="shared" si="17"/>
        <v>21.7</v>
      </c>
      <c r="N72" s="35">
        <f t="shared" si="18"/>
        <v>14.5</v>
      </c>
      <c r="O72" s="35">
        <f t="shared" si="19"/>
        <v>30</v>
      </c>
      <c r="P72" s="33">
        <f t="shared" si="20"/>
        <v>66.2</v>
      </c>
      <c r="Q72" s="24"/>
      <c r="R72" s="24"/>
      <c r="S72" s="22"/>
      <c r="T72" s="22"/>
    </row>
    <row r="73" spans="1:20" ht="45" x14ac:dyDescent="0.25">
      <c r="A73" s="97">
        <v>69</v>
      </c>
      <c r="B73" s="45" t="s">
        <v>201</v>
      </c>
      <c r="C73" s="34" t="s">
        <v>851</v>
      </c>
      <c r="D73" s="45" t="s">
        <v>202</v>
      </c>
      <c r="E73" s="21">
        <v>8</v>
      </c>
      <c r="F73" s="45" t="s">
        <v>203</v>
      </c>
      <c r="G73" s="34">
        <v>24.5</v>
      </c>
      <c r="H73" s="34">
        <f t="shared" si="14"/>
        <v>24.5</v>
      </c>
      <c r="I73" s="34">
        <v>8.5</v>
      </c>
      <c r="J73" s="34">
        <f t="shared" si="15"/>
        <v>8.5</v>
      </c>
      <c r="K73" s="34">
        <v>33</v>
      </c>
      <c r="L73" s="34">
        <f t="shared" si="16"/>
        <v>33</v>
      </c>
      <c r="M73" s="35">
        <f t="shared" si="17"/>
        <v>24.5</v>
      </c>
      <c r="N73" s="35">
        <f t="shared" si="18"/>
        <v>8.5</v>
      </c>
      <c r="O73" s="35">
        <f t="shared" si="19"/>
        <v>33</v>
      </c>
      <c r="P73" s="33">
        <f t="shared" si="20"/>
        <v>66</v>
      </c>
      <c r="Q73" s="24"/>
      <c r="R73" s="24"/>
      <c r="S73" s="22"/>
      <c r="T73" s="22"/>
    </row>
    <row r="74" spans="1:20" ht="30" x14ac:dyDescent="0.25">
      <c r="A74" s="85">
        <v>70</v>
      </c>
      <c r="B74" s="12" t="s">
        <v>36</v>
      </c>
      <c r="C74" s="52" t="s">
        <v>911</v>
      </c>
      <c r="D74" s="12" t="s">
        <v>33</v>
      </c>
      <c r="E74" s="14">
        <v>7</v>
      </c>
      <c r="F74" s="12" t="s">
        <v>35</v>
      </c>
      <c r="G74" s="34">
        <v>21.5</v>
      </c>
      <c r="H74" s="34">
        <f t="shared" si="14"/>
        <v>21.5</v>
      </c>
      <c r="I74" s="34">
        <v>17</v>
      </c>
      <c r="J74" s="34">
        <f t="shared" si="15"/>
        <v>17</v>
      </c>
      <c r="K74" s="34">
        <v>27</v>
      </c>
      <c r="L74" s="34">
        <f t="shared" si="16"/>
        <v>27</v>
      </c>
      <c r="M74" s="35">
        <f t="shared" si="17"/>
        <v>21.5</v>
      </c>
      <c r="N74" s="35">
        <f t="shared" si="18"/>
        <v>17</v>
      </c>
      <c r="O74" s="35">
        <f t="shared" si="19"/>
        <v>27</v>
      </c>
      <c r="P74" s="33">
        <f t="shared" si="20"/>
        <v>65.5</v>
      </c>
      <c r="Q74" s="24"/>
      <c r="R74" s="24"/>
      <c r="S74" s="22"/>
      <c r="T74" s="22"/>
    </row>
    <row r="75" spans="1:20" ht="30" x14ac:dyDescent="0.25">
      <c r="A75" s="85">
        <v>71</v>
      </c>
      <c r="B75" s="12" t="s">
        <v>472</v>
      </c>
      <c r="C75" s="55" t="s">
        <v>834</v>
      </c>
      <c r="D75" s="12" t="s">
        <v>468</v>
      </c>
      <c r="E75" s="14">
        <v>8</v>
      </c>
      <c r="F75" s="12" t="s">
        <v>446</v>
      </c>
      <c r="G75" s="34">
        <v>23.4</v>
      </c>
      <c r="H75" s="34">
        <f t="shared" si="14"/>
        <v>23.4</v>
      </c>
      <c r="I75" s="34">
        <v>17</v>
      </c>
      <c r="J75" s="34">
        <f t="shared" si="15"/>
        <v>17</v>
      </c>
      <c r="K75" s="34">
        <v>25</v>
      </c>
      <c r="L75" s="34">
        <f t="shared" si="16"/>
        <v>25</v>
      </c>
      <c r="M75" s="35">
        <f t="shared" si="17"/>
        <v>23.4</v>
      </c>
      <c r="N75" s="35">
        <f t="shared" si="18"/>
        <v>17</v>
      </c>
      <c r="O75" s="35">
        <f t="shared" si="19"/>
        <v>25</v>
      </c>
      <c r="P75" s="33">
        <f t="shared" si="20"/>
        <v>65.400000000000006</v>
      </c>
      <c r="Q75" s="22"/>
      <c r="R75" s="22"/>
      <c r="S75" s="22"/>
      <c r="T75" s="22"/>
    </row>
    <row r="76" spans="1:20" ht="30" x14ac:dyDescent="0.25">
      <c r="A76" s="97">
        <v>72</v>
      </c>
      <c r="B76" s="20" t="s">
        <v>837</v>
      </c>
      <c r="C76" s="34" t="s">
        <v>838</v>
      </c>
      <c r="D76" s="20" t="s">
        <v>407</v>
      </c>
      <c r="E76" s="21">
        <v>8</v>
      </c>
      <c r="F76" s="20" t="s">
        <v>411</v>
      </c>
      <c r="G76" s="34">
        <v>19</v>
      </c>
      <c r="H76" s="34">
        <f t="shared" si="14"/>
        <v>19</v>
      </c>
      <c r="I76" s="34">
        <v>19</v>
      </c>
      <c r="J76" s="34">
        <f t="shared" si="15"/>
        <v>19</v>
      </c>
      <c r="K76" s="34">
        <v>27</v>
      </c>
      <c r="L76" s="34">
        <f t="shared" si="16"/>
        <v>27</v>
      </c>
      <c r="M76" s="35">
        <f t="shared" si="17"/>
        <v>19</v>
      </c>
      <c r="N76" s="35">
        <f t="shared" si="18"/>
        <v>19</v>
      </c>
      <c r="O76" s="35">
        <f t="shared" si="19"/>
        <v>27</v>
      </c>
      <c r="P76" s="33">
        <f t="shared" si="20"/>
        <v>65</v>
      </c>
      <c r="Q76" s="22"/>
      <c r="R76" s="22"/>
      <c r="S76" s="22"/>
      <c r="T76" s="22"/>
    </row>
    <row r="77" spans="1:20" ht="30" x14ac:dyDescent="0.25">
      <c r="A77" s="85">
        <v>73</v>
      </c>
      <c r="B77" s="12" t="s">
        <v>235</v>
      </c>
      <c r="C77" s="55" t="s">
        <v>935</v>
      </c>
      <c r="D77" s="12" t="s">
        <v>229</v>
      </c>
      <c r="E77" s="14">
        <v>7</v>
      </c>
      <c r="F77" s="12" t="s">
        <v>234</v>
      </c>
      <c r="G77" s="34">
        <v>22</v>
      </c>
      <c r="H77" s="34">
        <f t="shared" si="14"/>
        <v>22</v>
      </c>
      <c r="I77" s="34">
        <v>13</v>
      </c>
      <c r="J77" s="34">
        <f t="shared" si="15"/>
        <v>13</v>
      </c>
      <c r="K77" s="34">
        <v>30</v>
      </c>
      <c r="L77" s="34">
        <f t="shared" si="16"/>
        <v>30</v>
      </c>
      <c r="M77" s="35">
        <f t="shared" si="17"/>
        <v>22</v>
      </c>
      <c r="N77" s="35">
        <f t="shared" si="18"/>
        <v>13</v>
      </c>
      <c r="O77" s="35">
        <f t="shared" si="19"/>
        <v>30</v>
      </c>
      <c r="P77" s="33">
        <f t="shared" si="20"/>
        <v>65</v>
      </c>
      <c r="Q77" s="22"/>
      <c r="R77" s="22"/>
      <c r="S77" s="22"/>
      <c r="T77" s="22"/>
    </row>
    <row r="78" spans="1:20" ht="30" x14ac:dyDescent="0.25">
      <c r="A78" s="97">
        <v>74</v>
      </c>
      <c r="B78" s="20" t="s">
        <v>812</v>
      </c>
      <c r="C78" s="34" t="s">
        <v>813</v>
      </c>
      <c r="D78" s="20" t="s">
        <v>162</v>
      </c>
      <c r="E78" s="21">
        <v>8</v>
      </c>
      <c r="F78" s="20" t="s">
        <v>177</v>
      </c>
      <c r="G78" s="34">
        <v>24.9</v>
      </c>
      <c r="H78" s="34">
        <f t="shared" si="14"/>
        <v>24.9</v>
      </c>
      <c r="I78" s="34">
        <v>13</v>
      </c>
      <c r="J78" s="34">
        <f t="shared" si="15"/>
        <v>13</v>
      </c>
      <c r="K78" s="34">
        <v>27</v>
      </c>
      <c r="L78" s="34">
        <f t="shared" si="16"/>
        <v>27</v>
      </c>
      <c r="M78" s="35">
        <f t="shared" si="17"/>
        <v>24.9</v>
      </c>
      <c r="N78" s="35">
        <f t="shared" si="18"/>
        <v>13</v>
      </c>
      <c r="O78" s="35">
        <f t="shared" si="19"/>
        <v>27</v>
      </c>
      <c r="P78" s="33">
        <f t="shared" si="20"/>
        <v>64.900000000000006</v>
      </c>
      <c r="Q78" s="22"/>
      <c r="R78" s="22"/>
      <c r="S78" s="22"/>
      <c r="T78" s="22"/>
    </row>
    <row r="79" spans="1:20" ht="30" x14ac:dyDescent="0.25">
      <c r="A79" s="85">
        <v>75</v>
      </c>
      <c r="B79" s="12" t="s">
        <v>37</v>
      </c>
      <c r="C79" s="52" t="s">
        <v>909</v>
      </c>
      <c r="D79" s="12" t="s">
        <v>33</v>
      </c>
      <c r="E79" s="14">
        <v>7</v>
      </c>
      <c r="F79" s="12" t="s">
        <v>34</v>
      </c>
      <c r="G79" s="34">
        <v>20</v>
      </c>
      <c r="H79" s="34">
        <f t="shared" si="14"/>
        <v>20</v>
      </c>
      <c r="I79" s="34">
        <v>14.5</v>
      </c>
      <c r="J79" s="34">
        <f t="shared" si="15"/>
        <v>14.5</v>
      </c>
      <c r="K79" s="34">
        <v>30</v>
      </c>
      <c r="L79" s="34">
        <f t="shared" si="16"/>
        <v>30</v>
      </c>
      <c r="M79" s="35">
        <f t="shared" si="17"/>
        <v>20</v>
      </c>
      <c r="N79" s="35">
        <f t="shared" si="18"/>
        <v>14.5</v>
      </c>
      <c r="O79" s="35">
        <f t="shared" si="19"/>
        <v>30</v>
      </c>
      <c r="P79" s="33">
        <f t="shared" si="20"/>
        <v>64.5</v>
      </c>
      <c r="Q79" s="22"/>
      <c r="R79" s="22"/>
      <c r="S79" s="22"/>
      <c r="T79" s="22"/>
    </row>
    <row r="80" spans="1:20" ht="30" x14ac:dyDescent="0.25">
      <c r="A80" s="85">
        <v>76</v>
      </c>
      <c r="B80" s="12" t="s">
        <v>435</v>
      </c>
      <c r="C80" s="55" t="s">
        <v>954</v>
      </c>
      <c r="D80" s="12" t="s">
        <v>429</v>
      </c>
      <c r="E80" s="14">
        <v>7</v>
      </c>
      <c r="F80" s="12" t="s">
        <v>430</v>
      </c>
      <c r="G80" s="34">
        <v>25.5</v>
      </c>
      <c r="H80" s="34">
        <f t="shared" si="14"/>
        <v>25.5</v>
      </c>
      <c r="I80" s="34">
        <v>6</v>
      </c>
      <c r="J80" s="34">
        <f t="shared" si="15"/>
        <v>6</v>
      </c>
      <c r="K80" s="34">
        <v>33</v>
      </c>
      <c r="L80" s="34">
        <f t="shared" si="16"/>
        <v>33</v>
      </c>
      <c r="M80" s="35">
        <f t="shared" si="17"/>
        <v>25.5</v>
      </c>
      <c r="N80" s="35">
        <f t="shared" si="18"/>
        <v>6</v>
      </c>
      <c r="O80" s="35">
        <f t="shared" si="19"/>
        <v>33</v>
      </c>
      <c r="P80" s="33">
        <f t="shared" si="20"/>
        <v>64.5</v>
      </c>
      <c r="Q80" s="22"/>
      <c r="R80" s="22"/>
      <c r="S80" s="22"/>
      <c r="T80" s="22"/>
    </row>
    <row r="81" spans="1:20" s="23" customFormat="1" ht="30" x14ac:dyDescent="0.25">
      <c r="A81" s="85">
        <v>77</v>
      </c>
      <c r="B81" s="79" t="s">
        <v>841</v>
      </c>
      <c r="C81" s="52" t="s">
        <v>842</v>
      </c>
      <c r="D81" s="63" t="s">
        <v>670</v>
      </c>
      <c r="E81" s="67">
        <v>8</v>
      </c>
      <c r="F81" s="63" t="s">
        <v>674</v>
      </c>
      <c r="G81" s="34">
        <v>21.4</v>
      </c>
      <c r="H81" s="34">
        <f t="shared" si="14"/>
        <v>21.4</v>
      </c>
      <c r="I81" s="34">
        <v>13</v>
      </c>
      <c r="J81" s="34">
        <f t="shared" si="15"/>
        <v>13</v>
      </c>
      <c r="K81" s="34">
        <v>30</v>
      </c>
      <c r="L81" s="34">
        <f t="shared" si="16"/>
        <v>30</v>
      </c>
      <c r="M81" s="35">
        <f t="shared" si="17"/>
        <v>21.4</v>
      </c>
      <c r="N81" s="35">
        <f t="shared" si="18"/>
        <v>13</v>
      </c>
      <c r="O81" s="35">
        <f t="shared" si="19"/>
        <v>30</v>
      </c>
      <c r="P81" s="33">
        <f t="shared" si="20"/>
        <v>64.400000000000006</v>
      </c>
      <c r="Q81" s="22"/>
      <c r="R81" s="22"/>
      <c r="S81" s="22"/>
      <c r="T81" s="22"/>
    </row>
    <row r="82" spans="1:20" s="23" customFormat="1" ht="30" x14ac:dyDescent="0.25">
      <c r="A82" s="85">
        <v>78</v>
      </c>
      <c r="B82" s="12" t="s">
        <v>470</v>
      </c>
      <c r="C82" s="55" t="s">
        <v>832</v>
      </c>
      <c r="D82" s="12" t="s">
        <v>468</v>
      </c>
      <c r="E82" s="14">
        <v>8</v>
      </c>
      <c r="F82" s="12" t="s">
        <v>446</v>
      </c>
      <c r="G82" s="34">
        <v>21.8</v>
      </c>
      <c r="H82" s="34">
        <f t="shared" si="14"/>
        <v>21.8</v>
      </c>
      <c r="I82" s="34">
        <v>17.5</v>
      </c>
      <c r="J82" s="34">
        <f t="shared" si="15"/>
        <v>17.5</v>
      </c>
      <c r="K82" s="34">
        <v>25</v>
      </c>
      <c r="L82" s="34">
        <f t="shared" si="16"/>
        <v>25</v>
      </c>
      <c r="M82" s="35">
        <f t="shared" si="17"/>
        <v>21.8</v>
      </c>
      <c r="N82" s="35">
        <f t="shared" si="18"/>
        <v>17.5</v>
      </c>
      <c r="O82" s="35">
        <f t="shared" si="19"/>
        <v>25</v>
      </c>
      <c r="P82" s="33">
        <f t="shared" si="20"/>
        <v>64.3</v>
      </c>
      <c r="Q82" s="22"/>
      <c r="R82" s="22"/>
      <c r="S82" s="22"/>
      <c r="T82" s="22"/>
    </row>
    <row r="83" spans="1:20" s="23" customFormat="1" ht="30" x14ac:dyDescent="0.25">
      <c r="A83" s="85">
        <v>79</v>
      </c>
      <c r="B83" s="63" t="s">
        <v>750</v>
      </c>
      <c r="C83" s="52" t="s">
        <v>846</v>
      </c>
      <c r="D83" s="63" t="s">
        <v>749</v>
      </c>
      <c r="E83" s="67">
        <v>8</v>
      </c>
      <c r="F83" s="95" t="s">
        <v>745</v>
      </c>
      <c r="G83" s="34">
        <v>20</v>
      </c>
      <c r="H83" s="34">
        <f t="shared" si="14"/>
        <v>20</v>
      </c>
      <c r="I83" s="34">
        <v>14</v>
      </c>
      <c r="J83" s="34">
        <f t="shared" si="15"/>
        <v>14</v>
      </c>
      <c r="K83" s="34">
        <v>30</v>
      </c>
      <c r="L83" s="34">
        <f t="shared" si="16"/>
        <v>30</v>
      </c>
      <c r="M83" s="35">
        <f t="shared" si="17"/>
        <v>20</v>
      </c>
      <c r="N83" s="35">
        <f t="shared" si="18"/>
        <v>14</v>
      </c>
      <c r="O83" s="35">
        <f t="shared" si="19"/>
        <v>30</v>
      </c>
      <c r="P83" s="33">
        <f t="shared" si="20"/>
        <v>64</v>
      </c>
      <c r="Q83" s="22"/>
      <c r="R83" s="22"/>
      <c r="S83" s="22"/>
      <c r="T83" s="22"/>
    </row>
    <row r="84" spans="1:20" s="23" customFormat="1" ht="30" x14ac:dyDescent="0.25">
      <c r="A84" s="66">
        <v>80</v>
      </c>
      <c r="B84" s="12" t="s">
        <v>269</v>
      </c>
      <c r="C84" s="55" t="s">
        <v>939</v>
      </c>
      <c r="D84" s="12" t="s">
        <v>267</v>
      </c>
      <c r="E84" s="14">
        <v>7</v>
      </c>
      <c r="F84" s="12" t="s">
        <v>270</v>
      </c>
      <c r="G84" s="34">
        <v>24</v>
      </c>
      <c r="H84" s="34">
        <f t="shared" si="14"/>
        <v>24</v>
      </c>
      <c r="I84" s="34">
        <v>8</v>
      </c>
      <c r="J84" s="34">
        <f t="shared" si="15"/>
        <v>8</v>
      </c>
      <c r="K84" s="34">
        <v>32</v>
      </c>
      <c r="L84" s="34">
        <f t="shared" si="16"/>
        <v>32</v>
      </c>
      <c r="M84" s="35">
        <f t="shared" si="17"/>
        <v>24</v>
      </c>
      <c r="N84" s="35">
        <f t="shared" si="18"/>
        <v>8</v>
      </c>
      <c r="O84" s="35">
        <f t="shared" si="19"/>
        <v>32</v>
      </c>
      <c r="P84" s="33">
        <f t="shared" si="20"/>
        <v>64</v>
      </c>
      <c r="Q84" s="22"/>
      <c r="R84" s="22"/>
      <c r="S84" s="22"/>
      <c r="T84" s="22"/>
    </row>
    <row r="85" spans="1:20" s="23" customFormat="1" ht="30" x14ac:dyDescent="0.25">
      <c r="A85" s="66">
        <v>81</v>
      </c>
      <c r="B85" s="75" t="s">
        <v>684</v>
      </c>
      <c r="C85" s="52" t="s">
        <v>843</v>
      </c>
      <c r="D85" s="63" t="s">
        <v>670</v>
      </c>
      <c r="E85" s="67">
        <v>8</v>
      </c>
      <c r="F85" s="63" t="s">
        <v>674</v>
      </c>
      <c r="G85" s="34">
        <v>18.399999999999999</v>
      </c>
      <c r="H85" s="34">
        <f t="shared" si="14"/>
        <v>18.399999999999999</v>
      </c>
      <c r="I85" s="34">
        <v>12.5</v>
      </c>
      <c r="J85" s="34">
        <f t="shared" si="15"/>
        <v>12.5</v>
      </c>
      <c r="K85" s="34">
        <v>33</v>
      </c>
      <c r="L85" s="34">
        <f t="shared" si="16"/>
        <v>33</v>
      </c>
      <c r="M85" s="35">
        <f t="shared" si="17"/>
        <v>18.399999999999999</v>
      </c>
      <c r="N85" s="35">
        <f t="shared" si="18"/>
        <v>12.5</v>
      </c>
      <c r="O85" s="35">
        <f t="shared" si="19"/>
        <v>33</v>
      </c>
      <c r="P85" s="33">
        <f t="shared" si="20"/>
        <v>63.9</v>
      </c>
      <c r="Q85" s="22"/>
      <c r="R85" s="22"/>
      <c r="S85" s="22"/>
      <c r="T85" s="22"/>
    </row>
    <row r="86" spans="1:20" s="23" customFormat="1" ht="30" x14ac:dyDescent="0.25">
      <c r="A86" s="66">
        <v>82</v>
      </c>
      <c r="B86" s="20" t="s">
        <v>576</v>
      </c>
      <c r="C86" s="34" t="s">
        <v>921</v>
      </c>
      <c r="D86" s="20" t="s">
        <v>534</v>
      </c>
      <c r="E86" s="21">
        <v>7</v>
      </c>
      <c r="F86" s="20" t="s">
        <v>549</v>
      </c>
      <c r="G86" s="34">
        <v>0</v>
      </c>
      <c r="H86" s="34" t="str">
        <f t="shared" si="14"/>
        <v/>
      </c>
      <c r="I86" s="34">
        <v>18.8</v>
      </c>
      <c r="J86" s="34">
        <f t="shared" si="15"/>
        <v>18.8</v>
      </c>
      <c r="K86" s="34">
        <v>45</v>
      </c>
      <c r="L86" s="34">
        <f t="shared" si="16"/>
        <v>45</v>
      </c>
      <c r="M86" s="35">
        <f t="shared" si="17"/>
        <v>0</v>
      </c>
      <c r="N86" s="35">
        <f t="shared" si="18"/>
        <v>18.8</v>
      </c>
      <c r="O86" s="35">
        <f t="shared" si="19"/>
        <v>45</v>
      </c>
      <c r="P86" s="33">
        <f t="shared" si="20"/>
        <v>63.8</v>
      </c>
      <c r="Q86" s="22"/>
      <c r="R86" s="22"/>
      <c r="S86" s="22"/>
      <c r="T86" s="22"/>
    </row>
    <row r="87" spans="1:20" s="23" customFormat="1" ht="30" x14ac:dyDescent="0.25">
      <c r="A87" s="66">
        <v>83</v>
      </c>
      <c r="B87" s="12" t="s">
        <v>389</v>
      </c>
      <c r="C87" s="55" t="s">
        <v>962</v>
      </c>
      <c r="D87" s="12" t="s">
        <v>390</v>
      </c>
      <c r="E87" s="14">
        <v>7</v>
      </c>
      <c r="F87" s="12" t="s">
        <v>386</v>
      </c>
      <c r="G87" s="34">
        <v>19.5</v>
      </c>
      <c r="H87" s="34">
        <f t="shared" si="14"/>
        <v>19.5</v>
      </c>
      <c r="I87" s="34">
        <v>14</v>
      </c>
      <c r="J87" s="34">
        <f t="shared" si="15"/>
        <v>14</v>
      </c>
      <c r="K87" s="34">
        <v>30</v>
      </c>
      <c r="L87" s="34">
        <f t="shared" si="16"/>
        <v>30</v>
      </c>
      <c r="M87" s="35">
        <f t="shared" si="17"/>
        <v>19.5</v>
      </c>
      <c r="N87" s="35">
        <f t="shared" si="18"/>
        <v>14</v>
      </c>
      <c r="O87" s="35">
        <f t="shared" si="19"/>
        <v>30</v>
      </c>
      <c r="P87" s="33">
        <f t="shared" si="20"/>
        <v>63.5</v>
      </c>
      <c r="Q87" s="22"/>
      <c r="R87" s="22"/>
      <c r="S87" s="22"/>
      <c r="T87" s="22"/>
    </row>
    <row r="88" spans="1:20" s="23" customFormat="1" ht="30" x14ac:dyDescent="0.25">
      <c r="A88" s="66">
        <v>84</v>
      </c>
      <c r="B88" s="20" t="s">
        <v>570</v>
      </c>
      <c r="C88" s="34" t="s">
        <v>912</v>
      </c>
      <c r="D88" s="20" t="s">
        <v>534</v>
      </c>
      <c r="E88" s="21">
        <v>7</v>
      </c>
      <c r="F88" s="20" t="s">
        <v>539</v>
      </c>
      <c r="G88" s="34">
        <v>5</v>
      </c>
      <c r="H88" s="34">
        <f t="shared" si="14"/>
        <v>5</v>
      </c>
      <c r="I88" s="34">
        <v>19.399999999999999</v>
      </c>
      <c r="J88" s="34">
        <f t="shared" si="15"/>
        <v>19.399999999999999</v>
      </c>
      <c r="K88" s="34">
        <v>39</v>
      </c>
      <c r="L88" s="34">
        <f t="shared" si="16"/>
        <v>39</v>
      </c>
      <c r="M88" s="35">
        <f t="shared" si="17"/>
        <v>5</v>
      </c>
      <c r="N88" s="35">
        <f t="shared" si="18"/>
        <v>19.399999999999999</v>
      </c>
      <c r="O88" s="35">
        <f t="shared" si="19"/>
        <v>39</v>
      </c>
      <c r="P88" s="33">
        <f t="shared" si="20"/>
        <v>63.4</v>
      </c>
      <c r="Q88" s="22"/>
      <c r="R88" s="22"/>
      <c r="S88" s="22"/>
      <c r="T88" s="22"/>
    </row>
    <row r="89" spans="1:20" s="23" customFormat="1" ht="30" x14ac:dyDescent="0.25">
      <c r="A89" s="66">
        <v>85</v>
      </c>
      <c r="B89" s="20" t="s">
        <v>577</v>
      </c>
      <c r="C89" s="34" t="s">
        <v>905</v>
      </c>
      <c r="D89" s="20" t="s">
        <v>534</v>
      </c>
      <c r="E89" s="21">
        <v>7</v>
      </c>
      <c r="F89" s="20" t="s">
        <v>549</v>
      </c>
      <c r="G89" s="34">
        <v>14</v>
      </c>
      <c r="H89" s="34">
        <f t="shared" si="14"/>
        <v>14</v>
      </c>
      <c r="I89" s="34">
        <v>18.899999999999999</v>
      </c>
      <c r="J89" s="34">
        <f t="shared" si="15"/>
        <v>18.899999999999999</v>
      </c>
      <c r="K89" s="34">
        <v>30</v>
      </c>
      <c r="L89" s="34">
        <f t="shared" si="16"/>
        <v>30</v>
      </c>
      <c r="M89" s="35">
        <f t="shared" si="17"/>
        <v>14</v>
      </c>
      <c r="N89" s="35">
        <f t="shared" si="18"/>
        <v>18.899999999999999</v>
      </c>
      <c r="O89" s="35">
        <f t="shared" si="19"/>
        <v>30</v>
      </c>
      <c r="P89" s="33">
        <f t="shared" si="20"/>
        <v>62.9</v>
      </c>
      <c r="Q89" s="22"/>
      <c r="R89" s="22"/>
      <c r="S89" s="22"/>
      <c r="T89" s="22"/>
    </row>
    <row r="90" spans="1:20" s="23" customFormat="1" ht="30" x14ac:dyDescent="0.25">
      <c r="A90" s="101">
        <v>86</v>
      </c>
      <c r="B90" s="12" t="s">
        <v>271</v>
      </c>
      <c r="C90" s="55" t="s">
        <v>940</v>
      </c>
      <c r="D90" s="12" t="s">
        <v>267</v>
      </c>
      <c r="E90" s="14">
        <v>7</v>
      </c>
      <c r="F90" s="12" t="s">
        <v>270</v>
      </c>
      <c r="G90" s="34">
        <v>12.3</v>
      </c>
      <c r="H90" s="34">
        <f t="shared" si="14"/>
        <v>12.3</v>
      </c>
      <c r="I90" s="34">
        <v>15</v>
      </c>
      <c r="J90" s="34">
        <f t="shared" si="15"/>
        <v>15</v>
      </c>
      <c r="K90" s="34">
        <v>35</v>
      </c>
      <c r="L90" s="34">
        <f t="shared" si="16"/>
        <v>35</v>
      </c>
      <c r="M90" s="35">
        <f t="shared" si="17"/>
        <v>12.3</v>
      </c>
      <c r="N90" s="35">
        <f t="shared" si="18"/>
        <v>15</v>
      </c>
      <c r="O90" s="35">
        <f t="shared" si="19"/>
        <v>35</v>
      </c>
      <c r="P90" s="33">
        <f t="shared" si="20"/>
        <v>62.3</v>
      </c>
      <c r="Q90" s="22"/>
      <c r="R90" s="22"/>
      <c r="S90" s="22"/>
      <c r="T90" s="22"/>
    </row>
    <row r="91" spans="1:20" s="23" customFormat="1" ht="30" x14ac:dyDescent="0.25">
      <c r="A91" s="66">
        <v>87</v>
      </c>
      <c r="B91" s="12" t="s">
        <v>139</v>
      </c>
      <c r="C91" s="53" t="s">
        <v>966</v>
      </c>
      <c r="D91" s="12" t="s">
        <v>122</v>
      </c>
      <c r="E91" s="14">
        <v>7</v>
      </c>
      <c r="F91" s="12" t="s">
        <v>123</v>
      </c>
      <c r="G91" s="34">
        <v>25.7</v>
      </c>
      <c r="H91" s="34">
        <f t="shared" si="14"/>
        <v>25.7</v>
      </c>
      <c r="I91" s="34">
        <v>12</v>
      </c>
      <c r="J91" s="34">
        <f t="shared" si="15"/>
        <v>12</v>
      </c>
      <c r="K91" s="34">
        <v>24</v>
      </c>
      <c r="L91" s="34">
        <f t="shared" si="16"/>
        <v>24</v>
      </c>
      <c r="M91" s="35">
        <f t="shared" si="17"/>
        <v>25.7</v>
      </c>
      <c r="N91" s="35">
        <f t="shared" si="18"/>
        <v>12</v>
      </c>
      <c r="O91" s="35">
        <f t="shared" si="19"/>
        <v>24</v>
      </c>
      <c r="P91" s="33">
        <f t="shared" si="20"/>
        <v>61.7</v>
      </c>
      <c r="Q91" s="22"/>
      <c r="R91" s="22"/>
      <c r="S91" s="22"/>
      <c r="T91" s="22"/>
    </row>
    <row r="92" spans="1:20" s="23" customFormat="1" ht="30" x14ac:dyDescent="0.25">
      <c r="A92" s="66">
        <v>88</v>
      </c>
      <c r="B92" s="12" t="s">
        <v>316</v>
      </c>
      <c r="C92" s="55" t="s">
        <v>820</v>
      </c>
      <c r="D92" s="12" t="s">
        <v>283</v>
      </c>
      <c r="E92" s="14">
        <v>8</v>
      </c>
      <c r="F92" s="12" t="s">
        <v>290</v>
      </c>
      <c r="G92" s="34">
        <v>16.5</v>
      </c>
      <c r="H92" s="34">
        <f t="shared" si="14"/>
        <v>16.5</v>
      </c>
      <c r="I92" s="34">
        <v>9</v>
      </c>
      <c r="J92" s="34">
        <f t="shared" si="15"/>
        <v>9</v>
      </c>
      <c r="K92" s="34">
        <v>36</v>
      </c>
      <c r="L92" s="34">
        <f t="shared" si="16"/>
        <v>36</v>
      </c>
      <c r="M92" s="35">
        <f t="shared" si="17"/>
        <v>16.5</v>
      </c>
      <c r="N92" s="35">
        <f t="shared" si="18"/>
        <v>9</v>
      </c>
      <c r="O92" s="35">
        <f t="shared" si="19"/>
        <v>36</v>
      </c>
      <c r="P92" s="33">
        <f t="shared" si="20"/>
        <v>61.5</v>
      </c>
      <c r="Q92" s="22"/>
      <c r="R92" s="22"/>
      <c r="S92" s="22"/>
      <c r="T92" s="22"/>
    </row>
    <row r="93" spans="1:20" s="23" customFormat="1" ht="30" x14ac:dyDescent="0.25">
      <c r="A93" s="66">
        <v>89</v>
      </c>
      <c r="B93" s="12" t="s">
        <v>138</v>
      </c>
      <c r="C93" s="52" t="s">
        <v>965</v>
      </c>
      <c r="D93" s="12" t="s">
        <v>122</v>
      </c>
      <c r="E93" s="14">
        <v>7</v>
      </c>
      <c r="F93" s="12" t="s">
        <v>123</v>
      </c>
      <c r="G93" s="34">
        <v>23.4</v>
      </c>
      <c r="H93" s="34">
        <f t="shared" si="14"/>
        <v>23.4</v>
      </c>
      <c r="I93" s="34">
        <v>13.5</v>
      </c>
      <c r="J93" s="34">
        <f t="shared" si="15"/>
        <v>13.5</v>
      </c>
      <c r="K93" s="34">
        <v>24</v>
      </c>
      <c r="L93" s="34">
        <f t="shared" si="16"/>
        <v>24</v>
      </c>
      <c r="M93" s="35">
        <f t="shared" si="17"/>
        <v>23.4</v>
      </c>
      <c r="N93" s="35">
        <f t="shared" si="18"/>
        <v>13.5</v>
      </c>
      <c r="O93" s="35">
        <f t="shared" si="19"/>
        <v>24</v>
      </c>
      <c r="P93" s="33">
        <f t="shared" si="20"/>
        <v>60.9</v>
      </c>
      <c r="Q93" s="22"/>
      <c r="R93" s="22"/>
      <c r="S93" s="22"/>
      <c r="T93" s="22"/>
    </row>
    <row r="94" spans="1:20" s="23" customFormat="1" ht="30" x14ac:dyDescent="0.25">
      <c r="A94" s="66">
        <v>90</v>
      </c>
      <c r="B94" s="12" t="s">
        <v>436</v>
      </c>
      <c r="C94" s="55" t="s">
        <v>955</v>
      </c>
      <c r="D94" s="12" t="s">
        <v>429</v>
      </c>
      <c r="E94" s="14">
        <v>7</v>
      </c>
      <c r="F94" s="12" t="s">
        <v>430</v>
      </c>
      <c r="G94" s="34">
        <v>28.4</v>
      </c>
      <c r="H94" s="34">
        <f t="shared" si="14"/>
        <v>28.4</v>
      </c>
      <c r="I94" s="34">
        <v>5</v>
      </c>
      <c r="J94" s="34">
        <f t="shared" si="15"/>
        <v>5</v>
      </c>
      <c r="K94" s="34">
        <v>27</v>
      </c>
      <c r="L94" s="34">
        <f t="shared" si="16"/>
        <v>27</v>
      </c>
      <c r="M94" s="35">
        <f t="shared" si="17"/>
        <v>28.4</v>
      </c>
      <c r="N94" s="35">
        <f t="shared" si="18"/>
        <v>5</v>
      </c>
      <c r="O94" s="35">
        <f t="shared" si="19"/>
        <v>27</v>
      </c>
      <c r="P94" s="33">
        <f t="shared" si="20"/>
        <v>60.4</v>
      </c>
      <c r="Q94" s="22"/>
      <c r="R94" s="22"/>
      <c r="S94" s="22"/>
      <c r="T94" s="22"/>
    </row>
    <row r="95" spans="1:20" s="23" customFormat="1" ht="30" x14ac:dyDescent="0.25">
      <c r="A95" s="66">
        <v>91</v>
      </c>
      <c r="B95" s="12" t="s">
        <v>473</v>
      </c>
      <c r="C95" s="55" t="s">
        <v>943</v>
      </c>
      <c r="D95" s="12" t="s">
        <v>468</v>
      </c>
      <c r="E95" s="14">
        <v>8</v>
      </c>
      <c r="F95" s="12" t="s">
        <v>474</v>
      </c>
      <c r="G95" s="34">
        <v>16.8</v>
      </c>
      <c r="H95" s="34">
        <f t="shared" si="14"/>
        <v>16.8</v>
      </c>
      <c r="I95" s="34">
        <v>18</v>
      </c>
      <c r="J95" s="34">
        <f t="shared" si="15"/>
        <v>18</v>
      </c>
      <c r="K95" s="34">
        <v>25</v>
      </c>
      <c r="L95" s="34">
        <f t="shared" si="16"/>
        <v>25</v>
      </c>
      <c r="M95" s="35">
        <f t="shared" si="17"/>
        <v>16.8</v>
      </c>
      <c r="N95" s="35">
        <f t="shared" si="18"/>
        <v>18</v>
      </c>
      <c r="O95" s="35">
        <f t="shared" si="19"/>
        <v>25</v>
      </c>
      <c r="P95" s="33">
        <f t="shared" si="20"/>
        <v>59.8</v>
      </c>
      <c r="Q95" s="22"/>
      <c r="R95" s="22"/>
      <c r="S95" s="22"/>
      <c r="T95" s="22"/>
    </row>
    <row r="96" spans="1:20" s="23" customFormat="1" ht="30" x14ac:dyDescent="0.25">
      <c r="A96" s="66">
        <v>92</v>
      </c>
      <c r="B96" s="12" t="s">
        <v>469</v>
      </c>
      <c r="C96" s="55" t="s">
        <v>942</v>
      </c>
      <c r="D96" s="12" t="s">
        <v>468</v>
      </c>
      <c r="E96" s="14">
        <v>7</v>
      </c>
      <c r="F96" s="12" t="s">
        <v>446</v>
      </c>
      <c r="G96" s="34">
        <v>17</v>
      </c>
      <c r="H96" s="34">
        <f t="shared" si="14"/>
        <v>17</v>
      </c>
      <c r="I96" s="34">
        <v>17.5</v>
      </c>
      <c r="J96" s="34">
        <f t="shared" si="15"/>
        <v>17.5</v>
      </c>
      <c r="K96" s="34">
        <v>25</v>
      </c>
      <c r="L96" s="34">
        <f t="shared" si="16"/>
        <v>25</v>
      </c>
      <c r="M96" s="35">
        <f t="shared" si="17"/>
        <v>17</v>
      </c>
      <c r="N96" s="35">
        <f t="shared" si="18"/>
        <v>17.5</v>
      </c>
      <c r="O96" s="35">
        <f t="shared" si="19"/>
        <v>25</v>
      </c>
      <c r="P96" s="33">
        <f t="shared" si="20"/>
        <v>59.5</v>
      </c>
      <c r="Q96" s="22"/>
      <c r="R96" s="22"/>
      <c r="S96" s="22"/>
      <c r="T96" s="22"/>
    </row>
    <row r="97" spans="1:20" s="23" customFormat="1" ht="30" x14ac:dyDescent="0.25">
      <c r="A97" s="66">
        <v>93</v>
      </c>
      <c r="B97" s="12" t="s">
        <v>439</v>
      </c>
      <c r="C97" s="55" t="s">
        <v>848</v>
      </c>
      <c r="D97" s="12" t="s">
        <v>429</v>
      </c>
      <c r="E97" s="14">
        <v>8</v>
      </c>
      <c r="F97" s="12" t="s">
        <v>430</v>
      </c>
      <c r="G97" s="34">
        <v>16.5</v>
      </c>
      <c r="H97" s="34">
        <f t="shared" si="14"/>
        <v>16.5</v>
      </c>
      <c r="I97" s="34">
        <v>4</v>
      </c>
      <c r="J97" s="34">
        <f t="shared" si="15"/>
        <v>4</v>
      </c>
      <c r="K97" s="34">
        <v>39</v>
      </c>
      <c r="L97" s="34">
        <f t="shared" si="16"/>
        <v>39</v>
      </c>
      <c r="M97" s="35">
        <f t="shared" si="17"/>
        <v>16.5</v>
      </c>
      <c r="N97" s="35">
        <f t="shared" si="18"/>
        <v>4</v>
      </c>
      <c r="O97" s="35">
        <f t="shared" si="19"/>
        <v>39</v>
      </c>
      <c r="P97" s="33">
        <f t="shared" si="20"/>
        <v>59.5</v>
      </c>
      <c r="Q97" s="22"/>
      <c r="R97" s="22"/>
      <c r="S97" s="22"/>
      <c r="T97" s="22"/>
    </row>
    <row r="98" spans="1:20" s="23" customFormat="1" ht="30" x14ac:dyDescent="0.25">
      <c r="A98" s="66">
        <v>94</v>
      </c>
      <c r="B98" s="12" t="s">
        <v>233</v>
      </c>
      <c r="C98" s="55" t="s">
        <v>934</v>
      </c>
      <c r="D98" s="12" t="s">
        <v>229</v>
      </c>
      <c r="E98" s="14">
        <v>7</v>
      </c>
      <c r="F98" s="12" t="s">
        <v>234</v>
      </c>
      <c r="G98" s="34">
        <v>18</v>
      </c>
      <c r="H98" s="34">
        <f t="shared" si="14"/>
        <v>18</v>
      </c>
      <c r="I98" s="34">
        <v>14</v>
      </c>
      <c r="J98" s="34">
        <f t="shared" si="15"/>
        <v>14</v>
      </c>
      <c r="K98" s="34">
        <v>27</v>
      </c>
      <c r="L98" s="34">
        <f t="shared" si="16"/>
        <v>27</v>
      </c>
      <c r="M98" s="35">
        <f t="shared" si="17"/>
        <v>18</v>
      </c>
      <c r="N98" s="35">
        <f t="shared" si="18"/>
        <v>14</v>
      </c>
      <c r="O98" s="35">
        <f t="shared" si="19"/>
        <v>27</v>
      </c>
      <c r="P98" s="33">
        <f t="shared" si="20"/>
        <v>59</v>
      </c>
      <c r="Q98" s="22"/>
      <c r="R98" s="22"/>
      <c r="S98" s="22"/>
      <c r="T98" s="22"/>
    </row>
    <row r="99" spans="1:20" s="23" customFormat="1" ht="30" x14ac:dyDescent="0.25">
      <c r="A99" s="101">
        <v>95</v>
      </c>
      <c r="B99" s="63" t="s">
        <v>748</v>
      </c>
      <c r="C99" s="52" t="s">
        <v>961</v>
      </c>
      <c r="D99" s="63" t="s">
        <v>749</v>
      </c>
      <c r="E99" s="67">
        <v>7</v>
      </c>
      <c r="F99" s="63" t="s">
        <v>745</v>
      </c>
      <c r="G99" s="34">
        <v>9.8000000000000007</v>
      </c>
      <c r="H99" s="34">
        <f t="shared" si="14"/>
        <v>9.8000000000000007</v>
      </c>
      <c r="I99" s="34">
        <v>15.5</v>
      </c>
      <c r="J99" s="34">
        <f t="shared" si="15"/>
        <v>15.5</v>
      </c>
      <c r="K99" s="34">
        <v>33</v>
      </c>
      <c r="L99" s="34">
        <f t="shared" si="16"/>
        <v>33</v>
      </c>
      <c r="M99" s="35">
        <f t="shared" si="17"/>
        <v>9.8000000000000007</v>
      </c>
      <c r="N99" s="35">
        <f t="shared" si="18"/>
        <v>15.5</v>
      </c>
      <c r="O99" s="35">
        <f t="shared" si="19"/>
        <v>33</v>
      </c>
      <c r="P99" s="33">
        <f t="shared" si="20"/>
        <v>58.3</v>
      </c>
      <c r="Q99" s="22"/>
      <c r="R99" s="22"/>
      <c r="S99" s="22"/>
      <c r="T99" s="22"/>
    </row>
    <row r="100" spans="1:20" s="23" customFormat="1" ht="30" x14ac:dyDescent="0.25">
      <c r="A100" s="66">
        <v>96</v>
      </c>
      <c r="B100" s="20" t="s">
        <v>565</v>
      </c>
      <c r="C100" s="34" t="s">
        <v>908</v>
      </c>
      <c r="D100" s="20" t="s">
        <v>534</v>
      </c>
      <c r="E100" s="21">
        <v>7</v>
      </c>
      <c r="F100" s="20" t="s">
        <v>537</v>
      </c>
      <c r="G100" s="34">
        <v>10</v>
      </c>
      <c r="H100" s="34">
        <f t="shared" ref="H100:H119" si="21">IF(OR(G100=MIN(G$5:G$119),G100=""),"",G100)</f>
        <v>10</v>
      </c>
      <c r="I100" s="34">
        <v>19</v>
      </c>
      <c r="J100" s="34">
        <f t="shared" ref="J100:J119" si="22">IF(OR(I100=MIN(I$5:I$119),I100=""),"",I100)</f>
        <v>19</v>
      </c>
      <c r="K100" s="34">
        <v>27</v>
      </c>
      <c r="L100" s="34">
        <f t="shared" si="16"/>
        <v>27</v>
      </c>
      <c r="M100" s="35">
        <f t="shared" si="17"/>
        <v>10</v>
      </c>
      <c r="N100" s="35">
        <f t="shared" si="18"/>
        <v>19</v>
      </c>
      <c r="O100" s="35">
        <f t="shared" si="19"/>
        <v>27</v>
      </c>
      <c r="P100" s="33">
        <f t="shared" si="20"/>
        <v>56</v>
      </c>
      <c r="Q100" s="22"/>
      <c r="R100" s="22"/>
      <c r="S100" s="22"/>
      <c r="T100" s="22"/>
    </row>
    <row r="101" spans="1:20" s="23" customFormat="1" ht="30" x14ac:dyDescent="0.25">
      <c r="A101" s="66">
        <v>97</v>
      </c>
      <c r="B101" s="12" t="s">
        <v>437</v>
      </c>
      <c r="C101" s="55" t="s">
        <v>956</v>
      </c>
      <c r="D101" s="12" t="s">
        <v>429</v>
      </c>
      <c r="E101" s="14">
        <v>7</v>
      </c>
      <c r="F101" s="12" t="s">
        <v>438</v>
      </c>
      <c r="G101" s="34">
        <v>26.5</v>
      </c>
      <c r="H101" s="34">
        <f t="shared" si="21"/>
        <v>26.5</v>
      </c>
      <c r="I101" s="34">
        <v>5</v>
      </c>
      <c r="J101" s="34">
        <f t="shared" si="22"/>
        <v>5</v>
      </c>
      <c r="K101" s="34">
        <v>24</v>
      </c>
      <c r="L101" s="34">
        <f t="shared" ref="L101:L119" si="23">IF(OR(K101=MIN(K$5:K$119),K101=""),"",K101)</f>
        <v>24</v>
      </c>
      <c r="M101" s="35">
        <f t="shared" ref="M101:M119" si="24">IF(G101&lt;&gt;"",(35*G101)/MAX(G$5:G$119),"0")</f>
        <v>26.5</v>
      </c>
      <c r="N101" s="35">
        <f t="shared" ref="N101:N119" si="25">IF(I101&lt;&gt;"",IF(I101=0,0,(20*I101)/MAX(I$5:I$119)),"0")</f>
        <v>5</v>
      </c>
      <c r="O101" s="35">
        <f t="shared" ref="O101:O119" si="26">IF(K101&lt;&gt;"",IF(K101=0,0,(45*K101)/MAX(K$5:K$119)),"0")</f>
        <v>24</v>
      </c>
      <c r="P101" s="33">
        <f t="shared" ref="P101:P119" si="27">M101+N101+O101</f>
        <v>55.5</v>
      </c>
      <c r="Q101" s="22"/>
      <c r="R101" s="22"/>
      <c r="S101" s="22"/>
      <c r="T101" s="22"/>
    </row>
    <row r="102" spans="1:20" s="23" customFormat="1" ht="30" x14ac:dyDescent="0.25">
      <c r="A102" s="66">
        <v>98</v>
      </c>
      <c r="B102" s="63" t="s">
        <v>683</v>
      </c>
      <c r="C102" s="52" t="s">
        <v>923</v>
      </c>
      <c r="D102" s="63" t="s">
        <v>670</v>
      </c>
      <c r="E102" s="67">
        <v>7</v>
      </c>
      <c r="F102" s="63" t="s">
        <v>674</v>
      </c>
      <c r="G102" s="34">
        <v>15.4</v>
      </c>
      <c r="H102" s="34">
        <f t="shared" si="21"/>
        <v>15.4</v>
      </c>
      <c r="I102" s="34">
        <v>12.5</v>
      </c>
      <c r="J102" s="34">
        <f t="shared" si="22"/>
        <v>12.5</v>
      </c>
      <c r="K102" s="34">
        <v>27</v>
      </c>
      <c r="L102" s="34">
        <f t="shared" si="23"/>
        <v>27</v>
      </c>
      <c r="M102" s="35">
        <f t="shared" si="24"/>
        <v>15.4</v>
      </c>
      <c r="N102" s="35">
        <f t="shared" si="25"/>
        <v>12.5</v>
      </c>
      <c r="O102" s="35">
        <f t="shared" si="26"/>
        <v>27</v>
      </c>
      <c r="P102" s="33">
        <f t="shared" si="27"/>
        <v>54.9</v>
      </c>
      <c r="Q102" s="22"/>
      <c r="R102" s="22"/>
      <c r="S102" s="22"/>
      <c r="T102" s="22"/>
    </row>
    <row r="103" spans="1:20" s="23" customFormat="1" ht="30" x14ac:dyDescent="0.25">
      <c r="A103" s="66">
        <v>99</v>
      </c>
      <c r="B103" s="12" t="s">
        <v>952</v>
      </c>
      <c r="C103" s="55" t="s">
        <v>953</v>
      </c>
      <c r="D103" s="12" t="s">
        <v>407</v>
      </c>
      <c r="E103" s="14">
        <v>7</v>
      </c>
      <c r="F103" s="12" t="s">
        <v>411</v>
      </c>
      <c r="G103" s="34">
        <v>0</v>
      </c>
      <c r="H103" s="34" t="str">
        <f t="shared" si="21"/>
        <v/>
      </c>
      <c r="I103" s="34">
        <v>12</v>
      </c>
      <c r="J103" s="34">
        <f t="shared" si="22"/>
        <v>12</v>
      </c>
      <c r="K103" s="34">
        <v>42</v>
      </c>
      <c r="L103" s="34">
        <f t="shared" si="23"/>
        <v>42</v>
      </c>
      <c r="M103" s="35">
        <f t="shared" si="24"/>
        <v>0</v>
      </c>
      <c r="N103" s="35">
        <f t="shared" si="25"/>
        <v>12</v>
      </c>
      <c r="O103" s="35">
        <f t="shared" si="26"/>
        <v>42</v>
      </c>
      <c r="P103" s="33">
        <f t="shared" si="27"/>
        <v>54</v>
      </c>
      <c r="Q103" s="22"/>
      <c r="R103" s="22"/>
      <c r="S103" s="22"/>
      <c r="T103" s="22"/>
    </row>
    <row r="104" spans="1:20" s="23" customFormat="1" ht="30" x14ac:dyDescent="0.25">
      <c r="A104" s="66">
        <v>100</v>
      </c>
      <c r="B104" s="12" t="s">
        <v>475</v>
      </c>
      <c r="C104" s="55" t="s">
        <v>944</v>
      </c>
      <c r="D104" s="12" t="s">
        <v>468</v>
      </c>
      <c r="E104" s="14">
        <v>7</v>
      </c>
      <c r="F104" s="12" t="s">
        <v>474</v>
      </c>
      <c r="G104" s="34">
        <v>15.2</v>
      </c>
      <c r="H104" s="34">
        <f t="shared" si="21"/>
        <v>15.2</v>
      </c>
      <c r="I104" s="34">
        <v>18</v>
      </c>
      <c r="J104" s="34">
        <f t="shared" si="22"/>
        <v>18</v>
      </c>
      <c r="K104" s="34">
        <v>20</v>
      </c>
      <c r="L104" s="34">
        <f t="shared" si="23"/>
        <v>20</v>
      </c>
      <c r="M104" s="35">
        <f t="shared" si="24"/>
        <v>15.2</v>
      </c>
      <c r="N104" s="35">
        <f t="shared" si="25"/>
        <v>18</v>
      </c>
      <c r="O104" s="35">
        <f t="shared" si="26"/>
        <v>20</v>
      </c>
      <c r="P104" s="33">
        <f t="shared" si="27"/>
        <v>53.2</v>
      </c>
      <c r="Q104" s="22"/>
      <c r="R104" s="22"/>
      <c r="S104" s="22"/>
      <c r="T104" s="22"/>
    </row>
    <row r="105" spans="1:20" ht="30" x14ac:dyDescent="0.25">
      <c r="A105" s="66">
        <v>101</v>
      </c>
      <c r="B105" s="12" t="s">
        <v>471</v>
      </c>
      <c r="C105" s="55" t="s">
        <v>833</v>
      </c>
      <c r="D105" s="12" t="s">
        <v>468</v>
      </c>
      <c r="E105" s="14">
        <v>8</v>
      </c>
      <c r="F105" s="12" t="s">
        <v>446</v>
      </c>
      <c r="G105" s="34">
        <v>14.9</v>
      </c>
      <c r="H105" s="34">
        <f t="shared" si="21"/>
        <v>14.9</v>
      </c>
      <c r="I105" s="34">
        <v>17</v>
      </c>
      <c r="J105" s="34">
        <f t="shared" si="22"/>
        <v>17</v>
      </c>
      <c r="K105" s="34">
        <v>20</v>
      </c>
      <c r="L105" s="34">
        <f t="shared" si="23"/>
        <v>20</v>
      </c>
      <c r="M105" s="35">
        <f t="shared" si="24"/>
        <v>14.9</v>
      </c>
      <c r="N105" s="35">
        <f t="shared" si="25"/>
        <v>17</v>
      </c>
      <c r="O105" s="35">
        <f t="shared" si="26"/>
        <v>20</v>
      </c>
      <c r="P105" s="33">
        <f t="shared" si="27"/>
        <v>51.9</v>
      </c>
      <c r="Q105" s="22"/>
      <c r="R105" s="22"/>
      <c r="S105" s="22"/>
      <c r="T105" s="22"/>
    </row>
    <row r="106" spans="1:20" ht="30" x14ac:dyDescent="0.25">
      <c r="A106" s="101">
        <v>102</v>
      </c>
      <c r="B106" s="12" t="s">
        <v>311</v>
      </c>
      <c r="C106" s="55" t="s">
        <v>931</v>
      </c>
      <c r="D106" s="12" t="s">
        <v>283</v>
      </c>
      <c r="E106" s="14">
        <v>7</v>
      </c>
      <c r="F106" s="12" t="s">
        <v>287</v>
      </c>
      <c r="G106" s="34">
        <v>12.9</v>
      </c>
      <c r="H106" s="34">
        <f t="shared" si="21"/>
        <v>12.9</v>
      </c>
      <c r="I106" s="34">
        <v>11</v>
      </c>
      <c r="J106" s="34">
        <f t="shared" si="22"/>
        <v>11</v>
      </c>
      <c r="K106" s="34">
        <v>27</v>
      </c>
      <c r="L106" s="34">
        <f t="shared" si="23"/>
        <v>27</v>
      </c>
      <c r="M106" s="35">
        <f t="shared" si="24"/>
        <v>12.9</v>
      </c>
      <c r="N106" s="35">
        <f t="shared" si="25"/>
        <v>11</v>
      </c>
      <c r="O106" s="35">
        <f t="shared" si="26"/>
        <v>27</v>
      </c>
      <c r="P106" s="33">
        <f t="shared" si="27"/>
        <v>50.9</v>
      </c>
      <c r="Q106" s="22"/>
      <c r="R106" s="22"/>
      <c r="S106" s="22"/>
      <c r="T106" s="22"/>
    </row>
    <row r="107" spans="1:20" ht="30" x14ac:dyDescent="0.25">
      <c r="A107" s="66">
        <v>103</v>
      </c>
      <c r="B107" s="12" t="s">
        <v>227</v>
      </c>
      <c r="C107" s="55" t="s">
        <v>938</v>
      </c>
      <c r="D107" s="12" t="s">
        <v>220</v>
      </c>
      <c r="E107" s="14">
        <v>7</v>
      </c>
      <c r="F107" s="12" t="s">
        <v>221</v>
      </c>
      <c r="G107" s="34">
        <v>11</v>
      </c>
      <c r="H107" s="34">
        <f t="shared" si="21"/>
        <v>11</v>
      </c>
      <c r="I107" s="34">
        <v>15.5</v>
      </c>
      <c r="J107" s="34">
        <f t="shared" si="22"/>
        <v>15.5</v>
      </c>
      <c r="K107" s="34">
        <v>24</v>
      </c>
      <c r="L107" s="34">
        <f t="shared" si="23"/>
        <v>24</v>
      </c>
      <c r="M107" s="35">
        <f t="shared" si="24"/>
        <v>11</v>
      </c>
      <c r="N107" s="35">
        <f t="shared" si="25"/>
        <v>15.5</v>
      </c>
      <c r="O107" s="35">
        <f t="shared" si="26"/>
        <v>24</v>
      </c>
      <c r="P107" s="33">
        <f t="shared" si="27"/>
        <v>50.5</v>
      </c>
      <c r="Q107" s="22"/>
      <c r="R107" s="22"/>
      <c r="S107" s="22"/>
      <c r="T107" s="22"/>
    </row>
    <row r="108" spans="1:20" ht="30" x14ac:dyDescent="0.25">
      <c r="A108" s="66">
        <v>104</v>
      </c>
      <c r="B108" s="12" t="s">
        <v>505</v>
      </c>
      <c r="C108" s="55" t="s">
        <v>840</v>
      </c>
      <c r="D108" s="12" t="s">
        <v>496</v>
      </c>
      <c r="E108" s="14">
        <v>8</v>
      </c>
      <c r="F108" s="12" t="s">
        <v>504</v>
      </c>
      <c r="G108" s="34">
        <v>13.1</v>
      </c>
      <c r="H108" s="34">
        <f t="shared" si="21"/>
        <v>13.1</v>
      </c>
      <c r="I108" s="34">
        <v>14</v>
      </c>
      <c r="J108" s="34">
        <f t="shared" si="22"/>
        <v>14</v>
      </c>
      <c r="K108" s="34">
        <v>21</v>
      </c>
      <c r="L108" s="34">
        <f t="shared" si="23"/>
        <v>21</v>
      </c>
      <c r="M108" s="35">
        <f t="shared" si="24"/>
        <v>13.1</v>
      </c>
      <c r="N108" s="35">
        <f t="shared" si="25"/>
        <v>14</v>
      </c>
      <c r="O108" s="35">
        <f t="shared" si="26"/>
        <v>21</v>
      </c>
      <c r="P108" s="33">
        <f t="shared" si="27"/>
        <v>48.1</v>
      </c>
      <c r="Q108" s="22"/>
      <c r="R108" s="22"/>
      <c r="S108" s="22"/>
      <c r="T108" s="22"/>
    </row>
    <row r="109" spans="1:20" ht="30" x14ac:dyDescent="0.25">
      <c r="A109" s="66">
        <v>105</v>
      </c>
      <c r="B109" s="12" t="s">
        <v>226</v>
      </c>
      <c r="C109" s="55" t="s">
        <v>936</v>
      </c>
      <c r="D109" s="12" t="s">
        <v>220</v>
      </c>
      <c r="E109" s="14">
        <v>7</v>
      </c>
      <c r="F109" s="12" t="s">
        <v>221</v>
      </c>
      <c r="G109" s="34">
        <v>10.5</v>
      </c>
      <c r="H109" s="34">
        <f t="shared" si="21"/>
        <v>10.5</v>
      </c>
      <c r="I109" s="34">
        <v>13.5</v>
      </c>
      <c r="J109" s="34">
        <f t="shared" si="22"/>
        <v>13.5</v>
      </c>
      <c r="K109" s="34">
        <v>24</v>
      </c>
      <c r="L109" s="34">
        <f t="shared" si="23"/>
        <v>24</v>
      </c>
      <c r="M109" s="35">
        <f t="shared" si="24"/>
        <v>10.5</v>
      </c>
      <c r="N109" s="35">
        <f t="shared" si="25"/>
        <v>13.5</v>
      </c>
      <c r="O109" s="35">
        <f t="shared" si="26"/>
        <v>24</v>
      </c>
      <c r="P109" s="33">
        <f t="shared" si="27"/>
        <v>48</v>
      </c>
      <c r="Q109" s="22"/>
      <c r="R109" s="22"/>
      <c r="S109" s="22"/>
      <c r="T109" s="22"/>
    </row>
    <row r="110" spans="1:20" ht="30" x14ac:dyDescent="0.25">
      <c r="A110" s="66">
        <v>106</v>
      </c>
      <c r="B110" s="63" t="s">
        <v>682</v>
      </c>
      <c r="C110" s="52" t="s">
        <v>925</v>
      </c>
      <c r="D110" s="63" t="s">
        <v>670</v>
      </c>
      <c r="E110" s="67">
        <v>7</v>
      </c>
      <c r="F110" s="63" t="s">
        <v>674</v>
      </c>
      <c r="G110" s="34">
        <v>19.8</v>
      </c>
      <c r="H110" s="34">
        <f t="shared" si="21"/>
        <v>19.8</v>
      </c>
      <c r="I110" s="34">
        <v>10</v>
      </c>
      <c r="J110" s="34">
        <f t="shared" si="22"/>
        <v>10</v>
      </c>
      <c r="K110" s="34">
        <v>18</v>
      </c>
      <c r="L110" s="34">
        <f t="shared" si="23"/>
        <v>18</v>
      </c>
      <c r="M110" s="35">
        <f t="shared" si="24"/>
        <v>19.8</v>
      </c>
      <c r="N110" s="35">
        <f t="shared" si="25"/>
        <v>10</v>
      </c>
      <c r="O110" s="35">
        <f t="shared" si="26"/>
        <v>18</v>
      </c>
      <c r="P110" s="33">
        <f t="shared" si="27"/>
        <v>47.8</v>
      </c>
      <c r="Q110" s="22"/>
      <c r="R110" s="22"/>
      <c r="S110" s="22"/>
      <c r="T110" s="22"/>
    </row>
    <row r="111" spans="1:20" ht="30" x14ac:dyDescent="0.25">
      <c r="A111" s="101">
        <v>107</v>
      </c>
      <c r="B111" s="12" t="s">
        <v>503</v>
      </c>
      <c r="C111" s="55" t="s">
        <v>839</v>
      </c>
      <c r="D111" s="12" t="s">
        <v>496</v>
      </c>
      <c r="E111" s="14">
        <v>8</v>
      </c>
      <c r="F111" s="12" t="s">
        <v>504</v>
      </c>
      <c r="G111" s="34">
        <v>10</v>
      </c>
      <c r="H111" s="34">
        <f t="shared" si="21"/>
        <v>10</v>
      </c>
      <c r="I111" s="34">
        <v>11</v>
      </c>
      <c r="J111" s="34">
        <f t="shared" si="22"/>
        <v>11</v>
      </c>
      <c r="K111" s="34">
        <v>24</v>
      </c>
      <c r="L111" s="34">
        <f t="shared" si="23"/>
        <v>24</v>
      </c>
      <c r="M111" s="35">
        <f t="shared" si="24"/>
        <v>10</v>
      </c>
      <c r="N111" s="35">
        <f t="shared" si="25"/>
        <v>11</v>
      </c>
      <c r="O111" s="35">
        <f t="shared" si="26"/>
        <v>24</v>
      </c>
      <c r="P111" s="33">
        <f t="shared" si="27"/>
        <v>45</v>
      </c>
      <c r="Q111" s="22"/>
      <c r="R111" s="22"/>
      <c r="S111" s="22"/>
      <c r="T111" s="22"/>
    </row>
    <row r="112" spans="1:20" ht="30" x14ac:dyDescent="0.25">
      <c r="A112" s="101">
        <v>108</v>
      </c>
      <c r="B112" s="12" t="s">
        <v>75</v>
      </c>
      <c r="C112" s="51" t="s">
        <v>946</v>
      </c>
      <c r="D112" s="12" t="s">
        <v>47</v>
      </c>
      <c r="E112" s="14">
        <v>7</v>
      </c>
      <c r="F112" s="12" t="s">
        <v>65</v>
      </c>
      <c r="G112" s="34">
        <v>18.399999999999999</v>
      </c>
      <c r="H112" s="34">
        <f t="shared" si="21"/>
        <v>18.399999999999999</v>
      </c>
      <c r="I112" s="34">
        <v>0</v>
      </c>
      <c r="J112" s="34" t="str">
        <f t="shared" si="22"/>
        <v/>
      </c>
      <c r="K112" s="34">
        <v>24</v>
      </c>
      <c r="L112" s="34">
        <f t="shared" si="23"/>
        <v>24</v>
      </c>
      <c r="M112" s="35">
        <f t="shared" si="24"/>
        <v>18.399999999999999</v>
      </c>
      <c r="N112" s="35">
        <f t="shared" si="25"/>
        <v>0</v>
      </c>
      <c r="O112" s="35">
        <f t="shared" si="26"/>
        <v>24</v>
      </c>
      <c r="P112" s="33">
        <f t="shared" si="27"/>
        <v>42.4</v>
      </c>
      <c r="Q112" s="22"/>
      <c r="R112" s="22"/>
      <c r="S112" s="22"/>
      <c r="T112" s="22"/>
    </row>
    <row r="113" spans="1:20" ht="30" x14ac:dyDescent="0.25">
      <c r="A113" s="66">
        <v>109</v>
      </c>
      <c r="B113" s="12" t="s">
        <v>71</v>
      </c>
      <c r="C113" s="52" t="s">
        <v>948</v>
      </c>
      <c r="D113" s="12" t="s">
        <v>47</v>
      </c>
      <c r="E113" s="14">
        <v>7</v>
      </c>
      <c r="F113" s="12" t="s">
        <v>65</v>
      </c>
      <c r="G113" s="34">
        <v>16.7</v>
      </c>
      <c r="H113" s="34">
        <f t="shared" si="21"/>
        <v>16.7</v>
      </c>
      <c r="I113" s="34">
        <v>0</v>
      </c>
      <c r="J113" s="34" t="str">
        <f t="shared" si="22"/>
        <v/>
      </c>
      <c r="K113" s="34">
        <v>18</v>
      </c>
      <c r="L113" s="34">
        <f t="shared" si="23"/>
        <v>18</v>
      </c>
      <c r="M113" s="35">
        <f t="shared" si="24"/>
        <v>16.7</v>
      </c>
      <c r="N113" s="35">
        <f t="shared" si="25"/>
        <v>0</v>
      </c>
      <c r="O113" s="35">
        <f t="shared" si="26"/>
        <v>18</v>
      </c>
      <c r="P113" s="33">
        <f t="shared" si="27"/>
        <v>34.700000000000003</v>
      </c>
      <c r="Q113" s="22"/>
      <c r="R113" s="22"/>
      <c r="S113" s="22"/>
      <c r="T113" s="22"/>
    </row>
    <row r="114" spans="1:20" ht="30" x14ac:dyDescent="0.25">
      <c r="A114" s="101">
        <v>110</v>
      </c>
      <c r="B114" s="100" t="s">
        <v>622</v>
      </c>
      <c r="C114" s="99" t="s">
        <v>922</v>
      </c>
      <c r="D114" s="100" t="s">
        <v>615</v>
      </c>
      <c r="E114" s="64">
        <v>7</v>
      </c>
      <c r="F114" s="102" t="s">
        <v>621</v>
      </c>
      <c r="G114" s="34">
        <v>17.5</v>
      </c>
      <c r="H114" s="34">
        <f t="shared" si="21"/>
        <v>17.5</v>
      </c>
      <c r="I114" s="34">
        <v>16</v>
      </c>
      <c r="J114" s="34">
        <f t="shared" si="22"/>
        <v>16</v>
      </c>
      <c r="K114" s="34">
        <v>0</v>
      </c>
      <c r="L114" s="34" t="str">
        <f t="shared" si="23"/>
        <v/>
      </c>
      <c r="M114" s="35">
        <f t="shared" si="24"/>
        <v>17.5</v>
      </c>
      <c r="N114" s="35">
        <f t="shared" si="25"/>
        <v>16</v>
      </c>
      <c r="O114" s="35">
        <f t="shared" si="26"/>
        <v>0</v>
      </c>
      <c r="P114" s="33">
        <f t="shared" si="27"/>
        <v>33.5</v>
      </c>
      <c r="Q114" s="22"/>
      <c r="R114" s="22"/>
      <c r="S114" s="22"/>
      <c r="T114" s="22"/>
    </row>
    <row r="115" spans="1:20" ht="30" x14ac:dyDescent="0.25">
      <c r="A115" s="66">
        <v>111</v>
      </c>
      <c r="B115" s="100" t="s">
        <v>619</v>
      </c>
      <c r="C115" s="99" t="s">
        <v>847</v>
      </c>
      <c r="D115" s="100" t="s">
        <v>615</v>
      </c>
      <c r="E115" s="64">
        <v>8</v>
      </c>
      <c r="F115" s="100" t="s">
        <v>620</v>
      </c>
      <c r="G115" s="34">
        <v>16.5</v>
      </c>
      <c r="H115" s="34">
        <f t="shared" si="21"/>
        <v>16.5</v>
      </c>
      <c r="I115" s="34">
        <v>16</v>
      </c>
      <c r="J115" s="34">
        <f t="shared" si="22"/>
        <v>16</v>
      </c>
      <c r="K115" s="34">
        <v>0</v>
      </c>
      <c r="L115" s="34" t="str">
        <f t="shared" si="23"/>
        <v/>
      </c>
      <c r="M115" s="35">
        <f t="shared" si="24"/>
        <v>16.5</v>
      </c>
      <c r="N115" s="35">
        <f t="shared" si="25"/>
        <v>16</v>
      </c>
      <c r="O115" s="35">
        <f t="shared" si="26"/>
        <v>0</v>
      </c>
      <c r="P115" s="33">
        <f t="shared" si="27"/>
        <v>32.5</v>
      </c>
      <c r="Q115" s="22"/>
      <c r="R115" s="22"/>
      <c r="S115" s="22"/>
      <c r="T115" s="22"/>
    </row>
    <row r="116" spans="1:20" ht="30" x14ac:dyDescent="0.25">
      <c r="A116" s="66">
        <v>112</v>
      </c>
      <c r="B116" s="12" t="s">
        <v>70</v>
      </c>
      <c r="C116" s="52" t="s">
        <v>945</v>
      </c>
      <c r="D116" s="12" t="s">
        <v>47</v>
      </c>
      <c r="E116" s="14">
        <v>7</v>
      </c>
      <c r="F116" s="12" t="s">
        <v>65</v>
      </c>
      <c r="G116" s="34">
        <v>16.7</v>
      </c>
      <c r="H116" s="34">
        <f t="shared" si="21"/>
        <v>16.7</v>
      </c>
      <c r="I116" s="34">
        <v>0</v>
      </c>
      <c r="J116" s="34" t="str">
        <f t="shared" si="22"/>
        <v/>
      </c>
      <c r="K116" s="34">
        <v>9</v>
      </c>
      <c r="L116" s="34">
        <f t="shared" si="23"/>
        <v>9</v>
      </c>
      <c r="M116" s="35">
        <f t="shared" si="24"/>
        <v>16.7</v>
      </c>
      <c r="N116" s="35">
        <f t="shared" si="25"/>
        <v>0</v>
      </c>
      <c r="O116" s="35">
        <f t="shared" si="26"/>
        <v>9</v>
      </c>
      <c r="P116" s="33">
        <f t="shared" si="27"/>
        <v>25.7</v>
      </c>
      <c r="Q116" s="22"/>
      <c r="R116" s="22"/>
      <c r="S116" s="22"/>
      <c r="T116" s="22"/>
    </row>
    <row r="117" spans="1:20" ht="30" x14ac:dyDescent="0.25">
      <c r="A117" s="66">
        <v>113</v>
      </c>
      <c r="B117" s="12" t="s">
        <v>811</v>
      </c>
      <c r="C117" s="52" t="s">
        <v>810</v>
      </c>
      <c r="D117" s="12" t="s">
        <v>47</v>
      </c>
      <c r="E117" s="14">
        <v>8</v>
      </c>
      <c r="F117" s="12" t="s">
        <v>48</v>
      </c>
      <c r="G117" s="34">
        <v>24.4</v>
      </c>
      <c r="H117" s="34">
        <f t="shared" si="21"/>
        <v>24.4</v>
      </c>
      <c r="I117" s="34">
        <v>0</v>
      </c>
      <c r="J117" s="34" t="str">
        <f t="shared" si="22"/>
        <v/>
      </c>
      <c r="K117" s="34">
        <v>0</v>
      </c>
      <c r="L117" s="34" t="str">
        <f t="shared" si="23"/>
        <v/>
      </c>
      <c r="M117" s="35">
        <f t="shared" si="24"/>
        <v>24.4</v>
      </c>
      <c r="N117" s="35">
        <f t="shared" si="25"/>
        <v>0</v>
      </c>
      <c r="O117" s="35">
        <f t="shared" si="26"/>
        <v>0</v>
      </c>
      <c r="P117" s="33">
        <f t="shared" si="27"/>
        <v>24.4</v>
      </c>
      <c r="Q117" s="22"/>
      <c r="R117" s="22"/>
      <c r="S117" s="22"/>
      <c r="T117" s="22"/>
    </row>
    <row r="118" spans="1:20" ht="30" x14ac:dyDescent="0.25">
      <c r="A118" s="101">
        <v>114</v>
      </c>
      <c r="B118" s="20" t="s">
        <v>517</v>
      </c>
      <c r="C118" s="34" t="s">
        <v>958</v>
      </c>
      <c r="D118" s="20" t="s">
        <v>513</v>
      </c>
      <c r="E118" s="21">
        <v>7</v>
      </c>
      <c r="F118" s="20" t="s">
        <v>516</v>
      </c>
      <c r="G118" s="34">
        <v>10</v>
      </c>
      <c r="H118" s="34">
        <f t="shared" si="21"/>
        <v>10</v>
      </c>
      <c r="I118" s="34">
        <v>0</v>
      </c>
      <c r="J118" s="34" t="str">
        <f t="shared" si="22"/>
        <v/>
      </c>
      <c r="K118" s="34">
        <v>0</v>
      </c>
      <c r="L118" s="34" t="str">
        <f t="shared" si="23"/>
        <v/>
      </c>
      <c r="M118" s="35">
        <f t="shared" si="24"/>
        <v>10</v>
      </c>
      <c r="N118" s="35">
        <f t="shared" si="25"/>
        <v>0</v>
      </c>
      <c r="O118" s="35">
        <f t="shared" si="26"/>
        <v>0</v>
      </c>
      <c r="P118" s="33">
        <f t="shared" si="27"/>
        <v>10</v>
      </c>
      <c r="Q118" s="22"/>
      <c r="R118" s="22"/>
      <c r="S118" s="22"/>
      <c r="T118" s="22"/>
    </row>
    <row r="119" spans="1:20" ht="30" x14ac:dyDescent="0.25">
      <c r="A119" s="101">
        <v>115</v>
      </c>
      <c r="B119" s="20" t="s">
        <v>515</v>
      </c>
      <c r="C119" s="34" t="s">
        <v>957</v>
      </c>
      <c r="D119" s="20" t="s">
        <v>513</v>
      </c>
      <c r="E119" s="21">
        <v>7</v>
      </c>
      <c r="F119" s="20" t="s">
        <v>516</v>
      </c>
      <c r="G119" s="34">
        <v>9</v>
      </c>
      <c r="H119" s="34">
        <f t="shared" si="21"/>
        <v>9</v>
      </c>
      <c r="I119" s="34">
        <v>0</v>
      </c>
      <c r="J119" s="34" t="str">
        <f t="shared" si="22"/>
        <v/>
      </c>
      <c r="K119" s="34">
        <v>0</v>
      </c>
      <c r="L119" s="34" t="str">
        <f t="shared" si="23"/>
        <v/>
      </c>
      <c r="M119" s="35">
        <f t="shared" si="24"/>
        <v>9</v>
      </c>
      <c r="N119" s="35">
        <f t="shared" si="25"/>
        <v>0</v>
      </c>
      <c r="O119" s="35">
        <f t="shared" si="26"/>
        <v>0</v>
      </c>
      <c r="P119" s="33">
        <f t="shared" si="27"/>
        <v>9</v>
      </c>
      <c r="Q119" s="22"/>
      <c r="R119" s="22"/>
      <c r="S119" s="22"/>
      <c r="T119" s="22"/>
    </row>
    <row r="120" spans="1:20" hidden="1" x14ac:dyDescent="0.25">
      <c r="B120" s="94"/>
      <c r="C120" s="17"/>
      <c r="D120" s="16"/>
      <c r="E120" s="1"/>
      <c r="F120" s="5"/>
      <c r="G120" s="12"/>
      <c r="H120" s="12">
        <f>MIN(G5:G119)</f>
        <v>0</v>
      </c>
      <c r="I120" s="12"/>
      <c r="J120" s="12">
        <f>MIN(I5:I119)</f>
        <v>0</v>
      </c>
      <c r="K120" s="12"/>
      <c r="L120" s="12">
        <f>MIN(K5:K119)</f>
        <v>0</v>
      </c>
      <c r="M120" s="32" t="str">
        <f>IF(G120&lt;&gt;"",(35*G120)/MAX(G$5:G$119),"")</f>
        <v/>
      </c>
      <c r="N120" s="32" t="str">
        <f t="shared" ref="N120" si="28">IF(I120&lt;&gt;"",IF(I120=0,0,(20*I120)/MAX(I$5:I$119)),"0")</f>
        <v>0</v>
      </c>
      <c r="O120" s="32">
        <f t="shared" ref="O120" si="29">IF(L120&lt;&gt;"",45/(MAX(L$5:L$119)-SMALL(L$5:L$120,COUNTIF(L$5:L$119,"&lt;=0")+1))*(MAX(L$5:L$119)-L120),"0")</f>
        <v>45</v>
      </c>
      <c r="P120" s="4"/>
      <c r="Q120" s="5"/>
      <c r="R120" s="5"/>
    </row>
    <row r="124" spans="1:20" ht="130.5" customHeight="1" x14ac:dyDescent="0.25">
      <c r="B124" s="122" t="s">
        <v>1567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</row>
    <row r="125" spans="1:20" ht="78" customHeight="1" x14ac:dyDescent="0.25"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</row>
    <row r="126" spans="1:20" ht="134.25" customHeight="1" x14ac:dyDescent="0.25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</row>
    <row r="127" spans="1:20" ht="100.5" customHeight="1" x14ac:dyDescent="0.25"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</row>
  </sheetData>
  <sortState ref="A5:P119">
    <sortCondition descending="1" ref="P5:P119"/>
  </sortState>
  <mergeCells count="15">
    <mergeCell ref="A1:P1"/>
    <mergeCell ref="A2:A4"/>
    <mergeCell ref="B2:B4"/>
    <mergeCell ref="C2:C4"/>
    <mergeCell ref="D2:D4"/>
    <mergeCell ref="E2:E4"/>
    <mergeCell ref="F2:F4"/>
    <mergeCell ref="G2:O2"/>
    <mergeCell ref="G3:K3"/>
    <mergeCell ref="M3:O3"/>
    <mergeCell ref="B124:N127"/>
    <mergeCell ref="S2:S4"/>
    <mergeCell ref="T2:T4"/>
    <mergeCell ref="Q2:Q4"/>
    <mergeCell ref="R2:R4"/>
  </mergeCells>
  <pageMargins left="0.7" right="0.7" top="0.75" bottom="0.75" header="0.3" footer="0.3"/>
  <pageSetup paperSize="9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opLeftCell="G1" zoomScaleNormal="100" workbookViewId="0">
      <selection activeCell="E2" sqref="E2:E4"/>
    </sheetView>
  </sheetViews>
  <sheetFormatPr defaultRowHeight="15.75" x14ac:dyDescent="0.25"/>
  <cols>
    <col min="1" max="1" width="9.140625" style="8" customWidth="1"/>
    <col min="2" max="2" width="23" style="10" customWidth="1"/>
    <col min="3" max="3" width="9.140625" style="7"/>
    <col min="4" max="4" width="27.7109375" style="10" customWidth="1"/>
    <col min="5" max="5" width="9.140625" style="8"/>
    <col min="6" max="6" width="22.28515625" style="6" customWidth="1"/>
    <col min="7" max="7" width="8.1406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5.5703125" style="9" bestFit="1" customWidth="1"/>
    <col min="12" max="12" width="8.85546875" style="9" hidden="1" customWidth="1"/>
    <col min="13" max="13" width="11.5703125" style="9" bestFit="1" customWidth="1"/>
    <col min="14" max="14" width="13.42578125" style="9" bestFit="1" customWidth="1"/>
    <col min="15" max="15" width="13.85546875" style="9" bestFit="1" customWidth="1"/>
    <col min="16" max="16" width="13.140625" style="8" bestFit="1" customWidth="1"/>
    <col min="17" max="16384" width="9.140625" style="6"/>
  </cols>
  <sheetData>
    <row r="1" spans="1:20" ht="30" customHeight="1" x14ac:dyDescent="0.25">
      <c r="A1" s="126" t="s">
        <v>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2"/>
      <c r="R1" s="2"/>
      <c r="S1" s="2"/>
      <c r="T1" s="2"/>
    </row>
    <row r="2" spans="1:20" ht="31.5" x14ac:dyDescent="0.25">
      <c r="A2" s="123" t="s">
        <v>0</v>
      </c>
      <c r="B2" s="123" t="s">
        <v>9</v>
      </c>
      <c r="C2" s="127" t="s">
        <v>1</v>
      </c>
      <c r="D2" s="123" t="s">
        <v>2</v>
      </c>
      <c r="E2" s="123" t="s">
        <v>3</v>
      </c>
      <c r="F2" s="123" t="s">
        <v>4</v>
      </c>
      <c r="G2" s="130"/>
      <c r="H2" s="130"/>
      <c r="I2" s="130"/>
      <c r="J2" s="130"/>
      <c r="K2" s="130"/>
      <c r="L2" s="130"/>
      <c r="M2" s="130"/>
      <c r="N2" s="130"/>
      <c r="O2" s="130"/>
      <c r="P2" s="3" t="s">
        <v>6</v>
      </c>
      <c r="Q2" s="123" t="s">
        <v>1569</v>
      </c>
      <c r="R2" s="123" t="s">
        <v>5</v>
      </c>
      <c r="S2" s="123" t="s">
        <v>8</v>
      </c>
      <c r="T2" s="123" t="s">
        <v>7</v>
      </c>
    </row>
    <row r="3" spans="1:20" x14ac:dyDescent="0.25">
      <c r="A3" s="124"/>
      <c r="B3" s="124"/>
      <c r="C3" s="128"/>
      <c r="D3" s="124"/>
      <c r="E3" s="124"/>
      <c r="F3" s="124"/>
      <c r="G3" s="130" t="s">
        <v>802</v>
      </c>
      <c r="H3" s="130"/>
      <c r="I3" s="130"/>
      <c r="J3" s="130"/>
      <c r="K3" s="130"/>
      <c r="L3" s="3"/>
      <c r="M3" s="130" t="s">
        <v>804</v>
      </c>
      <c r="N3" s="130"/>
      <c r="O3" s="130"/>
      <c r="P3" s="3"/>
      <c r="Q3" s="124"/>
      <c r="R3" s="124"/>
      <c r="S3" s="124"/>
      <c r="T3" s="124"/>
    </row>
    <row r="4" spans="1:20" ht="31.5" x14ac:dyDescent="0.25">
      <c r="A4" s="125"/>
      <c r="B4" s="125"/>
      <c r="C4" s="129"/>
      <c r="D4" s="125"/>
      <c r="E4" s="125"/>
      <c r="F4" s="125"/>
      <c r="G4" s="3" t="s">
        <v>799</v>
      </c>
      <c r="H4" s="3"/>
      <c r="I4" s="3" t="s">
        <v>800</v>
      </c>
      <c r="J4" s="3"/>
      <c r="K4" s="3" t="s">
        <v>1568</v>
      </c>
      <c r="L4" s="3"/>
      <c r="M4" s="3" t="s">
        <v>799</v>
      </c>
      <c r="N4" s="3" t="s">
        <v>800</v>
      </c>
      <c r="O4" s="3" t="s">
        <v>803</v>
      </c>
      <c r="P4" s="3" t="s">
        <v>1570</v>
      </c>
      <c r="Q4" s="125"/>
      <c r="R4" s="125"/>
      <c r="S4" s="125"/>
      <c r="T4" s="125"/>
    </row>
    <row r="5" spans="1:20" ht="33" customHeight="1" x14ac:dyDescent="0.25">
      <c r="A5" s="66">
        <v>1</v>
      </c>
      <c r="B5" s="12" t="s">
        <v>144</v>
      </c>
      <c r="C5" s="76" t="s">
        <v>889</v>
      </c>
      <c r="D5" s="12" t="s">
        <v>122</v>
      </c>
      <c r="E5" s="14">
        <v>8</v>
      </c>
      <c r="F5" s="12" t="s">
        <v>124</v>
      </c>
      <c r="G5" s="34">
        <v>33.4</v>
      </c>
      <c r="H5" s="34">
        <f t="shared" ref="H5:H18" si="0">IF(OR(G5=MIN(G$5:G$114),G5=""),"",G5)</f>
        <v>33.4</v>
      </c>
      <c r="I5" s="34">
        <v>15</v>
      </c>
      <c r="J5" s="34">
        <f t="shared" ref="J5:J18" si="1">IF(OR(I5=MIN(I$5:I$114),I5=""),"",I5)</f>
        <v>15</v>
      </c>
      <c r="K5" s="34">
        <v>45</v>
      </c>
      <c r="L5" s="34">
        <f t="shared" ref="L5:L36" si="2">IF(OR(K5=MIN(K$5:K$114),K5=""),"",K5)</f>
        <v>45</v>
      </c>
      <c r="M5" s="35">
        <f t="shared" ref="M5:M36" si="3">IF(G5&lt;&gt;"",(35*G5)/MAX(G$5:G$114),"")</f>
        <v>34.382352941176471</v>
      </c>
      <c r="N5" s="35">
        <f t="shared" ref="N5:N36" si="4">IF(I5&lt;&gt;"",IF(I5=0,0,(20*I5)/MAX(I$5:I$114)),"0")</f>
        <v>15</v>
      </c>
      <c r="O5" s="35">
        <f t="shared" ref="O5:O36" si="5">IF(K5&lt;&gt;"",IF(K5=0,0,(45*K5)/MAX(K$5:K$114)),"0")</f>
        <v>45</v>
      </c>
      <c r="P5" s="33">
        <f t="shared" ref="P5:P36" si="6">M5+N5+O5</f>
        <v>94.382352941176464</v>
      </c>
      <c r="Q5" s="25"/>
      <c r="R5" s="25"/>
      <c r="S5" s="25"/>
      <c r="T5" s="25"/>
    </row>
    <row r="6" spans="1:20" ht="31.5" customHeight="1" x14ac:dyDescent="0.25">
      <c r="A6" s="101">
        <v>2</v>
      </c>
      <c r="B6" s="12" t="s">
        <v>980</v>
      </c>
      <c r="C6" s="76" t="s">
        <v>981</v>
      </c>
      <c r="D6" s="12" t="s">
        <v>80</v>
      </c>
      <c r="E6" s="14">
        <v>7</v>
      </c>
      <c r="F6" s="12" t="s">
        <v>81</v>
      </c>
      <c r="G6" s="34">
        <v>30</v>
      </c>
      <c r="H6" s="34">
        <f t="shared" si="0"/>
        <v>30</v>
      </c>
      <c r="I6" s="34">
        <v>17.899999999999999</v>
      </c>
      <c r="J6" s="34">
        <f t="shared" si="1"/>
        <v>17.899999999999999</v>
      </c>
      <c r="K6" s="34">
        <v>45</v>
      </c>
      <c r="L6" s="34">
        <f t="shared" si="2"/>
        <v>45</v>
      </c>
      <c r="M6" s="35">
        <f t="shared" si="3"/>
        <v>30.882352941176471</v>
      </c>
      <c r="N6" s="35">
        <f t="shared" si="4"/>
        <v>17.899999999999999</v>
      </c>
      <c r="O6" s="35">
        <f t="shared" si="5"/>
        <v>45</v>
      </c>
      <c r="P6" s="33">
        <f t="shared" si="6"/>
        <v>93.78235294117647</v>
      </c>
      <c r="Q6" s="26"/>
      <c r="R6" s="26"/>
      <c r="S6" s="26"/>
      <c r="T6" s="26"/>
    </row>
    <row r="7" spans="1:20" ht="33" customHeight="1" x14ac:dyDescent="0.25">
      <c r="A7" s="66">
        <v>3</v>
      </c>
      <c r="B7" s="12" t="s">
        <v>147</v>
      </c>
      <c r="C7" s="76" t="s">
        <v>890</v>
      </c>
      <c r="D7" s="12" t="s">
        <v>122</v>
      </c>
      <c r="E7" s="14">
        <v>8</v>
      </c>
      <c r="F7" s="12" t="s">
        <v>142</v>
      </c>
      <c r="G7" s="34">
        <v>34</v>
      </c>
      <c r="H7" s="34">
        <f t="shared" si="0"/>
        <v>34</v>
      </c>
      <c r="I7" s="34">
        <v>13</v>
      </c>
      <c r="J7" s="34">
        <f t="shared" si="1"/>
        <v>13</v>
      </c>
      <c r="K7" s="34">
        <v>45</v>
      </c>
      <c r="L7" s="34">
        <f t="shared" si="2"/>
        <v>45</v>
      </c>
      <c r="M7" s="35">
        <f t="shared" si="3"/>
        <v>35</v>
      </c>
      <c r="N7" s="35">
        <f t="shared" si="4"/>
        <v>13</v>
      </c>
      <c r="O7" s="35">
        <f t="shared" si="5"/>
        <v>45</v>
      </c>
      <c r="P7" s="33">
        <f t="shared" si="6"/>
        <v>93</v>
      </c>
      <c r="Q7" s="26"/>
      <c r="R7" s="26"/>
      <c r="S7" s="26"/>
      <c r="T7" s="26"/>
    </row>
    <row r="8" spans="1:20" ht="32.25" customHeight="1" x14ac:dyDescent="0.25">
      <c r="A8" s="101">
        <v>4</v>
      </c>
      <c r="B8" s="12" t="s">
        <v>418</v>
      </c>
      <c r="C8" s="50" t="s">
        <v>1022</v>
      </c>
      <c r="D8" s="12" t="s">
        <v>407</v>
      </c>
      <c r="E8" s="14">
        <v>7</v>
      </c>
      <c r="F8" s="12" t="s">
        <v>411</v>
      </c>
      <c r="G8" s="34">
        <v>28</v>
      </c>
      <c r="H8" s="34">
        <f t="shared" si="0"/>
        <v>28</v>
      </c>
      <c r="I8" s="34">
        <v>18</v>
      </c>
      <c r="J8" s="34">
        <f t="shared" si="1"/>
        <v>18</v>
      </c>
      <c r="K8" s="34">
        <v>45</v>
      </c>
      <c r="L8" s="34">
        <f t="shared" si="2"/>
        <v>45</v>
      </c>
      <c r="M8" s="35">
        <f t="shared" si="3"/>
        <v>28.823529411764707</v>
      </c>
      <c r="N8" s="35">
        <f t="shared" si="4"/>
        <v>18</v>
      </c>
      <c r="O8" s="35">
        <f t="shared" si="5"/>
        <v>45</v>
      </c>
      <c r="P8" s="33">
        <f t="shared" si="6"/>
        <v>91.82352941176471</v>
      </c>
      <c r="Q8" s="26"/>
      <c r="R8" s="26"/>
      <c r="S8" s="26"/>
      <c r="T8" s="26"/>
    </row>
    <row r="9" spans="1:20" ht="33" customHeight="1" x14ac:dyDescent="0.25">
      <c r="A9" s="66">
        <v>5</v>
      </c>
      <c r="B9" s="69" t="s">
        <v>533</v>
      </c>
      <c r="C9" s="105" t="s">
        <v>1035</v>
      </c>
      <c r="D9" s="12" t="s">
        <v>122</v>
      </c>
      <c r="E9" s="48">
        <v>7</v>
      </c>
      <c r="F9" s="12" t="s">
        <v>123</v>
      </c>
      <c r="G9" s="34">
        <v>32.4</v>
      </c>
      <c r="H9" s="34">
        <f t="shared" si="0"/>
        <v>32.4</v>
      </c>
      <c r="I9" s="34">
        <v>15</v>
      </c>
      <c r="J9" s="34">
        <f t="shared" si="1"/>
        <v>15</v>
      </c>
      <c r="K9" s="34">
        <v>42</v>
      </c>
      <c r="L9" s="34">
        <f t="shared" si="2"/>
        <v>42</v>
      </c>
      <c r="M9" s="35">
        <f t="shared" si="3"/>
        <v>33.352941176470587</v>
      </c>
      <c r="N9" s="35">
        <f t="shared" si="4"/>
        <v>15</v>
      </c>
      <c r="O9" s="35">
        <f t="shared" si="5"/>
        <v>42</v>
      </c>
      <c r="P9" s="33">
        <f t="shared" si="6"/>
        <v>90.35294117647058</v>
      </c>
      <c r="Q9" s="26"/>
      <c r="R9" s="26"/>
      <c r="S9" s="26"/>
      <c r="T9" s="26"/>
    </row>
    <row r="10" spans="1:20" ht="31.5" customHeight="1" x14ac:dyDescent="0.25">
      <c r="A10" s="101">
        <v>6</v>
      </c>
      <c r="B10" s="12" t="s">
        <v>90</v>
      </c>
      <c r="C10" s="81" t="s">
        <v>862</v>
      </c>
      <c r="D10" s="12" t="s">
        <v>87</v>
      </c>
      <c r="E10" s="14">
        <v>8</v>
      </c>
      <c r="F10" s="12" t="s">
        <v>88</v>
      </c>
      <c r="G10" s="34">
        <v>27.5</v>
      </c>
      <c r="H10" s="34">
        <f t="shared" si="0"/>
        <v>27.5</v>
      </c>
      <c r="I10" s="34">
        <v>19.899999999999999</v>
      </c>
      <c r="J10" s="34">
        <f t="shared" si="1"/>
        <v>19.899999999999999</v>
      </c>
      <c r="K10" s="34">
        <v>42</v>
      </c>
      <c r="L10" s="34">
        <f t="shared" si="2"/>
        <v>42</v>
      </c>
      <c r="M10" s="35">
        <f t="shared" si="3"/>
        <v>28.308823529411764</v>
      </c>
      <c r="N10" s="35">
        <f t="shared" si="4"/>
        <v>19.899999999999999</v>
      </c>
      <c r="O10" s="35">
        <f t="shared" si="5"/>
        <v>42</v>
      </c>
      <c r="P10" s="33">
        <f t="shared" si="6"/>
        <v>90.20882352941176</v>
      </c>
      <c r="Q10" s="26"/>
      <c r="R10" s="26"/>
      <c r="S10" s="26"/>
      <c r="T10" s="26"/>
    </row>
    <row r="11" spans="1:20" ht="31.5" customHeight="1" x14ac:dyDescent="0.25">
      <c r="A11" s="66">
        <v>7</v>
      </c>
      <c r="B11" s="12" t="s">
        <v>405</v>
      </c>
      <c r="C11" s="50" t="s">
        <v>872</v>
      </c>
      <c r="D11" s="12" t="s">
        <v>367</v>
      </c>
      <c r="E11" s="14">
        <v>8</v>
      </c>
      <c r="F11" s="12" t="s">
        <v>371</v>
      </c>
      <c r="G11" s="34">
        <v>32</v>
      </c>
      <c r="H11" s="34">
        <f t="shared" si="0"/>
        <v>32</v>
      </c>
      <c r="I11" s="34">
        <v>18</v>
      </c>
      <c r="J11" s="34">
        <f t="shared" si="1"/>
        <v>18</v>
      </c>
      <c r="K11" s="34">
        <v>39</v>
      </c>
      <c r="L11" s="34">
        <f t="shared" si="2"/>
        <v>39</v>
      </c>
      <c r="M11" s="35">
        <f t="shared" si="3"/>
        <v>32.941176470588232</v>
      </c>
      <c r="N11" s="35">
        <f t="shared" si="4"/>
        <v>18</v>
      </c>
      <c r="O11" s="35">
        <f t="shared" si="5"/>
        <v>39</v>
      </c>
      <c r="P11" s="33">
        <f t="shared" si="6"/>
        <v>89.941176470588232</v>
      </c>
      <c r="Q11" s="26"/>
      <c r="R11" s="26"/>
      <c r="S11" s="26"/>
      <c r="T11" s="26"/>
    </row>
    <row r="12" spans="1:20" ht="32.25" customHeight="1" x14ac:dyDescent="0.25">
      <c r="A12" s="101">
        <v>8</v>
      </c>
      <c r="B12" s="12" t="s">
        <v>84</v>
      </c>
      <c r="C12" s="76" t="s">
        <v>982</v>
      </c>
      <c r="D12" s="12" t="s">
        <v>80</v>
      </c>
      <c r="E12" s="14">
        <v>7</v>
      </c>
      <c r="F12" s="12" t="s">
        <v>81</v>
      </c>
      <c r="G12" s="34">
        <v>26.4</v>
      </c>
      <c r="H12" s="34">
        <f t="shared" si="0"/>
        <v>26.4</v>
      </c>
      <c r="I12" s="34">
        <v>17.3</v>
      </c>
      <c r="J12" s="34">
        <f t="shared" si="1"/>
        <v>17.3</v>
      </c>
      <c r="K12" s="34">
        <v>45</v>
      </c>
      <c r="L12" s="34">
        <f t="shared" si="2"/>
        <v>45</v>
      </c>
      <c r="M12" s="35">
        <f t="shared" si="3"/>
        <v>27.176470588235293</v>
      </c>
      <c r="N12" s="35">
        <f t="shared" si="4"/>
        <v>17.3</v>
      </c>
      <c r="O12" s="35">
        <f t="shared" si="5"/>
        <v>45</v>
      </c>
      <c r="P12" s="33">
        <f t="shared" si="6"/>
        <v>89.476470588235287</v>
      </c>
      <c r="Q12" s="26"/>
      <c r="R12" s="26"/>
      <c r="S12" s="26"/>
      <c r="T12" s="26"/>
    </row>
    <row r="13" spans="1:20" ht="33" customHeight="1" x14ac:dyDescent="0.25">
      <c r="A13" s="101">
        <v>9</v>
      </c>
      <c r="B13" s="12" t="s">
        <v>238</v>
      </c>
      <c r="C13" s="50" t="s">
        <v>865</v>
      </c>
      <c r="D13" s="12" t="s">
        <v>229</v>
      </c>
      <c r="E13" s="14">
        <v>8</v>
      </c>
      <c r="F13" s="12" t="s">
        <v>234</v>
      </c>
      <c r="G13" s="34">
        <v>27.5</v>
      </c>
      <c r="H13" s="34">
        <f t="shared" si="0"/>
        <v>27.5</v>
      </c>
      <c r="I13" s="34">
        <v>16</v>
      </c>
      <c r="J13" s="34">
        <f t="shared" si="1"/>
        <v>16</v>
      </c>
      <c r="K13" s="34">
        <v>44</v>
      </c>
      <c r="L13" s="34">
        <f t="shared" si="2"/>
        <v>44</v>
      </c>
      <c r="M13" s="35">
        <f t="shared" si="3"/>
        <v>28.308823529411764</v>
      </c>
      <c r="N13" s="35">
        <f t="shared" si="4"/>
        <v>16</v>
      </c>
      <c r="O13" s="35">
        <f t="shared" si="5"/>
        <v>44</v>
      </c>
      <c r="P13" s="33">
        <f t="shared" si="6"/>
        <v>88.308823529411768</v>
      </c>
      <c r="Q13" s="26"/>
      <c r="R13" s="26"/>
      <c r="S13" s="26"/>
      <c r="T13" s="26"/>
    </row>
    <row r="14" spans="1:20" ht="32.25" customHeight="1" x14ac:dyDescent="0.25">
      <c r="A14" s="66">
        <v>10</v>
      </c>
      <c r="B14" s="100" t="s">
        <v>612</v>
      </c>
      <c r="C14" s="106" t="s">
        <v>881</v>
      </c>
      <c r="D14" s="100" t="s">
        <v>610</v>
      </c>
      <c r="E14" s="107">
        <v>8</v>
      </c>
      <c r="F14" s="108" t="s">
        <v>611</v>
      </c>
      <c r="G14" s="34">
        <v>22</v>
      </c>
      <c r="H14" s="34">
        <f t="shared" si="0"/>
        <v>22</v>
      </c>
      <c r="I14" s="34">
        <v>19.3</v>
      </c>
      <c r="J14" s="34">
        <f t="shared" si="1"/>
        <v>19.3</v>
      </c>
      <c r="K14" s="34">
        <v>45</v>
      </c>
      <c r="L14" s="34">
        <f t="shared" si="2"/>
        <v>45</v>
      </c>
      <c r="M14" s="35">
        <f t="shared" si="3"/>
        <v>22.647058823529413</v>
      </c>
      <c r="N14" s="35">
        <f t="shared" si="4"/>
        <v>19.3</v>
      </c>
      <c r="O14" s="35">
        <f t="shared" si="5"/>
        <v>45</v>
      </c>
      <c r="P14" s="33">
        <f t="shared" si="6"/>
        <v>86.947058823529417</v>
      </c>
      <c r="Q14" s="26"/>
      <c r="R14" s="26"/>
      <c r="S14" s="26"/>
      <c r="T14" s="26"/>
    </row>
    <row r="15" spans="1:20" ht="33" customHeight="1" x14ac:dyDescent="0.25">
      <c r="A15" s="66">
        <v>11</v>
      </c>
      <c r="B15" s="58" t="s">
        <v>984</v>
      </c>
      <c r="C15" s="105" t="s">
        <v>985</v>
      </c>
      <c r="D15" s="58" t="s">
        <v>93</v>
      </c>
      <c r="E15" s="48">
        <v>7</v>
      </c>
      <c r="F15" s="59" t="s">
        <v>103</v>
      </c>
      <c r="G15" s="34">
        <v>21.1</v>
      </c>
      <c r="H15" s="34">
        <f t="shared" si="0"/>
        <v>21.1</v>
      </c>
      <c r="I15" s="34">
        <v>20</v>
      </c>
      <c r="J15" s="34">
        <f t="shared" si="1"/>
        <v>20</v>
      </c>
      <c r="K15" s="34">
        <v>45</v>
      </c>
      <c r="L15" s="34">
        <f t="shared" si="2"/>
        <v>45</v>
      </c>
      <c r="M15" s="35">
        <f t="shared" si="3"/>
        <v>21.720588235294116</v>
      </c>
      <c r="N15" s="35">
        <f t="shared" si="4"/>
        <v>20</v>
      </c>
      <c r="O15" s="35">
        <f t="shared" si="5"/>
        <v>45</v>
      </c>
      <c r="P15" s="33">
        <f t="shared" si="6"/>
        <v>86.720588235294116</v>
      </c>
      <c r="Q15" s="26"/>
      <c r="R15" s="26"/>
      <c r="S15" s="26"/>
      <c r="T15" s="26"/>
    </row>
    <row r="16" spans="1:20" ht="30" x14ac:dyDescent="0.25">
      <c r="A16" s="101">
        <v>12</v>
      </c>
      <c r="B16" s="79" t="s">
        <v>727</v>
      </c>
      <c r="C16" s="80" t="s">
        <v>886</v>
      </c>
      <c r="D16" s="63" t="s">
        <v>717</v>
      </c>
      <c r="E16" s="67">
        <v>8</v>
      </c>
      <c r="F16" s="79" t="s">
        <v>698</v>
      </c>
      <c r="G16" s="34">
        <v>33</v>
      </c>
      <c r="H16" s="34">
        <f t="shared" si="0"/>
        <v>33</v>
      </c>
      <c r="I16" s="34">
        <v>19</v>
      </c>
      <c r="J16" s="34">
        <f t="shared" si="1"/>
        <v>19</v>
      </c>
      <c r="K16" s="34">
        <v>33</v>
      </c>
      <c r="L16" s="34">
        <f t="shared" si="2"/>
        <v>33</v>
      </c>
      <c r="M16" s="35">
        <f t="shared" si="3"/>
        <v>33.970588235294116</v>
      </c>
      <c r="N16" s="35">
        <f t="shared" si="4"/>
        <v>19</v>
      </c>
      <c r="O16" s="35">
        <f t="shared" si="5"/>
        <v>33</v>
      </c>
      <c r="P16" s="33">
        <f t="shared" si="6"/>
        <v>85.970588235294116</v>
      </c>
      <c r="Q16" s="26"/>
      <c r="R16" s="26"/>
      <c r="S16" s="26"/>
      <c r="T16" s="26"/>
    </row>
    <row r="17" spans="1:20" ht="30" x14ac:dyDescent="0.25">
      <c r="A17" s="66">
        <v>13</v>
      </c>
      <c r="B17" s="12" t="s">
        <v>239</v>
      </c>
      <c r="C17" s="50" t="s">
        <v>864</v>
      </c>
      <c r="D17" s="12" t="s">
        <v>229</v>
      </c>
      <c r="E17" s="14">
        <v>8</v>
      </c>
      <c r="F17" s="12" t="s">
        <v>230</v>
      </c>
      <c r="G17" s="34">
        <v>23.3</v>
      </c>
      <c r="H17" s="34">
        <f t="shared" si="0"/>
        <v>23.3</v>
      </c>
      <c r="I17" s="34">
        <v>16</v>
      </c>
      <c r="J17" s="34">
        <f t="shared" si="1"/>
        <v>16</v>
      </c>
      <c r="K17" s="34">
        <v>45</v>
      </c>
      <c r="L17" s="34">
        <f t="shared" si="2"/>
        <v>45</v>
      </c>
      <c r="M17" s="35">
        <f t="shared" si="3"/>
        <v>23.985294117647058</v>
      </c>
      <c r="N17" s="35">
        <f t="shared" si="4"/>
        <v>16</v>
      </c>
      <c r="O17" s="35">
        <f t="shared" si="5"/>
        <v>45</v>
      </c>
      <c r="P17" s="33">
        <f t="shared" si="6"/>
        <v>84.985294117647058</v>
      </c>
      <c r="Q17" s="22"/>
      <c r="R17" s="22"/>
      <c r="S17" s="22"/>
      <c r="T17" s="22"/>
    </row>
    <row r="18" spans="1:20" ht="30" x14ac:dyDescent="0.25">
      <c r="A18" s="101">
        <v>14</v>
      </c>
      <c r="B18" s="12" t="s">
        <v>27</v>
      </c>
      <c r="C18" s="76" t="s">
        <v>1032</v>
      </c>
      <c r="D18" s="12" t="s">
        <v>20</v>
      </c>
      <c r="E18" s="14">
        <v>7</v>
      </c>
      <c r="F18" s="12" t="s">
        <v>21</v>
      </c>
      <c r="G18" s="34">
        <v>27</v>
      </c>
      <c r="H18" s="34">
        <f t="shared" si="0"/>
        <v>27</v>
      </c>
      <c r="I18" s="34">
        <v>15.1</v>
      </c>
      <c r="J18" s="34">
        <f t="shared" si="1"/>
        <v>15.1</v>
      </c>
      <c r="K18" s="34">
        <v>42</v>
      </c>
      <c r="L18" s="34">
        <f t="shared" si="2"/>
        <v>42</v>
      </c>
      <c r="M18" s="35">
        <f t="shared" si="3"/>
        <v>27.794117647058822</v>
      </c>
      <c r="N18" s="35">
        <f t="shared" si="4"/>
        <v>15.1</v>
      </c>
      <c r="O18" s="35">
        <f t="shared" si="5"/>
        <v>42</v>
      </c>
      <c r="P18" s="33">
        <f t="shared" si="6"/>
        <v>84.89411764705882</v>
      </c>
      <c r="Q18" s="22"/>
      <c r="R18" s="22"/>
      <c r="S18" s="22"/>
      <c r="T18" s="22"/>
    </row>
    <row r="19" spans="1:20" ht="30" x14ac:dyDescent="0.25">
      <c r="A19" s="101">
        <v>15</v>
      </c>
      <c r="B19" s="79" t="s">
        <v>1049</v>
      </c>
      <c r="C19" s="80" t="s">
        <v>1050</v>
      </c>
      <c r="D19" s="63" t="s">
        <v>1051</v>
      </c>
      <c r="E19" s="67">
        <v>7</v>
      </c>
      <c r="F19" s="79" t="s">
        <v>1052</v>
      </c>
      <c r="G19" s="34">
        <v>26</v>
      </c>
      <c r="H19" s="34"/>
      <c r="I19" s="34">
        <v>19</v>
      </c>
      <c r="J19" s="34"/>
      <c r="K19" s="34">
        <v>39</v>
      </c>
      <c r="L19" s="34">
        <f t="shared" si="2"/>
        <v>39</v>
      </c>
      <c r="M19" s="35">
        <f t="shared" si="3"/>
        <v>26.764705882352942</v>
      </c>
      <c r="N19" s="35">
        <f t="shared" si="4"/>
        <v>19</v>
      </c>
      <c r="O19" s="35">
        <f t="shared" si="5"/>
        <v>39</v>
      </c>
      <c r="P19" s="33">
        <f t="shared" si="6"/>
        <v>84.764705882352942</v>
      </c>
      <c r="Q19" s="22"/>
      <c r="R19" s="22"/>
      <c r="S19" s="22"/>
      <c r="T19" s="22"/>
    </row>
    <row r="20" spans="1:20" ht="30" x14ac:dyDescent="0.25">
      <c r="A20" s="66">
        <v>16</v>
      </c>
      <c r="B20" s="12" t="s">
        <v>380</v>
      </c>
      <c r="C20" s="50" t="s">
        <v>873</v>
      </c>
      <c r="D20" s="12" t="s">
        <v>381</v>
      </c>
      <c r="E20" s="14">
        <v>8</v>
      </c>
      <c r="F20" s="12" t="s">
        <v>379</v>
      </c>
      <c r="G20" s="34">
        <v>29.9</v>
      </c>
      <c r="H20" s="34">
        <f t="shared" ref="H20:H51" si="7">IF(OR(G20=MIN(G$5:G$114),G20=""),"",G20)</f>
        <v>29.9</v>
      </c>
      <c r="I20" s="34">
        <v>17.8</v>
      </c>
      <c r="J20" s="34">
        <f t="shared" ref="J20:J34" si="8">IF(OR(I20=MIN(I$5:I$114),I20=""),"",I20)</f>
        <v>17.8</v>
      </c>
      <c r="K20" s="34">
        <v>36</v>
      </c>
      <c r="L20" s="34">
        <f t="shared" si="2"/>
        <v>36</v>
      </c>
      <c r="M20" s="35">
        <f t="shared" si="3"/>
        <v>30.779411764705884</v>
      </c>
      <c r="N20" s="35">
        <f t="shared" si="4"/>
        <v>17.8</v>
      </c>
      <c r="O20" s="35">
        <f t="shared" si="5"/>
        <v>36</v>
      </c>
      <c r="P20" s="33">
        <f t="shared" si="6"/>
        <v>84.579411764705881</v>
      </c>
      <c r="Q20" s="22"/>
      <c r="R20" s="22"/>
      <c r="S20" s="22"/>
      <c r="T20" s="22"/>
    </row>
    <row r="21" spans="1:20" ht="30" x14ac:dyDescent="0.25">
      <c r="A21" s="66">
        <v>17</v>
      </c>
      <c r="B21" s="20" t="s">
        <v>596</v>
      </c>
      <c r="C21" s="104" t="s">
        <v>853</v>
      </c>
      <c r="D21" s="20" t="s">
        <v>534</v>
      </c>
      <c r="E21" s="21">
        <v>8</v>
      </c>
      <c r="F21" s="20" t="s">
        <v>535</v>
      </c>
      <c r="G21" s="34">
        <v>21.7</v>
      </c>
      <c r="H21" s="34">
        <f t="shared" si="7"/>
        <v>21.7</v>
      </c>
      <c r="I21" s="34">
        <v>20</v>
      </c>
      <c r="J21" s="34">
        <f t="shared" si="8"/>
        <v>20</v>
      </c>
      <c r="K21" s="34">
        <v>42</v>
      </c>
      <c r="L21" s="34">
        <f t="shared" si="2"/>
        <v>42</v>
      </c>
      <c r="M21" s="35">
        <f t="shared" si="3"/>
        <v>22.338235294117649</v>
      </c>
      <c r="N21" s="35">
        <f t="shared" si="4"/>
        <v>20</v>
      </c>
      <c r="O21" s="35">
        <f t="shared" si="5"/>
        <v>42</v>
      </c>
      <c r="P21" s="33">
        <f t="shared" si="6"/>
        <v>84.338235294117652</v>
      </c>
      <c r="Q21" s="22"/>
      <c r="R21" s="22"/>
      <c r="S21" s="22"/>
      <c r="T21" s="22"/>
    </row>
    <row r="22" spans="1:20" ht="30" x14ac:dyDescent="0.25">
      <c r="A22" s="66">
        <v>18</v>
      </c>
      <c r="B22" s="12" t="s">
        <v>1023</v>
      </c>
      <c r="C22" s="50" t="s">
        <v>1024</v>
      </c>
      <c r="D22" s="12" t="s">
        <v>407</v>
      </c>
      <c r="E22" s="14">
        <v>7</v>
      </c>
      <c r="F22" s="12" t="s">
        <v>411</v>
      </c>
      <c r="G22" s="34">
        <v>24.4</v>
      </c>
      <c r="H22" s="34">
        <f t="shared" si="7"/>
        <v>24.4</v>
      </c>
      <c r="I22" s="34">
        <v>14</v>
      </c>
      <c r="J22" s="34">
        <f t="shared" si="8"/>
        <v>14</v>
      </c>
      <c r="K22" s="34">
        <v>45</v>
      </c>
      <c r="L22" s="34">
        <f t="shared" si="2"/>
        <v>45</v>
      </c>
      <c r="M22" s="35">
        <f t="shared" si="3"/>
        <v>25.117647058823529</v>
      </c>
      <c r="N22" s="35">
        <f t="shared" si="4"/>
        <v>14</v>
      </c>
      <c r="O22" s="35">
        <f t="shared" si="5"/>
        <v>45</v>
      </c>
      <c r="P22" s="33">
        <f t="shared" si="6"/>
        <v>84.117647058823536</v>
      </c>
      <c r="Q22" s="22"/>
      <c r="R22" s="22"/>
      <c r="S22" s="22"/>
      <c r="T22" s="22"/>
    </row>
    <row r="23" spans="1:20" ht="30" x14ac:dyDescent="0.25">
      <c r="A23" s="66">
        <v>19</v>
      </c>
      <c r="B23" s="12" t="s">
        <v>324</v>
      </c>
      <c r="C23" s="50" t="s">
        <v>1046</v>
      </c>
      <c r="D23" s="12" t="s">
        <v>283</v>
      </c>
      <c r="E23" s="14">
        <v>7</v>
      </c>
      <c r="F23" s="12" t="s">
        <v>287</v>
      </c>
      <c r="G23" s="34">
        <v>33</v>
      </c>
      <c r="H23" s="34">
        <f t="shared" si="7"/>
        <v>33</v>
      </c>
      <c r="I23" s="34">
        <v>11</v>
      </c>
      <c r="J23" s="34">
        <f t="shared" si="8"/>
        <v>11</v>
      </c>
      <c r="K23" s="34">
        <v>39</v>
      </c>
      <c r="L23" s="34">
        <f t="shared" si="2"/>
        <v>39</v>
      </c>
      <c r="M23" s="35">
        <f t="shared" si="3"/>
        <v>33.970588235294116</v>
      </c>
      <c r="N23" s="35">
        <f t="shared" si="4"/>
        <v>11</v>
      </c>
      <c r="O23" s="35">
        <f t="shared" si="5"/>
        <v>39</v>
      </c>
      <c r="P23" s="33">
        <f t="shared" si="6"/>
        <v>83.970588235294116</v>
      </c>
      <c r="Q23" s="22"/>
      <c r="R23" s="22"/>
      <c r="S23" s="22"/>
      <c r="T23" s="22"/>
    </row>
    <row r="24" spans="1:20" ht="30" x14ac:dyDescent="0.25">
      <c r="A24" s="101">
        <v>20</v>
      </c>
      <c r="B24" s="12" t="s">
        <v>26</v>
      </c>
      <c r="C24" s="76" t="s">
        <v>1031</v>
      </c>
      <c r="D24" s="12" t="s">
        <v>20</v>
      </c>
      <c r="E24" s="14">
        <v>7</v>
      </c>
      <c r="F24" s="12" t="s">
        <v>21</v>
      </c>
      <c r="G24" s="34">
        <v>27</v>
      </c>
      <c r="H24" s="34">
        <f t="shared" si="7"/>
        <v>27</v>
      </c>
      <c r="I24" s="34">
        <v>13.1</v>
      </c>
      <c r="J24" s="34">
        <f t="shared" si="8"/>
        <v>13.1</v>
      </c>
      <c r="K24" s="34">
        <v>42</v>
      </c>
      <c r="L24" s="34">
        <f t="shared" si="2"/>
        <v>42</v>
      </c>
      <c r="M24" s="35">
        <f t="shared" si="3"/>
        <v>27.794117647058822</v>
      </c>
      <c r="N24" s="35">
        <f t="shared" si="4"/>
        <v>13.1</v>
      </c>
      <c r="O24" s="35">
        <f t="shared" si="5"/>
        <v>42</v>
      </c>
      <c r="P24" s="33">
        <f t="shared" si="6"/>
        <v>82.89411764705882</v>
      </c>
      <c r="Q24" s="22"/>
      <c r="R24" s="22"/>
      <c r="S24" s="22"/>
      <c r="T24" s="22"/>
    </row>
    <row r="25" spans="1:20" ht="30" x14ac:dyDescent="0.25">
      <c r="A25" s="66">
        <v>21</v>
      </c>
      <c r="B25" s="20" t="s">
        <v>586</v>
      </c>
      <c r="C25" s="104" t="s">
        <v>991</v>
      </c>
      <c r="D25" s="20" t="s">
        <v>534</v>
      </c>
      <c r="E25" s="21">
        <v>7</v>
      </c>
      <c r="F25" s="20" t="s">
        <v>537</v>
      </c>
      <c r="G25" s="34">
        <v>17.3</v>
      </c>
      <c r="H25" s="34">
        <f t="shared" si="7"/>
        <v>17.3</v>
      </c>
      <c r="I25" s="34">
        <v>19.899999999999999</v>
      </c>
      <c r="J25" s="34">
        <f t="shared" si="8"/>
        <v>19.899999999999999</v>
      </c>
      <c r="K25" s="34">
        <v>45</v>
      </c>
      <c r="L25" s="34">
        <f t="shared" si="2"/>
        <v>45</v>
      </c>
      <c r="M25" s="35">
        <f t="shared" si="3"/>
        <v>17.808823529411764</v>
      </c>
      <c r="N25" s="35">
        <f t="shared" si="4"/>
        <v>19.899999999999999</v>
      </c>
      <c r="O25" s="35">
        <f t="shared" si="5"/>
        <v>45</v>
      </c>
      <c r="P25" s="33">
        <f t="shared" si="6"/>
        <v>82.70882352941176</v>
      </c>
      <c r="Q25" s="22"/>
      <c r="R25" s="22"/>
      <c r="S25" s="22"/>
      <c r="T25" s="22"/>
    </row>
    <row r="26" spans="1:20" ht="30" x14ac:dyDescent="0.25">
      <c r="A26" s="66">
        <v>22</v>
      </c>
      <c r="B26" s="12" t="s">
        <v>25</v>
      </c>
      <c r="C26" s="76" t="s">
        <v>1030</v>
      </c>
      <c r="D26" s="12" t="s">
        <v>20</v>
      </c>
      <c r="E26" s="14">
        <v>7</v>
      </c>
      <c r="F26" s="12" t="s">
        <v>21</v>
      </c>
      <c r="G26" s="34">
        <v>22.5</v>
      </c>
      <c r="H26" s="34">
        <f t="shared" si="7"/>
        <v>22.5</v>
      </c>
      <c r="I26" s="34">
        <v>14.1</v>
      </c>
      <c r="J26" s="34">
        <f t="shared" si="8"/>
        <v>14.1</v>
      </c>
      <c r="K26" s="34">
        <v>45</v>
      </c>
      <c r="L26" s="34">
        <f t="shared" si="2"/>
        <v>45</v>
      </c>
      <c r="M26" s="35">
        <f t="shared" si="3"/>
        <v>23.161764705882351</v>
      </c>
      <c r="N26" s="35">
        <f t="shared" si="4"/>
        <v>14.1</v>
      </c>
      <c r="O26" s="35">
        <f t="shared" si="5"/>
        <v>45</v>
      </c>
      <c r="P26" s="33">
        <f t="shared" si="6"/>
        <v>82.261764705882342</v>
      </c>
      <c r="Q26" s="22"/>
      <c r="R26" s="22"/>
      <c r="S26" s="22"/>
      <c r="T26" s="22"/>
    </row>
    <row r="27" spans="1:20" ht="30" x14ac:dyDescent="0.25">
      <c r="A27" s="66">
        <v>23</v>
      </c>
      <c r="B27" s="20" t="s">
        <v>589</v>
      </c>
      <c r="C27" s="104" t="s">
        <v>994</v>
      </c>
      <c r="D27" s="20" t="s">
        <v>534</v>
      </c>
      <c r="E27" s="21">
        <v>7</v>
      </c>
      <c r="F27" s="20" t="s">
        <v>539</v>
      </c>
      <c r="G27" s="34">
        <v>16.5</v>
      </c>
      <c r="H27" s="34">
        <f t="shared" si="7"/>
        <v>16.5</v>
      </c>
      <c r="I27" s="34">
        <v>20</v>
      </c>
      <c r="J27" s="34">
        <f t="shared" si="8"/>
        <v>20</v>
      </c>
      <c r="K27" s="34">
        <v>45</v>
      </c>
      <c r="L27" s="34">
        <f t="shared" si="2"/>
        <v>45</v>
      </c>
      <c r="M27" s="35">
        <f t="shared" si="3"/>
        <v>16.985294117647058</v>
      </c>
      <c r="N27" s="35">
        <f t="shared" si="4"/>
        <v>20</v>
      </c>
      <c r="O27" s="35">
        <f t="shared" si="5"/>
        <v>45</v>
      </c>
      <c r="P27" s="33">
        <f t="shared" si="6"/>
        <v>81.985294117647058</v>
      </c>
      <c r="Q27" s="22"/>
      <c r="R27" s="22"/>
      <c r="S27" s="22"/>
      <c r="T27" s="22"/>
    </row>
    <row r="28" spans="1:20" ht="40.5" customHeight="1" x14ac:dyDescent="0.25">
      <c r="A28" s="66">
        <v>24</v>
      </c>
      <c r="B28" s="12" t="s">
        <v>323</v>
      </c>
      <c r="C28" s="50" t="s">
        <v>1045</v>
      </c>
      <c r="D28" s="12" t="s">
        <v>283</v>
      </c>
      <c r="E28" s="14">
        <v>7</v>
      </c>
      <c r="F28" s="12" t="s">
        <v>287</v>
      </c>
      <c r="G28" s="34">
        <v>33</v>
      </c>
      <c r="H28" s="34">
        <f t="shared" si="7"/>
        <v>33</v>
      </c>
      <c r="I28" s="34">
        <v>12</v>
      </c>
      <c r="J28" s="34">
        <f t="shared" si="8"/>
        <v>12</v>
      </c>
      <c r="K28" s="34">
        <v>36</v>
      </c>
      <c r="L28" s="34">
        <f t="shared" si="2"/>
        <v>36</v>
      </c>
      <c r="M28" s="35">
        <f t="shared" si="3"/>
        <v>33.970588235294116</v>
      </c>
      <c r="N28" s="35">
        <f t="shared" si="4"/>
        <v>12</v>
      </c>
      <c r="O28" s="35">
        <f t="shared" si="5"/>
        <v>36</v>
      </c>
      <c r="P28" s="33">
        <f t="shared" si="6"/>
        <v>81.970588235294116</v>
      </c>
      <c r="Q28" s="22"/>
      <c r="R28" s="22"/>
      <c r="S28" s="22"/>
      <c r="T28" s="22"/>
    </row>
    <row r="29" spans="1:20" ht="30" x14ac:dyDescent="0.25">
      <c r="A29" s="66">
        <v>25</v>
      </c>
      <c r="B29" s="20" t="s">
        <v>592</v>
      </c>
      <c r="C29" s="104" t="s">
        <v>1000</v>
      </c>
      <c r="D29" s="20" t="s">
        <v>534</v>
      </c>
      <c r="E29" s="21">
        <v>7</v>
      </c>
      <c r="F29" s="20" t="s">
        <v>539</v>
      </c>
      <c r="G29" s="34">
        <v>25.09</v>
      </c>
      <c r="H29" s="34">
        <f t="shared" si="7"/>
        <v>25.09</v>
      </c>
      <c r="I29" s="34">
        <v>20</v>
      </c>
      <c r="J29" s="34">
        <f t="shared" si="8"/>
        <v>20</v>
      </c>
      <c r="K29" s="34">
        <v>36</v>
      </c>
      <c r="L29" s="34">
        <f t="shared" si="2"/>
        <v>36</v>
      </c>
      <c r="M29" s="35">
        <f t="shared" si="3"/>
        <v>25.827941176470588</v>
      </c>
      <c r="N29" s="35">
        <f t="shared" si="4"/>
        <v>20</v>
      </c>
      <c r="O29" s="35">
        <f t="shared" si="5"/>
        <v>36</v>
      </c>
      <c r="P29" s="33">
        <f t="shared" si="6"/>
        <v>81.827941176470588</v>
      </c>
      <c r="Q29" s="22"/>
      <c r="R29" s="22"/>
      <c r="S29" s="22"/>
      <c r="T29" s="22"/>
    </row>
    <row r="30" spans="1:20" ht="30" x14ac:dyDescent="0.25">
      <c r="A30" s="101">
        <v>26</v>
      </c>
      <c r="B30" s="12" t="s">
        <v>362</v>
      </c>
      <c r="C30" s="50" t="s">
        <v>1026</v>
      </c>
      <c r="D30" s="12" t="s">
        <v>358</v>
      </c>
      <c r="E30" s="14">
        <v>7</v>
      </c>
      <c r="F30" s="12" t="s">
        <v>356</v>
      </c>
      <c r="G30" s="34">
        <v>23</v>
      </c>
      <c r="H30" s="34">
        <f t="shared" si="7"/>
        <v>23</v>
      </c>
      <c r="I30" s="34">
        <v>19</v>
      </c>
      <c r="J30" s="34">
        <f t="shared" si="8"/>
        <v>19</v>
      </c>
      <c r="K30" s="34">
        <v>39</v>
      </c>
      <c r="L30" s="34">
        <f t="shared" si="2"/>
        <v>39</v>
      </c>
      <c r="M30" s="35">
        <f t="shared" si="3"/>
        <v>23.676470588235293</v>
      </c>
      <c r="N30" s="35">
        <f t="shared" si="4"/>
        <v>19</v>
      </c>
      <c r="O30" s="35">
        <f t="shared" si="5"/>
        <v>39</v>
      </c>
      <c r="P30" s="33">
        <f t="shared" si="6"/>
        <v>81.67647058823529</v>
      </c>
      <c r="Q30" s="22"/>
      <c r="R30" s="22"/>
      <c r="S30" s="22"/>
      <c r="T30" s="22"/>
    </row>
    <row r="31" spans="1:20" ht="30" x14ac:dyDescent="0.25">
      <c r="A31" s="66">
        <v>27</v>
      </c>
      <c r="B31" s="12" t="s">
        <v>273</v>
      </c>
      <c r="C31" s="50" t="s">
        <v>866</v>
      </c>
      <c r="D31" s="12" t="s">
        <v>262</v>
      </c>
      <c r="E31" s="14">
        <v>8</v>
      </c>
      <c r="F31" s="12" t="s">
        <v>274</v>
      </c>
      <c r="G31" s="34">
        <v>16</v>
      </c>
      <c r="H31" s="34">
        <f t="shared" si="7"/>
        <v>16</v>
      </c>
      <c r="I31" s="34">
        <v>20</v>
      </c>
      <c r="J31" s="34">
        <f t="shared" si="8"/>
        <v>20</v>
      </c>
      <c r="K31" s="34">
        <v>45</v>
      </c>
      <c r="L31" s="34">
        <f t="shared" si="2"/>
        <v>45</v>
      </c>
      <c r="M31" s="35">
        <f t="shared" si="3"/>
        <v>16.470588235294116</v>
      </c>
      <c r="N31" s="35">
        <f t="shared" si="4"/>
        <v>20</v>
      </c>
      <c r="O31" s="35">
        <f t="shared" si="5"/>
        <v>45</v>
      </c>
      <c r="P31" s="33">
        <f t="shared" si="6"/>
        <v>81.470588235294116</v>
      </c>
      <c r="Q31" s="22"/>
      <c r="R31" s="22"/>
      <c r="S31" s="22"/>
      <c r="T31" s="22"/>
    </row>
    <row r="32" spans="1:20" ht="30" x14ac:dyDescent="0.25">
      <c r="A32" s="66">
        <v>28</v>
      </c>
      <c r="B32" s="12" t="s">
        <v>1028</v>
      </c>
      <c r="C32" s="76" t="s">
        <v>1029</v>
      </c>
      <c r="D32" s="12" t="s">
        <v>20</v>
      </c>
      <c r="E32" s="14">
        <v>7</v>
      </c>
      <c r="F32" s="12" t="s">
        <v>21</v>
      </c>
      <c r="G32" s="34">
        <v>22.5</v>
      </c>
      <c r="H32" s="34">
        <f t="shared" si="7"/>
        <v>22.5</v>
      </c>
      <c r="I32" s="34">
        <v>16.100000000000001</v>
      </c>
      <c r="J32" s="34">
        <f t="shared" si="8"/>
        <v>16.100000000000001</v>
      </c>
      <c r="K32" s="34">
        <v>42</v>
      </c>
      <c r="L32" s="34">
        <f t="shared" si="2"/>
        <v>42</v>
      </c>
      <c r="M32" s="35">
        <f t="shared" si="3"/>
        <v>23.161764705882351</v>
      </c>
      <c r="N32" s="35">
        <f t="shared" si="4"/>
        <v>16.100000000000001</v>
      </c>
      <c r="O32" s="35">
        <f t="shared" si="5"/>
        <v>42</v>
      </c>
      <c r="P32" s="33">
        <f t="shared" si="6"/>
        <v>81.261764705882356</v>
      </c>
      <c r="Q32" s="22"/>
      <c r="R32" s="22"/>
      <c r="S32" s="22"/>
      <c r="T32" s="22"/>
    </row>
    <row r="33" spans="1:20" ht="32.25" customHeight="1" x14ac:dyDescent="0.25">
      <c r="A33" s="101">
        <v>29</v>
      </c>
      <c r="B33" s="12" t="s">
        <v>89</v>
      </c>
      <c r="C33" s="81" t="s">
        <v>863</v>
      </c>
      <c r="D33" s="12" t="s">
        <v>87</v>
      </c>
      <c r="E33" s="14">
        <v>8</v>
      </c>
      <c r="F33" s="12" t="s">
        <v>88</v>
      </c>
      <c r="G33" s="34">
        <v>21.3</v>
      </c>
      <c r="H33" s="34">
        <f t="shared" si="7"/>
        <v>21.3</v>
      </c>
      <c r="I33" s="34">
        <v>19.8</v>
      </c>
      <c r="J33" s="34">
        <f t="shared" si="8"/>
        <v>19.8</v>
      </c>
      <c r="K33" s="34">
        <v>39</v>
      </c>
      <c r="L33" s="34">
        <f t="shared" si="2"/>
        <v>39</v>
      </c>
      <c r="M33" s="35">
        <f t="shared" si="3"/>
        <v>21.926470588235293</v>
      </c>
      <c r="N33" s="35">
        <f t="shared" si="4"/>
        <v>19.8</v>
      </c>
      <c r="O33" s="35">
        <f t="shared" si="5"/>
        <v>39</v>
      </c>
      <c r="P33" s="33">
        <f t="shared" si="6"/>
        <v>80.726470588235287</v>
      </c>
      <c r="Q33" s="22"/>
      <c r="R33" s="22"/>
      <c r="S33" s="22"/>
      <c r="T33" s="22"/>
    </row>
    <row r="34" spans="1:20" ht="30" x14ac:dyDescent="0.25">
      <c r="A34" s="66">
        <v>30</v>
      </c>
      <c r="B34" s="20" t="s">
        <v>585</v>
      </c>
      <c r="C34" s="104" t="s">
        <v>995</v>
      </c>
      <c r="D34" s="20" t="s">
        <v>534</v>
      </c>
      <c r="E34" s="21">
        <v>7</v>
      </c>
      <c r="F34" s="20" t="s">
        <v>537</v>
      </c>
      <c r="G34" s="34">
        <v>24.05</v>
      </c>
      <c r="H34" s="34">
        <f t="shared" si="7"/>
        <v>24.05</v>
      </c>
      <c r="I34" s="34">
        <v>19.899999999999999</v>
      </c>
      <c r="J34" s="34">
        <f t="shared" si="8"/>
        <v>19.899999999999999</v>
      </c>
      <c r="K34" s="34">
        <v>36</v>
      </c>
      <c r="L34" s="34">
        <f t="shared" si="2"/>
        <v>36</v>
      </c>
      <c r="M34" s="35">
        <f t="shared" si="3"/>
        <v>24.757352941176471</v>
      </c>
      <c r="N34" s="35">
        <f t="shared" si="4"/>
        <v>19.899999999999999</v>
      </c>
      <c r="O34" s="35">
        <f t="shared" si="5"/>
        <v>36</v>
      </c>
      <c r="P34" s="33">
        <f t="shared" si="6"/>
        <v>80.65735294117647</v>
      </c>
      <c r="Q34" s="22"/>
      <c r="R34" s="22"/>
      <c r="S34" s="22"/>
      <c r="T34" s="22"/>
    </row>
    <row r="35" spans="1:20" ht="36.75" customHeight="1" x14ac:dyDescent="0.25">
      <c r="A35" s="66">
        <v>31</v>
      </c>
      <c r="B35" s="63" t="s">
        <v>891</v>
      </c>
      <c r="C35" s="76" t="s">
        <v>894</v>
      </c>
      <c r="D35" s="63" t="s">
        <v>892</v>
      </c>
      <c r="E35" s="67">
        <v>8</v>
      </c>
      <c r="F35" s="95" t="s">
        <v>896</v>
      </c>
      <c r="G35" s="34">
        <v>24.9</v>
      </c>
      <c r="H35" s="34">
        <f t="shared" si="7"/>
        <v>24.9</v>
      </c>
      <c r="I35" s="34">
        <v>16</v>
      </c>
      <c r="J35" s="34"/>
      <c r="K35" s="34">
        <v>39</v>
      </c>
      <c r="L35" s="34">
        <f t="shared" si="2"/>
        <v>39</v>
      </c>
      <c r="M35" s="35">
        <f t="shared" si="3"/>
        <v>25.632352941176471</v>
      </c>
      <c r="N35" s="35">
        <f t="shared" si="4"/>
        <v>16</v>
      </c>
      <c r="O35" s="35">
        <f t="shared" si="5"/>
        <v>39</v>
      </c>
      <c r="P35" s="33">
        <f t="shared" si="6"/>
        <v>80.632352941176464</v>
      </c>
      <c r="Q35" s="22"/>
      <c r="R35" s="22"/>
      <c r="S35" s="22"/>
      <c r="T35" s="22"/>
    </row>
    <row r="36" spans="1:20" ht="30" x14ac:dyDescent="0.25">
      <c r="A36" s="66">
        <v>32</v>
      </c>
      <c r="B36" s="63" t="s">
        <v>716</v>
      </c>
      <c r="C36" s="76" t="s">
        <v>1017</v>
      </c>
      <c r="D36" s="63" t="s">
        <v>717</v>
      </c>
      <c r="E36" s="67">
        <v>7</v>
      </c>
      <c r="F36" s="63" t="s">
        <v>718</v>
      </c>
      <c r="G36" s="34">
        <v>29</v>
      </c>
      <c r="H36" s="34">
        <f t="shared" si="7"/>
        <v>29</v>
      </c>
      <c r="I36" s="34">
        <v>19.5</v>
      </c>
      <c r="J36" s="34">
        <f t="shared" ref="J36:J43" si="9">IF(OR(I36=MIN(I$5:I$114),I36=""),"",I36)</f>
        <v>19.5</v>
      </c>
      <c r="K36" s="34">
        <v>30</v>
      </c>
      <c r="L36" s="34">
        <f t="shared" si="2"/>
        <v>30</v>
      </c>
      <c r="M36" s="35">
        <f t="shared" si="3"/>
        <v>29.852941176470587</v>
      </c>
      <c r="N36" s="35">
        <f t="shared" si="4"/>
        <v>19.5</v>
      </c>
      <c r="O36" s="35">
        <f t="shared" si="5"/>
        <v>30</v>
      </c>
      <c r="P36" s="33">
        <f t="shared" si="6"/>
        <v>79.35294117647058</v>
      </c>
      <c r="Q36" s="22"/>
      <c r="R36" s="22"/>
      <c r="S36" s="22"/>
      <c r="T36" s="22"/>
    </row>
    <row r="37" spans="1:20" ht="30" x14ac:dyDescent="0.25">
      <c r="A37" s="66">
        <v>33</v>
      </c>
      <c r="B37" s="63" t="s">
        <v>687</v>
      </c>
      <c r="C37" s="76" t="s">
        <v>855</v>
      </c>
      <c r="D37" s="63" t="s">
        <v>670</v>
      </c>
      <c r="E37" s="67">
        <v>8</v>
      </c>
      <c r="F37" s="63" t="s">
        <v>674</v>
      </c>
      <c r="G37" s="34">
        <v>27.5</v>
      </c>
      <c r="H37" s="34">
        <f t="shared" si="7"/>
        <v>27.5</v>
      </c>
      <c r="I37" s="34">
        <v>18</v>
      </c>
      <c r="J37" s="34">
        <f t="shared" si="9"/>
        <v>18</v>
      </c>
      <c r="K37" s="34">
        <v>33</v>
      </c>
      <c r="L37" s="34">
        <f t="shared" ref="L37:L68" si="10">IF(OR(K37=MIN(K$5:K$114),K37=""),"",K37)</f>
        <v>33</v>
      </c>
      <c r="M37" s="35">
        <f t="shared" ref="M37:M68" si="11">IF(G37&lt;&gt;"",(35*G37)/MAX(G$5:G$114),"")</f>
        <v>28.308823529411764</v>
      </c>
      <c r="N37" s="35">
        <f t="shared" ref="N37:N68" si="12">IF(I37&lt;&gt;"",IF(I37=0,0,(20*I37)/MAX(I$5:I$114)),"0")</f>
        <v>18</v>
      </c>
      <c r="O37" s="35">
        <f t="shared" ref="O37:O68" si="13">IF(K37&lt;&gt;"",IF(K37=0,0,(45*K37)/MAX(K$5:K$114)),"0")</f>
        <v>33</v>
      </c>
      <c r="P37" s="33">
        <f t="shared" ref="P37:P68" si="14">M37+N37+O37</f>
        <v>79.308823529411768</v>
      </c>
      <c r="Q37" s="22"/>
      <c r="R37" s="22"/>
      <c r="S37" s="22"/>
      <c r="T37" s="22"/>
    </row>
    <row r="38" spans="1:20" ht="30" x14ac:dyDescent="0.25">
      <c r="A38" s="66">
        <v>34</v>
      </c>
      <c r="B38" s="12" t="s">
        <v>24</v>
      </c>
      <c r="C38" s="76" t="s">
        <v>861</v>
      </c>
      <c r="D38" s="12" t="s">
        <v>20</v>
      </c>
      <c r="E38" s="14">
        <v>8</v>
      </c>
      <c r="F38" s="12" t="s">
        <v>28</v>
      </c>
      <c r="G38" s="34">
        <v>22.5</v>
      </c>
      <c r="H38" s="34">
        <f t="shared" si="7"/>
        <v>22.5</v>
      </c>
      <c r="I38" s="34">
        <v>14</v>
      </c>
      <c r="J38" s="34">
        <f t="shared" si="9"/>
        <v>14</v>
      </c>
      <c r="K38" s="34">
        <v>42</v>
      </c>
      <c r="L38" s="34">
        <f t="shared" si="10"/>
        <v>42</v>
      </c>
      <c r="M38" s="35">
        <f t="shared" si="11"/>
        <v>23.161764705882351</v>
      </c>
      <c r="N38" s="35">
        <f t="shared" si="12"/>
        <v>14</v>
      </c>
      <c r="O38" s="35">
        <f t="shared" si="13"/>
        <v>42</v>
      </c>
      <c r="P38" s="33">
        <f t="shared" si="14"/>
        <v>79.161764705882348</v>
      </c>
      <c r="Q38" s="22"/>
      <c r="R38" s="22"/>
      <c r="S38" s="22"/>
      <c r="T38" s="22"/>
    </row>
    <row r="39" spans="1:20" ht="30" x14ac:dyDescent="0.25">
      <c r="A39" s="66">
        <v>35</v>
      </c>
      <c r="B39" s="20" t="s">
        <v>591</v>
      </c>
      <c r="C39" s="104" t="s">
        <v>1002</v>
      </c>
      <c r="D39" s="20" t="s">
        <v>534</v>
      </c>
      <c r="E39" s="21">
        <v>7</v>
      </c>
      <c r="F39" s="20" t="s">
        <v>539</v>
      </c>
      <c r="G39" s="34">
        <v>22.5</v>
      </c>
      <c r="H39" s="34">
        <f t="shared" si="7"/>
        <v>22.5</v>
      </c>
      <c r="I39" s="34">
        <v>19.899999999999999</v>
      </c>
      <c r="J39" s="34">
        <f t="shared" si="9"/>
        <v>19.899999999999999</v>
      </c>
      <c r="K39" s="34">
        <v>36</v>
      </c>
      <c r="L39" s="34">
        <f t="shared" si="10"/>
        <v>36</v>
      </c>
      <c r="M39" s="35">
        <f t="shared" si="11"/>
        <v>23.161764705882351</v>
      </c>
      <c r="N39" s="35">
        <f t="shared" si="12"/>
        <v>19.899999999999999</v>
      </c>
      <c r="O39" s="35">
        <f t="shared" si="13"/>
        <v>36</v>
      </c>
      <c r="P39" s="33">
        <f t="shared" si="14"/>
        <v>79.061764705882354</v>
      </c>
      <c r="Q39" s="22"/>
      <c r="R39" s="22"/>
      <c r="S39" s="22"/>
      <c r="T39" s="22"/>
    </row>
    <row r="40" spans="1:20" ht="30" x14ac:dyDescent="0.25">
      <c r="A40" s="66">
        <v>36</v>
      </c>
      <c r="B40" s="63" t="s">
        <v>686</v>
      </c>
      <c r="C40" s="76" t="s">
        <v>856</v>
      </c>
      <c r="D40" s="63" t="s">
        <v>670</v>
      </c>
      <c r="E40" s="67">
        <v>8</v>
      </c>
      <c r="F40" s="63" t="s">
        <v>674</v>
      </c>
      <c r="G40" s="34">
        <v>24.3</v>
      </c>
      <c r="H40" s="34">
        <f t="shared" si="7"/>
        <v>24.3</v>
      </c>
      <c r="I40" s="34">
        <v>18</v>
      </c>
      <c r="J40" s="34">
        <f t="shared" si="9"/>
        <v>18</v>
      </c>
      <c r="K40" s="34">
        <v>36</v>
      </c>
      <c r="L40" s="34">
        <f t="shared" si="10"/>
        <v>36</v>
      </c>
      <c r="M40" s="35">
        <f t="shared" si="11"/>
        <v>25.014705882352942</v>
      </c>
      <c r="N40" s="35">
        <f t="shared" si="12"/>
        <v>18</v>
      </c>
      <c r="O40" s="35">
        <f t="shared" si="13"/>
        <v>36</v>
      </c>
      <c r="P40" s="33">
        <f t="shared" si="14"/>
        <v>79.014705882352942</v>
      </c>
      <c r="Q40" s="22"/>
      <c r="R40" s="22"/>
      <c r="S40" s="22"/>
      <c r="T40" s="22"/>
    </row>
    <row r="41" spans="1:20" ht="30" x14ac:dyDescent="0.25">
      <c r="A41" s="66">
        <v>37</v>
      </c>
      <c r="B41" s="63" t="s">
        <v>721</v>
      </c>
      <c r="C41" s="76" t="s">
        <v>1013</v>
      </c>
      <c r="D41" s="63" t="s">
        <v>717</v>
      </c>
      <c r="E41" s="67">
        <v>7</v>
      </c>
      <c r="F41" s="79" t="s">
        <v>698</v>
      </c>
      <c r="G41" s="34">
        <v>34</v>
      </c>
      <c r="H41" s="34">
        <f t="shared" si="7"/>
        <v>34</v>
      </c>
      <c r="I41" s="34">
        <v>16</v>
      </c>
      <c r="J41" s="34">
        <f t="shared" si="9"/>
        <v>16</v>
      </c>
      <c r="K41" s="34">
        <v>27</v>
      </c>
      <c r="L41" s="34">
        <f t="shared" si="10"/>
        <v>27</v>
      </c>
      <c r="M41" s="35">
        <f t="shared" si="11"/>
        <v>35</v>
      </c>
      <c r="N41" s="35">
        <f t="shared" si="12"/>
        <v>16</v>
      </c>
      <c r="O41" s="35">
        <f t="shared" si="13"/>
        <v>27</v>
      </c>
      <c r="P41" s="33">
        <f t="shared" si="14"/>
        <v>78</v>
      </c>
      <c r="Q41" s="22"/>
      <c r="R41" s="22"/>
      <c r="S41" s="22"/>
      <c r="T41" s="22"/>
    </row>
    <row r="42" spans="1:20" ht="30" x14ac:dyDescent="0.25">
      <c r="A42" s="66">
        <v>38</v>
      </c>
      <c r="B42" s="63" t="s">
        <v>726</v>
      </c>
      <c r="C42" s="76" t="s">
        <v>1018</v>
      </c>
      <c r="D42" s="63" t="s">
        <v>717</v>
      </c>
      <c r="E42" s="67">
        <v>7</v>
      </c>
      <c r="F42" s="63" t="s">
        <v>698</v>
      </c>
      <c r="G42" s="34">
        <v>33</v>
      </c>
      <c r="H42" s="34">
        <f t="shared" si="7"/>
        <v>33</v>
      </c>
      <c r="I42" s="34">
        <v>20</v>
      </c>
      <c r="J42" s="34">
        <f t="shared" si="9"/>
        <v>20</v>
      </c>
      <c r="K42" s="34">
        <v>24</v>
      </c>
      <c r="L42" s="34">
        <f t="shared" si="10"/>
        <v>24</v>
      </c>
      <c r="M42" s="35">
        <f t="shared" si="11"/>
        <v>33.970588235294116</v>
      </c>
      <c r="N42" s="35">
        <f t="shared" si="12"/>
        <v>20</v>
      </c>
      <c r="O42" s="35">
        <f t="shared" si="13"/>
        <v>24</v>
      </c>
      <c r="P42" s="33">
        <f t="shared" si="14"/>
        <v>77.970588235294116</v>
      </c>
      <c r="Q42" s="22"/>
      <c r="R42" s="22"/>
      <c r="S42" s="22"/>
      <c r="T42" s="22"/>
    </row>
    <row r="43" spans="1:20" ht="30" x14ac:dyDescent="0.25">
      <c r="A43" s="66">
        <v>39</v>
      </c>
      <c r="B43" s="63" t="s">
        <v>725</v>
      </c>
      <c r="C43" s="76" t="s">
        <v>1014</v>
      </c>
      <c r="D43" s="63" t="s">
        <v>717</v>
      </c>
      <c r="E43" s="67">
        <v>7</v>
      </c>
      <c r="F43" s="95" t="s">
        <v>698</v>
      </c>
      <c r="G43" s="34">
        <v>33</v>
      </c>
      <c r="H43" s="34">
        <f t="shared" si="7"/>
        <v>33</v>
      </c>
      <c r="I43" s="34">
        <v>19.5</v>
      </c>
      <c r="J43" s="34">
        <f t="shared" si="9"/>
        <v>19.5</v>
      </c>
      <c r="K43" s="34">
        <v>24</v>
      </c>
      <c r="L43" s="34">
        <f t="shared" si="10"/>
        <v>24</v>
      </c>
      <c r="M43" s="35">
        <f t="shared" si="11"/>
        <v>33.970588235294116</v>
      </c>
      <c r="N43" s="35">
        <f t="shared" si="12"/>
        <v>19.5</v>
      </c>
      <c r="O43" s="35">
        <f t="shared" si="13"/>
        <v>24</v>
      </c>
      <c r="P43" s="33">
        <f t="shared" si="14"/>
        <v>77.470588235294116</v>
      </c>
      <c r="Q43" s="22"/>
      <c r="R43" s="22"/>
      <c r="S43" s="22"/>
      <c r="T43" s="22"/>
    </row>
    <row r="44" spans="1:20" ht="30" x14ac:dyDescent="0.25">
      <c r="A44" s="66">
        <v>40</v>
      </c>
      <c r="B44" s="63" t="s">
        <v>893</v>
      </c>
      <c r="C44" s="76" t="s">
        <v>895</v>
      </c>
      <c r="D44" s="63" t="s">
        <v>892</v>
      </c>
      <c r="E44" s="67">
        <v>8</v>
      </c>
      <c r="F44" s="95" t="s">
        <v>896</v>
      </c>
      <c r="G44" s="34">
        <v>18.5</v>
      </c>
      <c r="H44" s="34">
        <f t="shared" si="7"/>
        <v>18.5</v>
      </c>
      <c r="I44" s="34">
        <v>19</v>
      </c>
      <c r="J44" s="34"/>
      <c r="K44" s="34">
        <v>39</v>
      </c>
      <c r="L44" s="34">
        <f t="shared" si="10"/>
        <v>39</v>
      </c>
      <c r="M44" s="35">
        <f t="shared" si="11"/>
        <v>19.044117647058822</v>
      </c>
      <c r="N44" s="35">
        <f t="shared" si="12"/>
        <v>19</v>
      </c>
      <c r="O44" s="35">
        <f t="shared" si="13"/>
        <v>39</v>
      </c>
      <c r="P44" s="33">
        <f t="shared" si="14"/>
        <v>77.044117647058826</v>
      </c>
      <c r="Q44" s="22"/>
      <c r="R44" s="22"/>
      <c r="S44" s="22"/>
      <c r="T44" s="22"/>
    </row>
    <row r="45" spans="1:20" ht="30" x14ac:dyDescent="0.25">
      <c r="A45" s="101">
        <v>41</v>
      </c>
      <c r="B45" s="12" t="s">
        <v>44</v>
      </c>
      <c r="C45" s="76" t="s">
        <v>858</v>
      </c>
      <c r="D45" s="12" t="s">
        <v>47</v>
      </c>
      <c r="E45" s="14">
        <v>8</v>
      </c>
      <c r="F45" s="12" t="s">
        <v>48</v>
      </c>
      <c r="G45" s="34">
        <v>19.899999999999999</v>
      </c>
      <c r="H45" s="34">
        <f t="shared" si="7"/>
        <v>19.899999999999999</v>
      </c>
      <c r="I45" s="34">
        <v>16.899999999999999</v>
      </c>
      <c r="J45" s="34">
        <f t="shared" ref="J45:J76" si="15">IF(OR(I45=MIN(I$5:I$114),I45=""),"",I45)</f>
        <v>16.899999999999999</v>
      </c>
      <c r="K45" s="34">
        <v>39</v>
      </c>
      <c r="L45" s="34">
        <f t="shared" si="10"/>
        <v>39</v>
      </c>
      <c r="M45" s="35">
        <f t="shared" si="11"/>
        <v>20.485294117647058</v>
      </c>
      <c r="N45" s="35">
        <f t="shared" si="12"/>
        <v>16.899999999999999</v>
      </c>
      <c r="O45" s="35">
        <f t="shared" si="13"/>
        <v>39</v>
      </c>
      <c r="P45" s="33">
        <f t="shared" si="14"/>
        <v>76.385294117647049</v>
      </c>
      <c r="Q45" s="22"/>
      <c r="R45" s="22"/>
      <c r="S45" s="22"/>
      <c r="T45" s="22"/>
    </row>
    <row r="46" spans="1:20" ht="30" x14ac:dyDescent="0.25">
      <c r="A46" s="101">
        <v>42</v>
      </c>
      <c r="B46" s="12" t="s">
        <v>45</v>
      </c>
      <c r="C46" s="76" t="s">
        <v>859</v>
      </c>
      <c r="D46" s="12" t="s">
        <v>47</v>
      </c>
      <c r="E46" s="14">
        <v>8</v>
      </c>
      <c r="F46" s="12" t="s">
        <v>48</v>
      </c>
      <c r="G46" s="34">
        <v>19.899999999999999</v>
      </c>
      <c r="H46" s="34">
        <f t="shared" si="7"/>
        <v>19.899999999999999</v>
      </c>
      <c r="I46" s="34">
        <v>16.7</v>
      </c>
      <c r="J46" s="34">
        <f t="shared" si="15"/>
        <v>16.7</v>
      </c>
      <c r="K46" s="34">
        <v>39</v>
      </c>
      <c r="L46" s="34">
        <f t="shared" si="10"/>
        <v>39</v>
      </c>
      <c r="M46" s="35">
        <f t="shared" si="11"/>
        <v>20.485294117647058</v>
      </c>
      <c r="N46" s="35">
        <f t="shared" si="12"/>
        <v>16.7</v>
      </c>
      <c r="O46" s="35">
        <f t="shared" si="13"/>
        <v>39</v>
      </c>
      <c r="P46" s="33">
        <f t="shared" si="14"/>
        <v>76.185294117647061</v>
      </c>
      <c r="Q46" s="22"/>
      <c r="R46" s="22"/>
      <c r="S46" s="22"/>
      <c r="T46" s="22"/>
    </row>
    <row r="47" spans="1:20" ht="30" x14ac:dyDescent="0.25">
      <c r="A47" s="66">
        <v>43</v>
      </c>
      <c r="B47" s="12" t="s">
        <v>275</v>
      </c>
      <c r="C47" s="50" t="s">
        <v>867</v>
      </c>
      <c r="D47" s="12" t="s">
        <v>262</v>
      </c>
      <c r="E47" s="14">
        <v>8</v>
      </c>
      <c r="F47" s="12" t="s">
        <v>274</v>
      </c>
      <c r="G47" s="34">
        <v>19</v>
      </c>
      <c r="H47" s="34">
        <f t="shared" si="7"/>
        <v>19</v>
      </c>
      <c r="I47" s="34">
        <v>14.5</v>
      </c>
      <c r="J47" s="34">
        <f t="shared" si="15"/>
        <v>14.5</v>
      </c>
      <c r="K47" s="34">
        <v>42</v>
      </c>
      <c r="L47" s="34">
        <f t="shared" si="10"/>
        <v>42</v>
      </c>
      <c r="M47" s="35">
        <f t="shared" si="11"/>
        <v>19.558823529411764</v>
      </c>
      <c r="N47" s="35">
        <f t="shared" si="12"/>
        <v>14.5</v>
      </c>
      <c r="O47" s="35">
        <f t="shared" si="13"/>
        <v>42</v>
      </c>
      <c r="P47" s="33">
        <f t="shared" si="14"/>
        <v>76.058823529411768</v>
      </c>
      <c r="Q47" s="22"/>
      <c r="R47" s="22"/>
      <c r="S47" s="22"/>
      <c r="T47" s="22"/>
    </row>
    <row r="48" spans="1:20" ht="30" x14ac:dyDescent="0.25">
      <c r="A48" s="66">
        <v>44</v>
      </c>
      <c r="B48" s="12" t="s">
        <v>404</v>
      </c>
      <c r="C48" s="50" t="s">
        <v>871</v>
      </c>
      <c r="D48" s="12" t="s">
        <v>367</v>
      </c>
      <c r="E48" s="14">
        <v>8</v>
      </c>
      <c r="F48" s="12" t="s">
        <v>371</v>
      </c>
      <c r="G48" s="34">
        <v>32</v>
      </c>
      <c r="H48" s="34">
        <f t="shared" si="7"/>
        <v>32</v>
      </c>
      <c r="I48" s="34">
        <v>19</v>
      </c>
      <c r="J48" s="34">
        <f t="shared" si="15"/>
        <v>19</v>
      </c>
      <c r="K48" s="34">
        <v>24</v>
      </c>
      <c r="L48" s="34">
        <f t="shared" si="10"/>
        <v>24</v>
      </c>
      <c r="M48" s="35">
        <f t="shared" si="11"/>
        <v>32.941176470588232</v>
      </c>
      <c r="N48" s="35">
        <f t="shared" si="12"/>
        <v>19</v>
      </c>
      <c r="O48" s="35">
        <f t="shared" si="13"/>
        <v>24</v>
      </c>
      <c r="P48" s="33">
        <f t="shared" si="14"/>
        <v>75.941176470588232</v>
      </c>
      <c r="Q48" s="22"/>
      <c r="R48" s="22"/>
      <c r="S48" s="22"/>
      <c r="T48" s="22"/>
    </row>
    <row r="49" spans="1:20" ht="30" x14ac:dyDescent="0.25">
      <c r="A49" s="66">
        <v>45</v>
      </c>
      <c r="B49" s="63" t="s">
        <v>720</v>
      </c>
      <c r="C49" s="76" t="s">
        <v>1011</v>
      </c>
      <c r="D49" s="63" t="s">
        <v>717</v>
      </c>
      <c r="E49" s="67">
        <v>7</v>
      </c>
      <c r="F49" s="79" t="s">
        <v>698</v>
      </c>
      <c r="G49" s="34">
        <v>32</v>
      </c>
      <c r="H49" s="34">
        <f t="shared" si="7"/>
        <v>32</v>
      </c>
      <c r="I49" s="34">
        <v>18.5</v>
      </c>
      <c r="J49" s="34">
        <f t="shared" si="15"/>
        <v>18.5</v>
      </c>
      <c r="K49" s="34">
        <v>24</v>
      </c>
      <c r="L49" s="34">
        <f t="shared" si="10"/>
        <v>24</v>
      </c>
      <c r="M49" s="35">
        <f t="shared" si="11"/>
        <v>32.941176470588232</v>
      </c>
      <c r="N49" s="35">
        <f t="shared" si="12"/>
        <v>18.5</v>
      </c>
      <c r="O49" s="35">
        <f t="shared" si="13"/>
        <v>24</v>
      </c>
      <c r="P49" s="33">
        <f t="shared" si="14"/>
        <v>75.441176470588232</v>
      </c>
      <c r="Q49" s="22"/>
      <c r="R49" s="22"/>
      <c r="S49" s="22"/>
      <c r="T49" s="22"/>
    </row>
    <row r="50" spans="1:20" ht="30" x14ac:dyDescent="0.25">
      <c r="A50" s="85">
        <v>46</v>
      </c>
      <c r="B50" s="12" t="s">
        <v>476</v>
      </c>
      <c r="C50" s="50" t="s">
        <v>879</v>
      </c>
      <c r="D50" s="12" t="s">
        <v>468</v>
      </c>
      <c r="E50" s="14">
        <v>8</v>
      </c>
      <c r="F50" s="12" t="s">
        <v>446</v>
      </c>
      <c r="G50" s="34">
        <v>21.4</v>
      </c>
      <c r="H50" s="34">
        <f t="shared" si="7"/>
        <v>21.4</v>
      </c>
      <c r="I50" s="34">
        <v>18</v>
      </c>
      <c r="J50" s="34">
        <f t="shared" si="15"/>
        <v>18</v>
      </c>
      <c r="K50" s="34">
        <v>35</v>
      </c>
      <c r="L50" s="34">
        <f t="shared" si="10"/>
        <v>35</v>
      </c>
      <c r="M50" s="35">
        <f t="shared" si="11"/>
        <v>22.029411764705884</v>
      </c>
      <c r="N50" s="35">
        <f t="shared" si="12"/>
        <v>18</v>
      </c>
      <c r="O50" s="35">
        <f t="shared" si="13"/>
        <v>35</v>
      </c>
      <c r="P50" s="33">
        <f t="shared" si="14"/>
        <v>75.029411764705884</v>
      </c>
      <c r="Q50" s="22"/>
      <c r="R50" s="22"/>
      <c r="S50" s="22"/>
      <c r="T50" s="22"/>
    </row>
    <row r="51" spans="1:20" ht="30" x14ac:dyDescent="0.25">
      <c r="A51" s="85">
        <v>47</v>
      </c>
      <c r="B51" s="75" t="s">
        <v>724</v>
      </c>
      <c r="C51" s="76" t="s">
        <v>1016</v>
      </c>
      <c r="D51" s="63" t="s">
        <v>717</v>
      </c>
      <c r="E51" s="67">
        <v>7</v>
      </c>
      <c r="F51" s="63" t="s">
        <v>698</v>
      </c>
      <c r="G51" s="34">
        <v>31</v>
      </c>
      <c r="H51" s="34">
        <f t="shared" si="7"/>
        <v>31</v>
      </c>
      <c r="I51" s="34">
        <v>19</v>
      </c>
      <c r="J51" s="34">
        <f t="shared" si="15"/>
        <v>19</v>
      </c>
      <c r="K51" s="34">
        <v>24</v>
      </c>
      <c r="L51" s="34">
        <f t="shared" si="10"/>
        <v>24</v>
      </c>
      <c r="M51" s="35">
        <f t="shared" si="11"/>
        <v>31.911764705882351</v>
      </c>
      <c r="N51" s="35">
        <f t="shared" si="12"/>
        <v>19</v>
      </c>
      <c r="O51" s="35">
        <f t="shared" si="13"/>
        <v>24</v>
      </c>
      <c r="P51" s="33">
        <f t="shared" si="14"/>
        <v>74.911764705882348</v>
      </c>
      <c r="Q51" s="22"/>
      <c r="R51" s="22"/>
      <c r="S51" s="22"/>
      <c r="T51" s="22"/>
    </row>
    <row r="52" spans="1:20" ht="30" x14ac:dyDescent="0.25">
      <c r="A52" s="97">
        <v>48</v>
      </c>
      <c r="B52" s="12" t="s">
        <v>363</v>
      </c>
      <c r="C52" s="50" t="s">
        <v>870</v>
      </c>
      <c r="D52" s="12" t="s">
        <v>358</v>
      </c>
      <c r="E52" s="14">
        <v>8</v>
      </c>
      <c r="F52" s="12" t="s">
        <v>356</v>
      </c>
      <c r="G52" s="34">
        <v>19</v>
      </c>
      <c r="H52" s="34">
        <f t="shared" ref="H52:H83" si="16">IF(OR(G52=MIN(G$5:G$114),G52=""),"",G52)</f>
        <v>19</v>
      </c>
      <c r="I52" s="34">
        <v>18.5</v>
      </c>
      <c r="J52" s="34">
        <f t="shared" si="15"/>
        <v>18.5</v>
      </c>
      <c r="K52" s="34">
        <v>36</v>
      </c>
      <c r="L52" s="34">
        <f t="shared" si="10"/>
        <v>36</v>
      </c>
      <c r="M52" s="35">
        <f t="shared" si="11"/>
        <v>19.558823529411764</v>
      </c>
      <c r="N52" s="35">
        <f t="shared" si="12"/>
        <v>18.5</v>
      </c>
      <c r="O52" s="35">
        <f t="shared" si="13"/>
        <v>36</v>
      </c>
      <c r="P52" s="33">
        <f t="shared" si="14"/>
        <v>74.058823529411768</v>
      </c>
      <c r="Q52" s="22"/>
      <c r="R52" s="22"/>
      <c r="S52" s="22"/>
      <c r="T52" s="22"/>
    </row>
    <row r="53" spans="1:20" ht="30" x14ac:dyDescent="0.25">
      <c r="A53" s="85">
        <v>49</v>
      </c>
      <c r="B53" s="63" t="s">
        <v>722</v>
      </c>
      <c r="C53" s="76" t="s">
        <v>1009</v>
      </c>
      <c r="D53" s="63" t="s">
        <v>717</v>
      </c>
      <c r="E53" s="67">
        <v>7</v>
      </c>
      <c r="F53" s="63" t="s">
        <v>698</v>
      </c>
      <c r="G53" s="34">
        <v>32</v>
      </c>
      <c r="H53" s="34">
        <f t="shared" si="16"/>
        <v>32</v>
      </c>
      <c r="I53" s="34">
        <v>19</v>
      </c>
      <c r="J53" s="34">
        <f t="shared" si="15"/>
        <v>19</v>
      </c>
      <c r="K53" s="34">
        <v>21</v>
      </c>
      <c r="L53" s="34">
        <f t="shared" si="10"/>
        <v>21</v>
      </c>
      <c r="M53" s="35">
        <f t="shared" si="11"/>
        <v>32.941176470588232</v>
      </c>
      <c r="N53" s="35">
        <f t="shared" si="12"/>
        <v>19</v>
      </c>
      <c r="O53" s="35">
        <f t="shared" si="13"/>
        <v>21</v>
      </c>
      <c r="P53" s="33">
        <f t="shared" si="14"/>
        <v>72.941176470588232</v>
      </c>
      <c r="Q53" s="22"/>
      <c r="R53" s="22"/>
      <c r="S53" s="22"/>
      <c r="T53" s="22"/>
    </row>
    <row r="54" spans="1:20" ht="30" x14ac:dyDescent="0.25">
      <c r="A54" s="97">
        <v>50</v>
      </c>
      <c r="B54" s="20" t="s">
        <v>593</v>
      </c>
      <c r="C54" s="104" t="s">
        <v>992</v>
      </c>
      <c r="D54" s="20" t="s">
        <v>534</v>
      </c>
      <c r="E54" s="21">
        <v>7</v>
      </c>
      <c r="F54" s="20" t="s">
        <v>539</v>
      </c>
      <c r="G54" s="34">
        <v>16.399999999999999</v>
      </c>
      <c r="H54" s="34">
        <f t="shared" si="16"/>
        <v>16.399999999999999</v>
      </c>
      <c r="I54" s="34">
        <v>19.899999999999999</v>
      </c>
      <c r="J54" s="34">
        <f t="shared" si="15"/>
        <v>19.899999999999999</v>
      </c>
      <c r="K54" s="34">
        <v>36</v>
      </c>
      <c r="L54" s="34">
        <f t="shared" si="10"/>
        <v>36</v>
      </c>
      <c r="M54" s="35">
        <f t="shared" si="11"/>
        <v>16.882352941176471</v>
      </c>
      <c r="N54" s="35">
        <f t="shared" si="12"/>
        <v>19.899999999999999</v>
      </c>
      <c r="O54" s="35">
        <f t="shared" si="13"/>
        <v>36</v>
      </c>
      <c r="P54" s="33">
        <f t="shared" si="14"/>
        <v>72.78235294117647</v>
      </c>
      <c r="Q54" s="22"/>
      <c r="R54" s="22"/>
      <c r="S54" s="22"/>
      <c r="T54" s="22"/>
    </row>
    <row r="55" spans="1:20" ht="30" x14ac:dyDescent="0.25">
      <c r="A55" s="85">
        <v>51</v>
      </c>
      <c r="B55" s="63" t="s">
        <v>769</v>
      </c>
      <c r="C55" s="76" t="s">
        <v>1010</v>
      </c>
      <c r="D55" s="63" t="s">
        <v>717</v>
      </c>
      <c r="E55" s="67">
        <v>7</v>
      </c>
      <c r="F55" s="63" t="s">
        <v>698</v>
      </c>
      <c r="G55" s="34">
        <v>32</v>
      </c>
      <c r="H55" s="34">
        <f t="shared" si="16"/>
        <v>32</v>
      </c>
      <c r="I55" s="34">
        <v>18.5</v>
      </c>
      <c r="J55" s="34">
        <f t="shared" si="15"/>
        <v>18.5</v>
      </c>
      <c r="K55" s="34">
        <v>21</v>
      </c>
      <c r="L55" s="34">
        <f t="shared" si="10"/>
        <v>21</v>
      </c>
      <c r="M55" s="35">
        <f t="shared" si="11"/>
        <v>32.941176470588232</v>
      </c>
      <c r="N55" s="35">
        <f t="shared" si="12"/>
        <v>18.5</v>
      </c>
      <c r="O55" s="35">
        <f t="shared" si="13"/>
        <v>21</v>
      </c>
      <c r="P55" s="33">
        <f t="shared" si="14"/>
        <v>72.441176470588232</v>
      </c>
      <c r="Q55" s="22"/>
      <c r="R55" s="22"/>
      <c r="S55" s="22"/>
      <c r="T55" s="22"/>
    </row>
    <row r="56" spans="1:20" ht="31.5" customHeight="1" x14ac:dyDescent="0.25">
      <c r="A56" s="97">
        <v>52</v>
      </c>
      <c r="B56" s="12" t="s">
        <v>327</v>
      </c>
      <c r="C56" s="50" t="s">
        <v>868</v>
      </c>
      <c r="D56" s="12" t="s">
        <v>283</v>
      </c>
      <c r="E56" s="14">
        <v>8</v>
      </c>
      <c r="F56" s="12" t="s">
        <v>290</v>
      </c>
      <c r="G56" s="34">
        <v>21.5</v>
      </c>
      <c r="H56" s="34">
        <f t="shared" si="16"/>
        <v>21.5</v>
      </c>
      <c r="I56" s="34">
        <v>11</v>
      </c>
      <c r="J56" s="34">
        <f t="shared" si="15"/>
        <v>11</v>
      </c>
      <c r="K56" s="34">
        <v>39</v>
      </c>
      <c r="L56" s="34">
        <f t="shared" si="10"/>
        <v>39</v>
      </c>
      <c r="M56" s="35">
        <f t="shared" si="11"/>
        <v>22.132352941176471</v>
      </c>
      <c r="N56" s="35">
        <f t="shared" si="12"/>
        <v>11</v>
      </c>
      <c r="O56" s="35">
        <f t="shared" si="13"/>
        <v>39</v>
      </c>
      <c r="P56" s="33">
        <f t="shared" si="14"/>
        <v>72.132352941176464</v>
      </c>
      <c r="Q56" s="24"/>
      <c r="R56" s="24"/>
      <c r="S56" s="24"/>
      <c r="T56" s="22"/>
    </row>
    <row r="57" spans="1:20" ht="30" x14ac:dyDescent="0.25">
      <c r="A57" s="85">
        <v>53</v>
      </c>
      <c r="B57" s="63" t="s">
        <v>719</v>
      </c>
      <c r="C57" s="76" t="s">
        <v>1012</v>
      </c>
      <c r="D57" s="63" t="s">
        <v>717</v>
      </c>
      <c r="E57" s="67">
        <v>7</v>
      </c>
      <c r="F57" s="95" t="s">
        <v>718</v>
      </c>
      <c r="G57" s="34">
        <v>33</v>
      </c>
      <c r="H57" s="34">
        <f t="shared" si="16"/>
        <v>33</v>
      </c>
      <c r="I57" s="34">
        <v>17</v>
      </c>
      <c r="J57" s="34">
        <f t="shared" si="15"/>
        <v>17</v>
      </c>
      <c r="K57" s="34">
        <v>21</v>
      </c>
      <c r="L57" s="34">
        <f t="shared" si="10"/>
        <v>21</v>
      </c>
      <c r="M57" s="35">
        <f t="shared" si="11"/>
        <v>33.970588235294116</v>
      </c>
      <c r="N57" s="35">
        <f t="shared" si="12"/>
        <v>17</v>
      </c>
      <c r="O57" s="35">
        <f t="shared" si="13"/>
        <v>21</v>
      </c>
      <c r="P57" s="33">
        <f t="shared" si="14"/>
        <v>71.970588235294116</v>
      </c>
      <c r="Q57" s="22"/>
      <c r="R57" s="22"/>
      <c r="S57" s="22"/>
      <c r="T57" s="22"/>
    </row>
    <row r="58" spans="1:20" ht="30" x14ac:dyDescent="0.25">
      <c r="A58" s="97">
        <v>54</v>
      </c>
      <c r="B58" s="12" t="s">
        <v>518</v>
      </c>
      <c r="C58" s="50" t="s">
        <v>1019</v>
      </c>
      <c r="D58" s="12" t="s">
        <v>513</v>
      </c>
      <c r="E58" s="14">
        <v>7</v>
      </c>
      <c r="F58" s="12" t="s">
        <v>514</v>
      </c>
      <c r="G58" s="34">
        <v>21</v>
      </c>
      <c r="H58" s="34">
        <f t="shared" si="16"/>
        <v>21</v>
      </c>
      <c r="I58" s="34">
        <v>15</v>
      </c>
      <c r="J58" s="34">
        <f t="shared" si="15"/>
        <v>15</v>
      </c>
      <c r="K58" s="34">
        <v>35</v>
      </c>
      <c r="L58" s="34">
        <f t="shared" si="10"/>
        <v>35</v>
      </c>
      <c r="M58" s="35">
        <f t="shared" si="11"/>
        <v>21.617647058823529</v>
      </c>
      <c r="N58" s="35">
        <f t="shared" si="12"/>
        <v>15</v>
      </c>
      <c r="O58" s="35">
        <f t="shared" si="13"/>
        <v>35</v>
      </c>
      <c r="P58" s="33">
        <f t="shared" si="14"/>
        <v>71.617647058823536</v>
      </c>
      <c r="Q58" s="22"/>
      <c r="R58" s="22"/>
      <c r="S58" s="22"/>
      <c r="T58" s="22"/>
    </row>
    <row r="59" spans="1:20" ht="30" x14ac:dyDescent="0.25">
      <c r="A59" s="85">
        <v>55</v>
      </c>
      <c r="B59" s="12" t="s">
        <v>751</v>
      </c>
      <c r="C59" s="50" t="s">
        <v>1008</v>
      </c>
      <c r="D59" s="18" t="s">
        <v>752</v>
      </c>
      <c r="E59" s="14">
        <v>7</v>
      </c>
      <c r="F59" s="12" t="s">
        <v>753</v>
      </c>
      <c r="G59" s="34">
        <v>13.2</v>
      </c>
      <c r="H59" s="34">
        <f t="shared" si="16"/>
        <v>13.2</v>
      </c>
      <c r="I59" s="34">
        <v>19</v>
      </c>
      <c r="J59" s="34">
        <f t="shared" si="15"/>
        <v>19</v>
      </c>
      <c r="K59" s="34">
        <v>39</v>
      </c>
      <c r="L59" s="34">
        <f t="shared" si="10"/>
        <v>39</v>
      </c>
      <c r="M59" s="35">
        <f t="shared" si="11"/>
        <v>13.588235294117647</v>
      </c>
      <c r="N59" s="35">
        <f t="shared" si="12"/>
        <v>19</v>
      </c>
      <c r="O59" s="35">
        <f t="shared" si="13"/>
        <v>39</v>
      </c>
      <c r="P59" s="33">
        <f t="shared" si="14"/>
        <v>71.588235294117652</v>
      </c>
      <c r="Q59" s="22"/>
      <c r="R59" s="22"/>
      <c r="S59" s="22"/>
      <c r="T59" s="22"/>
    </row>
    <row r="60" spans="1:20" ht="30" x14ac:dyDescent="0.25">
      <c r="A60" s="85">
        <v>56</v>
      </c>
      <c r="B60" s="12" t="s">
        <v>347</v>
      </c>
      <c r="C60" s="50" t="s">
        <v>1048</v>
      </c>
      <c r="D60" s="12" t="s">
        <v>339</v>
      </c>
      <c r="E60" s="14">
        <v>7</v>
      </c>
      <c r="F60" s="12" t="s">
        <v>342</v>
      </c>
      <c r="G60" s="34">
        <v>25.4</v>
      </c>
      <c r="H60" s="34">
        <f t="shared" si="16"/>
        <v>25.4</v>
      </c>
      <c r="I60" s="34">
        <v>18</v>
      </c>
      <c r="J60" s="34">
        <f t="shared" si="15"/>
        <v>18</v>
      </c>
      <c r="K60" s="34">
        <v>27</v>
      </c>
      <c r="L60" s="34">
        <f t="shared" si="10"/>
        <v>27</v>
      </c>
      <c r="M60" s="35">
        <f t="shared" si="11"/>
        <v>26.147058823529413</v>
      </c>
      <c r="N60" s="35">
        <f t="shared" si="12"/>
        <v>18</v>
      </c>
      <c r="O60" s="35">
        <f t="shared" si="13"/>
        <v>27</v>
      </c>
      <c r="P60" s="33">
        <f t="shared" si="14"/>
        <v>71.14705882352942</v>
      </c>
      <c r="Q60" s="22"/>
      <c r="R60" s="22"/>
      <c r="S60" s="22"/>
      <c r="T60" s="22"/>
    </row>
    <row r="61" spans="1:20" ht="30" x14ac:dyDescent="0.25">
      <c r="A61" s="85">
        <v>57</v>
      </c>
      <c r="B61" s="79" t="s">
        <v>723</v>
      </c>
      <c r="C61" s="76" t="s">
        <v>1015</v>
      </c>
      <c r="D61" s="63" t="s">
        <v>717</v>
      </c>
      <c r="E61" s="67">
        <v>7</v>
      </c>
      <c r="F61" s="63" t="s">
        <v>698</v>
      </c>
      <c r="G61" s="34">
        <v>32</v>
      </c>
      <c r="H61" s="34">
        <f t="shared" si="16"/>
        <v>32</v>
      </c>
      <c r="I61" s="34">
        <v>17</v>
      </c>
      <c r="J61" s="34">
        <f t="shared" si="15"/>
        <v>17</v>
      </c>
      <c r="K61" s="34">
        <v>21</v>
      </c>
      <c r="L61" s="34">
        <f t="shared" si="10"/>
        <v>21</v>
      </c>
      <c r="M61" s="35">
        <f t="shared" si="11"/>
        <v>32.941176470588232</v>
      </c>
      <c r="N61" s="35">
        <f t="shared" si="12"/>
        <v>17</v>
      </c>
      <c r="O61" s="35">
        <f t="shared" si="13"/>
        <v>21</v>
      </c>
      <c r="P61" s="33">
        <f t="shared" si="14"/>
        <v>70.941176470588232</v>
      </c>
      <c r="Q61" s="22"/>
      <c r="R61" s="22"/>
      <c r="S61" s="22"/>
      <c r="T61" s="22"/>
    </row>
    <row r="62" spans="1:20" ht="30" x14ac:dyDescent="0.25">
      <c r="A62" s="85">
        <v>58</v>
      </c>
      <c r="B62" s="20" t="s">
        <v>587</v>
      </c>
      <c r="C62" s="104" t="s">
        <v>993</v>
      </c>
      <c r="D62" s="20" t="s">
        <v>534</v>
      </c>
      <c r="E62" s="21">
        <v>7</v>
      </c>
      <c r="F62" s="20" t="s">
        <v>537</v>
      </c>
      <c r="G62" s="34">
        <v>20.05</v>
      </c>
      <c r="H62" s="34">
        <f t="shared" si="16"/>
        <v>20.05</v>
      </c>
      <c r="I62" s="34">
        <v>19.899999999999999</v>
      </c>
      <c r="J62" s="34">
        <f t="shared" si="15"/>
        <v>19.899999999999999</v>
      </c>
      <c r="K62" s="34">
        <v>30</v>
      </c>
      <c r="L62" s="34">
        <f t="shared" si="10"/>
        <v>30</v>
      </c>
      <c r="M62" s="35">
        <f t="shared" si="11"/>
        <v>20.639705882352942</v>
      </c>
      <c r="N62" s="35">
        <f t="shared" si="12"/>
        <v>19.899999999999999</v>
      </c>
      <c r="O62" s="35">
        <f t="shared" si="13"/>
        <v>30</v>
      </c>
      <c r="P62" s="33">
        <f t="shared" si="14"/>
        <v>70.539705882352933</v>
      </c>
      <c r="Q62" s="22"/>
      <c r="R62" s="22"/>
      <c r="S62" s="22"/>
      <c r="T62" s="22"/>
    </row>
    <row r="63" spans="1:20" ht="30" x14ac:dyDescent="0.25">
      <c r="A63" s="85">
        <v>59</v>
      </c>
      <c r="B63" s="12" t="s">
        <v>477</v>
      </c>
      <c r="C63" s="50" t="s">
        <v>880</v>
      </c>
      <c r="D63" s="12" t="s">
        <v>468</v>
      </c>
      <c r="E63" s="14">
        <v>8</v>
      </c>
      <c r="F63" s="12" t="s">
        <v>474</v>
      </c>
      <c r="G63" s="34">
        <v>19.5</v>
      </c>
      <c r="H63" s="34">
        <f t="shared" si="16"/>
        <v>19.5</v>
      </c>
      <c r="I63" s="34">
        <v>19.8</v>
      </c>
      <c r="J63" s="34">
        <f t="shared" si="15"/>
        <v>19.8</v>
      </c>
      <c r="K63" s="34">
        <v>30</v>
      </c>
      <c r="L63" s="34">
        <f t="shared" si="10"/>
        <v>30</v>
      </c>
      <c r="M63" s="35">
        <f t="shared" si="11"/>
        <v>20.073529411764707</v>
      </c>
      <c r="N63" s="35">
        <f t="shared" si="12"/>
        <v>19.8</v>
      </c>
      <c r="O63" s="35">
        <f t="shared" si="13"/>
        <v>30</v>
      </c>
      <c r="P63" s="33">
        <f t="shared" si="14"/>
        <v>69.873529411764707</v>
      </c>
      <c r="Q63" s="22"/>
      <c r="R63" s="22"/>
      <c r="S63" s="22"/>
      <c r="T63" s="22"/>
    </row>
    <row r="64" spans="1:20" ht="30" x14ac:dyDescent="0.25">
      <c r="A64" s="97">
        <v>60</v>
      </c>
      <c r="B64" s="20" t="s">
        <v>594</v>
      </c>
      <c r="C64" s="104" t="s">
        <v>997</v>
      </c>
      <c r="D64" s="20" t="s">
        <v>534</v>
      </c>
      <c r="E64" s="21">
        <v>7</v>
      </c>
      <c r="F64" s="20" t="s">
        <v>539</v>
      </c>
      <c r="G64" s="34">
        <v>15.9</v>
      </c>
      <c r="H64" s="34">
        <f t="shared" si="16"/>
        <v>15.9</v>
      </c>
      <c r="I64" s="34">
        <v>20</v>
      </c>
      <c r="J64" s="34">
        <f t="shared" si="15"/>
        <v>20</v>
      </c>
      <c r="K64" s="34">
        <v>33</v>
      </c>
      <c r="L64" s="34">
        <f t="shared" si="10"/>
        <v>33</v>
      </c>
      <c r="M64" s="35">
        <f t="shared" si="11"/>
        <v>16.367647058823529</v>
      </c>
      <c r="N64" s="35">
        <f t="shared" si="12"/>
        <v>20</v>
      </c>
      <c r="O64" s="35">
        <f t="shared" si="13"/>
        <v>33</v>
      </c>
      <c r="P64" s="33">
        <f t="shared" si="14"/>
        <v>69.367647058823536</v>
      </c>
      <c r="Q64" s="22"/>
      <c r="R64" s="22"/>
      <c r="S64" s="22"/>
      <c r="T64" s="22"/>
    </row>
    <row r="65" spans="1:20" ht="30" x14ac:dyDescent="0.25">
      <c r="A65" s="85">
        <v>61</v>
      </c>
      <c r="B65" s="20" t="s">
        <v>584</v>
      </c>
      <c r="C65" s="104" t="s">
        <v>996</v>
      </c>
      <c r="D65" s="20" t="s">
        <v>534</v>
      </c>
      <c r="E65" s="21">
        <v>7</v>
      </c>
      <c r="F65" s="20" t="s">
        <v>537</v>
      </c>
      <c r="G65" s="34">
        <v>12.05</v>
      </c>
      <c r="H65" s="34">
        <f t="shared" si="16"/>
        <v>12.05</v>
      </c>
      <c r="I65" s="34">
        <v>19.899999999999999</v>
      </c>
      <c r="J65" s="34">
        <f t="shared" si="15"/>
        <v>19.899999999999999</v>
      </c>
      <c r="K65" s="34">
        <v>36</v>
      </c>
      <c r="L65" s="34">
        <f t="shared" si="10"/>
        <v>36</v>
      </c>
      <c r="M65" s="35">
        <f t="shared" si="11"/>
        <v>12.404411764705882</v>
      </c>
      <c r="N65" s="35">
        <f t="shared" si="12"/>
        <v>19.899999999999999</v>
      </c>
      <c r="O65" s="35">
        <f t="shared" si="13"/>
        <v>36</v>
      </c>
      <c r="P65" s="33">
        <f t="shared" si="14"/>
        <v>68.30441176470589</v>
      </c>
      <c r="Q65" s="22"/>
      <c r="R65" s="22"/>
      <c r="S65" s="22"/>
      <c r="T65" s="22"/>
    </row>
    <row r="66" spans="1:20" ht="30" x14ac:dyDescent="0.25">
      <c r="A66" s="85">
        <v>62</v>
      </c>
      <c r="B66" s="12" t="s">
        <v>184</v>
      </c>
      <c r="C66" s="50" t="s">
        <v>887</v>
      </c>
      <c r="D66" s="12" t="s">
        <v>182</v>
      </c>
      <c r="E66" s="14">
        <v>8</v>
      </c>
      <c r="F66" s="12" t="s">
        <v>177</v>
      </c>
      <c r="G66" s="34">
        <v>20.399999999999999</v>
      </c>
      <c r="H66" s="34">
        <f t="shared" si="16"/>
        <v>20.399999999999999</v>
      </c>
      <c r="I66" s="34">
        <v>17</v>
      </c>
      <c r="J66" s="34">
        <f t="shared" si="15"/>
        <v>17</v>
      </c>
      <c r="K66" s="34">
        <v>30</v>
      </c>
      <c r="L66" s="34">
        <f t="shared" si="10"/>
        <v>30</v>
      </c>
      <c r="M66" s="35">
        <f t="shared" si="11"/>
        <v>21</v>
      </c>
      <c r="N66" s="35">
        <f t="shared" si="12"/>
        <v>17</v>
      </c>
      <c r="O66" s="35">
        <f t="shared" si="13"/>
        <v>30</v>
      </c>
      <c r="P66" s="33">
        <f t="shared" si="14"/>
        <v>68</v>
      </c>
      <c r="Q66" s="22"/>
      <c r="R66" s="22"/>
      <c r="S66" s="22"/>
      <c r="T66" s="22"/>
    </row>
    <row r="67" spans="1:20" ht="30" x14ac:dyDescent="0.25">
      <c r="A67" s="97">
        <v>63</v>
      </c>
      <c r="B67" s="63" t="s">
        <v>685</v>
      </c>
      <c r="C67" s="76" t="s">
        <v>854</v>
      </c>
      <c r="D67" s="63" t="s">
        <v>670</v>
      </c>
      <c r="E67" s="67">
        <v>8</v>
      </c>
      <c r="F67" s="63" t="s">
        <v>674</v>
      </c>
      <c r="G67" s="34">
        <v>19.899999999999999</v>
      </c>
      <c r="H67" s="34">
        <f t="shared" si="16"/>
        <v>19.899999999999999</v>
      </c>
      <c r="I67" s="34">
        <v>14.5</v>
      </c>
      <c r="J67" s="34">
        <f t="shared" si="15"/>
        <v>14.5</v>
      </c>
      <c r="K67" s="34">
        <v>33</v>
      </c>
      <c r="L67" s="34">
        <f t="shared" si="10"/>
        <v>33</v>
      </c>
      <c r="M67" s="35">
        <f t="shared" si="11"/>
        <v>20.485294117647058</v>
      </c>
      <c r="N67" s="35">
        <f t="shared" si="12"/>
        <v>14.5</v>
      </c>
      <c r="O67" s="35">
        <f t="shared" si="13"/>
        <v>33</v>
      </c>
      <c r="P67" s="33">
        <f t="shared" si="14"/>
        <v>67.985294117647058</v>
      </c>
      <c r="Q67" s="22"/>
      <c r="R67" s="22"/>
      <c r="S67" s="22"/>
      <c r="T67" s="22"/>
    </row>
    <row r="68" spans="1:20" ht="30" x14ac:dyDescent="0.25">
      <c r="A68" s="85">
        <v>64</v>
      </c>
      <c r="B68" s="20" t="s">
        <v>582</v>
      </c>
      <c r="C68" s="104" t="s">
        <v>990</v>
      </c>
      <c r="D68" s="20" t="s">
        <v>534</v>
      </c>
      <c r="E68" s="21">
        <v>7</v>
      </c>
      <c r="F68" s="20" t="s">
        <v>549</v>
      </c>
      <c r="G68" s="34">
        <v>6</v>
      </c>
      <c r="H68" s="34" t="str">
        <f t="shared" si="16"/>
        <v/>
      </c>
      <c r="I68" s="34">
        <v>19.3</v>
      </c>
      <c r="J68" s="34">
        <f t="shared" si="15"/>
        <v>19.3</v>
      </c>
      <c r="K68" s="34">
        <v>42</v>
      </c>
      <c r="L68" s="34">
        <f t="shared" si="10"/>
        <v>42</v>
      </c>
      <c r="M68" s="35">
        <f t="shared" si="11"/>
        <v>6.1764705882352944</v>
      </c>
      <c r="N68" s="35">
        <f t="shared" si="12"/>
        <v>19.3</v>
      </c>
      <c r="O68" s="35">
        <f t="shared" si="13"/>
        <v>42</v>
      </c>
      <c r="P68" s="33">
        <f t="shared" si="14"/>
        <v>67.476470588235287</v>
      </c>
      <c r="Q68" s="22"/>
      <c r="R68" s="22"/>
      <c r="S68" s="22"/>
      <c r="T68" s="22"/>
    </row>
    <row r="69" spans="1:20" ht="30" x14ac:dyDescent="0.25">
      <c r="A69" s="85">
        <v>65</v>
      </c>
      <c r="B69" s="20" t="s">
        <v>595</v>
      </c>
      <c r="C69" s="104" t="s">
        <v>852</v>
      </c>
      <c r="D69" s="20" t="s">
        <v>534</v>
      </c>
      <c r="E69" s="21">
        <v>8</v>
      </c>
      <c r="F69" s="20" t="s">
        <v>537</v>
      </c>
      <c r="G69" s="34">
        <v>11</v>
      </c>
      <c r="H69" s="34">
        <f t="shared" si="16"/>
        <v>11</v>
      </c>
      <c r="I69" s="34">
        <v>20</v>
      </c>
      <c r="J69" s="34">
        <f t="shared" si="15"/>
        <v>20</v>
      </c>
      <c r="K69" s="34">
        <v>36</v>
      </c>
      <c r="L69" s="34">
        <f t="shared" ref="L69:L100" si="17">IF(OR(K69=MIN(K$5:K$114),K69=""),"",K69)</f>
        <v>36</v>
      </c>
      <c r="M69" s="35">
        <f t="shared" ref="M69:M100" si="18">IF(G69&lt;&gt;"",(35*G69)/MAX(G$5:G$114),"")</f>
        <v>11.323529411764707</v>
      </c>
      <c r="N69" s="35">
        <f t="shared" ref="N69:N100" si="19">IF(I69&lt;&gt;"",IF(I69=0,0,(20*I69)/MAX(I$5:I$114)),"0")</f>
        <v>20</v>
      </c>
      <c r="O69" s="35">
        <f t="shared" ref="O69:O100" si="20">IF(K69&lt;&gt;"",IF(K69=0,0,(45*K69)/MAX(K$5:K$114)),"0")</f>
        <v>36</v>
      </c>
      <c r="P69" s="33">
        <f t="shared" ref="P69:P100" si="21">M69+N69+O69</f>
        <v>67.32352941176471</v>
      </c>
      <c r="Q69" s="22"/>
      <c r="R69" s="22"/>
      <c r="S69" s="22"/>
      <c r="T69" s="22"/>
    </row>
    <row r="70" spans="1:20" s="23" customFormat="1" ht="30" x14ac:dyDescent="0.25">
      <c r="A70" s="97">
        <v>66</v>
      </c>
      <c r="B70" s="20" t="s">
        <v>793</v>
      </c>
      <c r="C70" s="104" t="s">
        <v>1004</v>
      </c>
      <c r="D70" s="20" t="s">
        <v>534</v>
      </c>
      <c r="E70" s="21">
        <v>7</v>
      </c>
      <c r="F70" s="20" t="s">
        <v>537</v>
      </c>
      <c r="G70" s="34">
        <v>13.8</v>
      </c>
      <c r="H70" s="34">
        <f t="shared" si="16"/>
        <v>13.8</v>
      </c>
      <c r="I70" s="34">
        <v>20</v>
      </c>
      <c r="J70" s="34">
        <f t="shared" si="15"/>
        <v>20</v>
      </c>
      <c r="K70" s="34">
        <v>33</v>
      </c>
      <c r="L70" s="34">
        <f t="shared" si="17"/>
        <v>33</v>
      </c>
      <c r="M70" s="35">
        <f t="shared" si="18"/>
        <v>14.205882352941176</v>
      </c>
      <c r="N70" s="35">
        <f t="shared" si="19"/>
        <v>20</v>
      </c>
      <c r="O70" s="35">
        <f t="shared" si="20"/>
        <v>33</v>
      </c>
      <c r="P70" s="33">
        <f t="shared" si="21"/>
        <v>67.205882352941174</v>
      </c>
      <c r="Q70" s="22"/>
      <c r="R70" s="22"/>
      <c r="S70" s="22"/>
      <c r="T70" s="22"/>
    </row>
    <row r="71" spans="1:20" s="23" customFormat="1" ht="30" x14ac:dyDescent="0.25">
      <c r="A71" s="85">
        <v>67</v>
      </c>
      <c r="B71" s="69" t="s">
        <v>104</v>
      </c>
      <c r="C71" s="105" t="s">
        <v>983</v>
      </c>
      <c r="D71" s="58" t="s">
        <v>93</v>
      </c>
      <c r="E71" s="48">
        <v>7</v>
      </c>
      <c r="F71" s="59" t="s">
        <v>102</v>
      </c>
      <c r="G71" s="34">
        <v>21.4</v>
      </c>
      <c r="H71" s="34">
        <f t="shared" si="16"/>
        <v>21.4</v>
      </c>
      <c r="I71" s="34">
        <v>15</v>
      </c>
      <c r="J71" s="34">
        <f t="shared" si="15"/>
        <v>15</v>
      </c>
      <c r="K71" s="34">
        <v>30</v>
      </c>
      <c r="L71" s="34">
        <f t="shared" si="17"/>
        <v>30</v>
      </c>
      <c r="M71" s="35">
        <f t="shared" si="18"/>
        <v>22.029411764705884</v>
      </c>
      <c r="N71" s="35">
        <f t="shared" si="19"/>
        <v>15</v>
      </c>
      <c r="O71" s="35">
        <f t="shared" si="20"/>
        <v>30</v>
      </c>
      <c r="P71" s="33">
        <f t="shared" si="21"/>
        <v>67.029411764705884</v>
      </c>
      <c r="Q71" s="22"/>
      <c r="R71" s="22"/>
      <c r="S71" s="22"/>
      <c r="T71" s="22"/>
    </row>
    <row r="72" spans="1:20" s="23" customFormat="1" ht="45" x14ac:dyDescent="0.25">
      <c r="A72" s="85">
        <v>68</v>
      </c>
      <c r="B72" s="20" t="s">
        <v>217</v>
      </c>
      <c r="C72" s="104" t="s">
        <v>1041</v>
      </c>
      <c r="D72" s="20" t="s">
        <v>202</v>
      </c>
      <c r="E72" s="21">
        <v>7</v>
      </c>
      <c r="F72" s="20" t="s">
        <v>209</v>
      </c>
      <c r="G72" s="34">
        <v>28</v>
      </c>
      <c r="H72" s="34">
        <f t="shared" si="16"/>
        <v>28</v>
      </c>
      <c r="I72" s="34">
        <v>8</v>
      </c>
      <c r="J72" s="34">
        <f t="shared" si="15"/>
        <v>8</v>
      </c>
      <c r="K72" s="34">
        <v>30</v>
      </c>
      <c r="L72" s="34">
        <f t="shared" si="17"/>
        <v>30</v>
      </c>
      <c r="M72" s="35">
        <f t="shared" si="18"/>
        <v>28.823529411764707</v>
      </c>
      <c r="N72" s="35">
        <f t="shared" si="19"/>
        <v>8</v>
      </c>
      <c r="O72" s="35">
        <f t="shared" si="20"/>
        <v>30</v>
      </c>
      <c r="P72" s="33">
        <f t="shared" si="21"/>
        <v>66.82352941176471</v>
      </c>
      <c r="Q72" s="22"/>
      <c r="R72" s="22"/>
      <c r="S72" s="22"/>
      <c r="T72" s="22"/>
    </row>
    <row r="73" spans="1:20" s="23" customFormat="1" ht="30" x14ac:dyDescent="0.25">
      <c r="A73" s="85">
        <v>69</v>
      </c>
      <c r="B73" s="12" t="s">
        <v>320</v>
      </c>
      <c r="C73" s="50" t="s">
        <v>1042</v>
      </c>
      <c r="D73" s="12" t="s">
        <v>283</v>
      </c>
      <c r="E73" s="14">
        <v>7</v>
      </c>
      <c r="F73" s="12" t="s">
        <v>287</v>
      </c>
      <c r="G73" s="34">
        <v>23</v>
      </c>
      <c r="H73" s="34">
        <f t="shared" si="16"/>
        <v>23</v>
      </c>
      <c r="I73" s="34">
        <v>16</v>
      </c>
      <c r="J73" s="34">
        <f t="shared" si="15"/>
        <v>16</v>
      </c>
      <c r="K73" s="34">
        <v>27</v>
      </c>
      <c r="L73" s="34">
        <f t="shared" si="17"/>
        <v>27</v>
      </c>
      <c r="M73" s="35">
        <f t="shared" si="18"/>
        <v>23.676470588235293</v>
      </c>
      <c r="N73" s="35">
        <f t="shared" si="19"/>
        <v>16</v>
      </c>
      <c r="O73" s="35">
        <f t="shared" si="20"/>
        <v>27</v>
      </c>
      <c r="P73" s="33">
        <f t="shared" si="21"/>
        <v>66.67647058823529</v>
      </c>
      <c r="Q73" s="22"/>
      <c r="R73" s="22"/>
      <c r="S73" s="22"/>
      <c r="T73" s="22"/>
    </row>
    <row r="74" spans="1:20" s="23" customFormat="1" ht="30" x14ac:dyDescent="0.25">
      <c r="A74" s="85">
        <v>70</v>
      </c>
      <c r="B74" s="12" t="s">
        <v>146</v>
      </c>
      <c r="C74" s="82" t="s">
        <v>1037</v>
      </c>
      <c r="D74" s="12" t="s">
        <v>122</v>
      </c>
      <c r="E74" s="14">
        <v>7</v>
      </c>
      <c r="F74" s="12" t="s">
        <v>123</v>
      </c>
      <c r="G74" s="34">
        <v>29</v>
      </c>
      <c r="H74" s="34">
        <f t="shared" si="16"/>
        <v>29</v>
      </c>
      <c r="I74" s="34">
        <v>18</v>
      </c>
      <c r="J74" s="34">
        <f t="shared" si="15"/>
        <v>18</v>
      </c>
      <c r="K74" s="34">
        <v>18</v>
      </c>
      <c r="L74" s="34">
        <f t="shared" si="17"/>
        <v>18</v>
      </c>
      <c r="M74" s="35">
        <f t="shared" si="18"/>
        <v>29.852941176470587</v>
      </c>
      <c r="N74" s="35">
        <f t="shared" si="19"/>
        <v>18</v>
      </c>
      <c r="O74" s="35">
        <f t="shared" si="20"/>
        <v>18</v>
      </c>
      <c r="P74" s="33">
        <f t="shared" si="21"/>
        <v>65.85294117647058</v>
      </c>
      <c r="Q74" s="22"/>
      <c r="R74" s="22"/>
      <c r="S74" s="22"/>
      <c r="T74" s="22"/>
    </row>
    <row r="75" spans="1:20" s="23" customFormat="1" ht="30" x14ac:dyDescent="0.25">
      <c r="A75" s="97">
        <v>71</v>
      </c>
      <c r="B75" s="12" t="s">
        <v>39</v>
      </c>
      <c r="C75" s="76" t="s">
        <v>1033</v>
      </c>
      <c r="D75" s="12" t="s">
        <v>33</v>
      </c>
      <c r="E75" s="14">
        <v>7</v>
      </c>
      <c r="F75" s="12" t="s">
        <v>35</v>
      </c>
      <c r="G75" s="34">
        <v>25</v>
      </c>
      <c r="H75" s="34">
        <f t="shared" si="16"/>
        <v>25</v>
      </c>
      <c r="I75" s="34">
        <v>15.5</v>
      </c>
      <c r="J75" s="34">
        <f t="shared" si="15"/>
        <v>15.5</v>
      </c>
      <c r="K75" s="34">
        <v>24</v>
      </c>
      <c r="L75" s="34">
        <f t="shared" si="17"/>
        <v>24</v>
      </c>
      <c r="M75" s="35">
        <f t="shared" si="18"/>
        <v>25.735294117647058</v>
      </c>
      <c r="N75" s="35">
        <f t="shared" si="19"/>
        <v>15.5</v>
      </c>
      <c r="O75" s="35">
        <f t="shared" si="20"/>
        <v>24</v>
      </c>
      <c r="P75" s="33">
        <f t="shared" si="21"/>
        <v>65.235294117647058</v>
      </c>
      <c r="Q75" s="22"/>
      <c r="R75" s="22"/>
      <c r="S75" s="22"/>
      <c r="T75" s="22"/>
    </row>
    <row r="76" spans="1:20" s="23" customFormat="1" ht="30" x14ac:dyDescent="0.25">
      <c r="A76" s="85">
        <v>72</v>
      </c>
      <c r="B76" s="12" t="s">
        <v>181</v>
      </c>
      <c r="C76" s="50" t="s">
        <v>1039</v>
      </c>
      <c r="D76" s="12" t="s">
        <v>182</v>
      </c>
      <c r="E76" s="14">
        <v>7</v>
      </c>
      <c r="F76" s="12" t="s">
        <v>177</v>
      </c>
      <c r="G76" s="34">
        <v>27.03</v>
      </c>
      <c r="H76" s="34">
        <f t="shared" si="16"/>
        <v>27.03</v>
      </c>
      <c r="I76" s="34">
        <v>16</v>
      </c>
      <c r="J76" s="34">
        <f t="shared" si="15"/>
        <v>16</v>
      </c>
      <c r="K76" s="34">
        <v>21</v>
      </c>
      <c r="L76" s="34">
        <f t="shared" si="17"/>
        <v>21</v>
      </c>
      <c r="M76" s="35">
        <f t="shared" si="18"/>
        <v>27.825000000000003</v>
      </c>
      <c r="N76" s="35">
        <f t="shared" si="19"/>
        <v>16</v>
      </c>
      <c r="O76" s="35">
        <f t="shared" si="20"/>
        <v>21</v>
      </c>
      <c r="P76" s="33">
        <f t="shared" si="21"/>
        <v>64.825000000000003</v>
      </c>
      <c r="Q76" s="22"/>
      <c r="R76" s="22"/>
      <c r="S76" s="22"/>
      <c r="T76" s="22"/>
    </row>
    <row r="77" spans="1:20" s="23" customFormat="1" ht="30" x14ac:dyDescent="0.25">
      <c r="A77" s="85">
        <v>73</v>
      </c>
      <c r="B77" s="20" t="s">
        <v>588</v>
      </c>
      <c r="C77" s="104" t="s">
        <v>1001</v>
      </c>
      <c r="D77" s="20" t="s">
        <v>534</v>
      </c>
      <c r="E77" s="21">
        <v>7</v>
      </c>
      <c r="F77" s="20" t="s">
        <v>539</v>
      </c>
      <c r="G77" s="34">
        <v>11.3</v>
      </c>
      <c r="H77" s="34">
        <f t="shared" si="16"/>
        <v>11.3</v>
      </c>
      <c r="I77" s="34">
        <v>19.899999999999999</v>
      </c>
      <c r="J77" s="34">
        <f t="shared" ref="J77:J108" si="22">IF(OR(I77=MIN(I$5:I$114),I77=""),"",I77)</f>
        <v>19.899999999999999</v>
      </c>
      <c r="K77" s="34">
        <v>33</v>
      </c>
      <c r="L77" s="34">
        <f t="shared" si="17"/>
        <v>33</v>
      </c>
      <c r="M77" s="35">
        <f t="shared" si="18"/>
        <v>11.632352941176471</v>
      </c>
      <c r="N77" s="35">
        <f t="shared" si="19"/>
        <v>19.899999999999999</v>
      </c>
      <c r="O77" s="35">
        <f t="shared" si="20"/>
        <v>33</v>
      </c>
      <c r="P77" s="33">
        <f t="shared" si="21"/>
        <v>64.53235294117647</v>
      </c>
      <c r="Q77" s="22"/>
      <c r="R77" s="22"/>
      <c r="S77" s="22"/>
      <c r="T77" s="22"/>
    </row>
    <row r="78" spans="1:20" s="23" customFormat="1" ht="30" x14ac:dyDescent="0.25">
      <c r="A78" s="85">
        <v>74</v>
      </c>
      <c r="B78" s="12" t="s">
        <v>325</v>
      </c>
      <c r="C78" s="50" t="s">
        <v>1047</v>
      </c>
      <c r="D78" s="12" t="s">
        <v>283</v>
      </c>
      <c r="E78" s="14">
        <v>7</v>
      </c>
      <c r="F78" s="12" t="s">
        <v>287</v>
      </c>
      <c r="G78" s="34">
        <v>33</v>
      </c>
      <c r="H78" s="34">
        <f t="shared" si="16"/>
        <v>33</v>
      </c>
      <c r="I78" s="34">
        <v>9</v>
      </c>
      <c r="J78" s="34">
        <f t="shared" si="22"/>
        <v>9</v>
      </c>
      <c r="K78" s="34">
        <v>21</v>
      </c>
      <c r="L78" s="34">
        <f t="shared" si="17"/>
        <v>21</v>
      </c>
      <c r="M78" s="35">
        <f t="shared" si="18"/>
        <v>33.970588235294116</v>
      </c>
      <c r="N78" s="35">
        <f t="shared" si="19"/>
        <v>9</v>
      </c>
      <c r="O78" s="35">
        <f t="shared" si="20"/>
        <v>21</v>
      </c>
      <c r="P78" s="33">
        <f t="shared" si="21"/>
        <v>63.970588235294116</v>
      </c>
      <c r="Q78" s="22"/>
      <c r="R78" s="22"/>
      <c r="S78" s="22"/>
      <c r="T78" s="22"/>
    </row>
    <row r="79" spans="1:20" s="23" customFormat="1" ht="30" x14ac:dyDescent="0.25">
      <c r="A79" s="85">
        <v>75</v>
      </c>
      <c r="B79" s="12" t="s">
        <v>440</v>
      </c>
      <c r="C79" s="50" t="s">
        <v>1025</v>
      </c>
      <c r="D79" s="12" t="s">
        <v>429</v>
      </c>
      <c r="E79" s="14">
        <v>7</v>
      </c>
      <c r="F79" s="12" t="s">
        <v>438</v>
      </c>
      <c r="G79" s="34">
        <v>26.05</v>
      </c>
      <c r="H79" s="34">
        <f t="shared" si="16"/>
        <v>26.05</v>
      </c>
      <c r="I79" s="34">
        <v>4</v>
      </c>
      <c r="J79" s="34">
        <f t="shared" si="22"/>
        <v>4</v>
      </c>
      <c r="K79" s="34">
        <v>33</v>
      </c>
      <c r="L79" s="34">
        <f t="shared" si="17"/>
        <v>33</v>
      </c>
      <c r="M79" s="35">
        <f t="shared" si="18"/>
        <v>26.816176470588236</v>
      </c>
      <c r="N79" s="35">
        <f t="shared" si="19"/>
        <v>4</v>
      </c>
      <c r="O79" s="35">
        <f t="shared" si="20"/>
        <v>33</v>
      </c>
      <c r="P79" s="33">
        <f t="shared" si="21"/>
        <v>63.816176470588232</v>
      </c>
      <c r="Q79" s="22"/>
      <c r="R79" s="22"/>
      <c r="S79" s="22"/>
      <c r="T79" s="22"/>
    </row>
    <row r="80" spans="1:20" s="23" customFormat="1" ht="30" x14ac:dyDescent="0.25">
      <c r="A80" s="85">
        <v>76</v>
      </c>
      <c r="B80" s="12" t="s">
        <v>392</v>
      </c>
      <c r="C80" s="50" t="s">
        <v>875</v>
      </c>
      <c r="D80" s="12" t="s">
        <v>390</v>
      </c>
      <c r="E80" s="14">
        <v>8</v>
      </c>
      <c r="F80" s="12" t="s">
        <v>386</v>
      </c>
      <c r="G80" s="34">
        <v>27</v>
      </c>
      <c r="H80" s="34">
        <f t="shared" si="16"/>
        <v>27</v>
      </c>
      <c r="I80" s="34">
        <v>15</v>
      </c>
      <c r="J80" s="34">
        <f t="shared" si="22"/>
        <v>15</v>
      </c>
      <c r="K80" s="34">
        <v>21</v>
      </c>
      <c r="L80" s="34">
        <f t="shared" si="17"/>
        <v>21</v>
      </c>
      <c r="M80" s="35">
        <f t="shared" si="18"/>
        <v>27.794117647058822</v>
      </c>
      <c r="N80" s="35">
        <f t="shared" si="19"/>
        <v>15</v>
      </c>
      <c r="O80" s="35">
        <f t="shared" si="20"/>
        <v>21</v>
      </c>
      <c r="P80" s="33">
        <f t="shared" si="21"/>
        <v>63.794117647058826</v>
      </c>
      <c r="Q80" s="22"/>
      <c r="R80" s="22"/>
      <c r="S80" s="22"/>
      <c r="T80" s="22"/>
    </row>
    <row r="81" spans="1:20" s="23" customFormat="1" ht="30" x14ac:dyDescent="0.25">
      <c r="A81" s="85">
        <v>77</v>
      </c>
      <c r="B81" s="12" t="s">
        <v>417</v>
      </c>
      <c r="C81" s="50" t="s">
        <v>876</v>
      </c>
      <c r="D81" s="12" t="s">
        <v>407</v>
      </c>
      <c r="E81" s="14">
        <v>8</v>
      </c>
      <c r="F81" s="12" t="s">
        <v>411</v>
      </c>
      <c r="G81" s="34">
        <v>14</v>
      </c>
      <c r="H81" s="34">
        <f t="shared" si="16"/>
        <v>14</v>
      </c>
      <c r="I81" s="34">
        <v>12</v>
      </c>
      <c r="J81" s="34">
        <f t="shared" si="22"/>
        <v>12</v>
      </c>
      <c r="K81" s="34">
        <v>36</v>
      </c>
      <c r="L81" s="34">
        <f t="shared" si="17"/>
        <v>36</v>
      </c>
      <c r="M81" s="35">
        <f t="shared" si="18"/>
        <v>14.411764705882353</v>
      </c>
      <c r="N81" s="35">
        <f t="shared" si="19"/>
        <v>12</v>
      </c>
      <c r="O81" s="35">
        <f t="shared" si="20"/>
        <v>36</v>
      </c>
      <c r="P81" s="33">
        <f t="shared" si="21"/>
        <v>62.411764705882355</v>
      </c>
      <c r="Q81" s="22"/>
      <c r="R81" s="22"/>
      <c r="S81" s="22"/>
      <c r="T81" s="22"/>
    </row>
    <row r="82" spans="1:20" s="23" customFormat="1" ht="30" x14ac:dyDescent="0.25">
      <c r="A82" s="85">
        <v>78</v>
      </c>
      <c r="B82" s="12" t="s">
        <v>391</v>
      </c>
      <c r="C82" s="50" t="s">
        <v>874</v>
      </c>
      <c r="D82" s="12" t="s">
        <v>390</v>
      </c>
      <c r="E82" s="14">
        <v>8</v>
      </c>
      <c r="F82" s="12" t="s">
        <v>386</v>
      </c>
      <c r="G82" s="34">
        <v>28</v>
      </c>
      <c r="H82" s="34">
        <f t="shared" si="16"/>
        <v>28</v>
      </c>
      <c r="I82" s="34">
        <v>12</v>
      </c>
      <c r="J82" s="34">
        <f t="shared" si="22"/>
        <v>12</v>
      </c>
      <c r="K82" s="34">
        <v>21</v>
      </c>
      <c r="L82" s="34">
        <f t="shared" si="17"/>
        <v>21</v>
      </c>
      <c r="M82" s="35">
        <f t="shared" si="18"/>
        <v>28.823529411764707</v>
      </c>
      <c r="N82" s="35">
        <f t="shared" si="19"/>
        <v>12</v>
      </c>
      <c r="O82" s="35">
        <f t="shared" si="20"/>
        <v>21</v>
      </c>
      <c r="P82" s="33">
        <f t="shared" si="21"/>
        <v>61.82352941176471</v>
      </c>
      <c r="Q82" s="22"/>
      <c r="R82" s="22"/>
      <c r="S82" s="22"/>
      <c r="T82" s="22"/>
    </row>
    <row r="83" spans="1:20" s="23" customFormat="1" ht="30" x14ac:dyDescent="0.25">
      <c r="A83" s="85">
        <v>79</v>
      </c>
      <c r="B83" s="12" t="s">
        <v>479</v>
      </c>
      <c r="C83" s="50" t="s">
        <v>878</v>
      </c>
      <c r="D83" s="12" t="s">
        <v>468</v>
      </c>
      <c r="E83" s="14">
        <v>8</v>
      </c>
      <c r="F83" s="12" t="s">
        <v>459</v>
      </c>
      <c r="G83" s="34">
        <v>20.5</v>
      </c>
      <c r="H83" s="34">
        <f t="shared" si="16"/>
        <v>20.5</v>
      </c>
      <c r="I83" s="34">
        <v>19.8</v>
      </c>
      <c r="J83" s="34">
        <f t="shared" si="22"/>
        <v>19.8</v>
      </c>
      <c r="K83" s="34">
        <v>20</v>
      </c>
      <c r="L83" s="34">
        <f t="shared" si="17"/>
        <v>20</v>
      </c>
      <c r="M83" s="35">
        <f t="shared" si="18"/>
        <v>21.102941176470587</v>
      </c>
      <c r="N83" s="35">
        <f t="shared" si="19"/>
        <v>19.8</v>
      </c>
      <c r="O83" s="35">
        <f t="shared" si="20"/>
        <v>20</v>
      </c>
      <c r="P83" s="33">
        <f t="shared" si="21"/>
        <v>60.902941176470591</v>
      </c>
      <c r="Q83" s="22"/>
      <c r="R83" s="22"/>
      <c r="S83" s="22"/>
      <c r="T83" s="22"/>
    </row>
    <row r="84" spans="1:20" s="23" customFormat="1" ht="30" x14ac:dyDescent="0.25">
      <c r="A84" s="85">
        <v>80</v>
      </c>
      <c r="B84" s="12" t="s">
        <v>441</v>
      </c>
      <c r="C84" s="50" t="s">
        <v>877</v>
      </c>
      <c r="D84" s="12" t="s">
        <v>429</v>
      </c>
      <c r="E84" s="14">
        <v>8</v>
      </c>
      <c r="F84" s="12" t="s">
        <v>430</v>
      </c>
      <c r="G84" s="34">
        <v>27</v>
      </c>
      <c r="H84" s="34">
        <f t="shared" ref="H84:H114" si="23">IF(OR(G84=MIN(G$5:G$114),G84=""),"",G84)</f>
        <v>27</v>
      </c>
      <c r="I84" s="34">
        <v>6</v>
      </c>
      <c r="J84" s="34">
        <f t="shared" si="22"/>
        <v>6</v>
      </c>
      <c r="K84" s="34">
        <v>27</v>
      </c>
      <c r="L84" s="34">
        <f t="shared" si="17"/>
        <v>27</v>
      </c>
      <c r="M84" s="35">
        <f t="shared" si="18"/>
        <v>27.794117647058822</v>
      </c>
      <c r="N84" s="35">
        <f t="shared" si="19"/>
        <v>6</v>
      </c>
      <c r="O84" s="35">
        <f t="shared" si="20"/>
        <v>27</v>
      </c>
      <c r="P84" s="33">
        <f t="shared" si="21"/>
        <v>60.794117647058826</v>
      </c>
      <c r="Q84" s="22"/>
      <c r="R84" s="22"/>
      <c r="S84" s="22"/>
      <c r="T84" s="22"/>
    </row>
    <row r="85" spans="1:20" s="23" customFormat="1" ht="45" x14ac:dyDescent="0.25">
      <c r="A85" s="85">
        <v>81</v>
      </c>
      <c r="B85" s="20" t="s">
        <v>216</v>
      </c>
      <c r="C85" s="104" t="s">
        <v>1040</v>
      </c>
      <c r="D85" s="20" t="s">
        <v>202</v>
      </c>
      <c r="E85" s="21">
        <v>7</v>
      </c>
      <c r="F85" s="20" t="s">
        <v>209</v>
      </c>
      <c r="G85" s="34">
        <v>21.4</v>
      </c>
      <c r="H85" s="34">
        <f t="shared" si="23"/>
        <v>21.4</v>
      </c>
      <c r="I85" s="34">
        <v>8.5</v>
      </c>
      <c r="J85" s="34">
        <f t="shared" si="22"/>
        <v>8.5</v>
      </c>
      <c r="K85" s="34">
        <v>30</v>
      </c>
      <c r="L85" s="34">
        <f t="shared" si="17"/>
        <v>30</v>
      </c>
      <c r="M85" s="35">
        <f t="shared" si="18"/>
        <v>22.029411764705884</v>
      </c>
      <c r="N85" s="35">
        <f t="shared" si="19"/>
        <v>8.5</v>
      </c>
      <c r="O85" s="35">
        <f t="shared" si="20"/>
        <v>30</v>
      </c>
      <c r="P85" s="33">
        <f t="shared" si="21"/>
        <v>60.529411764705884</v>
      </c>
      <c r="Q85" s="22"/>
      <c r="R85" s="22"/>
      <c r="S85" s="22"/>
      <c r="T85" s="22"/>
    </row>
    <row r="86" spans="1:20" s="23" customFormat="1" x14ac:dyDescent="0.25">
      <c r="A86" s="101">
        <v>82</v>
      </c>
      <c r="B86" s="96" t="s">
        <v>767</v>
      </c>
      <c r="C86" s="81" t="s">
        <v>1053</v>
      </c>
      <c r="D86" s="96" t="s">
        <v>768</v>
      </c>
      <c r="E86" s="66">
        <v>7</v>
      </c>
      <c r="F86" s="57" t="s">
        <v>761</v>
      </c>
      <c r="G86" s="34">
        <v>18.399999999999999</v>
      </c>
      <c r="H86" s="34">
        <f t="shared" si="23"/>
        <v>18.399999999999999</v>
      </c>
      <c r="I86" s="34">
        <v>8</v>
      </c>
      <c r="J86" s="34">
        <f t="shared" si="22"/>
        <v>8</v>
      </c>
      <c r="K86" s="34">
        <v>33</v>
      </c>
      <c r="L86" s="34">
        <f t="shared" si="17"/>
        <v>33</v>
      </c>
      <c r="M86" s="35">
        <f t="shared" si="18"/>
        <v>18.941176470588236</v>
      </c>
      <c r="N86" s="35">
        <f t="shared" si="19"/>
        <v>8</v>
      </c>
      <c r="O86" s="35">
        <f t="shared" si="20"/>
        <v>33</v>
      </c>
      <c r="P86" s="33">
        <f t="shared" si="21"/>
        <v>59.941176470588232</v>
      </c>
      <c r="Q86" s="22"/>
      <c r="R86" s="22"/>
      <c r="S86" s="22"/>
      <c r="T86" s="22"/>
    </row>
    <row r="87" spans="1:20" s="23" customFormat="1" ht="30" x14ac:dyDescent="0.25">
      <c r="A87" s="101">
        <v>83</v>
      </c>
      <c r="B87" s="12" t="s">
        <v>148</v>
      </c>
      <c r="C87" s="76" t="s">
        <v>1038</v>
      </c>
      <c r="D87" s="12" t="s">
        <v>122</v>
      </c>
      <c r="E87" s="14">
        <v>7</v>
      </c>
      <c r="F87" s="12" t="s">
        <v>124</v>
      </c>
      <c r="G87" s="34">
        <v>11.05</v>
      </c>
      <c r="H87" s="34">
        <f t="shared" si="23"/>
        <v>11.05</v>
      </c>
      <c r="I87" s="34">
        <v>18.5</v>
      </c>
      <c r="J87" s="34">
        <f t="shared" si="22"/>
        <v>18.5</v>
      </c>
      <c r="K87" s="34">
        <v>30</v>
      </c>
      <c r="L87" s="34">
        <f t="shared" si="17"/>
        <v>30</v>
      </c>
      <c r="M87" s="35">
        <f t="shared" si="18"/>
        <v>11.375</v>
      </c>
      <c r="N87" s="35">
        <f t="shared" si="19"/>
        <v>18.5</v>
      </c>
      <c r="O87" s="35">
        <f t="shared" si="20"/>
        <v>30</v>
      </c>
      <c r="P87" s="33">
        <f t="shared" si="21"/>
        <v>59.875</v>
      </c>
      <c r="Q87" s="22"/>
      <c r="R87" s="22"/>
      <c r="S87" s="22"/>
      <c r="T87" s="22"/>
    </row>
    <row r="88" spans="1:20" s="23" customFormat="1" ht="30" x14ac:dyDescent="0.25">
      <c r="A88" s="66">
        <v>84</v>
      </c>
      <c r="B88" s="100" t="s">
        <v>642</v>
      </c>
      <c r="C88" s="106" t="s">
        <v>882</v>
      </c>
      <c r="D88" s="100" t="s">
        <v>632</v>
      </c>
      <c r="E88" s="64">
        <v>8</v>
      </c>
      <c r="F88" s="102" t="s">
        <v>641</v>
      </c>
      <c r="G88" s="34">
        <v>21</v>
      </c>
      <c r="H88" s="34">
        <f t="shared" si="23"/>
        <v>21</v>
      </c>
      <c r="I88" s="34">
        <v>16.7</v>
      </c>
      <c r="J88" s="34">
        <f t="shared" si="22"/>
        <v>16.7</v>
      </c>
      <c r="K88" s="34">
        <v>21</v>
      </c>
      <c r="L88" s="34">
        <f t="shared" si="17"/>
        <v>21</v>
      </c>
      <c r="M88" s="35">
        <f t="shared" si="18"/>
        <v>21.617647058823529</v>
      </c>
      <c r="N88" s="35">
        <f t="shared" si="19"/>
        <v>16.7</v>
      </c>
      <c r="O88" s="35">
        <f t="shared" si="20"/>
        <v>21</v>
      </c>
      <c r="P88" s="33">
        <f t="shared" si="21"/>
        <v>59.317647058823525</v>
      </c>
      <c r="Q88" s="22"/>
      <c r="R88" s="22"/>
      <c r="S88" s="22"/>
      <c r="T88" s="22"/>
    </row>
    <row r="89" spans="1:20" s="23" customFormat="1" ht="30" x14ac:dyDescent="0.25">
      <c r="A89" s="101">
        <v>85</v>
      </c>
      <c r="B89" s="20" t="s">
        <v>583</v>
      </c>
      <c r="C89" s="104" t="s">
        <v>999</v>
      </c>
      <c r="D89" s="20" t="s">
        <v>534</v>
      </c>
      <c r="E89" s="21">
        <v>7</v>
      </c>
      <c r="F89" s="20" t="s">
        <v>549</v>
      </c>
      <c r="G89" s="34">
        <v>11.8</v>
      </c>
      <c r="H89" s="34">
        <f t="shared" si="23"/>
        <v>11.8</v>
      </c>
      <c r="I89" s="34">
        <v>19.600000000000001</v>
      </c>
      <c r="J89" s="34">
        <f t="shared" si="22"/>
        <v>19.600000000000001</v>
      </c>
      <c r="K89" s="34">
        <v>27</v>
      </c>
      <c r="L89" s="34">
        <f t="shared" si="17"/>
        <v>27</v>
      </c>
      <c r="M89" s="35">
        <f t="shared" si="18"/>
        <v>12.147058823529411</v>
      </c>
      <c r="N89" s="35">
        <f t="shared" si="19"/>
        <v>19.600000000000001</v>
      </c>
      <c r="O89" s="35">
        <f t="shared" si="20"/>
        <v>27</v>
      </c>
      <c r="P89" s="33">
        <f t="shared" si="21"/>
        <v>58.747058823529414</v>
      </c>
      <c r="Q89" s="22"/>
      <c r="R89" s="22"/>
      <c r="S89" s="22"/>
      <c r="T89" s="22"/>
    </row>
    <row r="90" spans="1:20" s="23" customFormat="1" ht="30" x14ac:dyDescent="0.25">
      <c r="A90" s="66">
        <v>86</v>
      </c>
      <c r="B90" s="12" t="s">
        <v>143</v>
      </c>
      <c r="C90" s="76" t="s">
        <v>1036</v>
      </c>
      <c r="D90" s="12" t="s">
        <v>122</v>
      </c>
      <c r="E90" s="14">
        <v>7</v>
      </c>
      <c r="F90" s="12" t="s">
        <v>123</v>
      </c>
      <c r="G90" s="34">
        <v>23.9</v>
      </c>
      <c r="H90" s="34">
        <f t="shared" si="23"/>
        <v>23.9</v>
      </c>
      <c r="I90" s="34">
        <v>13</v>
      </c>
      <c r="J90" s="34">
        <f t="shared" si="22"/>
        <v>13</v>
      </c>
      <c r="K90" s="34">
        <v>21</v>
      </c>
      <c r="L90" s="34">
        <f t="shared" si="17"/>
        <v>21</v>
      </c>
      <c r="M90" s="35">
        <f t="shared" si="18"/>
        <v>24.602941176470587</v>
      </c>
      <c r="N90" s="35">
        <f t="shared" si="19"/>
        <v>13</v>
      </c>
      <c r="O90" s="35">
        <f t="shared" si="20"/>
        <v>21</v>
      </c>
      <c r="P90" s="33">
        <f t="shared" si="21"/>
        <v>58.602941176470587</v>
      </c>
      <c r="Q90" s="22"/>
      <c r="R90" s="22"/>
      <c r="S90" s="22"/>
      <c r="T90" s="22"/>
    </row>
    <row r="91" spans="1:20" s="23" customFormat="1" ht="30" x14ac:dyDescent="0.25">
      <c r="A91" s="66">
        <v>87</v>
      </c>
      <c r="B91" s="12" t="s">
        <v>145</v>
      </c>
      <c r="C91" s="81" t="s">
        <v>1306</v>
      </c>
      <c r="D91" s="12" t="s">
        <v>122</v>
      </c>
      <c r="E91" s="14">
        <v>7</v>
      </c>
      <c r="F91" s="12" t="s">
        <v>124</v>
      </c>
      <c r="G91" s="34">
        <v>16.3</v>
      </c>
      <c r="H91" s="34">
        <f t="shared" si="23"/>
        <v>16.3</v>
      </c>
      <c r="I91" s="34">
        <v>17</v>
      </c>
      <c r="J91" s="34">
        <f t="shared" si="22"/>
        <v>17</v>
      </c>
      <c r="K91" s="34">
        <v>24</v>
      </c>
      <c r="L91" s="34">
        <f t="shared" si="17"/>
        <v>24</v>
      </c>
      <c r="M91" s="35">
        <f t="shared" si="18"/>
        <v>16.779411764705884</v>
      </c>
      <c r="N91" s="35">
        <f t="shared" si="19"/>
        <v>17</v>
      </c>
      <c r="O91" s="35">
        <f t="shared" si="20"/>
        <v>24</v>
      </c>
      <c r="P91" s="33">
        <f t="shared" si="21"/>
        <v>57.779411764705884</v>
      </c>
      <c r="Q91" s="22"/>
      <c r="R91" s="22"/>
      <c r="S91" s="22"/>
      <c r="T91" s="22"/>
    </row>
    <row r="92" spans="1:20" s="23" customFormat="1" ht="30" x14ac:dyDescent="0.25">
      <c r="A92" s="101">
        <v>88</v>
      </c>
      <c r="B92" s="20" t="s">
        <v>590</v>
      </c>
      <c r="C92" s="104" t="s">
        <v>989</v>
      </c>
      <c r="D92" s="20" t="s">
        <v>534</v>
      </c>
      <c r="E92" s="21">
        <v>7</v>
      </c>
      <c r="F92" s="20" t="s">
        <v>539</v>
      </c>
      <c r="G92" s="34">
        <v>10.050000000000001</v>
      </c>
      <c r="H92" s="34">
        <f t="shared" si="23"/>
        <v>10.050000000000001</v>
      </c>
      <c r="I92" s="34">
        <v>20</v>
      </c>
      <c r="J92" s="34">
        <f t="shared" si="22"/>
        <v>20</v>
      </c>
      <c r="K92" s="34">
        <v>27</v>
      </c>
      <c r="L92" s="34">
        <f t="shared" si="17"/>
        <v>27</v>
      </c>
      <c r="M92" s="35">
        <f t="shared" si="18"/>
        <v>10.345588235294118</v>
      </c>
      <c r="N92" s="35">
        <f t="shared" si="19"/>
        <v>20</v>
      </c>
      <c r="O92" s="35">
        <f t="shared" si="20"/>
        <v>27</v>
      </c>
      <c r="P92" s="33">
        <f t="shared" si="21"/>
        <v>57.345588235294116</v>
      </c>
      <c r="Q92" s="22"/>
      <c r="R92" s="22"/>
      <c r="S92" s="22"/>
      <c r="T92" s="22"/>
    </row>
    <row r="93" spans="1:20" s="23" customFormat="1" ht="30" x14ac:dyDescent="0.25">
      <c r="A93" s="66">
        <v>89</v>
      </c>
      <c r="B93" s="12" t="s">
        <v>1034</v>
      </c>
      <c r="C93" s="82" t="s">
        <v>977</v>
      </c>
      <c r="D93" s="12" t="s">
        <v>47</v>
      </c>
      <c r="E93" s="14">
        <v>7</v>
      </c>
      <c r="F93" s="12" t="s">
        <v>65</v>
      </c>
      <c r="G93" s="34">
        <v>18.3</v>
      </c>
      <c r="H93" s="34">
        <f t="shared" si="23"/>
        <v>18.3</v>
      </c>
      <c r="I93" s="34">
        <v>15.4</v>
      </c>
      <c r="J93" s="34">
        <f t="shared" si="22"/>
        <v>15.4</v>
      </c>
      <c r="K93" s="34">
        <v>23</v>
      </c>
      <c r="L93" s="34">
        <f t="shared" si="17"/>
        <v>23</v>
      </c>
      <c r="M93" s="35">
        <f t="shared" si="18"/>
        <v>18.838235294117649</v>
      </c>
      <c r="N93" s="35">
        <f t="shared" si="19"/>
        <v>15.4</v>
      </c>
      <c r="O93" s="35">
        <f t="shared" si="20"/>
        <v>23</v>
      </c>
      <c r="P93" s="33">
        <f t="shared" si="21"/>
        <v>57.238235294117651</v>
      </c>
      <c r="Q93" s="22"/>
      <c r="R93" s="22"/>
      <c r="S93" s="22"/>
      <c r="T93" s="22"/>
    </row>
    <row r="94" spans="1:20" ht="30" x14ac:dyDescent="0.25">
      <c r="A94" s="101">
        <v>90</v>
      </c>
      <c r="B94" s="20" t="s">
        <v>792</v>
      </c>
      <c r="C94" s="104" t="s">
        <v>1005</v>
      </c>
      <c r="D94" s="20" t="s">
        <v>534</v>
      </c>
      <c r="E94" s="21">
        <v>7</v>
      </c>
      <c r="F94" s="20" t="s">
        <v>539</v>
      </c>
      <c r="G94" s="34">
        <v>9</v>
      </c>
      <c r="H94" s="34">
        <f t="shared" si="23"/>
        <v>9</v>
      </c>
      <c r="I94" s="34">
        <v>19.899999999999999</v>
      </c>
      <c r="J94" s="34">
        <f t="shared" si="22"/>
        <v>19.899999999999999</v>
      </c>
      <c r="K94" s="34">
        <v>27</v>
      </c>
      <c r="L94" s="34">
        <f t="shared" si="17"/>
        <v>27</v>
      </c>
      <c r="M94" s="35">
        <f t="shared" si="18"/>
        <v>9.264705882352942</v>
      </c>
      <c r="N94" s="35">
        <f t="shared" si="19"/>
        <v>19.899999999999999</v>
      </c>
      <c r="O94" s="35">
        <f t="shared" si="20"/>
        <v>27</v>
      </c>
      <c r="P94" s="33">
        <f t="shared" si="21"/>
        <v>56.164705882352941</v>
      </c>
      <c r="Q94" s="22"/>
      <c r="R94" s="22"/>
      <c r="S94" s="22"/>
      <c r="T94" s="22"/>
    </row>
    <row r="95" spans="1:20" ht="30" x14ac:dyDescent="0.25">
      <c r="A95" s="66">
        <v>91</v>
      </c>
      <c r="B95" s="12" t="s">
        <v>321</v>
      </c>
      <c r="C95" s="50" t="s">
        <v>1043</v>
      </c>
      <c r="D95" s="12" t="s">
        <v>283</v>
      </c>
      <c r="E95" s="14">
        <v>7</v>
      </c>
      <c r="F95" s="12" t="s">
        <v>287</v>
      </c>
      <c r="G95" s="34">
        <v>21</v>
      </c>
      <c r="H95" s="34">
        <f t="shared" si="23"/>
        <v>21</v>
      </c>
      <c r="I95" s="34">
        <v>9.5</v>
      </c>
      <c r="J95" s="34">
        <f t="shared" si="22"/>
        <v>9.5</v>
      </c>
      <c r="K95" s="34">
        <v>24</v>
      </c>
      <c r="L95" s="34">
        <f t="shared" si="17"/>
        <v>24</v>
      </c>
      <c r="M95" s="35">
        <f t="shared" si="18"/>
        <v>21.617647058823529</v>
      </c>
      <c r="N95" s="35">
        <f t="shared" si="19"/>
        <v>9.5</v>
      </c>
      <c r="O95" s="35">
        <f t="shared" si="20"/>
        <v>24</v>
      </c>
      <c r="P95" s="33">
        <f t="shared" si="21"/>
        <v>55.117647058823529</v>
      </c>
      <c r="Q95" s="22"/>
      <c r="R95" s="22"/>
      <c r="S95" s="22"/>
      <c r="T95" s="22"/>
    </row>
    <row r="96" spans="1:20" ht="30" x14ac:dyDescent="0.25">
      <c r="A96" s="66">
        <v>92</v>
      </c>
      <c r="B96" s="63" t="s">
        <v>643</v>
      </c>
      <c r="C96" s="76" t="s">
        <v>883</v>
      </c>
      <c r="D96" s="63" t="s">
        <v>632</v>
      </c>
      <c r="E96" s="67">
        <v>8</v>
      </c>
      <c r="F96" s="79" t="s">
        <v>641</v>
      </c>
      <c r="G96" s="34">
        <v>20</v>
      </c>
      <c r="H96" s="34">
        <f t="shared" si="23"/>
        <v>20</v>
      </c>
      <c r="I96" s="34">
        <v>19.3</v>
      </c>
      <c r="J96" s="34">
        <f t="shared" si="22"/>
        <v>19.3</v>
      </c>
      <c r="K96" s="34">
        <v>15</v>
      </c>
      <c r="L96" s="34">
        <f t="shared" si="17"/>
        <v>15</v>
      </c>
      <c r="M96" s="35">
        <f t="shared" si="18"/>
        <v>20.588235294117649</v>
      </c>
      <c r="N96" s="35">
        <f t="shared" si="19"/>
        <v>19.3</v>
      </c>
      <c r="O96" s="35">
        <f t="shared" si="20"/>
        <v>15</v>
      </c>
      <c r="P96" s="33">
        <f t="shared" si="21"/>
        <v>54.888235294117649</v>
      </c>
      <c r="Q96" s="22"/>
      <c r="R96" s="22"/>
      <c r="S96" s="22"/>
      <c r="T96" s="22"/>
    </row>
    <row r="97" spans="1:20" ht="30" x14ac:dyDescent="0.25">
      <c r="A97" s="66">
        <v>93</v>
      </c>
      <c r="B97" s="12" t="s">
        <v>478</v>
      </c>
      <c r="C97" s="50" t="s">
        <v>986</v>
      </c>
      <c r="D97" s="12" t="s">
        <v>468</v>
      </c>
      <c r="E97" s="14">
        <v>7</v>
      </c>
      <c r="F97" s="12" t="s">
        <v>474</v>
      </c>
      <c r="G97" s="34">
        <v>19.3</v>
      </c>
      <c r="H97" s="34">
        <f t="shared" si="23"/>
        <v>19.3</v>
      </c>
      <c r="I97" s="34">
        <v>19.7</v>
      </c>
      <c r="J97" s="34">
        <f t="shared" si="22"/>
        <v>19.7</v>
      </c>
      <c r="K97" s="34">
        <v>15</v>
      </c>
      <c r="L97" s="34">
        <f t="shared" si="17"/>
        <v>15</v>
      </c>
      <c r="M97" s="35">
        <f t="shared" si="18"/>
        <v>19.867647058823529</v>
      </c>
      <c r="N97" s="35">
        <f t="shared" si="19"/>
        <v>19.7</v>
      </c>
      <c r="O97" s="35">
        <f t="shared" si="20"/>
        <v>15</v>
      </c>
      <c r="P97" s="33">
        <f t="shared" si="21"/>
        <v>54.567647058823525</v>
      </c>
      <c r="Q97" s="22"/>
      <c r="R97" s="22"/>
      <c r="S97" s="22"/>
      <c r="T97" s="22"/>
    </row>
    <row r="98" spans="1:20" ht="30" x14ac:dyDescent="0.25">
      <c r="A98" s="66">
        <v>94</v>
      </c>
      <c r="B98" s="12" t="s">
        <v>326</v>
      </c>
      <c r="C98" s="50" t="s">
        <v>869</v>
      </c>
      <c r="D98" s="12" t="s">
        <v>283</v>
      </c>
      <c r="E98" s="14">
        <v>8</v>
      </c>
      <c r="F98" s="12" t="s">
        <v>290</v>
      </c>
      <c r="G98" s="34">
        <v>18.5</v>
      </c>
      <c r="H98" s="34">
        <f t="shared" si="23"/>
        <v>18.5</v>
      </c>
      <c r="I98" s="34">
        <v>8.5</v>
      </c>
      <c r="J98" s="34">
        <f t="shared" si="22"/>
        <v>8.5</v>
      </c>
      <c r="K98" s="34">
        <v>27</v>
      </c>
      <c r="L98" s="34">
        <f t="shared" si="17"/>
        <v>27</v>
      </c>
      <c r="M98" s="35">
        <f t="shared" si="18"/>
        <v>19.044117647058822</v>
      </c>
      <c r="N98" s="35">
        <f t="shared" si="19"/>
        <v>8.5</v>
      </c>
      <c r="O98" s="35">
        <f t="shared" si="20"/>
        <v>27</v>
      </c>
      <c r="P98" s="33">
        <f t="shared" si="21"/>
        <v>54.544117647058826</v>
      </c>
      <c r="Q98" s="22"/>
      <c r="R98" s="22"/>
      <c r="S98" s="22"/>
      <c r="T98" s="22"/>
    </row>
    <row r="99" spans="1:20" ht="30" x14ac:dyDescent="0.25">
      <c r="A99" s="66">
        <v>95</v>
      </c>
      <c r="B99" s="12" t="s">
        <v>987</v>
      </c>
      <c r="C99" s="50" t="s">
        <v>988</v>
      </c>
      <c r="D99" s="12" t="s">
        <v>468</v>
      </c>
      <c r="E99" s="14">
        <v>7</v>
      </c>
      <c r="F99" s="12" t="s">
        <v>446</v>
      </c>
      <c r="G99" s="34">
        <v>16.2</v>
      </c>
      <c r="H99" s="34">
        <f t="shared" si="23"/>
        <v>16.2</v>
      </c>
      <c r="I99" s="34">
        <v>17.8</v>
      </c>
      <c r="J99" s="34">
        <f t="shared" si="22"/>
        <v>17.8</v>
      </c>
      <c r="K99" s="34">
        <v>20</v>
      </c>
      <c r="L99" s="34">
        <f t="shared" si="17"/>
        <v>20</v>
      </c>
      <c r="M99" s="35">
        <f t="shared" si="18"/>
        <v>16.676470588235293</v>
      </c>
      <c r="N99" s="35">
        <f t="shared" si="19"/>
        <v>17.8</v>
      </c>
      <c r="O99" s="35">
        <f t="shared" si="20"/>
        <v>20</v>
      </c>
      <c r="P99" s="33">
        <f t="shared" si="21"/>
        <v>54.476470588235294</v>
      </c>
      <c r="Q99" s="22"/>
      <c r="R99" s="22"/>
      <c r="S99" s="22"/>
      <c r="T99" s="22"/>
    </row>
    <row r="100" spans="1:20" ht="30" x14ac:dyDescent="0.25">
      <c r="A100" s="66">
        <v>96</v>
      </c>
      <c r="B100" s="12" t="s">
        <v>322</v>
      </c>
      <c r="C100" s="50" t="s">
        <v>1044</v>
      </c>
      <c r="D100" s="12" t="s">
        <v>283</v>
      </c>
      <c r="E100" s="14">
        <v>7</v>
      </c>
      <c r="F100" s="12" t="s">
        <v>287</v>
      </c>
      <c r="G100" s="34">
        <v>27.8</v>
      </c>
      <c r="H100" s="34">
        <f t="shared" si="23"/>
        <v>27.8</v>
      </c>
      <c r="I100" s="34">
        <v>9</v>
      </c>
      <c r="J100" s="34">
        <f t="shared" si="22"/>
        <v>9</v>
      </c>
      <c r="K100" s="34">
        <v>15</v>
      </c>
      <c r="L100" s="34">
        <f t="shared" si="17"/>
        <v>15</v>
      </c>
      <c r="M100" s="35">
        <f t="shared" si="18"/>
        <v>28.617647058823529</v>
      </c>
      <c r="N100" s="35">
        <f t="shared" si="19"/>
        <v>9</v>
      </c>
      <c r="O100" s="35">
        <f t="shared" si="20"/>
        <v>15</v>
      </c>
      <c r="P100" s="33">
        <f t="shared" si="21"/>
        <v>52.617647058823529</v>
      </c>
      <c r="Q100" s="22"/>
      <c r="R100" s="22"/>
      <c r="S100" s="22"/>
      <c r="T100" s="22"/>
    </row>
    <row r="101" spans="1:20" ht="30.75" customHeight="1" x14ac:dyDescent="0.25">
      <c r="A101" s="101">
        <v>97</v>
      </c>
      <c r="B101" s="12" t="s">
        <v>507</v>
      </c>
      <c r="C101" s="50" t="s">
        <v>1020</v>
      </c>
      <c r="D101" s="12" t="s">
        <v>496</v>
      </c>
      <c r="E101" s="14">
        <v>7</v>
      </c>
      <c r="F101" s="12" t="s">
        <v>504</v>
      </c>
      <c r="G101" s="34">
        <v>21.4</v>
      </c>
      <c r="H101" s="34">
        <f t="shared" si="23"/>
        <v>21.4</v>
      </c>
      <c r="I101" s="34">
        <v>12.4</v>
      </c>
      <c r="J101" s="34">
        <f t="shared" si="22"/>
        <v>12.4</v>
      </c>
      <c r="K101" s="34">
        <v>18</v>
      </c>
      <c r="L101" s="34">
        <f t="shared" ref="L101:L114" si="24">IF(OR(K101=MIN(K$5:K$114),K101=""),"",K101)</f>
        <v>18</v>
      </c>
      <c r="M101" s="35">
        <f t="shared" ref="M101:M114" si="25">IF(G101&lt;&gt;"",(35*G101)/MAX(G$5:G$114),"")</f>
        <v>22.029411764705884</v>
      </c>
      <c r="N101" s="35">
        <f t="shared" ref="N101:N114" si="26">IF(I101&lt;&gt;"",IF(I101=0,0,(20*I101)/MAX(I$5:I$114)),"0")</f>
        <v>12.4</v>
      </c>
      <c r="O101" s="35">
        <f t="shared" ref="O101:O114" si="27">IF(K101&lt;&gt;"",IF(K101=0,0,(45*K101)/MAX(K$5:K$114)),"0")</f>
        <v>18</v>
      </c>
      <c r="P101" s="33">
        <f t="shared" ref="P101:P114" si="28">M101+N101+O101</f>
        <v>52.429411764705883</v>
      </c>
      <c r="Q101" s="22"/>
      <c r="R101" s="22"/>
      <c r="S101" s="22"/>
      <c r="T101" s="22"/>
    </row>
    <row r="102" spans="1:20" ht="35.25" customHeight="1" x14ac:dyDescent="0.25">
      <c r="A102" s="66">
        <v>98</v>
      </c>
      <c r="B102" s="20" t="s">
        <v>581</v>
      </c>
      <c r="C102" s="104" t="s">
        <v>998</v>
      </c>
      <c r="D102" s="20" t="s">
        <v>534</v>
      </c>
      <c r="E102" s="21">
        <v>7</v>
      </c>
      <c r="F102" s="20" t="s">
        <v>549</v>
      </c>
      <c r="G102" s="34">
        <v>6</v>
      </c>
      <c r="H102" s="34" t="str">
        <f t="shared" si="23"/>
        <v/>
      </c>
      <c r="I102" s="34">
        <v>19</v>
      </c>
      <c r="J102" s="34">
        <f t="shared" si="22"/>
        <v>19</v>
      </c>
      <c r="K102" s="34">
        <v>27</v>
      </c>
      <c r="L102" s="34">
        <f t="shared" si="24"/>
        <v>27</v>
      </c>
      <c r="M102" s="35">
        <f t="shared" si="25"/>
        <v>6.1764705882352944</v>
      </c>
      <c r="N102" s="35">
        <f t="shared" si="26"/>
        <v>19</v>
      </c>
      <c r="O102" s="35">
        <f t="shared" si="27"/>
        <v>27</v>
      </c>
      <c r="P102" s="33">
        <f t="shared" si="28"/>
        <v>52.17647058823529</v>
      </c>
      <c r="Q102" s="22"/>
      <c r="R102" s="22"/>
      <c r="S102" s="22"/>
      <c r="T102" s="22"/>
    </row>
    <row r="103" spans="1:20" ht="28.5" customHeight="1" x14ac:dyDescent="0.25">
      <c r="A103" s="66">
        <v>99</v>
      </c>
      <c r="B103" s="12" t="s">
        <v>73</v>
      </c>
      <c r="C103" s="76" t="s">
        <v>979</v>
      </c>
      <c r="D103" s="12" t="s">
        <v>47</v>
      </c>
      <c r="E103" s="14">
        <v>7</v>
      </c>
      <c r="F103" s="12" t="s">
        <v>65</v>
      </c>
      <c r="G103" s="34">
        <v>11.05</v>
      </c>
      <c r="H103" s="34">
        <f t="shared" si="23"/>
        <v>11.05</v>
      </c>
      <c r="I103" s="34">
        <v>17.600000000000001</v>
      </c>
      <c r="J103" s="34">
        <f t="shared" si="22"/>
        <v>17.600000000000001</v>
      </c>
      <c r="K103" s="34">
        <v>23</v>
      </c>
      <c r="L103" s="34">
        <f t="shared" si="24"/>
        <v>23</v>
      </c>
      <c r="M103" s="35">
        <f t="shared" si="25"/>
        <v>11.375</v>
      </c>
      <c r="N103" s="35">
        <f t="shared" si="26"/>
        <v>17.600000000000001</v>
      </c>
      <c r="O103" s="35">
        <f t="shared" si="27"/>
        <v>23</v>
      </c>
      <c r="P103" s="33">
        <f t="shared" si="28"/>
        <v>51.975000000000001</v>
      </c>
      <c r="Q103" s="22"/>
      <c r="R103" s="22"/>
      <c r="S103" s="22"/>
      <c r="T103" s="22"/>
    </row>
    <row r="104" spans="1:20" ht="30" customHeight="1" x14ac:dyDescent="0.25">
      <c r="A104" s="66">
        <v>100</v>
      </c>
      <c r="B104" s="12" t="s">
        <v>183</v>
      </c>
      <c r="C104" s="50" t="s">
        <v>888</v>
      </c>
      <c r="D104" s="12" t="s">
        <v>182</v>
      </c>
      <c r="E104" s="14">
        <v>8</v>
      </c>
      <c r="F104" s="12" t="s">
        <v>177</v>
      </c>
      <c r="G104" s="34">
        <v>20.9</v>
      </c>
      <c r="H104" s="34">
        <f t="shared" si="23"/>
        <v>20.9</v>
      </c>
      <c r="I104" s="34">
        <v>16</v>
      </c>
      <c r="J104" s="34">
        <f t="shared" si="22"/>
        <v>16</v>
      </c>
      <c r="K104" s="34">
        <v>12</v>
      </c>
      <c r="L104" s="34">
        <f t="shared" si="24"/>
        <v>12</v>
      </c>
      <c r="M104" s="35">
        <f t="shared" si="25"/>
        <v>21.514705882352942</v>
      </c>
      <c r="N104" s="35">
        <f t="shared" si="26"/>
        <v>16</v>
      </c>
      <c r="O104" s="35">
        <f t="shared" si="27"/>
        <v>12</v>
      </c>
      <c r="P104" s="33">
        <f t="shared" si="28"/>
        <v>49.514705882352942</v>
      </c>
      <c r="Q104" s="22"/>
      <c r="R104" s="22"/>
      <c r="S104" s="22"/>
      <c r="T104" s="22"/>
    </row>
    <row r="105" spans="1:20" ht="31.5" customHeight="1" x14ac:dyDescent="0.25">
      <c r="A105" s="66">
        <v>101</v>
      </c>
      <c r="B105" s="20" t="s">
        <v>791</v>
      </c>
      <c r="C105" s="104" t="s">
        <v>1003</v>
      </c>
      <c r="D105" s="20" t="s">
        <v>534</v>
      </c>
      <c r="E105" s="21">
        <v>7</v>
      </c>
      <c r="F105" s="20" t="s">
        <v>539</v>
      </c>
      <c r="G105" s="34">
        <v>9</v>
      </c>
      <c r="H105" s="34">
        <f t="shared" si="23"/>
        <v>9</v>
      </c>
      <c r="I105" s="34">
        <v>19.600000000000001</v>
      </c>
      <c r="J105" s="34">
        <f t="shared" si="22"/>
        <v>19.600000000000001</v>
      </c>
      <c r="K105" s="34">
        <v>18</v>
      </c>
      <c r="L105" s="34">
        <f t="shared" si="24"/>
        <v>18</v>
      </c>
      <c r="M105" s="35">
        <f t="shared" si="25"/>
        <v>9.264705882352942</v>
      </c>
      <c r="N105" s="35">
        <f t="shared" si="26"/>
        <v>19.600000000000001</v>
      </c>
      <c r="O105" s="35">
        <f t="shared" si="27"/>
        <v>18</v>
      </c>
      <c r="P105" s="33">
        <f t="shared" si="28"/>
        <v>46.864705882352943</v>
      </c>
      <c r="Q105" s="22"/>
      <c r="R105" s="22"/>
      <c r="S105" s="22"/>
      <c r="T105" s="22"/>
    </row>
    <row r="106" spans="1:20" ht="34.5" customHeight="1" x14ac:dyDescent="0.25">
      <c r="A106" s="66">
        <v>102</v>
      </c>
      <c r="B106" s="12" t="s">
        <v>506</v>
      </c>
      <c r="C106" s="50" t="s">
        <v>1021</v>
      </c>
      <c r="D106" s="12" t="s">
        <v>496</v>
      </c>
      <c r="E106" s="14">
        <v>7</v>
      </c>
      <c r="F106" s="12" t="s">
        <v>504</v>
      </c>
      <c r="G106" s="34">
        <v>18.399999999999999</v>
      </c>
      <c r="H106" s="34">
        <f t="shared" si="23"/>
        <v>18.399999999999999</v>
      </c>
      <c r="I106" s="34">
        <v>11.5</v>
      </c>
      <c r="J106" s="34">
        <f t="shared" si="22"/>
        <v>11.5</v>
      </c>
      <c r="K106" s="34">
        <v>15</v>
      </c>
      <c r="L106" s="34">
        <f t="shared" si="24"/>
        <v>15</v>
      </c>
      <c r="M106" s="35">
        <f t="shared" si="25"/>
        <v>18.941176470588236</v>
      </c>
      <c r="N106" s="35">
        <f t="shared" si="26"/>
        <v>11.5</v>
      </c>
      <c r="O106" s="35">
        <f t="shared" si="27"/>
        <v>15</v>
      </c>
      <c r="P106" s="33">
        <f t="shared" si="28"/>
        <v>45.441176470588232</v>
      </c>
      <c r="Q106" s="22"/>
      <c r="R106" s="22"/>
      <c r="S106" s="22"/>
      <c r="T106" s="22"/>
    </row>
    <row r="107" spans="1:20" ht="32.25" customHeight="1" x14ac:dyDescent="0.25">
      <c r="A107" s="66">
        <v>103</v>
      </c>
      <c r="B107" s="12" t="s">
        <v>51</v>
      </c>
      <c r="C107" s="76" t="s">
        <v>857</v>
      </c>
      <c r="D107" s="12" t="s">
        <v>47</v>
      </c>
      <c r="E107" s="14">
        <v>8</v>
      </c>
      <c r="F107" s="12" t="s">
        <v>48</v>
      </c>
      <c r="G107" s="34">
        <v>24.5</v>
      </c>
      <c r="H107" s="34">
        <f t="shared" si="23"/>
        <v>24.5</v>
      </c>
      <c r="I107" s="34">
        <v>0</v>
      </c>
      <c r="J107" s="34" t="str">
        <f t="shared" si="22"/>
        <v/>
      </c>
      <c r="K107" s="34">
        <v>18</v>
      </c>
      <c r="L107" s="34">
        <f t="shared" si="24"/>
        <v>18</v>
      </c>
      <c r="M107" s="35">
        <f t="shared" si="25"/>
        <v>25.220588235294116</v>
      </c>
      <c r="N107" s="35">
        <f t="shared" si="26"/>
        <v>0</v>
      </c>
      <c r="O107" s="35">
        <f t="shared" si="27"/>
        <v>18</v>
      </c>
      <c r="P107" s="33">
        <f t="shared" si="28"/>
        <v>43.220588235294116</v>
      </c>
      <c r="Q107" s="22"/>
      <c r="R107" s="22"/>
      <c r="S107" s="22"/>
      <c r="T107" s="22"/>
    </row>
    <row r="108" spans="1:20" ht="32.25" customHeight="1" x14ac:dyDescent="0.25">
      <c r="A108" s="66">
        <v>104</v>
      </c>
      <c r="B108" s="12" t="s">
        <v>46</v>
      </c>
      <c r="C108" s="76" t="s">
        <v>860</v>
      </c>
      <c r="D108" s="12" t="s">
        <v>47</v>
      </c>
      <c r="E108" s="14">
        <v>8</v>
      </c>
      <c r="F108" s="12" t="s">
        <v>48</v>
      </c>
      <c r="G108" s="34">
        <v>19.399999999999999</v>
      </c>
      <c r="H108" s="34">
        <f t="shared" si="23"/>
        <v>19.399999999999999</v>
      </c>
      <c r="I108" s="34">
        <v>0</v>
      </c>
      <c r="J108" s="34" t="str">
        <f t="shared" si="22"/>
        <v/>
      </c>
      <c r="K108" s="34">
        <v>23</v>
      </c>
      <c r="L108" s="34">
        <f t="shared" si="24"/>
        <v>23</v>
      </c>
      <c r="M108" s="35">
        <f t="shared" si="25"/>
        <v>19.970588235294116</v>
      </c>
      <c r="N108" s="35">
        <f t="shared" si="26"/>
        <v>0</v>
      </c>
      <c r="O108" s="35">
        <f t="shared" si="27"/>
        <v>23</v>
      </c>
      <c r="P108" s="33">
        <f t="shared" si="28"/>
        <v>42.970588235294116</v>
      </c>
      <c r="Q108" s="22"/>
      <c r="R108" s="22"/>
      <c r="S108" s="22"/>
      <c r="T108" s="22"/>
    </row>
    <row r="109" spans="1:20" ht="32.25" customHeight="1" x14ac:dyDescent="0.25">
      <c r="A109" s="66">
        <v>105</v>
      </c>
      <c r="B109" s="63" t="s">
        <v>644</v>
      </c>
      <c r="C109" s="76" t="s">
        <v>884</v>
      </c>
      <c r="D109" s="63" t="s">
        <v>632</v>
      </c>
      <c r="E109" s="67">
        <v>8</v>
      </c>
      <c r="F109" s="79" t="s">
        <v>641</v>
      </c>
      <c r="G109" s="34">
        <v>19.399999999999999</v>
      </c>
      <c r="H109" s="34">
        <f t="shared" si="23"/>
        <v>19.399999999999999</v>
      </c>
      <c r="I109" s="34">
        <v>16.399999999999999</v>
      </c>
      <c r="J109" s="34">
        <f t="shared" ref="J109:J114" si="29">IF(OR(I109=MIN(I$5:I$114),I109=""),"",I109)</f>
        <v>16.399999999999999</v>
      </c>
      <c r="K109" s="34">
        <v>6</v>
      </c>
      <c r="L109" s="34">
        <f t="shared" si="24"/>
        <v>6</v>
      </c>
      <c r="M109" s="35">
        <f t="shared" si="25"/>
        <v>19.970588235294116</v>
      </c>
      <c r="N109" s="35">
        <f t="shared" si="26"/>
        <v>16.399999999999999</v>
      </c>
      <c r="O109" s="35">
        <f t="shared" si="27"/>
        <v>6</v>
      </c>
      <c r="P109" s="33">
        <f t="shared" si="28"/>
        <v>42.370588235294115</v>
      </c>
      <c r="Q109" s="22"/>
      <c r="R109" s="22"/>
      <c r="S109" s="22"/>
      <c r="T109" s="22"/>
    </row>
    <row r="110" spans="1:20" ht="29.25" customHeight="1" x14ac:dyDescent="0.25">
      <c r="A110" s="66">
        <v>106</v>
      </c>
      <c r="B110" s="100" t="s">
        <v>640</v>
      </c>
      <c r="C110" s="106" t="s">
        <v>885</v>
      </c>
      <c r="D110" s="100" t="s">
        <v>632</v>
      </c>
      <c r="E110" s="64">
        <v>8</v>
      </c>
      <c r="F110" s="100" t="s">
        <v>641</v>
      </c>
      <c r="G110" s="34">
        <v>20</v>
      </c>
      <c r="H110" s="34">
        <f t="shared" si="23"/>
        <v>20</v>
      </c>
      <c r="I110" s="34">
        <v>17.100000000000001</v>
      </c>
      <c r="J110" s="34">
        <f t="shared" si="29"/>
        <v>17.100000000000001</v>
      </c>
      <c r="K110" s="34">
        <v>0</v>
      </c>
      <c r="L110" s="34" t="str">
        <f t="shared" si="24"/>
        <v/>
      </c>
      <c r="M110" s="35">
        <f t="shared" si="25"/>
        <v>20.588235294117649</v>
      </c>
      <c r="N110" s="35">
        <f t="shared" si="26"/>
        <v>17.100000000000001</v>
      </c>
      <c r="O110" s="35">
        <f t="shared" si="27"/>
        <v>0</v>
      </c>
      <c r="P110" s="33">
        <f t="shared" si="28"/>
        <v>37.688235294117646</v>
      </c>
      <c r="Q110" s="22"/>
      <c r="R110" s="22"/>
      <c r="S110" s="22"/>
      <c r="T110" s="22"/>
    </row>
    <row r="111" spans="1:20" ht="32.25" customHeight="1" x14ac:dyDescent="0.25">
      <c r="A111" s="66">
        <v>107</v>
      </c>
      <c r="B111" s="100" t="s">
        <v>623</v>
      </c>
      <c r="C111" s="106" t="s">
        <v>1006</v>
      </c>
      <c r="D111" s="100" t="s">
        <v>615</v>
      </c>
      <c r="E111" s="64">
        <v>7</v>
      </c>
      <c r="F111" s="102" t="s">
        <v>621</v>
      </c>
      <c r="G111" s="34">
        <v>16.05</v>
      </c>
      <c r="H111" s="34">
        <f t="shared" si="23"/>
        <v>16.05</v>
      </c>
      <c r="I111" s="34">
        <v>18</v>
      </c>
      <c r="J111" s="34">
        <f t="shared" si="29"/>
        <v>18</v>
      </c>
      <c r="K111" s="34">
        <v>0</v>
      </c>
      <c r="L111" s="34" t="str">
        <f t="shared" si="24"/>
        <v/>
      </c>
      <c r="M111" s="35">
        <f t="shared" si="25"/>
        <v>16.522058823529413</v>
      </c>
      <c r="N111" s="35">
        <f t="shared" si="26"/>
        <v>18</v>
      </c>
      <c r="O111" s="35">
        <f t="shared" si="27"/>
        <v>0</v>
      </c>
      <c r="P111" s="33">
        <f t="shared" si="28"/>
        <v>34.522058823529413</v>
      </c>
      <c r="Q111" s="22"/>
      <c r="R111" s="22"/>
      <c r="S111" s="22"/>
      <c r="T111" s="22"/>
    </row>
    <row r="112" spans="1:20" ht="32.25" customHeight="1" x14ac:dyDescent="0.25">
      <c r="A112" s="66">
        <v>108</v>
      </c>
      <c r="B112" s="100" t="s">
        <v>624</v>
      </c>
      <c r="C112" s="106" t="s">
        <v>1007</v>
      </c>
      <c r="D112" s="100" t="s">
        <v>615</v>
      </c>
      <c r="E112" s="64">
        <v>7</v>
      </c>
      <c r="F112" s="102" t="s">
        <v>621</v>
      </c>
      <c r="G112" s="34">
        <v>16.5</v>
      </c>
      <c r="H112" s="34">
        <f t="shared" si="23"/>
        <v>16.5</v>
      </c>
      <c r="I112" s="34">
        <v>16</v>
      </c>
      <c r="J112" s="34">
        <f t="shared" si="29"/>
        <v>16</v>
      </c>
      <c r="K112" s="34">
        <v>0</v>
      </c>
      <c r="L112" s="34" t="str">
        <f t="shared" si="24"/>
        <v/>
      </c>
      <c r="M112" s="35">
        <f t="shared" si="25"/>
        <v>16.985294117647058</v>
      </c>
      <c r="N112" s="35">
        <f t="shared" si="26"/>
        <v>16</v>
      </c>
      <c r="O112" s="35">
        <f t="shared" si="27"/>
        <v>0</v>
      </c>
      <c r="P112" s="33">
        <f t="shared" si="28"/>
        <v>32.985294117647058</v>
      </c>
      <c r="Q112" s="22"/>
      <c r="R112" s="22"/>
      <c r="S112" s="22"/>
      <c r="T112" s="22"/>
    </row>
    <row r="113" spans="1:20" ht="30" x14ac:dyDescent="0.25">
      <c r="A113" s="66">
        <v>109</v>
      </c>
      <c r="B113" s="12" t="s">
        <v>76</v>
      </c>
      <c r="C113" s="76" t="s">
        <v>976</v>
      </c>
      <c r="D113" s="12" t="s">
        <v>47</v>
      </c>
      <c r="E113" s="14">
        <v>7</v>
      </c>
      <c r="F113" s="12" t="s">
        <v>65</v>
      </c>
      <c r="G113" s="34">
        <v>15.4</v>
      </c>
      <c r="H113" s="34">
        <f t="shared" si="23"/>
        <v>15.4</v>
      </c>
      <c r="I113" s="34">
        <v>0</v>
      </c>
      <c r="J113" s="34" t="str">
        <f t="shared" si="29"/>
        <v/>
      </c>
      <c r="K113" s="34">
        <v>0</v>
      </c>
      <c r="L113" s="34" t="str">
        <f t="shared" si="24"/>
        <v/>
      </c>
      <c r="M113" s="35">
        <f t="shared" si="25"/>
        <v>15.852941176470589</v>
      </c>
      <c r="N113" s="35">
        <f t="shared" si="26"/>
        <v>0</v>
      </c>
      <c r="O113" s="35">
        <f t="shared" si="27"/>
        <v>0</v>
      </c>
      <c r="P113" s="33">
        <f t="shared" si="28"/>
        <v>15.852941176470589</v>
      </c>
      <c r="Q113" s="22"/>
      <c r="R113" s="22"/>
      <c r="S113" s="22"/>
      <c r="T113" s="22"/>
    </row>
    <row r="114" spans="1:20" ht="30" x14ac:dyDescent="0.25">
      <c r="A114" s="66">
        <v>110</v>
      </c>
      <c r="B114" s="12" t="s">
        <v>72</v>
      </c>
      <c r="C114" s="82" t="s">
        <v>978</v>
      </c>
      <c r="D114" s="12" t="s">
        <v>47</v>
      </c>
      <c r="E114" s="14">
        <v>7</v>
      </c>
      <c r="F114" s="12" t="s">
        <v>65</v>
      </c>
      <c r="G114" s="34">
        <v>11.5</v>
      </c>
      <c r="H114" s="34">
        <f t="shared" si="23"/>
        <v>11.5</v>
      </c>
      <c r="I114" s="34">
        <v>0</v>
      </c>
      <c r="J114" s="34" t="str">
        <f t="shared" si="29"/>
        <v/>
      </c>
      <c r="K114" s="34">
        <v>3</v>
      </c>
      <c r="L114" s="34">
        <f t="shared" si="24"/>
        <v>3</v>
      </c>
      <c r="M114" s="35">
        <f t="shared" si="25"/>
        <v>11.838235294117647</v>
      </c>
      <c r="N114" s="35">
        <f t="shared" si="26"/>
        <v>0</v>
      </c>
      <c r="O114" s="35">
        <f t="shared" si="27"/>
        <v>3</v>
      </c>
      <c r="P114" s="33">
        <f t="shared" si="28"/>
        <v>14.838235294117647</v>
      </c>
      <c r="Q114" s="22"/>
      <c r="R114" s="22"/>
      <c r="S114" s="22"/>
      <c r="T114" s="22"/>
    </row>
    <row r="115" spans="1:20" hidden="1" x14ac:dyDescent="0.25">
      <c r="B115" s="94"/>
      <c r="C115" s="17"/>
      <c r="D115" s="16"/>
      <c r="E115" s="1"/>
      <c r="F115" s="5"/>
      <c r="G115" s="12"/>
      <c r="H115" s="12">
        <f>MIN(G5:G114)</f>
        <v>6</v>
      </c>
      <c r="I115" s="12"/>
      <c r="J115" s="12">
        <f>MIN(I5:I114)</f>
        <v>0</v>
      </c>
      <c r="K115" s="12"/>
      <c r="L115" s="12">
        <f>MIN(K5:K114)</f>
        <v>0</v>
      </c>
      <c r="M115" s="12" t="str">
        <f>IF(G115&lt;&gt;"",30/(MAX(G$5:G$115)-SMALL(H$5:H$115,2)+1)*(G115-1),"0")</f>
        <v>0</v>
      </c>
      <c r="N115" s="12"/>
      <c r="O115" s="12"/>
      <c r="P115" s="4"/>
      <c r="Q115" s="5"/>
      <c r="R115" s="5"/>
      <c r="S115" s="5"/>
      <c r="T115" s="5"/>
    </row>
    <row r="118" spans="1:20" ht="133.5" customHeight="1" x14ac:dyDescent="0.25">
      <c r="B118" s="122" t="s">
        <v>1567</v>
      </c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</row>
    <row r="119" spans="1:20" ht="120.75" customHeight="1" x14ac:dyDescent="0.25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</row>
    <row r="120" spans="1:20" ht="93" customHeight="1" x14ac:dyDescent="0.25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</row>
    <row r="121" spans="1:20" ht="104.25" customHeight="1" x14ac:dyDescent="0.25"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</row>
  </sheetData>
  <sortState ref="A5:P114">
    <sortCondition descending="1" ref="P5:P114"/>
  </sortState>
  <mergeCells count="15">
    <mergeCell ref="A1:P1"/>
    <mergeCell ref="A2:A4"/>
    <mergeCell ref="B2:B4"/>
    <mergeCell ref="D2:D4"/>
    <mergeCell ref="C2:C4"/>
    <mergeCell ref="E2:E4"/>
    <mergeCell ref="F2:F4"/>
    <mergeCell ref="G2:O2"/>
    <mergeCell ref="B118:N121"/>
    <mergeCell ref="S2:S4"/>
    <mergeCell ref="T2:T4"/>
    <mergeCell ref="G3:K3"/>
    <mergeCell ref="M3:O3"/>
    <mergeCell ref="Q2:Q4"/>
    <mergeCell ref="R2:R4"/>
  </mergeCells>
  <pageMargins left="0.7" right="0.7" top="0.75" bottom="0.75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topLeftCell="A106" zoomScale="80" zoomScaleNormal="80" workbookViewId="0">
      <selection activeCell="F8" sqref="F8"/>
    </sheetView>
  </sheetViews>
  <sheetFormatPr defaultRowHeight="15.75" x14ac:dyDescent="0.25"/>
  <cols>
    <col min="1" max="1" width="9.140625" style="8"/>
    <col min="2" max="2" width="27" style="10" customWidth="1"/>
    <col min="3" max="3" width="9.140625" style="7"/>
    <col min="4" max="4" width="27.28515625" style="10" customWidth="1"/>
    <col min="5" max="5" width="9.140625" style="8"/>
    <col min="6" max="6" width="20.7109375" style="6" customWidth="1"/>
    <col min="7" max="7" width="8.425781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5.5703125" style="9" bestFit="1" customWidth="1"/>
    <col min="12" max="12" width="8.85546875" style="9" hidden="1" customWidth="1"/>
    <col min="13" max="13" width="8.140625" style="9" bestFit="1" customWidth="1"/>
    <col min="14" max="14" width="13.28515625" style="9" bestFit="1" customWidth="1"/>
    <col min="15" max="15" width="13.7109375" style="9" bestFit="1" customWidth="1"/>
    <col min="16" max="16" width="8.28515625" style="8" bestFit="1" customWidth="1"/>
    <col min="17" max="16384" width="9.140625" style="6"/>
  </cols>
  <sheetData>
    <row r="1" spans="1:20" ht="31.5" customHeight="1" x14ac:dyDescent="0.25">
      <c r="A1" s="126" t="s">
        <v>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2"/>
      <c r="N1" s="2"/>
      <c r="O1" s="6"/>
      <c r="P1" s="6"/>
      <c r="Q1" s="2"/>
      <c r="R1" s="2"/>
      <c r="S1" s="2"/>
      <c r="T1" s="2"/>
    </row>
    <row r="2" spans="1:20" ht="31.5" x14ac:dyDescent="0.25">
      <c r="A2" s="123" t="s">
        <v>0</v>
      </c>
      <c r="B2" s="123" t="s">
        <v>9</v>
      </c>
      <c r="C2" s="127" t="s">
        <v>1</v>
      </c>
      <c r="D2" s="123" t="s">
        <v>2</v>
      </c>
      <c r="E2" s="123" t="s">
        <v>3</v>
      </c>
      <c r="F2" s="123" t="s">
        <v>4</v>
      </c>
      <c r="G2" s="130"/>
      <c r="H2" s="130"/>
      <c r="I2" s="130"/>
      <c r="J2" s="130"/>
      <c r="K2" s="130"/>
      <c r="L2" s="130"/>
      <c r="M2" s="130"/>
      <c r="N2" s="130"/>
      <c r="O2" s="130"/>
      <c r="P2" s="3" t="s">
        <v>6</v>
      </c>
      <c r="Q2" s="123" t="s">
        <v>1569</v>
      </c>
      <c r="R2" s="123" t="s">
        <v>5</v>
      </c>
      <c r="S2" s="123" t="s">
        <v>8</v>
      </c>
      <c r="T2" s="123" t="s">
        <v>7</v>
      </c>
    </row>
    <row r="3" spans="1:20" x14ac:dyDescent="0.25">
      <c r="A3" s="124"/>
      <c r="B3" s="124"/>
      <c r="C3" s="128"/>
      <c r="D3" s="124"/>
      <c r="E3" s="124"/>
      <c r="F3" s="124"/>
      <c r="G3" s="130" t="s">
        <v>802</v>
      </c>
      <c r="H3" s="130"/>
      <c r="I3" s="130"/>
      <c r="J3" s="130"/>
      <c r="K3" s="130"/>
      <c r="L3" s="3"/>
      <c r="M3" s="130" t="s">
        <v>804</v>
      </c>
      <c r="N3" s="130"/>
      <c r="O3" s="130"/>
      <c r="P3" s="3"/>
      <c r="Q3" s="124"/>
      <c r="R3" s="124"/>
      <c r="S3" s="124"/>
      <c r="T3" s="124"/>
    </row>
    <row r="4" spans="1:20" ht="15.75" customHeight="1" x14ac:dyDescent="0.25">
      <c r="A4" s="125"/>
      <c r="B4" s="125"/>
      <c r="C4" s="129"/>
      <c r="D4" s="125"/>
      <c r="E4" s="125"/>
      <c r="F4" s="125"/>
      <c r="G4" s="3" t="s">
        <v>799</v>
      </c>
      <c r="H4" s="3"/>
      <c r="I4" s="3" t="s">
        <v>800</v>
      </c>
      <c r="J4" s="3"/>
      <c r="K4" s="3" t="s">
        <v>801</v>
      </c>
      <c r="L4" s="3"/>
      <c r="M4" s="25" t="s">
        <v>799</v>
      </c>
      <c r="N4" s="25" t="s">
        <v>800</v>
      </c>
      <c r="O4" s="3" t="s">
        <v>803</v>
      </c>
      <c r="P4" s="3" t="s">
        <v>1570</v>
      </c>
      <c r="Q4" s="125"/>
      <c r="R4" s="125"/>
      <c r="S4" s="125"/>
      <c r="T4" s="125"/>
    </row>
    <row r="5" spans="1:20" ht="34.5" customHeight="1" x14ac:dyDescent="0.25">
      <c r="A5" s="101">
        <v>1</v>
      </c>
      <c r="B5" s="12" t="s">
        <v>352</v>
      </c>
      <c r="C5" s="55" t="s">
        <v>1205</v>
      </c>
      <c r="D5" s="12" t="s">
        <v>339</v>
      </c>
      <c r="E5" s="55">
        <v>10</v>
      </c>
      <c r="F5" s="12" t="s">
        <v>340</v>
      </c>
      <c r="G5" s="36">
        <v>34</v>
      </c>
      <c r="H5" s="34">
        <f t="shared" ref="H5:H39" si="0">IF(OR(G5=MIN(G$5:G$157),G5=""),"",G5)</f>
        <v>34</v>
      </c>
      <c r="I5" s="36">
        <v>19</v>
      </c>
      <c r="J5" s="34">
        <f t="shared" ref="J5:J39" si="1">IF(OR(I5=MIN(I$5:I$157),I5=""),"",I5)</f>
        <v>19</v>
      </c>
      <c r="K5" s="36">
        <v>0.22</v>
      </c>
      <c r="L5" s="34">
        <f t="shared" ref="L5:L36" si="2">IF(K5&lt;&gt;"",INT(K5)*60+(K5-INT(K5))*100,"")</f>
        <v>22</v>
      </c>
      <c r="M5" s="35">
        <f t="shared" ref="M5:M36" si="3">IF(G5&lt;&gt;"",(35*G5)/MAX(G$5:G$157),"")</f>
        <v>34</v>
      </c>
      <c r="N5" s="35">
        <f t="shared" ref="N5:N36" si="4">IF(I5&lt;&gt;"",IF(I5=0,0,(20*I5)/MAX(I$5:I$157)),"0")</f>
        <v>19</v>
      </c>
      <c r="O5" s="35">
        <f t="shared" ref="O5:O36" si="5">IF(L5&lt;&gt;"",IF(K5=0,"0",45/(MAX(L$5:L$157)-SMALL(L$5:L$158,COUNTIF(L$5:L$157,"&lt;=0")+1))*(MAX(L$5:L$157)-L5)),"0")</f>
        <v>45</v>
      </c>
      <c r="P5" s="33">
        <f t="shared" ref="P5:P36" si="6">M5+N5+O5</f>
        <v>98</v>
      </c>
      <c r="Q5" s="25"/>
      <c r="R5" s="25"/>
      <c r="S5" s="25"/>
      <c r="T5" s="25"/>
    </row>
    <row r="6" spans="1:20" ht="33" customHeight="1" x14ac:dyDescent="0.25">
      <c r="A6" s="101">
        <v>2</v>
      </c>
      <c r="B6" s="12" t="s">
        <v>349</v>
      </c>
      <c r="C6" s="55" t="s">
        <v>1202</v>
      </c>
      <c r="D6" s="12" t="s">
        <v>339</v>
      </c>
      <c r="E6" s="55">
        <v>9</v>
      </c>
      <c r="F6" s="12" t="s">
        <v>340</v>
      </c>
      <c r="G6" s="36">
        <v>33</v>
      </c>
      <c r="H6" s="34">
        <f t="shared" si="0"/>
        <v>33</v>
      </c>
      <c r="I6" s="36">
        <v>19.5</v>
      </c>
      <c r="J6" s="34">
        <f t="shared" si="1"/>
        <v>19.5</v>
      </c>
      <c r="K6" s="36">
        <v>0.23</v>
      </c>
      <c r="L6" s="34">
        <f t="shared" si="2"/>
        <v>23</v>
      </c>
      <c r="M6" s="35">
        <f t="shared" si="3"/>
        <v>33</v>
      </c>
      <c r="N6" s="35">
        <f t="shared" si="4"/>
        <v>19.5</v>
      </c>
      <c r="O6" s="35">
        <f t="shared" si="5"/>
        <v>44.736842105263158</v>
      </c>
      <c r="P6" s="33">
        <f t="shared" si="6"/>
        <v>97.23684210526315</v>
      </c>
      <c r="Q6" s="26"/>
      <c r="R6" s="26"/>
      <c r="S6" s="26"/>
      <c r="T6" s="26"/>
    </row>
    <row r="7" spans="1:20" ht="32.25" customHeight="1" x14ac:dyDescent="0.25">
      <c r="A7" s="101">
        <v>3</v>
      </c>
      <c r="B7" s="12" t="s">
        <v>348</v>
      </c>
      <c r="C7" s="55" t="s">
        <v>1201</v>
      </c>
      <c r="D7" s="12" t="s">
        <v>339</v>
      </c>
      <c r="E7" s="55">
        <v>9</v>
      </c>
      <c r="F7" s="12" t="s">
        <v>340</v>
      </c>
      <c r="G7" s="36">
        <v>35</v>
      </c>
      <c r="H7" s="34">
        <f t="shared" si="0"/>
        <v>35</v>
      </c>
      <c r="I7" s="36">
        <v>19</v>
      </c>
      <c r="J7" s="34">
        <f t="shared" si="1"/>
        <v>19</v>
      </c>
      <c r="K7" s="36">
        <v>0.32</v>
      </c>
      <c r="L7" s="34">
        <f t="shared" si="2"/>
        <v>32</v>
      </c>
      <c r="M7" s="35">
        <f t="shared" si="3"/>
        <v>35</v>
      </c>
      <c r="N7" s="35">
        <f t="shared" si="4"/>
        <v>19</v>
      </c>
      <c r="O7" s="35">
        <f t="shared" si="5"/>
        <v>42.368421052631575</v>
      </c>
      <c r="P7" s="33">
        <f t="shared" si="6"/>
        <v>96.368421052631575</v>
      </c>
      <c r="Q7" s="26"/>
      <c r="R7" s="26"/>
      <c r="S7" s="26"/>
      <c r="T7" s="26"/>
    </row>
    <row r="8" spans="1:20" ht="35.25" customHeight="1" x14ac:dyDescent="0.25">
      <c r="A8" s="101">
        <v>4</v>
      </c>
      <c r="B8" s="12" t="s">
        <v>350</v>
      </c>
      <c r="C8" s="55" t="s">
        <v>1203</v>
      </c>
      <c r="D8" s="12" t="s">
        <v>339</v>
      </c>
      <c r="E8" s="55">
        <v>9</v>
      </c>
      <c r="F8" s="12" t="s">
        <v>340</v>
      </c>
      <c r="G8" s="36">
        <v>35</v>
      </c>
      <c r="H8" s="34">
        <f t="shared" si="0"/>
        <v>35</v>
      </c>
      <c r="I8" s="36">
        <v>19</v>
      </c>
      <c r="J8" s="34">
        <f t="shared" si="1"/>
        <v>19</v>
      </c>
      <c r="K8" s="36">
        <v>0.32</v>
      </c>
      <c r="L8" s="34">
        <f t="shared" si="2"/>
        <v>32</v>
      </c>
      <c r="M8" s="35">
        <f t="shared" si="3"/>
        <v>35</v>
      </c>
      <c r="N8" s="35">
        <f t="shared" si="4"/>
        <v>19</v>
      </c>
      <c r="O8" s="35">
        <f t="shared" si="5"/>
        <v>42.368421052631575</v>
      </c>
      <c r="P8" s="33">
        <f t="shared" si="6"/>
        <v>96.368421052631575</v>
      </c>
      <c r="Q8" s="26"/>
      <c r="R8" s="26"/>
      <c r="S8" s="26"/>
      <c r="T8" s="26"/>
    </row>
    <row r="9" spans="1:20" ht="35.25" customHeight="1" x14ac:dyDescent="0.25">
      <c r="A9" s="101">
        <v>5</v>
      </c>
      <c r="B9" s="12" t="s">
        <v>152</v>
      </c>
      <c r="C9" s="55" t="s">
        <v>1158</v>
      </c>
      <c r="D9" s="12" t="s">
        <v>122</v>
      </c>
      <c r="E9" s="55">
        <v>10</v>
      </c>
      <c r="F9" s="12" t="s">
        <v>125</v>
      </c>
      <c r="G9" s="36">
        <v>34</v>
      </c>
      <c r="H9" s="34">
        <f t="shared" si="0"/>
        <v>34</v>
      </c>
      <c r="I9" s="36">
        <v>17</v>
      </c>
      <c r="J9" s="34">
        <f t="shared" si="1"/>
        <v>17</v>
      </c>
      <c r="K9" s="36">
        <v>0.26</v>
      </c>
      <c r="L9" s="34">
        <f t="shared" si="2"/>
        <v>26</v>
      </c>
      <c r="M9" s="35">
        <f t="shared" si="3"/>
        <v>34</v>
      </c>
      <c r="N9" s="35">
        <f t="shared" si="4"/>
        <v>17</v>
      </c>
      <c r="O9" s="35">
        <f t="shared" si="5"/>
        <v>43.94736842105263</v>
      </c>
      <c r="P9" s="33">
        <f t="shared" si="6"/>
        <v>94.94736842105263</v>
      </c>
      <c r="Q9" s="26"/>
      <c r="R9" s="26"/>
      <c r="S9" s="26"/>
      <c r="T9" s="26"/>
    </row>
    <row r="10" spans="1:20" ht="35.25" customHeight="1" x14ac:dyDescent="0.25">
      <c r="A10" s="101">
        <v>6</v>
      </c>
      <c r="B10" s="12" t="s">
        <v>154</v>
      </c>
      <c r="C10" s="55" t="s">
        <v>1160</v>
      </c>
      <c r="D10" s="12" t="s">
        <v>122</v>
      </c>
      <c r="E10" s="55">
        <v>11</v>
      </c>
      <c r="F10" s="12" t="s">
        <v>125</v>
      </c>
      <c r="G10" s="36">
        <v>34</v>
      </c>
      <c r="H10" s="34">
        <f t="shared" si="0"/>
        <v>34</v>
      </c>
      <c r="I10" s="36">
        <v>17</v>
      </c>
      <c r="J10" s="34">
        <f t="shared" si="1"/>
        <v>17</v>
      </c>
      <c r="K10" s="36">
        <v>0.33</v>
      </c>
      <c r="L10" s="34">
        <f t="shared" si="2"/>
        <v>33</v>
      </c>
      <c r="M10" s="35">
        <f t="shared" si="3"/>
        <v>34</v>
      </c>
      <c r="N10" s="35">
        <f t="shared" si="4"/>
        <v>17</v>
      </c>
      <c r="O10" s="35">
        <f t="shared" si="5"/>
        <v>42.105263157894733</v>
      </c>
      <c r="P10" s="33">
        <f t="shared" si="6"/>
        <v>93.10526315789474</v>
      </c>
      <c r="Q10" s="26"/>
      <c r="R10" s="26"/>
      <c r="S10" s="26"/>
      <c r="T10" s="26"/>
    </row>
    <row r="11" spans="1:20" ht="35.25" customHeight="1" x14ac:dyDescent="0.25">
      <c r="A11" s="101">
        <v>7</v>
      </c>
      <c r="B11" s="12" t="s">
        <v>187</v>
      </c>
      <c r="C11" s="55" t="s">
        <v>1165</v>
      </c>
      <c r="D11" s="12" t="s">
        <v>162</v>
      </c>
      <c r="E11" s="55">
        <v>9</v>
      </c>
      <c r="F11" s="12" t="s">
        <v>167</v>
      </c>
      <c r="G11" s="36">
        <v>32.5</v>
      </c>
      <c r="H11" s="34">
        <f t="shared" si="0"/>
        <v>32.5</v>
      </c>
      <c r="I11" s="36">
        <v>19.5</v>
      </c>
      <c r="J11" s="34">
        <f t="shared" si="1"/>
        <v>19.5</v>
      </c>
      <c r="K11" s="36">
        <v>0.38</v>
      </c>
      <c r="L11" s="34">
        <f t="shared" si="2"/>
        <v>38</v>
      </c>
      <c r="M11" s="35">
        <f t="shared" si="3"/>
        <v>32.5</v>
      </c>
      <c r="N11" s="35">
        <f t="shared" si="4"/>
        <v>19.5</v>
      </c>
      <c r="O11" s="35">
        <f t="shared" si="5"/>
        <v>40.789473684210527</v>
      </c>
      <c r="P11" s="33">
        <f t="shared" si="6"/>
        <v>92.78947368421052</v>
      </c>
      <c r="Q11" s="26"/>
      <c r="R11" s="26"/>
      <c r="S11" s="26"/>
      <c r="T11" s="26"/>
    </row>
    <row r="12" spans="1:20" ht="35.25" customHeight="1" x14ac:dyDescent="0.25">
      <c r="A12" s="101">
        <v>8</v>
      </c>
      <c r="B12" s="79" t="s">
        <v>736</v>
      </c>
      <c r="C12" s="103" t="s">
        <v>1303</v>
      </c>
      <c r="D12" s="63" t="s">
        <v>717</v>
      </c>
      <c r="E12" s="117">
        <v>11</v>
      </c>
      <c r="F12" s="63" t="s">
        <v>700</v>
      </c>
      <c r="G12" s="36">
        <v>33</v>
      </c>
      <c r="H12" s="34">
        <f t="shared" si="0"/>
        <v>33</v>
      </c>
      <c r="I12" s="36">
        <v>19.8</v>
      </c>
      <c r="J12" s="34">
        <f t="shared" si="1"/>
        <v>19.8</v>
      </c>
      <c r="K12" s="36">
        <v>0.43</v>
      </c>
      <c r="L12" s="34">
        <f t="shared" si="2"/>
        <v>43</v>
      </c>
      <c r="M12" s="35">
        <f t="shared" si="3"/>
        <v>33</v>
      </c>
      <c r="N12" s="35">
        <f t="shared" si="4"/>
        <v>19.8</v>
      </c>
      <c r="O12" s="35">
        <f t="shared" si="5"/>
        <v>39.473684210526315</v>
      </c>
      <c r="P12" s="33">
        <f t="shared" si="6"/>
        <v>92.273684210526312</v>
      </c>
      <c r="Q12" s="26"/>
      <c r="R12" s="26"/>
      <c r="S12" s="26"/>
      <c r="T12" s="26"/>
    </row>
    <row r="13" spans="1:20" ht="30" x14ac:dyDescent="0.25">
      <c r="A13" s="101">
        <v>9</v>
      </c>
      <c r="B13" s="12" t="s">
        <v>333</v>
      </c>
      <c r="C13" s="55" t="s">
        <v>1199</v>
      </c>
      <c r="D13" s="12" t="s">
        <v>283</v>
      </c>
      <c r="E13" s="55">
        <v>9</v>
      </c>
      <c r="F13" s="12" t="s">
        <v>318</v>
      </c>
      <c r="G13" s="36">
        <v>35</v>
      </c>
      <c r="H13" s="34">
        <f t="shared" si="0"/>
        <v>35</v>
      </c>
      <c r="I13" s="36">
        <v>16</v>
      </c>
      <c r="J13" s="34">
        <f t="shared" si="1"/>
        <v>16</v>
      </c>
      <c r="K13" s="36">
        <v>0.43</v>
      </c>
      <c r="L13" s="34">
        <f t="shared" si="2"/>
        <v>43</v>
      </c>
      <c r="M13" s="35">
        <f t="shared" si="3"/>
        <v>35</v>
      </c>
      <c r="N13" s="35">
        <f t="shared" si="4"/>
        <v>16</v>
      </c>
      <c r="O13" s="35">
        <f t="shared" si="5"/>
        <v>39.473684210526315</v>
      </c>
      <c r="P13" s="33">
        <f t="shared" si="6"/>
        <v>90.473684210526315</v>
      </c>
      <c r="Q13" s="26"/>
      <c r="R13" s="26"/>
      <c r="S13" s="26"/>
      <c r="T13" s="26"/>
    </row>
    <row r="14" spans="1:20" ht="30" x14ac:dyDescent="0.25">
      <c r="A14" s="66">
        <v>10</v>
      </c>
      <c r="B14" s="63" t="s">
        <v>731</v>
      </c>
      <c r="C14" s="53" t="s">
        <v>1298</v>
      </c>
      <c r="D14" s="63" t="s">
        <v>717</v>
      </c>
      <c r="E14" s="117">
        <v>9</v>
      </c>
      <c r="F14" s="79" t="s">
        <v>730</v>
      </c>
      <c r="G14" s="36">
        <v>35</v>
      </c>
      <c r="H14" s="34">
        <f t="shared" si="0"/>
        <v>35</v>
      </c>
      <c r="I14" s="36">
        <v>18.8</v>
      </c>
      <c r="J14" s="34">
        <f t="shared" si="1"/>
        <v>18.8</v>
      </c>
      <c r="K14" s="36">
        <v>1</v>
      </c>
      <c r="L14" s="34">
        <f t="shared" si="2"/>
        <v>60</v>
      </c>
      <c r="M14" s="35">
        <f t="shared" si="3"/>
        <v>35</v>
      </c>
      <c r="N14" s="35">
        <f t="shared" si="4"/>
        <v>18.8</v>
      </c>
      <c r="O14" s="35">
        <f t="shared" si="5"/>
        <v>35</v>
      </c>
      <c r="P14" s="33">
        <f t="shared" si="6"/>
        <v>88.8</v>
      </c>
      <c r="Q14" s="22"/>
      <c r="R14" s="22"/>
      <c r="S14" s="22"/>
      <c r="T14" s="22"/>
    </row>
    <row r="15" spans="1:20" ht="30" x14ac:dyDescent="0.25">
      <c r="A15" s="66">
        <v>11</v>
      </c>
      <c r="B15" s="63" t="s">
        <v>645</v>
      </c>
      <c r="C15" s="53" t="s">
        <v>1275</v>
      </c>
      <c r="D15" s="63" t="s">
        <v>646</v>
      </c>
      <c r="E15" s="117">
        <v>11</v>
      </c>
      <c r="F15" s="79" t="s">
        <v>638</v>
      </c>
      <c r="G15" s="36">
        <v>34</v>
      </c>
      <c r="H15" s="34">
        <f t="shared" si="0"/>
        <v>34</v>
      </c>
      <c r="I15" s="36">
        <v>19.100000000000001</v>
      </c>
      <c r="J15" s="34">
        <f t="shared" si="1"/>
        <v>19.100000000000001</v>
      </c>
      <c r="K15" s="36">
        <v>0.59</v>
      </c>
      <c r="L15" s="34">
        <f t="shared" si="2"/>
        <v>59</v>
      </c>
      <c r="M15" s="35">
        <f t="shared" si="3"/>
        <v>34</v>
      </c>
      <c r="N15" s="35">
        <f t="shared" si="4"/>
        <v>19.100000000000001</v>
      </c>
      <c r="O15" s="35">
        <f t="shared" si="5"/>
        <v>35.263157894736842</v>
      </c>
      <c r="P15" s="33">
        <f t="shared" si="6"/>
        <v>88.363157894736844</v>
      </c>
      <c r="Q15" s="22"/>
      <c r="R15" s="22"/>
      <c r="S15" s="22"/>
      <c r="T15" s="22"/>
    </row>
    <row r="16" spans="1:20" ht="30" x14ac:dyDescent="0.25">
      <c r="A16" s="101">
        <v>12</v>
      </c>
      <c r="B16" s="63" t="s">
        <v>627</v>
      </c>
      <c r="C16" s="53" t="s">
        <v>1274</v>
      </c>
      <c r="D16" s="63" t="s">
        <v>615</v>
      </c>
      <c r="E16" s="117">
        <v>11</v>
      </c>
      <c r="F16" s="63" t="s">
        <v>616</v>
      </c>
      <c r="G16" s="36">
        <v>31</v>
      </c>
      <c r="H16" s="34">
        <f t="shared" si="0"/>
        <v>31</v>
      </c>
      <c r="I16" s="36">
        <v>20</v>
      </c>
      <c r="J16" s="34">
        <f t="shared" si="1"/>
        <v>20</v>
      </c>
      <c r="K16" s="36">
        <v>0.52</v>
      </c>
      <c r="L16" s="34">
        <f t="shared" si="2"/>
        <v>52</v>
      </c>
      <c r="M16" s="35">
        <f t="shared" si="3"/>
        <v>31</v>
      </c>
      <c r="N16" s="35">
        <f t="shared" si="4"/>
        <v>20</v>
      </c>
      <c r="O16" s="35">
        <f t="shared" si="5"/>
        <v>37.105263157894733</v>
      </c>
      <c r="P16" s="33">
        <f t="shared" si="6"/>
        <v>88.10526315789474</v>
      </c>
      <c r="Q16" s="22"/>
      <c r="R16" s="22"/>
      <c r="S16" s="22"/>
      <c r="T16" s="22"/>
    </row>
    <row r="17" spans="1:20" ht="30" x14ac:dyDescent="0.25">
      <c r="A17" s="101">
        <v>13</v>
      </c>
      <c r="B17" s="12" t="s">
        <v>85</v>
      </c>
      <c r="C17" s="53" t="s">
        <v>1150</v>
      </c>
      <c r="D17" s="12" t="s">
        <v>80</v>
      </c>
      <c r="E17" s="55">
        <v>11</v>
      </c>
      <c r="F17" s="12" t="s">
        <v>81</v>
      </c>
      <c r="G17" s="36">
        <v>30.5</v>
      </c>
      <c r="H17" s="34">
        <f t="shared" si="0"/>
        <v>30.5</v>
      </c>
      <c r="I17" s="36">
        <v>18.100000000000001</v>
      </c>
      <c r="J17" s="34">
        <f t="shared" si="1"/>
        <v>18.100000000000001</v>
      </c>
      <c r="K17" s="36">
        <v>0.43</v>
      </c>
      <c r="L17" s="34">
        <f t="shared" si="2"/>
        <v>43</v>
      </c>
      <c r="M17" s="35">
        <f t="shared" si="3"/>
        <v>30.5</v>
      </c>
      <c r="N17" s="35">
        <f t="shared" si="4"/>
        <v>18.100000000000001</v>
      </c>
      <c r="O17" s="35">
        <f t="shared" si="5"/>
        <v>39.473684210526315</v>
      </c>
      <c r="P17" s="33">
        <f t="shared" si="6"/>
        <v>88.073684210526324</v>
      </c>
      <c r="Q17" s="22"/>
      <c r="R17" s="22"/>
      <c r="S17" s="22"/>
      <c r="T17" s="22"/>
    </row>
    <row r="18" spans="1:20" ht="30" x14ac:dyDescent="0.25">
      <c r="A18" s="101">
        <v>14</v>
      </c>
      <c r="B18" s="12" t="s">
        <v>328</v>
      </c>
      <c r="C18" s="55" t="s">
        <v>1192</v>
      </c>
      <c r="D18" s="12" t="s">
        <v>283</v>
      </c>
      <c r="E18" s="55">
        <v>11</v>
      </c>
      <c r="F18" s="12" t="s">
        <v>290</v>
      </c>
      <c r="G18" s="36">
        <v>32</v>
      </c>
      <c r="H18" s="34">
        <f t="shared" si="0"/>
        <v>32</v>
      </c>
      <c r="I18" s="36">
        <v>18</v>
      </c>
      <c r="J18" s="34">
        <f t="shared" si="1"/>
        <v>18</v>
      </c>
      <c r="K18" s="36">
        <v>0.49</v>
      </c>
      <c r="L18" s="34">
        <f t="shared" si="2"/>
        <v>49</v>
      </c>
      <c r="M18" s="35">
        <f t="shared" si="3"/>
        <v>32</v>
      </c>
      <c r="N18" s="35">
        <f t="shared" si="4"/>
        <v>18</v>
      </c>
      <c r="O18" s="35">
        <f t="shared" si="5"/>
        <v>37.89473684210526</v>
      </c>
      <c r="P18" s="33">
        <f t="shared" si="6"/>
        <v>87.89473684210526</v>
      </c>
      <c r="Q18" s="22"/>
      <c r="R18" s="22"/>
      <c r="S18" s="22"/>
      <c r="T18" s="22"/>
    </row>
    <row r="19" spans="1:20" ht="30" x14ac:dyDescent="0.25">
      <c r="A19" s="66">
        <v>15</v>
      </c>
      <c r="B19" s="63" t="s">
        <v>652</v>
      </c>
      <c r="C19" s="53" t="s">
        <v>1281</v>
      </c>
      <c r="D19" s="63" t="s">
        <v>646</v>
      </c>
      <c r="E19" s="117">
        <v>11</v>
      </c>
      <c r="F19" s="79" t="s">
        <v>633</v>
      </c>
      <c r="G19" s="36">
        <v>33.5</v>
      </c>
      <c r="H19" s="34">
        <f t="shared" si="0"/>
        <v>33.5</v>
      </c>
      <c r="I19" s="36">
        <v>19.3</v>
      </c>
      <c r="J19" s="34">
        <f t="shared" si="1"/>
        <v>19.3</v>
      </c>
      <c r="K19" s="36">
        <v>1.01</v>
      </c>
      <c r="L19" s="34">
        <f t="shared" si="2"/>
        <v>61</v>
      </c>
      <c r="M19" s="35">
        <f t="shared" si="3"/>
        <v>33.5</v>
      </c>
      <c r="N19" s="35">
        <f t="shared" si="4"/>
        <v>19.3</v>
      </c>
      <c r="O19" s="35">
        <f t="shared" si="5"/>
        <v>34.736842105263158</v>
      </c>
      <c r="P19" s="33">
        <f t="shared" si="6"/>
        <v>87.536842105263162</v>
      </c>
      <c r="Q19" s="22"/>
      <c r="R19" s="22"/>
      <c r="S19" s="22"/>
      <c r="T19" s="22"/>
    </row>
    <row r="20" spans="1:20" ht="30" x14ac:dyDescent="0.25">
      <c r="A20" s="66">
        <v>16</v>
      </c>
      <c r="B20" s="63" t="s">
        <v>733</v>
      </c>
      <c r="C20" s="53" t="s">
        <v>1300</v>
      </c>
      <c r="D20" s="63" t="s">
        <v>717</v>
      </c>
      <c r="E20" s="117">
        <v>10</v>
      </c>
      <c r="F20" s="63" t="s">
        <v>693</v>
      </c>
      <c r="G20" s="36">
        <v>33.5</v>
      </c>
      <c r="H20" s="34">
        <f t="shared" si="0"/>
        <v>33.5</v>
      </c>
      <c r="I20" s="36">
        <v>19.8</v>
      </c>
      <c r="J20" s="34">
        <f t="shared" si="1"/>
        <v>19.8</v>
      </c>
      <c r="K20" s="36">
        <v>1.03</v>
      </c>
      <c r="L20" s="34">
        <f t="shared" si="2"/>
        <v>63</v>
      </c>
      <c r="M20" s="35">
        <f t="shared" si="3"/>
        <v>33.5</v>
      </c>
      <c r="N20" s="35">
        <f t="shared" si="4"/>
        <v>19.8</v>
      </c>
      <c r="O20" s="35">
        <f t="shared" si="5"/>
        <v>34.210526315789473</v>
      </c>
      <c r="P20" s="33">
        <f t="shared" si="6"/>
        <v>87.510526315789463</v>
      </c>
      <c r="Q20" s="22"/>
      <c r="R20" s="22"/>
      <c r="S20" s="22"/>
      <c r="T20" s="22"/>
    </row>
    <row r="21" spans="1:20" ht="30" x14ac:dyDescent="0.25">
      <c r="A21" s="101">
        <v>17</v>
      </c>
      <c r="B21" s="12" t="s">
        <v>331</v>
      </c>
      <c r="C21" s="55" t="s">
        <v>1195</v>
      </c>
      <c r="D21" s="12" t="s">
        <v>283</v>
      </c>
      <c r="E21" s="55">
        <v>11</v>
      </c>
      <c r="F21" s="12" t="s">
        <v>290</v>
      </c>
      <c r="G21" s="36">
        <v>33</v>
      </c>
      <c r="H21" s="34">
        <f t="shared" si="0"/>
        <v>33</v>
      </c>
      <c r="I21" s="36">
        <v>15</v>
      </c>
      <c r="J21" s="34">
        <f t="shared" si="1"/>
        <v>15</v>
      </c>
      <c r="K21" s="36">
        <v>0.43</v>
      </c>
      <c r="L21" s="34">
        <f t="shared" si="2"/>
        <v>43</v>
      </c>
      <c r="M21" s="35">
        <f t="shared" si="3"/>
        <v>33</v>
      </c>
      <c r="N21" s="35">
        <f t="shared" si="4"/>
        <v>15</v>
      </c>
      <c r="O21" s="35">
        <f t="shared" si="5"/>
        <v>39.473684210526315</v>
      </c>
      <c r="P21" s="33">
        <f t="shared" si="6"/>
        <v>87.473684210526315</v>
      </c>
      <c r="Q21" s="22"/>
      <c r="R21" s="22"/>
      <c r="S21" s="22"/>
      <c r="T21" s="22"/>
    </row>
    <row r="22" spans="1:20" ht="30" x14ac:dyDescent="0.25">
      <c r="A22" s="101">
        <v>18</v>
      </c>
      <c r="B22" s="12" t="s">
        <v>336</v>
      </c>
      <c r="C22" s="55" t="s">
        <v>1200</v>
      </c>
      <c r="D22" s="12" t="s">
        <v>283</v>
      </c>
      <c r="E22" s="55">
        <v>9</v>
      </c>
      <c r="F22" s="12" t="s">
        <v>318</v>
      </c>
      <c r="G22" s="36">
        <v>35</v>
      </c>
      <c r="H22" s="34">
        <f t="shared" si="0"/>
        <v>35</v>
      </c>
      <c r="I22" s="36">
        <v>15</v>
      </c>
      <c r="J22" s="34">
        <f t="shared" si="1"/>
        <v>15</v>
      </c>
      <c r="K22" s="36">
        <v>0.51</v>
      </c>
      <c r="L22" s="34">
        <f t="shared" si="2"/>
        <v>51</v>
      </c>
      <c r="M22" s="35">
        <f t="shared" si="3"/>
        <v>35</v>
      </c>
      <c r="N22" s="35">
        <f t="shared" si="4"/>
        <v>15</v>
      </c>
      <c r="O22" s="35">
        <f t="shared" si="5"/>
        <v>37.368421052631575</v>
      </c>
      <c r="P22" s="33">
        <f t="shared" si="6"/>
        <v>87.368421052631575</v>
      </c>
      <c r="Q22" s="22"/>
      <c r="R22" s="22"/>
      <c r="S22" s="22"/>
      <c r="T22" s="22"/>
    </row>
    <row r="23" spans="1:20" ht="30" x14ac:dyDescent="0.25">
      <c r="A23" s="101">
        <v>19</v>
      </c>
      <c r="B23" s="12" t="s">
        <v>252</v>
      </c>
      <c r="C23" s="55" t="s">
        <v>1183</v>
      </c>
      <c r="D23" s="12" t="s">
        <v>229</v>
      </c>
      <c r="E23" s="55">
        <v>11</v>
      </c>
      <c r="F23" s="12" t="s">
        <v>251</v>
      </c>
      <c r="G23" s="36">
        <v>29.5</v>
      </c>
      <c r="H23" s="34">
        <f t="shared" si="0"/>
        <v>29.5</v>
      </c>
      <c r="I23" s="36">
        <v>16</v>
      </c>
      <c r="J23" s="34">
        <f t="shared" si="1"/>
        <v>16</v>
      </c>
      <c r="K23" s="36">
        <v>0.34</v>
      </c>
      <c r="L23" s="34">
        <f t="shared" si="2"/>
        <v>34</v>
      </c>
      <c r="M23" s="35">
        <f t="shared" si="3"/>
        <v>29.5</v>
      </c>
      <c r="N23" s="35">
        <f t="shared" si="4"/>
        <v>16</v>
      </c>
      <c r="O23" s="35">
        <f t="shared" si="5"/>
        <v>41.84210526315789</v>
      </c>
      <c r="P23" s="33">
        <f t="shared" si="6"/>
        <v>87.34210526315789</v>
      </c>
      <c r="Q23" s="22"/>
      <c r="R23" s="22"/>
      <c r="S23" s="22"/>
      <c r="T23" s="22"/>
    </row>
    <row r="24" spans="1:20" ht="30" x14ac:dyDescent="0.25">
      <c r="A24" s="101">
        <v>20</v>
      </c>
      <c r="B24" s="12" t="s">
        <v>254</v>
      </c>
      <c r="C24" s="55" t="s">
        <v>1185</v>
      </c>
      <c r="D24" s="12" t="s">
        <v>229</v>
      </c>
      <c r="E24" s="55">
        <v>11</v>
      </c>
      <c r="F24" s="12" t="s">
        <v>251</v>
      </c>
      <c r="G24" s="36">
        <v>33.5</v>
      </c>
      <c r="H24" s="34">
        <f t="shared" si="0"/>
        <v>33.5</v>
      </c>
      <c r="I24" s="36">
        <v>15</v>
      </c>
      <c r="J24" s="34">
        <f t="shared" si="1"/>
        <v>15</v>
      </c>
      <c r="K24" s="36">
        <v>0.47</v>
      </c>
      <c r="L24" s="34">
        <f t="shared" si="2"/>
        <v>47</v>
      </c>
      <c r="M24" s="35">
        <f t="shared" si="3"/>
        <v>33.5</v>
      </c>
      <c r="N24" s="35">
        <f t="shared" si="4"/>
        <v>15</v>
      </c>
      <c r="O24" s="35">
        <f t="shared" si="5"/>
        <v>38.421052631578945</v>
      </c>
      <c r="P24" s="33">
        <f t="shared" si="6"/>
        <v>86.921052631578945</v>
      </c>
      <c r="Q24" s="22"/>
      <c r="R24" s="22"/>
      <c r="S24" s="22"/>
      <c r="T24" s="22"/>
    </row>
    <row r="25" spans="1:20" ht="30" x14ac:dyDescent="0.25">
      <c r="A25" s="66">
        <v>21</v>
      </c>
      <c r="B25" s="12" t="s">
        <v>483</v>
      </c>
      <c r="C25" s="55" t="s">
        <v>1236</v>
      </c>
      <c r="D25" s="12" t="s">
        <v>468</v>
      </c>
      <c r="E25" s="55">
        <v>11</v>
      </c>
      <c r="F25" s="12" t="s">
        <v>446</v>
      </c>
      <c r="G25" s="36">
        <v>33</v>
      </c>
      <c r="H25" s="34">
        <f t="shared" si="0"/>
        <v>33</v>
      </c>
      <c r="I25" s="36">
        <v>19</v>
      </c>
      <c r="J25" s="34">
        <f t="shared" si="1"/>
        <v>19</v>
      </c>
      <c r="K25" s="36">
        <v>1.02</v>
      </c>
      <c r="L25" s="34">
        <f t="shared" si="2"/>
        <v>62</v>
      </c>
      <c r="M25" s="35">
        <f t="shared" si="3"/>
        <v>33</v>
      </c>
      <c r="N25" s="35">
        <f t="shared" si="4"/>
        <v>19</v>
      </c>
      <c r="O25" s="35">
        <f t="shared" si="5"/>
        <v>34.473684210526315</v>
      </c>
      <c r="P25" s="33">
        <f t="shared" si="6"/>
        <v>86.473684210526315</v>
      </c>
      <c r="Q25" s="22"/>
      <c r="R25" s="22"/>
      <c r="S25" s="22"/>
      <c r="T25" s="22"/>
    </row>
    <row r="26" spans="1:20" ht="30" x14ac:dyDescent="0.25">
      <c r="A26" s="66">
        <v>22</v>
      </c>
      <c r="B26" s="63" t="s">
        <v>658</v>
      </c>
      <c r="C26" s="52" t="s">
        <v>1286</v>
      </c>
      <c r="D26" s="63" t="s">
        <v>646</v>
      </c>
      <c r="E26" s="117">
        <v>9</v>
      </c>
      <c r="F26" s="95" t="s">
        <v>656</v>
      </c>
      <c r="G26" s="36">
        <v>35</v>
      </c>
      <c r="H26" s="34">
        <f t="shared" si="0"/>
        <v>35</v>
      </c>
      <c r="I26" s="36">
        <v>17.5</v>
      </c>
      <c r="J26" s="34">
        <f t="shared" si="1"/>
        <v>17.5</v>
      </c>
      <c r="K26" s="36">
        <v>1.04</v>
      </c>
      <c r="L26" s="34">
        <f t="shared" si="2"/>
        <v>64</v>
      </c>
      <c r="M26" s="35">
        <f t="shared" si="3"/>
        <v>35</v>
      </c>
      <c r="N26" s="35">
        <f t="shared" si="4"/>
        <v>17.5</v>
      </c>
      <c r="O26" s="35">
        <f t="shared" si="5"/>
        <v>33.94736842105263</v>
      </c>
      <c r="P26" s="33">
        <f t="shared" si="6"/>
        <v>86.44736842105263</v>
      </c>
      <c r="Q26" s="22"/>
      <c r="R26" s="22"/>
      <c r="S26" s="22"/>
      <c r="T26" s="22"/>
    </row>
    <row r="27" spans="1:20" ht="30" x14ac:dyDescent="0.25">
      <c r="A27" s="101">
        <v>23</v>
      </c>
      <c r="B27" s="12" t="s">
        <v>1206</v>
      </c>
      <c r="C27" s="55" t="s">
        <v>1207</v>
      </c>
      <c r="D27" s="12" t="s">
        <v>358</v>
      </c>
      <c r="E27" s="55">
        <v>10</v>
      </c>
      <c r="F27" s="12" t="s">
        <v>356</v>
      </c>
      <c r="G27" s="36">
        <v>31</v>
      </c>
      <c r="H27" s="34">
        <f t="shared" si="0"/>
        <v>31</v>
      </c>
      <c r="I27" s="36">
        <v>19.5</v>
      </c>
      <c r="J27" s="34">
        <f t="shared" si="1"/>
        <v>19.5</v>
      </c>
      <c r="K27" s="36">
        <v>0.56999999999999995</v>
      </c>
      <c r="L27" s="34">
        <f t="shared" si="2"/>
        <v>56.999999999999993</v>
      </c>
      <c r="M27" s="35">
        <f t="shared" si="3"/>
        <v>31</v>
      </c>
      <c r="N27" s="35">
        <f t="shared" si="4"/>
        <v>19.5</v>
      </c>
      <c r="O27" s="35">
        <f t="shared" si="5"/>
        <v>35.789473684210527</v>
      </c>
      <c r="P27" s="33">
        <f t="shared" si="6"/>
        <v>86.28947368421052</v>
      </c>
      <c r="Q27" s="22"/>
      <c r="R27" s="22"/>
      <c r="S27" s="22"/>
      <c r="T27" s="22"/>
    </row>
    <row r="28" spans="1:20" ht="33" customHeight="1" x14ac:dyDescent="0.25">
      <c r="A28" s="101">
        <v>24</v>
      </c>
      <c r="B28" s="12" t="s">
        <v>250</v>
      </c>
      <c r="C28" s="55" t="s">
        <v>1182</v>
      </c>
      <c r="D28" s="12" t="s">
        <v>229</v>
      </c>
      <c r="E28" s="55">
        <v>11</v>
      </c>
      <c r="F28" s="12" t="s">
        <v>251</v>
      </c>
      <c r="G28" s="36">
        <v>30.5</v>
      </c>
      <c r="H28" s="34">
        <f t="shared" si="0"/>
        <v>30.5</v>
      </c>
      <c r="I28" s="36">
        <v>16</v>
      </c>
      <c r="J28" s="34">
        <f t="shared" si="1"/>
        <v>16</v>
      </c>
      <c r="K28" s="36">
        <v>0.42</v>
      </c>
      <c r="L28" s="34">
        <f t="shared" si="2"/>
        <v>42</v>
      </c>
      <c r="M28" s="35">
        <f t="shared" si="3"/>
        <v>30.5</v>
      </c>
      <c r="N28" s="35">
        <f t="shared" si="4"/>
        <v>16</v>
      </c>
      <c r="O28" s="35">
        <f t="shared" si="5"/>
        <v>39.736842105263158</v>
      </c>
      <c r="P28" s="33">
        <f t="shared" si="6"/>
        <v>86.23684210526315</v>
      </c>
      <c r="Q28" s="22"/>
      <c r="R28" s="22"/>
      <c r="S28" s="22"/>
      <c r="T28" s="22"/>
    </row>
    <row r="29" spans="1:20" ht="30" x14ac:dyDescent="0.25">
      <c r="A29" s="66">
        <v>25</v>
      </c>
      <c r="B29" s="63" t="s">
        <v>728</v>
      </c>
      <c r="C29" s="53" t="s">
        <v>1296</v>
      </c>
      <c r="D29" s="63" t="s">
        <v>717</v>
      </c>
      <c r="E29" s="117">
        <v>9</v>
      </c>
      <c r="F29" s="79" t="s">
        <v>698</v>
      </c>
      <c r="G29" s="36">
        <v>35</v>
      </c>
      <c r="H29" s="34">
        <f t="shared" si="0"/>
        <v>35</v>
      </c>
      <c r="I29" s="36">
        <v>19.5</v>
      </c>
      <c r="J29" s="34">
        <f t="shared" si="1"/>
        <v>19.5</v>
      </c>
      <c r="K29" s="36">
        <v>1.1299999999999999</v>
      </c>
      <c r="L29" s="34">
        <f t="shared" si="2"/>
        <v>72.999999999999986</v>
      </c>
      <c r="M29" s="35">
        <f t="shared" si="3"/>
        <v>35</v>
      </c>
      <c r="N29" s="35">
        <f t="shared" si="4"/>
        <v>19.5</v>
      </c>
      <c r="O29" s="35">
        <f t="shared" si="5"/>
        <v>31.578947368421055</v>
      </c>
      <c r="P29" s="33">
        <f t="shared" si="6"/>
        <v>86.078947368421055</v>
      </c>
      <c r="Q29" s="22"/>
      <c r="R29" s="22"/>
      <c r="S29" s="22"/>
      <c r="T29" s="22"/>
    </row>
    <row r="30" spans="1:20" ht="30" x14ac:dyDescent="0.25">
      <c r="A30" s="101">
        <v>26</v>
      </c>
      <c r="B30" s="20" t="s">
        <v>607</v>
      </c>
      <c r="C30" s="34" t="s">
        <v>1271</v>
      </c>
      <c r="D30" s="20" t="s">
        <v>534</v>
      </c>
      <c r="E30" s="34">
        <v>11</v>
      </c>
      <c r="F30" s="20" t="s">
        <v>603</v>
      </c>
      <c r="G30" s="36">
        <v>29</v>
      </c>
      <c r="H30" s="34">
        <f t="shared" si="0"/>
        <v>29</v>
      </c>
      <c r="I30" s="36">
        <v>19.600000000000001</v>
      </c>
      <c r="J30" s="34">
        <f t="shared" si="1"/>
        <v>19.600000000000001</v>
      </c>
      <c r="K30" s="36">
        <v>0.51</v>
      </c>
      <c r="L30" s="34">
        <f t="shared" si="2"/>
        <v>51</v>
      </c>
      <c r="M30" s="35">
        <f t="shared" si="3"/>
        <v>29</v>
      </c>
      <c r="N30" s="35">
        <f t="shared" si="4"/>
        <v>19.600000000000001</v>
      </c>
      <c r="O30" s="35">
        <f t="shared" si="5"/>
        <v>37.368421052631575</v>
      </c>
      <c r="P30" s="33">
        <f t="shared" si="6"/>
        <v>85.968421052631584</v>
      </c>
      <c r="Q30" s="22"/>
      <c r="R30" s="22"/>
      <c r="S30" s="22"/>
      <c r="T30" s="22"/>
    </row>
    <row r="31" spans="1:20" ht="30" x14ac:dyDescent="0.25">
      <c r="A31" s="66">
        <v>27</v>
      </c>
      <c r="B31" s="63" t="s">
        <v>654</v>
      </c>
      <c r="C31" s="52" t="s">
        <v>1283</v>
      </c>
      <c r="D31" s="63" t="s">
        <v>646</v>
      </c>
      <c r="E31" s="117">
        <v>11</v>
      </c>
      <c r="F31" s="63" t="s">
        <v>633</v>
      </c>
      <c r="G31" s="36">
        <v>32</v>
      </c>
      <c r="H31" s="34">
        <f t="shared" si="0"/>
        <v>32</v>
      </c>
      <c r="I31" s="36">
        <v>19.399999999999999</v>
      </c>
      <c r="J31" s="34">
        <f t="shared" si="1"/>
        <v>19.399999999999999</v>
      </c>
      <c r="K31" s="36">
        <v>1.02</v>
      </c>
      <c r="L31" s="34">
        <f t="shared" si="2"/>
        <v>62</v>
      </c>
      <c r="M31" s="35">
        <f t="shared" si="3"/>
        <v>32</v>
      </c>
      <c r="N31" s="35">
        <f t="shared" si="4"/>
        <v>19.399999999999999</v>
      </c>
      <c r="O31" s="35">
        <f t="shared" si="5"/>
        <v>34.473684210526315</v>
      </c>
      <c r="P31" s="33">
        <f t="shared" si="6"/>
        <v>85.873684210526307</v>
      </c>
      <c r="Q31" s="22"/>
      <c r="R31" s="22"/>
      <c r="S31" s="22"/>
      <c r="T31" s="22"/>
    </row>
    <row r="32" spans="1:20" ht="30" x14ac:dyDescent="0.25">
      <c r="A32" s="101">
        <v>28</v>
      </c>
      <c r="B32" s="75" t="s">
        <v>647</v>
      </c>
      <c r="C32" s="52" t="s">
        <v>1276</v>
      </c>
      <c r="D32" s="63" t="s">
        <v>646</v>
      </c>
      <c r="E32" s="117">
        <v>10</v>
      </c>
      <c r="F32" s="63" t="s">
        <v>638</v>
      </c>
      <c r="G32" s="36">
        <v>33</v>
      </c>
      <c r="H32" s="34">
        <f t="shared" si="0"/>
        <v>33</v>
      </c>
      <c r="I32" s="36">
        <v>15.6</v>
      </c>
      <c r="J32" s="34">
        <f t="shared" si="1"/>
        <v>15.6</v>
      </c>
      <c r="K32" s="36">
        <v>0.52</v>
      </c>
      <c r="L32" s="34">
        <f t="shared" si="2"/>
        <v>52</v>
      </c>
      <c r="M32" s="35">
        <f t="shared" si="3"/>
        <v>33</v>
      </c>
      <c r="N32" s="35">
        <f t="shared" si="4"/>
        <v>15.6</v>
      </c>
      <c r="O32" s="35">
        <f t="shared" si="5"/>
        <v>37.105263157894733</v>
      </c>
      <c r="P32" s="33">
        <f t="shared" si="6"/>
        <v>85.705263157894734</v>
      </c>
      <c r="Q32" s="22"/>
      <c r="R32" s="22"/>
      <c r="S32" s="22"/>
      <c r="T32" s="22"/>
    </row>
    <row r="33" spans="1:20" ht="30" x14ac:dyDescent="0.25">
      <c r="A33" s="101">
        <v>29</v>
      </c>
      <c r="B33" s="12" t="s">
        <v>330</v>
      </c>
      <c r="C33" s="55" t="s">
        <v>1194</v>
      </c>
      <c r="D33" s="12" t="s">
        <v>283</v>
      </c>
      <c r="E33" s="55">
        <v>11</v>
      </c>
      <c r="F33" s="12" t="s">
        <v>290</v>
      </c>
      <c r="G33" s="36">
        <v>31.5</v>
      </c>
      <c r="H33" s="34">
        <f t="shared" si="0"/>
        <v>31.5</v>
      </c>
      <c r="I33" s="36">
        <v>15</v>
      </c>
      <c r="J33" s="34">
        <f t="shared" si="1"/>
        <v>15</v>
      </c>
      <c r="K33" s="36">
        <v>0.47</v>
      </c>
      <c r="L33" s="34">
        <f t="shared" si="2"/>
        <v>47</v>
      </c>
      <c r="M33" s="35">
        <f t="shared" si="3"/>
        <v>31.5</v>
      </c>
      <c r="N33" s="35">
        <f t="shared" si="4"/>
        <v>15</v>
      </c>
      <c r="O33" s="35">
        <f t="shared" si="5"/>
        <v>38.421052631578945</v>
      </c>
      <c r="P33" s="33">
        <f t="shared" si="6"/>
        <v>84.921052631578945</v>
      </c>
      <c r="Q33" s="22"/>
      <c r="R33" s="22"/>
      <c r="S33" s="22"/>
      <c r="T33" s="22"/>
    </row>
    <row r="34" spans="1:20" ht="30" x14ac:dyDescent="0.25">
      <c r="A34" s="66">
        <v>30</v>
      </c>
      <c r="B34" s="63" t="s">
        <v>666</v>
      </c>
      <c r="C34" s="52" t="s">
        <v>1288</v>
      </c>
      <c r="D34" s="63" t="s">
        <v>646</v>
      </c>
      <c r="E34" s="117">
        <v>9</v>
      </c>
      <c r="F34" s="63" t="s">
        <v>656</v>
      </c>
      <c r="G34" s="36">
        <v>35</v>
      </c>
      <c r="H34" s="34">
        <f t="shared" si="0"/>
        <v>35</v>
      </c>
      <c r="I34" s="36">
        <v>19.100000000000001</v>
      </c>
      <c r="J34" s="34">
        <f t="shared" si="1"/>
        <v>19.100000000000001</v>
      </c>
      <c r="K34" s="36">
        <v>1.1599999999999999</v>
      </c>
      <c r="L34" s="34">
        <f t="shared" si="2"/>
        <v>76</v>
      </c>
      <c r="M34" s="35">
        <f t="shared" si="3"/>
        <v>35</v>
      </c>
      <c r="N34" s="35">
        <f t="shared" si="4"/>
        <v>19.100000000000001</v>
      </c>
      <c r="O34" s="35">
        <f t="shared" si="5"/>
        <v>30.789473684210524</v>
      </c>
      <c r="P34" s="33">
        <f t="shared" si="6"/>
        <v>84.889473684210529</v>
      </c>
      <c r="Q34" s="22"/>
      <c r="R34" s="22"/>
      <c r="S34" s="22"/>
      <c r="T34" s="22"/>
    </row>
    <row r="35" spans="1:20" ht="30" x14ac:dyDescent="0.25">
      <c r="A35" s="66">
        <v>31</v>
      </c>
      <c r="B35" s="63" t="s">
        <v>667</v>
      </c>
      <c r="C35" s="52" t="s">
        <v>1289</v>
      </c>
      <c r="D35" s="63" t="s">
        <v>646</v>
      </c>
      <c r="E35" s="117">
        <v>9</v>
      </c>
      <c r="F35" s="95" t="s">
        <v>656</v>
      </c>
      <c r="G35" s="36">
        <v>35</v>
      </c>
      <c r="H35" s="34">
        <f t="shared" si="0"/>
        <v>35</v>
      </c>
      <c r="I35" s="36">
        <v>15.7</v>
      </c>
      <c r="J35" s="34">
        <f t="shared" si="1"/>
        <v>15.7</v>
      </c>
      <c r="K35" s="36">
        <v>1.06</v>
      </c>
      <c r="L35" s="34">
        <f t="shared" si="2"/>
        <v>66</v>
      </c>
      <c r="M35" s="35">
        <f t="shared" si="3"/>
        <v>35</v>
      </c>
      <c r="N35" s="35">
        <f t="shared" si="4"/>
        <v>15.7</v>
      </c>
      <c r="O35" s="35">
        <f t="shared" si="5"/>
        <v>33.421052631578945</v>
      </c>
      <c r="P35" s="33">
        <f t="shared" si="6"/>
        <v>84.121052631578948</v>
      </c>
      <c r="Q35" s="22"/>
      <c r="R35" s="22"/>
      <c r="S35" s="22"/>
      <c r="T35" s="22"/>
    </row>
    <row r="36" spans="1:20" ht="30" x14ac:dyDescent="0.25">
      <c r="A36" s="101">
        <v>32</v>
      </c>
      <c r="B36" s="12" t="s">
        <v>240</v>
      </c>
      <c r="C36" s="55" t="s">
        <v>1172</v>
      </c>
      <c r="D36" s="12" t="s">
        <v>229</v>
      </c>
      <c r="E36" s="55">
        <v>9</v>
      </c>
      <c r="F36" s="12" t="s">
        <v>234</v>
      </c>
      <c r="G36" s="36">
        <v>28.5</v>
      </c>
      <c r="H36" s="34">
        <f t="shared" si="0"/>
        <v>28.5</v>
      </c>
      <c r="I36" s="36">
        <v>16</v>
      </c>
      <c r="J36" s="34">
        <f t="shared" si="1"/>
        <v>16</v>
      </c>
      <c r="K36" s="36">
        <v>0.44</v>
      </c>
      <c r="L36" s="34">
        <f t="shared" si="2"/>
        <v>44</v>
      </c>
      <c r="M36" s="35">
        <f t="shared" si="3"/>
        <v>28.5</v>
      </c>
      <c r="N36" s="35">
        <f t="shared" si="4"/>
        <v>16</v>
      </c>
      <c r="O36" s="35">
        <f t="shared" si="5"/>
        <v>39.210526315789473</v>
      </c>
      <c r="P36" s="33">
        <f t="shared" si="6"/>
        <v>83.71052631578948</v>
      </c>
      <c r="Q36" s="22"/>
      <c r="R36" s="22"/>
      <c r="S36" s="22"/>
      <c r="T36" s="22"/>
    </row>
    <row r="37" spans="1:20" ht="30" x14ac:dyDescent="0.25">
      <c r="A37" s="66">
        <v>33</v>
      </c>
      <c r="B37" s="63" t="s">
        <v>734</v>
      </c>
      <c r="C37" s="53" t="s">
        <v>1301</v>
      </c>
      <c r="D37" s="63" t="s">
        <v>717</v>
      </c>
      <c r="E37" s="117">
        <v>10</v>
      </c>
      <c r="F37" s="79" t="s">
        <v>693</v>
      </c>
      <c r="G37" s="36">
        <v>33.5</v>
      </c>
      <c r="H37" s="34">
        <f t="shared" si="0"/>
        <v>33.5</v>
      </c>
      <c r="I37" s="36">
        <v>16</v>
      </c>
      <c r="J37" s="34">
        <f t="shared" si="1"/>
        <v>16</v>
      </c>
      <c r="K37" s="36">
        <v>1.03</v>
      </c>
      <c r="L37" s="34">
        <f t="shared" ref="L37:L68" si="7">IF(K37&lt;&gt;"",INT(K37)*60+(K37-INT(K37))*100,"")</f>
        <v>63</v>
      </c>
      <c r="M37" s="35">
        <f t="shared" ref="M37:M68" si="8">IF(G37&lt;&gt;"",(35*G37)/MAX(G$5:G$157),"")</f>
        <v>33.5</v>
      </c>
      <c r="N37" s="35">
        <f t="shared" ref="N37:N68" si="9">IF(I37&lt;&gt;"",IF(I37=0,0,(20*I37)/MAX(I$5:I$157)),"0")</f>
        <v>16</v>
      </c>
      <c r="O37" s="35">
        <f t="shared" ref="O37:O68" si="10">IF(L37&lt;&gt;"",IF(K37=0,"0",45/(MAX(L$5:L$157)-SMALL(L$5:L$158,COUNTIF(L$5:L$157,"&lt;=0")+1))*(MAX(L$5:L$157)-L37)),"0")</f>
        <v>34.210526315789473</v>
      </c>
      <c r="P37" s="33">
        <f t="shared" ref="P37:P68" si="11">M37+N37+O37</f>
        <v>83.71052631578948</v>
      </c>
      <c r="Q37" s="22"/>
      <c r="R37" s="22"/>
      <c r="S37" s="22"/>
      <c r="T37" s="22"/>
    </row>
    <row r="38" spans="1:20" ht="30" x14ac:dyDescent="0.25">
      <c r="A38" s="66">
        <v>34</v>
      </c>
      <c r="B38" s="12" t="s">
        <v>185</v>
      </c>
      <c r="C38" s="55" t="s">
        <v>1163</v>
      </c>
      <c r="D38" s="12" t="s">
        <v>162</v>
      </c>
      <c r="E38" s="55">
        <v>9</v>
      </c>
      <c r="F38" s="12" t="s">
        <v>163</v>
      </c>
      <c r="G38" s="36">
        <v>32.5</v>
      </c>
      <c r="H38" s="34">
        <f t="shared" si="0"/>
        <v>32.5</v>
      </c>
      <c r="I38" s="36">
        <v>17</v>
      </c>
      <c r="J38" s="34">
        <f t="shared" si="1"/>
        <v>17</v>
      </c>
      <c r="K38" s="36">
        <v>1.04</v>
      </c>
      <c r="L38" s="34">
        <f t="shared" si="7"/>
        <v>64</v>
      </c>
      <c r="M38" s="35">
        <f t="shared" si="8"/>
        <v>32.5</v>
      </c>
      <c r="N38" s="35">
        <f t="shared" si="9"/>
        <v>17</v>
      </c>
      <c r="O38" s="35">
        <f t="shared" si="10"/>
        <v>33.94736842105263</v>
      </c>
      <c r="P38" s="33">
        <f t="shared" si="11"/>
        <v>83.44736842105263</v>
      </c>
      <c r="Q38" s="22"/>
      <c r="R38" s="22"/>
      <c r="S38" s="22"/>
      <c r="T38" s="22"/>
    </row>
    <row r="39" spans="1:20" ht="30" x14ac:dyDescent="0.25">
      <c r="A39" s="66">
        <v>35</v>
      </c>
      <c r="B39" s="63" t="s">
        <v>732</v>
      </c>
      <c r="C39" s="53" t="s">
        <v>1299</v>
      </c>
      <c r="D39" s="63" t="s">
        <v>717</v>
      </c>
      <c r="E39" s="117">
        <v>9</v>
      </c>
      <c r="F39" s="63" t="s">
        <v>730</v>
      </c>
      <c r="G39" s="36">
        <v>35</v>
      </c>
      <c r="H39" s="34">
        <f t="shared" si="0"/>
        <v>35</v>
      </c>
      <c r="I39" s="36">
        <v>16.2</v>
      </c>
      <c r="J39" s="34">
        <f t="shared" si="1"/>
        <v>16.2</v>
      </c>
      <c r="K39" s="36">
        <v>1.1100000000000001</v>
      </c>
      <c r="L39" s="34">
        <f t="shared" si="7"/>
        <v>71.000000000000014</v>
      </c>
      <c r="M39" s="35">
        <f t="shared" si="8"/>
        <v>35</v>
      </c>
      <c r="N39" s="35">
        <f t="shared" si="9"/>
        <v>16.2</v>
      </c>
      <c r="O39" s="35">
        <f t="shared" si="10"/>
        <v>32.105263157894733</v>
      </c>
      <c r="P39" s="33">
        <f t="shared" si="11"/>
        <v>83.305263157894728</v>
      </c>
      <c r="Q39" s="22"/>
      <c r="R39" s="22"/>
      <c r="S39" s="22"/>
      <c r="T39" s="22"/>
    </row>
    <row r="40" spans="1:20" ht="45" x14ac:dyDescent="0.25">
      <c r="A40" s="101">
        <v>36</v>
      </c>
      <c r="B40" s="12" t="s">
        <v>1248</v>
      </c>
      <c r="C40" s="55" t="s">
        <v>1249</v>
      </c>
      <c r="D40" s="12" t="s">
        <v>1113</v>
      </c>
      <c r="E40" s="55">
        <v>10</v>
      </c>
      <c r="F40" s="12" t="s">
        <v>896</v>
      </c>
      <c r="G40" s="36">
        <v>25</v>
      </c>
      <c r="H40" s="34"/>
      <c r="I40" s="36">
        <v>19</v>
      </c>
      <c r="J40" s="34"/>
      <c r="K40" s="36">
        <v>0.45</v>
      </c>
      <c r="L40" s="34">
        <f t="shared" si="7"/>
        <v>45</v>
      </c>
      <c r="M40" s="35">
        <f t="shared" si="8"/>
        <v>25</v>
      </c>
      <c r="N40" s="35">
        <f t="shared" si="9"/>
        <v>19</v>
      </c>
      <c r="O40" s="35">
        <f t="shared" si="10"/>
        <v>38.94736842105263</v>
      </c>
      <c r="P40" s="33">
        <f t="shared" si="11"/>
        <v>82.94736842105263</v>
      </c>
      <c r="Q40" s="22"/>
      <c r="R40" s="22"/>
      <c r="S40" s="22"/>
      <c r="T40" s="22"/>
    </row>
    <row r="41" spans="1:20" ht="45" x14ac:dyDescent="0.25">
      <c r="A41" s="66">
        <v>37</v>
      </c>
      <c r="B41" s="12" t="s">
        <v>219</v>
      </c>
      <c r="C41" s="55" t="s">
        <v>1171</v>
      </c>
      <c r="D41" s="12" t="s">
        <v>202</v>
      </c>
      <c r="E41" s="55">
        <v>10</v>
      </c>
      <c r="F41" s="12" t="s">
        <v>209</v>
      </c>
      <c r="G41" s="36">
        <v>33</v>
      </c>
      <c r="H41" s="34">
        <f t="shared" ref="H41:H50" si="12">IF(OR(G41=MIN(G$5:G$157),G41=""),"",G41)</f>
        <v>33</v>
      </c>
      <c r="I41" s="36">
        <v>17</v>
      </c>
      <c r="J41" s="34">
        <f t="shared" ref="J41:J50" si="13">IF(OR(I41=MIN(I$5:I$157),I41=""),"",I41)</f>
        <v>17</v>
      </c>
      <c r="K41" s="36">
        <v>1.08</v>
      </c>
      <c r="L41" s="34">
        <f t="shared" si="7"/>
        <v>68</v>
      </c>
      <c r="M41" s="35">
        <f t="shared" si="8"/>
        <v>33</v>
      </c>
      <c r="N41" s="35">
        <f t="shared" si="9"/>
        <v>17</v>
      </c>
      <c r="O41" s="35">
        <f t="shared" si="10"/>
        <v>32.89473684210526</v>
      </c>
      <c r="P41" s="33">
        <f t="shared" si="11"/>
        <v>82.89473684210526</v>
      </c>
      <c r="Q41" s="22"/>
      <c r="R41" s="22"/>
      <c r="S41" s="22"/>
      <c r="T41" s="22"/>
    </row>
    <row r="42" spans="1:20" ht="30" x14ac:dyDescent="0.25">
      <c r="A42" s="66">
        <v>38</v>
      </c>
      <c r="B42" s="12" t="s">
        <v>150</v>
      </c>
      <c r="C42" s="55" t="s">
        <v>1156</v>
      </c>
      <c r="D42" s="12" t="s">
        <v>122</v>
      </c>
      <c r="E42" s="55">
        <v>10</v>
      </c>
      <c r="F42" s="12" t="s">
        <v>125</v>
      </c>
      <c r="G42" s="36">
        <v>34.5</v>
      </c>
      <c r="H42" s="34">
        <f t="shared" si="12"/>
        <v>34.5</v>
      </c>
      <c r="I42" s="36">
        <v>15</v>
      </c>
      <c r="J42" s="34">
        <f t="shared" si="13"/>
        <v>15</v>
      </c>
      <c r="K42" s="36">
        <v>1.07</v>
      </c>
      <c r="L42" s="34">
        <f t="shared" si="7"/>
        <v>67</v>
      </c>
      <c r="M42" s="35">
        <f t="shared" si="8"/>
        <v>34.5</v>
      </c>
      <c r="N42" s="35">
        <f t="shared" si="9"/>
        <v>15</v>
      </c>
      <c r="O42" s="35">
        <f t="shared" si="10"/>
        <v>33.157894736842103</v>
      </c>
      <c r="P42" s="33">
        <f t="shared" si="11"/>
        <v>82.65789473684211</v>
      </c>
      <c r="Q42" s="22"/>
      <c r="R42" s="22"/>
      <c r="S42" s="22"/>
      <c r="T42" s="22"/>
    </row>
    <row r="43" spans="1:20" ht="30" x14ac:dyDescent="0.25">
      <c r="A43" s="66">
        <v>39</v>
      </c>
      <c r="B43" s="63" t="s">
        <v>657</v>
      </c>
      <c r="C43" s="53" t="s">
        <v>1285</v>
      </c>
      <c r="D43" s="63" t="s">
        <v>646</v>
      </c>
      <c r="E43" s="117">
        <v>9</v>
      </c>
      <c r="F43" s="79" t="s">
        <v>656</v>
      </c>
      <c r="G43" s="36">
        <v>35</v>
      </c>
      <c r="H43" s="34">
        <f t="shared" si="12"/>
        <v>35</v>
      </c>
      <c r="I43" s="36">
        <v>19</v>
      </c>
      <c r="J43" s="34">
        <f t="shared" si="13"/>
        <v>19</v>
      </c>
      <c r="K43" s="36">
        <v>1.25</v>
      </c>
      <c r="L43" s="34">
        <f t="shared" si="7"/>
        <v>85</v>
      </c>
      <c r="M43" s="35">
        <f t="shared" si="8"/>
        <v>35</v>
      </c>
      <c r="N43" s="35">
        <f t="shared" si="9"/>
        <v>19</v>
      </c>
      <c r="O43" s="35">
        <f t="shared" si="10"/>
        <v>28.421052631578945</v>
      </c>
      <c r="P43" s="33">
        <f t="shared" si="11"/>
        <v>82.421052631578945</v>
      </c>
      <c r="Q43" s="22"/>
      <c r="R43" s="22"/>
      <c r="S43" s="22"/>
      <c r="T43" s="22"/>
    </row>
    <row r="44" spans="1:20" ht="30" x14ac:dyDescent="0.25">
      <c r="A44" s="66">
        <v>40</v>
      </c>
      <c r="B44" s="63" t="s">
        <v>648</v>
      </c>
      <c r="C44" s="53" t="s">
        <v>1277</v>
      </c>
      <c r="D44" s="63" t="s">
        <v>646</v>
      </c>
      <c r="E44" s="117">
        <v>10</v>
      </c>
      <c r="F44" s="79" t="s">
        <v>638</v>
      </c>
      <c r="G44" s="36">
        <v>32.5</v>
      </c>
      <c r="H44" s="34">
        <f t="shared" si="12"/>
        <v>32.5</v>
      </c>
      <c r="I44" s="36">
        <v>16.2</v>
      </c>
      <c r="J44" s="34">
        <f t="shared" si="13"/>
        <v>16.2</v>
      </c>
      <c r="K44" s="36">
        <v>1.05</v>
      </c>
      <c r="L44" s="34">
        <f t="shared" si="7"/>
        <v>65</v>
      </c>
      <c r="M44" s="35">
        <f t="shared" si="8"/>
        <v>32.5</v>
      </c>
      <c r="N44" s="35">
        <f t="shared" si="9"/>
        <v>16.2</v>
      </c>
      <c r="O44" s="35">
        <f t="shared" si="10"/>
        <v>33.684210526315788</v>
      </c>
      <c r="P44" s="33">
        <f t="shared" si="11"/>
        <v>82.384210526315798</v>
      </c>
      <c r="Q44" s="22"/>
      <c r="R44" s="22"/>
      <c r="S44" s="22"/>
      <c r="T44" s="22"/>
    </row>
    <row r="45" spans="1:20" ht="30" x14ac:dyDescent="0.25">
      <c r="A45" s="101">
        <v>41</v>
      </c>
      <c r="B45" s="12" t="s">
        <v>190</v>
      </c>
      <c r="C45" s="55" t="s">
        <v>1168</v>
      </c>
      <c r="D45" s="12" t="s">
        <v>162</v>
      </c>
      <c r="E45" s="55">
        <v>10</v>
      </c>
      <c r="F45" s="12" t="s">
        <v>163</v>
      </c>
      <c r="G45" s="36">
        <v>27</v>
      </c>
      <c r="H45" s="34">
        <f t="shared" si="12"/>
        <v>27</v>
      </c>
      <c r="I45" s="36">
        <v>16</v>
      </c>
      <c r="J45" s="34">
        <f t="shared" si="13"/>
        <v>16</v>
      </c>
      <c r="K45" s="36">
        <v>0.44</v>
      </c>
      <c r="L45" s="34">
        <f t="shared" si="7"/>
        <v>44</v>
      </c>
      <c r="M45" s="35">
        <f t="shared" si="8"/>
        <v>27</v>
      </c>
      <c r="N45" s="35">
        <f t="shared" si="9"/>
        <v>16</v>
      </c>
      <c r="O45" s="35">
        <f t="shared" si="10"/>
        <v>39.210526315789473</v>
      </c>
      <c r="P45" s="33">
        <f t="shared" si="11"/>
        <v>82.21052631578948</v>
      </c>
      <c r="Q45" s="22"/>
      <c r="R45" s="22"/>
      <c r="S45" s="22"/>
      <c r="T45" s="22"/>
    </row>
    <row r="46" spans="1:20" ht="30" x14ac:dyDescent="0.25">
      <c r="A46" s="101">
        <v>42</v>
      </c>
      <c r="B46" s="12" t="s">
        <v>424</v>
      </c>
      <c r="C46" s="55" t="s">
        <v>1229</v>
      </c>
      <c r="D46" s="12" t="s">
        <v>407</v>
      </c>
      <c r="E46" s="55">
        <v>11</v>
      </c>
      <c r="F46" s="12" t="s">
        <v>411</v>
      </c>
      <c r="G46" s="36">
        <v>25</v>
      </c>
      <c r="H46" s="34">
        <f t="shared" si="12"/>
        <v>25</v>
      </c>
      <c r="I46" s="36">
        <v>19</v>
      </c>
      <c r="J46" s="34">
        <f t="shared" si="13"/>
        <v>19</v>
      </c>
      <c r="K46" s="36">
        <v>0.48</v>
      </c>
      <c r="L46" s="34">
        <f t="shared" si="7"/>
        <v>48</v>
      </c>
      <c r="M46" s="35">
        <f t="shared" si="8"/>
        <v>25</v>
      </c>
      <c r="N46" s="35">
        <f t="shared" si="9"/>
        <v>19</v>
      </c>
      <c r="O46" s="35">
        <f t="shared" si="10"/>
        <v>38.157894736842103</v>
      </c>
      <c r="P46" s="33">
        <f t="shared" si="11"/>
        <v>82.15789473684211</v>
      </c>
      <c r="Q46" s="22"/>
      <c r="R46" s="22"/>
      <c r="S46" s="22"/>
      <c r="T46" s="22"/>
    </row>
    <row r="47" spans="1:20" ht="30" x14ac:dyDescent="0.25">
      <c r="A47" s="101">
        <v>43</v>
      </c>
      <c r="B47" s="20" t="s">
        <v>606</v>
      </c>
      <c r="C47" s="34" t="s">
        <v>1270</v>
      </c>
      <c r="D47" s="20" t="s">
        <v>534</v>
      </c>
      <c r="E47" s="34">
        <v>11</v>
      </c>
      <c r="F47" s="20" t="s">
        <v>603</v>
      </c>
      <c r="G47" s="36">
        <v>26.5</v>
      </c>
      <c r="H47" s="34">
        <f t="shared" si="12"/>
        <v>26.5</v>
      </c>
      <c r="I47" s="36">
        <v>19.2</v>
      </c>
      <c r="J47" s="34">
        <f t="shared" si="13"/>
        <v>19.2</v>
      </c>
      <c r="K47" s="36">
        <v>0.55000000000000004</v>
      </c>
      <c r="L47" s="34">
        <f t="shared" si="7"/>
        <v>55.000000000000007</v>
      </c>
      <c r="M47" s="35">
        <f t="shared" si="8"/>
        <v>26.5</v>
      </c>
      <c r="N47" s="35">
        <f t="shared" si="9"/>
        <v>19.2</v>
      </c>
      <c r="O47" s="35">
        <f t="shared" si="10"/>
        <v>36.315789473684205</v>
      </c>
      <c r="P47" s="33">
        <f t="shared" si="11"/>
        <v>82.015789473684208</v>
      </c>
      <c r="Q47" s="22"/>
      <c r="R47" s="22"/>
      <c r="S47" s="22"/>
      <c r="T47" s="22"/>
    </row>
    <row r="48" spans="1:20" ht="30" x14ac:dyDescent="0.25">
      <c r="A48" s="101">
        <v>44</v>
      </c>
      <c r="B48" s="12" t="s">
        <v>530</v>
      </c>
      <c r="C48" s="55" t="s">
        <v>1257</v>
      </c>
      <c r="D48" s="12" t="s">
        <v>525</v>
      </c>
      <c r="E48" s="55">
        <v>11</v>
      </c>
      <c r="F48" s="12" t="s">
        <v>526</v>
      </c>
      <c r="G48" s="36">
        <v>26</v>
      </c>
      <c r="H48" s="34">
        <f t="shared" si="12"/>
        <v>26</v>
      </c>
      <c r="I48" s="36">
        <v>16</v>
      </c>
      <c r="J48" s="34">
        <f t="shared" si="13"/>
        <v>16</v>
      </c>
      <c r="K48" s="36">
        <v>0.41</v>
      </c>
      <c r="L48" s="34">
        <f t="shared" si="7"/>
        <v>41</v>
      </c>
      <c r="M48" s="35">
        <f t="shared" si="8"/>
        <v>26</v>
      </c>
      <c r="N48" s="35">
        <f t="shared" si="9"/>
        <v>16</v>
      </c>
      <c r="O48" s="35">
        <f t="shared" si="10"/>
        <v>40</v>
      </c>
      <c r="P48" s="33">
        <f t="shared" si="11"/>
        <v>82</v>
      </c>
      <c r="Q48" s="22"/>
      <c r="R48" s="22"/>
      <c r="S48" s="22"/>
      <c r="T48" s="22"/>
    </row>
    <row r="49" spans="1:20" ht="30" x14ac:dyDescent="0.25">
      <c r="A49" s="101">
        <v>45</v>
      </c>
      <c r="B49" s="12" t="s">
        <v>86</v>
      </c>
      <c r="C49" s="53" t="s">
        <v>1151</v>
      </c>
      <c r="D49" s="12" t="s">
        <v>80</v>
      </c>
      <c r="E49" s="55">
        <v>11</v>
      </c>
      <c r="F49" s="12" t="s">
        <v>81</v>
      </c>
      <c r="G49" s="36">
        <v>28.5</v>
      </c>
      <c r="H49" s="34">
        <f t="shared" si="12"/>
        <v>28.5</v>
      </c>
      <c r="I49" s="36">
        <v>17.7</v>
      </c>
      <c r="J49" s="34">
        <f t="shared" si="13"/>
        <v>17.7</v>
      </c>
      <c r="K49" s="36">
        <v>0.56999999999999995</v>
      </c>
      <c r="L49" s="34">
        <f t="shared" si="7"/>
        <v>56.999999999999993</v>
      </c>
      <c r="M49" s="35">
        <f t="shared" si="8"/>
        <v>28.5</v>
      </c>
      <c r="N49" s="35">
        <f t="shared" si="9"/>
        <v>17.7</v>
      </c>
      <c r="O49" s="35">
        <f t="shared" si="10"/>
        <v>35.789473684210527</v>
      </c>
      <c r="P49" s="33">
        <f t="shared" si="11"/>
        <v>81.989473684210537</v>
      </c>
      <c r="Q49" s="22"/>
      <c r="R49" s="22"/>
      <c r="S49" s="22"/>
      <c r="T49" s="22"/>
    </row>
    <row r="50" spans="1:20" ht="30" x14ac:dyDescent="0.25">
      <c r="A50" s="101">
        <v>46</v>
      </c>
      <c r="B50" s="12" t="s">
        <v>532</v>
      </c>
      <c r="C50" s="55" t="s">
        <v>1259</v>
      </c>
      <c r="D50" s="12" t="s">
        <v>525</v>
      </c>
      <c r="E50" s="55">
        <v>11</v>
      </c>
      <c r="F50" s="12" t="s">
        <v>526</v>
      </c>
      <c r="G50" s="36">
        <v>25.5</v>
      </c>
      <c r="H50" s="34">
        <f t="shared" si="12"/>
        <v>25.5</v>
      </c>
      <c r="I50" s="36">
        <v>17</v>
      </c>
      <c r="J50" s="34">
        <f t="shared" si="13"/>
        <v>17</v>
      </c>
      <c r="K50" s="36">
        <v>0.43</v>
      </c>
      <c r="L50" s="34">
        <f t="shared" si="7"/>
        <v>43</v>
      </c>
      <c r="M50" s="35">
        <f t="shared" si="8"/>
        <v>25.5</v>
      </c>
      <c r="N50" s="35">
        <f t="shared" si="9"/>
        <v>17</v>
      </c>
      <c r="O50" s="35">
        <f t="shared" si="10"/>
        <v>39.473684210526315</v>
      </c>
      <c r="P50" s="33">
        <f t="shared" si="11"/>
        <v>81.973684210526315</v>
      </c>
      <c r="Q50" s="22"/>
      <c r="R50" s="22"/>
      <c r="S50" s="22"/>
      <c r="T50" s="22"/>
    </row>
    <row r="51" spans="1:20" ht="30" x14ac:dyDescent="0.25">
      <c r="A51" s="101">
        <v>47</v>
      </c>
      <c r="B51" s="12" t="s">
        <v>1226</v>
      </c>
      <c r="C51" s="55" t="s">
        <v>1227</v>
      </c>
      <c r="D51" s="12" t="s">
        <v>407</v>
      </c>
      <c r="E51" s="55">
        <v>11</v>
      </c>
      <c r="F51" s="12" t="s">
        <v>411</v>
      </c>
      <c r="G51" s="36">
        <v>23</v>
      </c>
      <c r="H51" s="34"/>
      <c r="I51" s="36">
        <v>20</v>
      </c>
      <c r="J51" s="34"/>
      <c r="K51" s="36">
        <v>0.45</v>
      </c>
      <c r="L51" s="34">
        <f t="shared" si="7"/>
        <v>45</v>
      </c>
      <c r="M51" s="35">
        <f t="shared" si="8"/>
        <v>23</v>
      </c>
      <c r="N51" s="35">
        <f t="shared" si="9"/>
        <v>20</v>
      </c>
      <c r="O51" s="35">
        <f t="shared" si="10"/>
        <v>38.94736842105263</v>
      </c>
      <c r="P51" s="33">
        <f t="shared" si="11"/>
        <v>81.94736842105263</v>
      </c>
      <c r="Q51" s="24"/>
      <c r="R51" s="24"/>
      <c r="S51" s="24"/>
      <c r="T51" s="22"/>
    </row>
    <row r="52" spans="1:20" ht="30" x14ac:dyDescent="0.25">
      <c r="A52" s="66">
        <v>48</v>
      </c>
      <c r="B52" s="12" t="s">
        <v>188</v>
      </c>
      <c r="C52" s="55" t="s">
        <v>1166</v>
      </c>
      <c r="D52" s="12" t="s">
        <v>162</v>
      </c>
      <c r="E52" s="55">
        <v>9</v>
      </c>
      <c r="F52" s="12" t="s">
        <v>167</v>
      </c>
      <c r="G52" s="36">
        <v>30.5</v>
      </c>
      <c r="H52" s="34">
        <f t="shared" ref="H52:H68" si="14">IF(OR(G52=MIN(G$5:G$157),G52=""),"",G52)</f>
        <v>30.5</v>
      </c>
      <c r="I52" s="36">
        <v>16.5</v>
      </c>
      <c r="J52" s="34">
        <f t="shared" ref="J52:J68" si="15">IF(OR(I52=MIN(I$5:I$157),I52=""),"",I52)</f>
        <v>16.5</v>
      </c>
      <c r="K52" s="36">
        <v>1.02</v>
      </c>
      <c r="L52" s="34">
        <f t="shared" si="7"/>
        <v>62</v>
      </c>
      <c r="M52" s="35">
        <f t="shared" si="8"/>
        <v>30.5</v>
      </c>
      <c r="N52" s="35">
        <f t="shared" si="9"/>
        <v>16.5</v>
      </c>
      <c r="O52" s="35">
        <f t="shared" si="10"/>
        <v>34.473684210526315</v>
      </c>
      <c r="P52" s="33">
        <f t="shared" si="11"/>
        <v>81.473684210526315</v>
      </c>
      <c r="Q52" s="24"/>
      <c r="R52" s="24"/>
      <c r="S52" s="24"/>
      <c r="T52" s="22"/>
    </row>
    <row r="53" spans="1:20" ht="33.75" customHeight="1" x14ac:dyDescent="0.25">
      <c r="A53" s="85">
        <v>49</v>
      </c>
      <c r="B53" s="12" t="s">
        <v>795</v>
      </c>
      <c r="C53" s="55" t="s">
        <v>1243</v>
      </c>
      <c r="D53" s="12" t="s">
        <v>468</v>
      </c>
      <c r="E53" s="55">
        <v>11</v>
      </c>
      <c r="F53" s="12" t="s">
        <v>446</v>
      </c>
      <c r="G53" s="36">
        <v>33</v>
      </c>
      <c r="H53" s="34">
        <f t="shared" si="14"/>
        <v>33</v>
      </c>
      <c r="I53" s="36">
        <v>16</v>
      </c>
      <c r="J53" s="34">
        <f t="shared" si="15"/>
        <v>16</v>
      </c>
      <c r="K53" s="36">
        <v>1.1000000000000001</v>
      </c>
      <c r="L53" s="34">
        <f t="shared" si="7"/>
        <v>70.000000000000014</v>
      </c>
      <c r="M53" s="35">
        <f t="shared" si="8"/>
        <v>33</v>
      </c>
      <c r="N53" s="35">
        <f t="shared" si="9"/>
        <v>16</v>
      </c>
      <c r="O53" s="35">
        <f t="shared" si="10"/>
        <v>32.368421052631575</v>
      </c>
      <c r="P53" s="33">
        <f t="shared" si="11"/>
        <v>81.368421052631575</v>
      </c>
      <c r="Q53" s="24"/>
      <c r="R53" s="24"/>
      <c r="S53" s="24"/>
      <c r="T53" s="22"/>
    </row>
    <row r="54" spans="1:20" ht="32.25" customHeight="1" x14ac:dyDescent="0.25">
      <c r="A54" s="97">
        <v>50</v>
      </c>
      <c r="B54" s="12" t="s">
        <v>191</v>
      </c>
      <c r="C54" s="55" t="s">
        <v>1169</v>
      </c>
      <c r="D54" s="12" t="s">
        <v>162</v>
      </c>
      <c r="E54" s="55">
        <v>11</v>
      </c>
      <c r="F54" s="12" t="s">
        <v>163</v>
      </c>
      <c r="G54" s="36">
        <v>23</v>
      </c>
      <c r="H54" s="34">
        <f t="shared" si="14"/>
        <v>23</v>
      </c>
      <c r="I54" s="36">
        <v>19</v>
      </c>
      <c r="J54" s="34">
        <f t="shared" si="15"/>
        <v>19</v>
      </c>
      <c r="K54" s="36">
        <v>0.45</v>
      </c>
      <c r="L54" s="34">
        <f t="shared" si="7"/>
        <v>45</v>
      </c>
      <c r="M54" s="35">
        <f t="shared" si="8"/>
        <v>23</v>
      </c>
      <c r="N54" s="35">
        <f t="shared" si="9"/>
        <v>19</v>
      </c>
      <c r="O54" s="35">
        <f t="shared" si="10"/>
        <v>38.94736842105263</v>
      </c>
      <c r="P54" s="33">
        <f t="shared" si="11"/>
        <v>80.94736842105263</v>
      </c>
      <c r="Q54" s="22"/>
      <c r="R54" s="22"/>
      <c r="S54" s="22"/>
      <c r="T54" s="22"/>
    </row>
    <row r="55" spans="1:20" ht="31.5" customHeight="1" x14ac:dyDescent="0.25">
      <c r="A55" s="97">
        <v>51</v>
      </c>
      <c r="B55" s="100" t="s">
        <v>625</v>
      </c>
      <c r="C55" s="111" t="s">
        <v>1272</v>
      </c>
      <c r="D55" s="100" t="s">
        <v>615</v>
      </c>
      <c r="E55" s="118">
        <v>9</v>
      </c>
      <c r="F55" s="100" t="s">
        <v>620</v>
      </c>
      <c r="G55" s="36">
        <v>25</v>
      </c>
      <c r="H55" s="34">
        <f t="shared" si="14"/>
        <v>25</v>
      </c>
      <c r="I55" s="36">
        <v>18</v>
      </c>
      <c r="J55" s="34">
        <f t="shared" si="15"/>
        <v>18</v>
      </c>
      <c r="K55" s="36">
        <v>0.49</v>
      </c>
      <c r="L55" s="34">
        <f t="shared" si="7"/>
        <v>49</v>
      </c>
      <c r="M55" s="35">
        <f t="shared" si="8"/>
        <v>25</v>
      </c>
      <c r="N55" s="35">
        <f t="shared" si="9"/>
        <v>18</v>
      </c>
      <c r="O55" s="35">
        <f t="shared" si="10"/>
        <v>37.89473684210526</v>
      </c>
      <c r="P55" s="33">
        <f t="shared" si="11"/>
        <v>80.89473684210526</v>
      </c>
      <c r="Q55" s="22"/>
      <c r="R55" s="22"/>
      <c r="S55" s="22"/>
      <c r="T55" s="22"/>
    </row>
    <row r="56" spans="1:20" ht="32.25" customHeight="1" x14ac:dyDescent="0.25">
      <c r="A56" s="97">
        <v>52</v>
      </c>
      <c r="B56" s="12" t="s">
        <v>484</v>
      </c>
      <c r="C56" s="55" t="s">
        <v>1237</v>
      </c>
      <c r="D56" s="12" t="s">
        <v>468</v>
      </c>
      <c r="E56" s="55">
        <v>11</v>
      </c>
      <c r="F56" s="12" t="s">
        <v>481</v>
      </c>
      <c r="G56" s="36">
        <v>34.5</v>
      </c>
      <c r="H56" s="34">
        <f t="shared" si="14"/>
        <v>34.5</v>
      </c>
      <c r="I56" s="36">
        <v>19.8</v>
      </c>
      <c r="J56" s="34">
        <f t="shared" si="15"/>
        <v>19.8</v>
      </c>
      <c r="K56" s="36">
        <v>1.32</v>
      </c>
      <c r="L56" s="34">
        <f t="shared" si="7"/>
        <v>92</v>
      </c>
      <c r="M56" s="35">
        <f t="shared" si="8"/>
        <v>34.5</v>
      </c>
      <c r="N56" s="35">
        <f t="shared" si="9"/>
        <v>19.8</v>
      </c>
      <c r="O56" s="35">
        <f t="shared" si="10"/>
        <v>26.578947368421051</v>
      </c>
      <c r="P56" s="33">
        <f t="shared" si="11"/>
        <v>80.878947368421052</v>
      </c>
      <c r="Q56" s="22"/>
      <c r="R56" s="22"/>
      <c r="S56" s="22"/>
      <c r="T56" s="22"/>
    </row>
    <row r="57" spans="1:20" ht="30" x14ac:dyDescent="0.25">
      <c r="A57" s="97">
        <v>53</v>
      </c>
      <c r="B57" s="12" t="s">
        <v>423</v>
      </c>
      <c r="C57" s="55" t="s">
        <v>1228</v>
      </c>
      <c r="D57" s="12" t="s">
        <v>407</v>
      </c>
      <c r="E57" s="55">
        <v>11</v>
      </c>
      <c r="F57" s="12" t="s">
        <v>411</v>
      </c>
      <c r="G57" s="36">
        <v>26.5</v>
      </c>
      <c r="H57" s="34">
        <f t="shared" si="14"/>
        <v>26.5</v>
      </c>
      <c r="I57" s="36">
        <v>17</v>
      </c>
      <c r="J57" s="34">
        <f t="shared" si="15"/>
        <v>17</v>
      </c>
      <c r="K57" s="36">
        <v>0.51</v>
      </c>
      <c r="L57" s="34">
        <f t="shared" si="7"/>
        <v>51</v>
      </c>
      <c r="M57" s="35">
        <f t="shared" si="8"/>
        <v>26.5</v>
      </c>
      <c r="N57" s="35">
        <f t="shared" si="9"/>
        <v>17</v>
      </c>
      <c r="O57" s="35">
        <f t="shared" si="10"/>
        <v>37.368421052631575</v>
      </c>
      <c r="P57" s="33">
        <f t="shared" si="11"/>
        <v>80.868421052631575</v>
      </c>
      <c r="Q57" s="22"/>
      <c r="R57" s="22"/>
      <c r="S57" s="22"/>
      <c r="T57" s="22"/>
    </row>
    <row r="58" spans="1:20" ht="30" x14ac:dyDescent="0.25">
      <c r="A58" s="97">
        <v>54</v>
      </c>
      <c r="B58" s="12" t="s">
        <v>329</v>
      </c>
      <c r="C58" s="55" t="s">
        <v>1193</v>
      </c>
      <c r="D58" s="12" t="s">
        <v>283</v>
      </c>
      <c r="E58" s="55">
        <v>11</v>
      </c>
      <c r="F58" s="12" t="s">
        <v>290</v>
      </c>
      <c r="G58" s="36">
        <v>33.5</v>
      </c>
      <c r="H58" s="34">
        <f t="shared" si="14"/>
        <v>33.5</v>
      </c>
      <c r="I58" s="36">
        <v>9</v>
      </c>
      <c r="J58" s="34">
        <f t="shared" si="15"/>
        <v>9</v>
      </c>
      <c r="K58" s="36">
        <v>0.48</v>
      </c>
      <c r="L58" s="34">
        <f t="shared" si="7"/>
        <v>48</v>
      </c>
      <c r="M58" s="35">
        <f t="shared" si="8"/>
        <v>33.5</v>
      </c>
      <c r="N58" s="35">
        <f t="shared" si="9"/>
        <v>9</v>
      </c>
      <c r="O58" s="35">
        <f t="shared" si="10"/>
        <v>38.157894736842103</v>
      </c>
      <c r="P58" s="33">
        <f t="shared" si="11"/>
        <v>80.65789473684211</v>
      </c>
      <c r="Q58" s="22"/>
      <c r="R58" s="22"/>
      <c r="S58" s="22"/>
      <c r="T58" s="22"/>
    </row>
    <row r="59" spans="1:20" ht="30" x14ac:dyDescent="0.25">
      <c r="A59" s="101">
        <v>55</v>
      </c>
      <c r="B59" s="12" t="s">
        <v>242</v>
      </c>
      <c r="C59" s="55" t="s">
        <v>1174</v>
      </c>
      <c r="D59" s="12" t="s">
        <v>229</v>
      </c>
      <c r="E59" s="55">
        <v>9</v>
      </c>
      <c r="F59" s="12" t="s">
        <v>230</v>
      </c>
      <c r="G59" s="36">
        <v>27</v>
      </c>
      <c r="H59" s="34">
        <f t="shared" si="14"/>
        <v>27</v>
      </c>
      <c r="I59" s="36">
        <v>16</v>
      </c>
      <c r="J59" s="34">
        <f t="shared" si="15"/>
        <v>16</v>
      </c>
      <c r="K59" s="36">
        <v>0.5</v>
      </c>
      <c r="L59" s="34">
        <f t="shared" si="7"/>
        <v>50</v>
      </c>
      <c r="M59" s="35">
        <f t="shared" si="8"/>
        <v>27</v>
      </c>
      <c r="N59" s="35">
        <f t="shared" si="9"/>
        <v>16</v>
      </c>
      <c r="O59" s="35">
        <f t="shared" si="10"/>
        <v>37.631578947368418</v>
      </c>
      <c r="P59" s="33">
        <f t="shared" si="11"/>
        <v>80.631578947368411</v>
      </c>
      <c r="Q59" s="22"/>
      <c r="R59" s="22"/>
      <c r="S59" s="22"/>
      <c r="T59" s="22"/>
    </row>
    <row r="60" spans="1:20" ht="30" x14ac:dyDescent="0.25">
      <c r="A60" s="66">
        <v>56</v>
      </c>
      <c r="B60" s="12" t="s">
        <v>421</v>
      </c>
      <c r="C60" s="55" t="s">
        <v>1224</v>
      </c>
      <c r="D60" s="12" t="s">
        <v>407</v>
      </c>
      <c r="E60" s="55">
        <v>10</v>
      </c>
      <c r="F60" s="12" t="s">
        <v>411</v>
      </c>
      <c r="G60" s="36">
        <v>29</v>
      </c>
      <c r="H60" s="34">
        <f t="shared" si="14"/>
        <v>29</v>
      </c>
      <c r="I60" s="36">
        <v>20</v>
      </c>
      <c r="J60" s="34">
        <f t="shared" si="15"/>
        <v>20</v>
      </c>
      <c r="K60" s="36">
        <v>1.1299999999999999</v>
      </c>
      <c r="L60" s="34">
        <f t="shared" si="7"/>
        <v>72.999999999999986</v>
      </c>
      <c r="M60" s="35">
        <f t="shared" si="8"/>
        <v>29</v>
      </c>
      <c r="N60" s="35">
        <f t="shared" si="9"/>
        <v>20</v>
      </c>
      <c r="O60" s="35">
        <f t="shared" si="10"/>
        <v>31.578947368421055</v>
      </c>
      <c r="P60" s="33">
        <f t="shared" si="11"/>
        <v>80.578947368421055</v>
      </c>
      <c r="Q60" s="22"/>
      <c r="R60" s="22"/>
      <c r="S60" s="22"/>
      <c r="T60" s="22"/>
    </row>
    <row r="61" spans="1:20" ht="30" x14ac:dyDescent="0.25">
      <c r="A61" s="101">
        <v>57</v>
      </c>
      <c r="B61" s="63" t="s">
        <v>655</v>
      </c>
      <c r="C61" s="52" t="s">
        <v>1284</v>
      </c>
      <c r="D61" s="63" t="s">
        <v>646</v>
      </c>
      <c r="E61" s="117">
        <v>9</v>
      </c>
      <c r="F61" s="63" t="s">
        <v>656</v>
      </c>
      <c r="G61" s="36">
        <v>35</v>
      </c>
      <c r="H61" s="34">
        <f t="shared" si="14"/>
        <v>35</v>
      </c>
      <c r="I61" s="36">
        <v>18.100000000000001</v>
      </c>
      <c r="J61" s="34">
        <f t="shared" si="15"/>
        <v>18.100000000000001</v>
      </c>
      <c r="K61" s="36">
        <v>1.29</v>
      </c>
      <c r="L61" s="34">
        <f t="shared" si="7"/>
        <v>89</v>
      </c>
      <c r="M61" s="35">
        <f t="shared" si="8"/>
        <v>35</v>
      </c>
      <c r="N61" s="35">
        <f t="shared" si="9"/>
        <v>18.100000000000001</v>
      </c>
      <c r="O61" s="35">
        <f t="shared" si="10"/>
        <v>27.368421052631579</v>
      </c>
      <c r="P61" s="33">
        <f t="shared" si="11"/>
        <v>80.468421052631584</v>
      </c>
      <c r="Q61" s="22"/>
      <c r="R61" s="22"/>
      <c r="S61" s="22"/>
      <c r="T61" s="22"/>
    </row>
    <row r="62" spans="1:20" ht="30" x14ac:dyDescent="0.25">
      <c r="A62" s="101">
        <v>58</v>
      </c>
      <c r="B62" s="12" t="s">
        <v>245</v>
      </c>
      <c r="C62" s="55" t="s">
        <v>1177</v>
      </c>
      <c r="D62" s="12" t="s">
        <v>229</v>
      </c>
      <c r="E62" s="55">
        <v>10</v>
      </c>
      <c r="F62" s="12" t="s">
        <v>230</v>
      </c>
      <c r="G62" s="36">
        <v>24</v>
      </c>
      <c r="H62" s="34">
        <f t="shared" si="14"/>
        <v>24</v>
      </c>
      <c r="I62" s="36">
        <v>16</v>
      </c>
      <c r="J62" s="34">
        <f t="shared" si="15"/>
        <v>16</v>
      </c>
      <c r="K62" s="36">
        <v>0.4</v>
      </c>
      <c r="L62" s="34">
        <f t="shared" si="7"/>
        <v>40</v>
      </c>
      <c r="M62" s="35">
        <f t="shared" si="8"/>
        <v>24</v>
      </c>
      <c r="N62" s="35">
        <f t="shared" si="9"/>
        <v>16</v>
      </c>
      <c r="O62" s="35">
        <f t="shared" si="10"/>
        <v>40.263157894736842</v>
      </c>
      <c r="P62" s="33">
        <f t="shared" si="11"/>
        <v>80.26315789473685</v>
      </c>
      <c r="Q62" s="22"/>
      <c r="R62" s="22"/>
      <c r="S62" s="22"/>
      <c r="T62" s="22"/>
    </row>
    <row r="63" spans="1:20" ht="30" x14ac:dyDescent="0.25">
      <c r="A63" s="101">
        <v>59</v>
      </c>
      <c r="B63" s="12" t="s">
        <v>422</v>
      </c>
      <c r="C63" s="55" t="s">
        <v>1225</v>
      </c>
      <c r="D63" s="12" t="s">
        <v>407</v>
      </c>
      <c r="E63" s="55">
        <v>10</v>
      </c>
      <c r="F63" s="12" t="s">
        <v>411</v>
      </c>
      <c r="G63" s="36">
        <v>26</v>
      </c>
      <c r="H63" s="34">
        <f t="shared" si="14"/>
        <v>26</v>
      </c>
      <c r="I63" s="36">
        <v>17</v>
      </c>
      <c r="J63" s="34">
        <f t="shared" si="15"/>
        <v>17</v>
      </c>
      <c r="K63" s="36">
        <v>0.52</v>
      </c>
      <c r="L63" s="34">
        <f t="shared" si="7"/>
        <v>52</v>
      </c>
      <c r="M63" s="35">
        <f t="shared" si="8"/>
        <v>26</v>
      </c>
      <c r="N63" s="35">
        <f t="shared" si="9"/>
        <v>17</v>
      </c>
      <c r="O63" s="35">
        <f t="shared" si="10"/>
        <v>37.105263157894733</v>
      </c>
      <c r="P63" s="33">
        <f t="shared" si="11"/>
        <v>80.10526315789474</v>
      </c>
      <c r="Q63" s="22"/>
      <c r="R63" s="22"/>
      <c r="S63" s="22"/>
      <c r="T63" s="22"/>
    </row>
    <row r="64" spans="1:20" ht="30" x14ac:dyDescent="0.25">
      <c r="A64" s="66">
        <v>60</v>
      </c>
      <c r="B64" s="12" t="s">
        <v>480</v>
      </c>
      <c r="C64" s="55" t="s">
        <v>1234</v>
      </c>
      <c r="D64" s="12" t="s">
        <v>468</v>
      </c>
      <c r="E64" s="55">
        <v>10</v>
      </c>
      <c r="F64" s="12" t="s">
        <v>446</v>
      </c>
      <c r="G64" s="36">
        <v>32.5</v>
      </c>
      <c r="H64" s="34">
        <f t="shared" si="14"/>
        <v>32.5</v>
      </c>
      <c r="I64" s="36">
        <v>19</v>
      </c>
      <c r="J64" s="34">
        <f t="shared" si="15"/>
        <v>19</v>
      </c>
      <c r="K64" s="36">
        <v>1.25</v>
      </c>
      <c r="L64" s="34">
        <f t="shared" si="7"/>
        <v>85</v>
      </c>
      <c r="M64" s="35">
        <f t="shared" si="8"/>
        <v>32.5</v>
      </c>
      <c r="N64" s="35">
        <f t="shared" si="9"/>
        <v>19</v>
      </c>
      <c r="O64" s="35">
        <f t="shared" si="10"/>
        <v>28.421052631578945</v>
      </c>
      <c r="P64" s="33">
        <f t="shared" si="11"/>
        <v>79.921052631578945</v>
      </c>
      <c r="Q64" s="22"/>
      <c r="R64" s="22"/>
      <c r="S64" s="22"/>
      <c r="T64" s="22"/>
    </row>
    <row r="65" spans="1:20" ht="30" x14ac:dyDescent="0.25">
      <c r="A65" s="101">
        <v>61</v>
      </c>
      <c r="B65" s="12" t="s">
        <v>488</v>
      </c>
      <c r="C65" s="55" t="s">
        <v>1241</v>
      </c>
      <c r="D65" s="12" t="s">
        <v>449</v>
      </c>
      <c r="E65" s="55">
        <v>9</v>
      </c>
      <c r="F65" s="12" t="s">
        <v>450</v>
      </c>
      <c r="G65" s="36">
        <v>35</v>
      </c>
      <c r="H65" s="34">
        <f t="shared" si="14"/>
        <v>35</v>
      </c>
      <c r="I65" s="36">
        <v>17</v>
      </c>
      <c r="J65" s="34">
        <f t="shared" si="15"/>
        <v>17</v>
      </c>
      <c r="K65" s="36">
        <v>1.29</v>
      </c>
      <c r="L65" s="34">
        <f t="shared" si="7"/>
        <v>89</v>
      </c>
      <c r="M65" s="35">
        <f t="shared" si="8"/>
        <v>35</v>
      </c>
      <c r="N65" s="35">
        <f t="shared" si="9"/>
        <v>17</v>
      </c>
      <c r="O65" s="35">
        <f t="shared" si="10"/>
        <v>27.368421052631579</v>
      </c>
      <c r="P65" s="33">
        <f t="shared" si="11"/>
        <v>79.368421052631575</v>
      </c>
      <c r="Q65" s="22"/>
      <c r="R65" s="22"/>
      <c r="S65" s="22"/>
      <c r="T65" s="22"/>
    </row>
    <row r="66" spans="1:20" ht="30" x14ac:dyDescent="0.25">
      <c r="A66" s="66">
        <v>62</v>
      </c>
      <c r="B66" s="63" t="s">
        <v>659</v>
      </c>
      <c r="C66" s="52" t="s">
        <v>1287</v>
      </c>
      <c r="D66" s="63" t="s">
        <v>646</v>
      </c>
      <c r="E66" s="117">
        <v>9</v>
      </c>
      <c r="F66" s="63" t="s">
        <v>656</v>
      </c>
      <c r="G66" s="36">
        <v>35</v>
      </c>
      <c r="H66" s="34">
        <f t="shared" si="14"/>
        <v>35</v>
      </c>
      <c r="I66" s="36">
        <v>15.6</v>
      </c>
      <c r="J66" s="34">
        <f t="shared" si="15"/>
        <v>15.6</v>
      </c>
      <c r="K66" s="36">
        <v>1.24</v>
      </c>
      <c r="L66" s="34">
        <f t="shared" si="7"/>
        <v>84</v>
      </c>
      <c r="M66" s="35">
        <f t="shared" si="8"/>
        <v>35</v>
      </c>
      <c r="N66" s="35">
        <f t="shared" si="9"/>
        <v>15.6</v>
      </c>
      <c r="O66" s="35">
        <f t="shared" si="10"/>
        <v>28.684210526315788</v>
      </c>
      <c r="P66" s="33">
        <f t="shared" si="11"/>
        <v>79.284210526315789</v>
      </c>
      <c r="Q66" s="22"/>
      <c r="R66" s="22"/>
      <c r="S66" s="22"/>
      <c r="T66" s="22"/>
    </row>
    <row r="67" spans="1:20" ht="30" x14ac:dyDescent="0.25">
      <c r="A67" s="66">
        <v>63</v>
      </c>
      <c r="B67" s="12" t="s">
        <v>383</v>
      </c>
      <c r="C67" s="55" t="s">
        <v>1213</v>
      </c>
      <c r="D67" s="12" t="s">
        <v>378</v>
      </c>
      <c r="E67" s="55">
        <v>9</v>
      </c>
      <c r="F67" s="12" t="s">
        <v>379</v>
      </c>
      <c r="G67" s="36">
        <v>32</v>
      </c>
      <c r="H67" s="34">
        <f t="shared" si="14"/>
        <v>32</v>
      </c>
      <c r="I67" s="36">
        <v>18.2</v>
      </c>
      <c r="J67" s="34">
        <f t="shared" si="15"/>
        <v>18.2</v>
      </c>
      <c r="K67" s="36">
        <v>1.23</v>
      </c>
      <c r="L67" s="34">
        <f t="shared" si="7"/>
        <v>83</v>
      </c>
      <c r="M67" s="35">
        <f t="shared" si="8"/>
        <v>32</v>
      </c>
      <c r="N67" s="35">
        <f t="shared" si="9"/>
        <v>18.2</v>
      </c>
      <c r="O67" s="35">
        <f t="shared" si="10"/>
        <v>28.94736842105263</v>
      </c>
      <c r="P67" s="33">
        <f t="shared" si="11"/>
        <v>79.147368421052633</v>
      </c>
      <c r="Q67" s="22"/>
      <c r="R67" s="22"/>
      <c r="S67" s="22"/>
      <c r="T67" s="22"/>
    </row>
    <row r="68" spans="1:20" ht="30" x14ac:dyDescent="0.25">
      <c r="A68" s="66">
        <v>64</v>
      </c>
      <c r="B68" s="12" t="s">
        <v>155</v>
      </c>
      <c r="C68" s="109" t="s">
        <v>1161</v>
      </c>
      <c r="D68" s="43" t="s">
        <v>122</v>
      </c>
      <c r="E68" s="119">
        <v>11</v>
      </c>
      <c r="F68" s="12" t="s">
        <v>125</v>
      </c>
      <c r="G68" s="36">
        <v>32.5</v>
      </c>
      <c r="H68" s="34">
        <f t="shared" si="14"/>
        <v>32.5</v>
      </c>
      <c r="I68" s="36">
        <v>14.5</v>
      </c>
      <c r="J68" s="34">
        <f t="shared" si="15"/>
        <v>14.5</v>
      </c>
      <c r="K68" s="36">
        <v>1.1100000000000001</v>
      </c>
      <c r="L68" s="34">
        <f t="shared" si="7"/>
        <v>71.000000000000014</v>
      </c>
      <c r="M68" s="35">
        <f t="shared" si="8"/>
        <v>32.5</v>
      </c>
      <c r="N68" s="35">
        <f t="shared" si="9"/>
        <v>14.5</v>
      </c>
      <c r="O68" s="35">
        <f t="shared" si="10"/>
        <v>32.105263157894733</v>
      </c>
      <c r="P68" s="33">
        <f t="shared" si="11"/>
        <v>79.10526315789474</v>
      </c>
      <c r="Q68" s="22"/>
      <c r="R68" s="22"/>
      <c r="S68" s="22"/>
      <c r="T68" s="22"/>
    </row>
    <row r="69" spans="1:20" ht="45" x14ac:dyDescent="0.25">
      <c r="A69" s="66">
        <v>65</v>
      </c>
      <c r="B69" s="12" t="s">
        <v>1246</v>
      </c>
      <c r="C69" s="109" t="s">
        <v>1247</v>
      </c>
      <c r="D69" s="43" t="s">
        <v>1113</v>
      </c>
      <c r="E69" s="119">
        <v>10</v>
      </c>
      <c r="F69" s="12" t="s">
        <v>896</v>
      </c>
      <c r="G69" s="36">
        <v>27</v>
      </c>
      <c r="H69" s="34"/>
      <c r="I69" s="36">
        <v>17</v>
      </c>
      <c r="J69" s="34"/>
      <c r="K69" s="36">
        <v>1</v>
      </c>
      <c r="L69" s="34">
        <f t="shared" ref="L69:L100" si="16">IF(K69&lt;&gt;"",INT(K69)*60+(K69-INT(K69))*100,"")</f>
        <v>60</v>
      </c>
      <c r="M69" s="35">
        <f t="shared" ref="M69:M100" si="17">IF(G69&lt;&gt;"",(35*G69)/MAX(G$5:G$157),"")</f>
        <v>27</v>
      </c>
      <c r="N69" s="35">
        <f t="shared" ref="N69:N100" si="18">IF(I69&lt;&gt;"",IF(I69=0,0,(20*I69)/MAX(I$5:I$157)),"0")</f>
        <v>17</v>
      </c>
      <c r="O69" s="35">
        <f t="shared" ref="O69:O100" si="19">IF(L69&lt;&gt;"",IF(K69=0,"0",45/(MAX(L$5:L$157)-SMALL(L$5:L$158,COUNTIF(L$5:L$157,"&lt;=0")+1))*(MAX(L$5:L$157)-L69)),"0")</f>
        <v>35</v>
      </c>
      <c r="P69" s="33">
        <f t="shared" ref="P69:P100" si="20">M69+N69+O69</f>
        <v>79</v>
      </c>
      <c r="Q69" s="22"/>
      <c r="R69" s="22"/>
      <c r="S69" s="22"/>
      <c r="T69" s="22"/>
    </row>
    <row r="70" spans="1:20" ht="30" x14ac:dyDescent="0.25">
      <c r="A70" s="66">
        <v>66</v>
      </c>
      <c r="B70" s="58" t="s">
        <v>108</v>
      </c>
      <c r="C70" s="48" t="s">
        <v>1154</v>
      </c>
      <c r="D70" s="112" t="s">
        <v>93</v>
      </c>
      <c r="E70" s="113">
        <v>11</v>
      </c>
      <c r="F70" s="59" t="s">
        <v>97</v>
      </c>
      <c r="G70" s="36">
        <v>25.5</v>
      </c>
      <c r="H70" s="34">
        <f t="shared" ref="H70:H99" si="21">IF(OR(G70=MIN(G$5:G$157),G70=""),"",G70)</f>
        <v>25.5</v>
      </c>
      <c r="I70" s="36">
        <v>20</v>
      </c>
      <c r="J70" s="34">
        <f t="shared" ref="J70:J99" si="22">IF(OR(I70=MIN(I$5:I$157),I70=""),"",I70)</f>
        <v>20</v>
      </c>
      <c r="K70" s="36">
        <v>1.07</v>
      </c>
      <c r="L70" s="34">
        <f t="shared" si="16"/>
        <v>67</v>
      </c>
      <c r="M70" s="35">
        <f t="shared" si="17"/>
        <v>25.5</v>
      </c>
      <c r="N70" s="35">
        <f t="shared" si="18"/>
        <v>20</v>
      </c>
      <c r="O70" s="35">
        <f t="shared" si="19"/>
        <v>33.157894736842103</v>
      </c>
      <c r="P70" s="33">
        <f t="shared" si="20"/>
        <v>78.65789473684211</v>
      </c>
      <c r="Q70" s="22"/>
      <c r="R70" s="22"/>
      <c r="S70" s="22"/>
      <c r="T70" s="22"/>
    </row>
    <row r="71" spans="1:20" ht="30" x14ac:dyDescent="0.25">
      <c r="A71" s="66">
        <v>67</v>
      </c>
      <c r="B71" s="12" t="s">
        <v>189</v>
      </c>
      <c r="C71" s="110" t="s">
        <v>1167</v>
      </c>
      <c r="D71" s="43" t="s">
        <v>162</v>
      </c>
      <c r="E71" s="120">
        <v>9</v>
      </c>
      <c r="F71" s="43" t="s">
        <v>167</v>
      </c>
      <c r="G71" s="36">
        <v>30</v>
      </c>
      <c r="H71" s="34">
        <f t="shared" si="21"/>
        <v>30</v>
      </c>
      <c r="I71" s="36">
        <v>19</v>
      </c>
      <c r="J71" s="34">
        <f t="shared" si="22"/>
        <v>19</v>
      </c>
      <c r="K71" s="36">
        <v>1.21</v>
      </c>
      <c r="L71" s="34">
        <f t="shared" si="16"/>
        <v>81</v>
      </c>
      <c r="M71" s="35">
        <f t="shared" si="17"/>
        <v>30</v>
      </c>
      <c r="N71" s="35">
        <f t="shared" si="18"/>
        <v>19</v>
      </c>
      <c r="O71" s="35">
        <f t="shared" si="19"/>
        <v>29.473684210526315</v>
      </c>
      <c r="P71" s="33">
        <f t="shared" si="20"/>
        <v>78.473684210526315</v>
      </c>
      <c r="Q71" s="22"/>
      <c r="R71" s="22"/>
      <c r="S71" s="22"/>
      <c r="T71" s="22"/>
    </row>
    <row r="72" spans="1:20" ht="30" x14ac:dyDescent="0.25">
      <c r="A72" s="101">
        <v>68</v>
      </c>
      <c r="B72" s="12" t="s">
        <v>531</v>
      </c>
      <c r="C72" s="55" t="s">
        <v>1258</v>
      </c>
      <c r="D72" s="12" t="s">
        <v>525</v>
      </c>
      <c r="E72" s="55">
        <v>10</v>
      </c>
      <c r="F72" s="12" t="s">
        <v>528</v>
      </c>
      <c r="G72" s="36">
        <v>23.5</v>
      </c>
      <c r="H72" s="34">
        <f t="shared" si="21"/>
        <v>23.5</v>
      </c>
      <c r="I72" s="36">
        <v>16.5</v>
      </c>
      <c r="J72" s="34">
        <f t="shared" si="22"/>
        <v>16.5</v>
      </c>
      <c r="K72" s="36">
        <v>0.47</v>
      </c>
      <c r="L72" s="34">
        <f t="shared" si="16"/>
        <v>47</v>
      </c>
      <c r="M72" s="35">
        <f t="shared" si="17"/>
        <v>23.5</v>
      </c>
      <c r="N72" s="35">
        <f t="shared" si="18"/>
        <v>16.5</v>
      </c>
      <c r="O72" s="35">
        <f t="shared" si="19"/>
        <v>38.421052631578945</v>
      </c>
      <c r="P72" s="33">
        <f t="shared" si="20"/>
        <v>78.421052631578945</v>
      </c>
      <c r="Q72" s="22"/>
      <c r="R72" s="22"/>
      <c r="S72" s="22"/>
      <c r="T72" s="22"/>
    </row>
    <row r="73" spans="1:20" ht="30" x14ac:dyDescent="0.25">
      <c r="A73" s="101">
        <v>69</v>
      </c>
      <c r="B73" s="12" t="s">
        <v>253</v>
      </c>
      <c r="C73" s="55" t="s">
        <v>1184</v>
      </c>
      <c r="D73" s="12" t="s">
        <v>229</v>
      </c>
      <c r="E73" s="55">
        <v>11</v>
      </c>
      <c r="F73" s="12" t="s">
        <v>251</v>
      </c>
      <c r="G73" s="36">
        <v>27.5</v>
      </c>
      <c r="H73" s="34">
        <f t="shared" si="21"/>
        <v>27.5</v>
      </c>
      <c r="I73" s="36">
        <v>15</v>
      </c>
      <c r="J73" s="34">
        <f t="shared" si="22"/>
        <v>15</v>
      </c>
      <c r="K73" s="36">
        <v>0.56999999999999995</v>
      </c>
      <c r="L73" s="34">
        <f t="shared" si="16"/>
        <v>56.999999999999993</v>
      </c>
      <c r="M73" s="35">
        <f t="shared" si="17"/>
        <v>27.5</v>
      </c>
      <c r="N73" s="35">
        <f t="shared" si="18"/>
        <v>15</v>
      </c>
      <c r="O73" s="35">
        <f t="shared" si="19"/>
        <v>35.789473684210527</v>
      </c>
      <c r="P73" s="33">
        <f t="shared" si="20"/>
        <v>78.28947368421052</v>
      </c>
      <c r="Q73" s="22"/>
      <c r="R73" s="22"/>
      <c r="S73" s="22"/>
      <c r="T73" s="22"/>
    </row>
    <row r="74" spans="1:20" ht="30" x14ac:dyDescent="0.25">
      <c r="A74" s="101">
        <v>70</v>
      </c>
      <c r="B74" s="20" t="s">
        <v>601</v>
      </c>
      <c r="C74" s="34" t="s">
        <v>1264</v>
      </c>
      <c r="D74" s="20" t="s">
        <v>534</v>
      </c>
      <c r="E74" s="34">
        <v>9</v>
      </c>
      <c r="F74" s="20" t="s">
        <v>537</v>
      </c>
      <c r="G74" s="36">
        <v>20</v>
      </c>
      <c r="H74" s="34">
        <f t="shared" si="21"/>
        <v>20</v>
      </c>
      <c r="I74" s="36">
        <v>20</v>
      </c>
      <c r="J74" s="34">
        <f t="shared" si="22"/>
        <v>20</v>
      </c>
      <c r="K74" s="36">
        <v>0.48</v>
      </c>
      <c r="L74" s="34">
        <f t="shared" si="16"/>
        <v>48</v>
      </c>
      <c r="M74" s="35">
        <f t="shared" si="17"/>
        <v>20</v>
      </c>
      <c r="N74" s="35">
        <f t="shared" si="18"/>
        <v>20</v>
      </c>
      <c r="O74" s="35">
        <f t="shared" si="19"/>
        <v>38.157894736842103</v>
      </c>
      <c r="P74" s="33">
        <f t="shared" si="20"/>
        <v>78.15789473684211</v>
      </c>
      <c r="Q74" s="22"/>
      <c r="R74" s="22"/>
      <c r="S74" s="22"/>
      <c r="T74" s="22"/>
    </row>
    <row r="75" spans="1:20" ht="45" x14ac:dyDescent="0.25">
      <c r="A75" s="66">
        <v>71</v>
      </c>
      <c r="B75" s="12" t="s">
        <v>218</v>
      </c>
      <c r="C75" s="55" t="s">
        <v>1170</v>
      </c>
      <c r="D75" s="12" t="s">
        <v>202</v>
      </c>
      <c r="E75" s="55">
        <v>11</v>
      </c>
      <c r="F75" s="12" t="s">
        <v>209</v>
      </c>
      <c r="G75" s="36">
        <v>34</v>
      </c>
      <c r="H75" s="34">
        <f t="shared" si="21"/>
        <v>34</v>
      </c>
      <c r="I75" s="36">
        <v>18</v>
      </c>
      <c r="J75" s="34">
        <f t="shared" si="22"/>
        <v>18</v>
      </c>
      <c r="K75" s="36">
        <v>1.37</v>
      </c>
      <c r="L75" s="34">
        <f t="shared" si="16"/>
        <v>97.000000000000014</v>
      </c>
      <c r="M75" s="35">
        <f t="shared" si="17"/>
        <v>34</v>
      </c>
      <c r="N75" s="35">
        <f t="shared" si="18"/>
        <v>18</v>
      </c>
      <c r="O75" s="35">
        <f t="shared" si="19"/>
        <v>25.263157894736835</v>
      </c>
      <c r="P75" s="33">
        <f t="shared" si="20"/>
        <v>77.263157894736835</v>
      </c>
      <c r="Q75" s="22"/>
      <c r="R75" s="22"/>
      <c r="S75" s="22"/>
      <c r="T75" s="22"/>
    </row>
    <row r="76" spans="1:20" ht="30" x14ac:dyDescent="0.25">
      <c r="A76" s="66">
        <v>72</v>
      </c>
      <c r="B76" s="12" t="s">
        <v>485</v>
      </c>
      <c r="C76" s="55" t="s">
        <v>1238</v>
      </c>
      <c r="D76" s="12" t="s">
        <v>449</v>
      </c>
      <c r="E76" s="55">
        <v>9</v>
      </c>
      <c r="F76" s="12" t="s">
        <v>450</v>
      </c>
      <c r="G76" s="36">
        <v>30.5</v>
      </c>
      <c r="H76" s="34">
        <f t="shared" si="21"/>
        <v>30.5</v>
      </c>
      <c r="I76" s="36">
        <v>18</v>
      </c>
      <c r="J76" s="34">
        <f t="shared" si="22"/>
        <v>18</v>
      </c>
      <c r="K76" s="36">
        <v>1.24</v>
      </c>
      <c r="L76" s="34">
        <f t="shared" si="16"/>
        <v>84</v>
      </c>
      <c r="M76" s="35">
        <f t="shared" si="17"/>
        <v>30.5</v>
      </c>
      <c r="N76" s="35">
        <f t="shared" si="18"/>
        <v>18</v>
      </c>
      <c r="O76" s="35">
        <f t="shared" si="19"/>
        <v>28.684210526315788</v>
      </c>
      <c r="P76" s="33">
        <f t="shared" si="20"/>
        <v>77.18421052631578</v>
      </c>
      <c r="Q76" s="22"/>
      <c r="R76" s="22"/>
      <c r="S76" s="22"/>
      <c r="T76" s="22"/>
    </row>
    <row r="77" spans="1:20" ht="30" x14ac:dyDescent="0.25">
      <c r="A77" s="66">
        <v>73</v>
      </c>
      <c r="B77" s="12" t="s">
        <v>186</v>
      </c>
      <c r="C77" s="55" t="s">
        <v>1164</v>
      </c>
      <c r="D77" s="12" t="s">
        <v>162</v>
      </c>
      <c r="E77" s="55">
        <v>9</v>
      </c>
      <c r="F77" s="12" t="s">
        <v>167</v>
      </c>
      <c r="G77" s="36">
        <v>28</v>
      </c>
      <c r="H77" s="34">
        <f t="shared" si="21"/>
        <v>28</v>
      </c>
      <c r="I77" s="36">
        <v>16.5</v>
      </c>
      <c r="J77" s="34">
        <f t="shared" si="22"/>
        <v>16.5</v>
      </c>
      <c r="K77" s="36">
        <v>1.0900000000000001</v>
      </c>
      <c r="L77" s="34">
        <f t="shared" si="16"/>
        <v>69</v>
      </c>
      <c r="M77" s="35">
        <f t="shared" si="17"/>
        <v>28</v>
      </c>
      <c r="N77" s="35">
        <f t="shared" si="18"/>
        <v>16.5</v>
      </c>
      <c r="O77" s="35">
        <f t="shared" si="19"/>
        <v>32.631578947368418</v>
      </c>
      <c r="P77" s="33">
        <f t="shared" si="20"/>
        <v>77.131578947368411</v>
      </c>
      <c r="Q77" s="22"/>
      <c r="R77" s="22"/>
      <c r="S77" s="22"/>
      <c r="T77" s="22"/>
    </row>
    <row r="78" spans="1:20" ht="30" x14ac:dyDescent="0.25">
      <c r="A78" s="19">
        <v>74</v>
      </c>
      <c r="B78" s="12" t="s">
        <v>510</v>
      </c>
      <c r="C78" s="55" t="s">
        <v>1250</v>
      </c>
      <c r="D78" s="12" t="s">
        <v>496</v>
      </c>
      <c r="E78" s="55">
        <v>11</v>
      </c>
      <c r="F78" s="12" t="s">
        <v>504</v>
      </c>
      <c r="G78" s="36">
        <v>24</v>
      </c>
      <c r="H78" s="34">
        <f t="shared" si="21"/>
        <v>24</v>
      </c>
      <c r="I78" s="36">
        <v>14.6</v>
      </c>
      <c r="J78" s="34">
        <f t="shared" si="22"/>
        <v>14.6</v>
      </c>
      <c r="K78" s="36">
        <v>0.47</v>
      </c>
      <c r="L78" s="34">
        <f t="shared" si="16"/>
        <v>47</v>
      </c>
      <c r="M78" s="35">
        <f t="shared" si="17"/>
        <v>24</v>
      </c>
      <c r="N78" s="35">
        <f t="shared" si="18"/>
        <v>14.6</v>
      </c>
      <c r="O78" s="35">
        <f t="shared" si="19"/>
        <v>38.421052631578945</v>
      </c>
      <c r="P78" s="33">
        <f t="shared" si="20"/>
        <v>77.021052631578954</v>
      </c>
      <c r="Q78" s="22"/>
      <c r="R78" s="22"/>
      <c r="S78" s="22"/>
      <c r="T78" s="22"/>
    </row>
    <row r="79" spans="1:20" ht="30" x14ac:dyDescent="0.25">
      <c r="A79" s="101">
        <v>75</v>
      </c>
      <c r="B79" s="20" t="s">
        <v>600</v>
      </c>
      <c r="C79" s="34" t="s">
        <v>1263</v>
      </c>
      <c r="D79" s="20" t="s">
        <v>534</v>
      </c>
      <c r="E79" s="34">
        <v>9</v>
      </c>
      <c r="F79" s="20" t="s">
        <v>537</v>
      </c>
      <c r="G79" s="36">
        <v>19</v>
      </c>
      <c r="H79" s="34">
        <f t="shared" si="21"/>
        <v>19</v>
      </c>
      <c r="I79" s="36">
        <v>20</v>
      </c>
      <c r="J79" s="34">
        <f t="shared" si="22"/>
        <v>20</v>
      </c>
      <c r="K79" s="36">
        <v>0.49</v>
      </c>
      <c r="L79" s="34">
        <f t="shared" si="16"/>
        <v>49</v>
      </c>
      <c r="M79" s="35">
        <f t="shared" si="17"/>
        <v>19</v>
      </c>
      <c r="N79" s="35">
        <f t="shared" si="18"/>
        <v>20</v>
      </c>
      <c r="O79" s="35">
        <f t="shared" si="19"/>
        <v>37.89473684210526</v>
      </c>
      <c r="P79" s="33">
        <f t="shared" si="20"/>
        <v>76.89473684210526</v>
      </c>
      <c r="Q79" s="22"/>
      <c r="R79" s="22"/>
      <c r="S79" s="22"/>
      <c r="T79" s="22"/>
    </row>
    <row r="80" spans="1:20" ht="30" x14ac:dyDescent="0.25">
      <c r="A80" s="101">
        <v>76</v>
      </c>
      <c r="B80" s="20" t="s">
        <v>1265</v>
      </c>
      <c r="C80" s="34" t="s">
        <v>1266</v>
      </c>
      <c r="D80" s="20" t="s">
        <v>534</v>
      </c>
      <c r="E80" s="34">
        <v>9</v>
      </c>
      <c r="F80" s="20" t="s">
        <v>537</v>
      </c>
      <c r="G80" s="36">
        <v>19</v>
      </c>
      <c r="H80" s="34">
        <f t="shared" si="21"/>
        <v>19</v>
      </c>
      <c r="I80" s="36">
        <v>20</v>
      </c>
      <c r="J80" s="34">
        <f t="shared" si="22"/>
        <v>20</v>
      </c>
      <c r="K80" s="36">
        <v>0.49</v>
      </c>
      <c r="L80" s="34">
        <f t="shared" si="16"/>
        <v>49</v>
      </c>
      <c r="M80" s="35">
        <f t="shared" si="17"/>
        <v>19</v>
      </c>
      <c r="N80" s="35">
        <f t="shared" si="18"/>
        <v>20</v>
      </c>
      <c r="O80" s="35">
        <f t="shared" si="19"/>
        <v>37.89473684210526</v>
      </c>
      <c r="P80" s="33">
        <f t="shared" si="20"/>
        <v>76.89473684210526</v>
      </c>
      <c r="Q80" s="22"/>
      <c r="R80" s="22"/>
      <c r="S80" s="22"/>
      <c r="T80" s="22"/>
    </row>
    <row r="81" spans="1:20" ht="30" x14ac:dyDescent="0.25">
      <c r="A81" s="101">
        <v>77</v>
      </c>
      <c r="B81" s="79" t="s">
        <v>653</v>
      </c>
      <c r="C81" s="103" t="s">
        <v>1282</v>
      </c>
      <c r="D81" s="63" t="s">
        <v>646</v>
      </c>
      <c r="E81" s="117">
        <v>11</v>
      </c>
      <c r="F81" s="63" t="s">
        <v>633</v>
      </c>
      <c r="G81" s="36">
        <v>34</v>
      </c>
      <c r="H81" s="34">
        <f t="shared" si="21"/>
        <v>34</v>
      </c>
      <c r="I81" s="36">
        <v>15.9</v>
      </c>
      <c r="J81" s="34">
        <f t="shared" si="22"/>
        <v>15.9</v>
      </c>
      <c r="K81" s="36">
        <v>1.31</v>
      </c>
      <c r="L81" s="34">
        <f t="shared" si="16"/>
        <v>91</v>
      </c>
      <c r="M81" s="35">
        <f t="shared" si="17"/>
        <v>34</v>
      </c>
      <c r="N81" s="35">
        <f t="shared" si="18"/>
        <v>15.9</v>
      </c>
      <c r="O81" s="35">
        <f t="shared" si="19"/>
        <v>26.842105263157894</v>
      </c>
      <c r="P81" s="33">
        <f t="shared" si="20"/>
        <v>76.742105263157896</v>
      </c>
      <c r="Q81" s="22"/>
      <c r="R81" s="22"/>
      <c r="S81" s="22"/>
      <c r="T81" s="22"/>
    </row>
    <row r="82" spans="1:20" ht="30" x14ac:dyDescent="0.25">
      <c r="A82" s="66">
        <v>78</v>
      </c>
      <c r="B82" s="63" t="s">
        <v>668</v>
      </c>
      <c r="C82" s="52" t="s">
        <v>1290</v>
      </c>
      <c r="D82" s="63" t="s">
        <v>646</v>
      </c>
      <c r="E82" s="117">
        <v>11</v>
      </c>
      <c r="F82" s="95" t="s">
        <v>633</v>
      </c>
      <c r="G82" s="36">
        <v>33.5</v>
      </c>
      <c r="H82" s="34">
        <f t="shared" si="21"/>
        <v>33.5</v>
      </c>
      <c r="I82" s="36">
        <v>15</v>
      </c>
      <c r="J82" s="34">
        <f t="shared" si="22"/>
        <v>15</v>
      </c>
      <c r="K82" s="36">
        <v>1.26</v>
      </c>
      <c r="L82" s="34">
        <f t="shared" si="16"/>
        <v>86</v>
      </c>
      <c r="M82" s="35">
        <f t="shared" si="17"/>
        <v>33.5</v>
      </c>
      <c r="N82" s="35">
        <f t="shared" si="18"/>
        <v>15</v>
      </c>
      <c r="O82" s="35">
        <f t="shared" si="19"/>
        <v>28.157894736842103</v>
      </c>
      <c r="P82" s="33">
        <f t="shared" si="20"/>
        <v>76.65789473684211</v>
      </c>
      <c r="Q82" s="22"/>
      <c r="R82" s="22"/>
      <c r="S82" s="22"/>
      <c r="T82" s="22"/>
    </row>
    <row r="83" spans="1:20" ht="30" x14ac:dyDescent="0.25">
      <c r="A83" s="66">
        <v>79</v>
      </c>
      <c r="B83" s="12" t="s">
        <v>420</v>
      </c>
      <c r="C83" s="55" t="s">
        <v>1223</v>
      </c>
      <c r="D83" s="12" t="s">
        <v>407</v>
      </c>
      <c r="E83" s="55">
        <v>9</v>
      </c>
      <c r="F83" s="12" t="s">
        <v>411</v>
      </c>
      <c r="G83" s="36">
        <v>27</v>
      </c>
      <c r="H83" s="34">
        <f t="shared" si="21"/>
        <v>27</v>
      </c>
      <c r="I83" s="36">
        <v>16</v>
      </c>
      <c r="J83" s="34">
        <f t="shared" si="22"/>
        <v>16</v>
      </c>
      <c r="K83" s="36">
        <v>1.06</v>
      </c>
      <c r="L83" s="34">
        <f t="shared" si="16"/>
        <v>66</v>
      </c>
      <c r="M83" s="35">
        <f t="shared" si="17"/>
        <v>27</v>
      </c>
      <c r="N83" s="35">
        <f t="shared" si="18"/>
        <v>16</v>
      </c>
      <c r="O83" s="35">
        <f t="shared" si="19"/>
        <v>33.421052631578945</v>
      </c>
      <c r="P83" s="33">
        <f t="shared" si="20"/>
        <v>76.421052631578945</v>
      </c>
      <c r="Q83" s="22"/>
      <c r="R83" s="22"/>
      <c r="S83" s="22"/>
      <c r="T83" s="22"/>
    </row>
    <row r="84" spans="1:20" ht="30" x14ac:dyDescent="0.25">
      <c r="A84" s="66">
        <v>80</v>
      </c>
      <c r="B84" s="63" t="s">
        <v>735</v>
      </c>
      <c r="C84" s="53" t="s">
        <v>1302</v>
      </c>
      <c r="D84" s="63" t="s">
        <v>717</v>
      </c>
      <c r="E84" s="117">
        <v>11</v>
      </c>
      <c r="F84" s="79" t="s">
        <v>700</v>
      </c>
      <c r="G84" s="36">
        <v>32</v>
      </c>
      <c r="H84" s="34">
        <f t="shared" si="21"/>
        <v>32</v>
      </c>
      <c r="I84" s="36">
        <v>16</v>
      </c>
      <c r="J84" s="34">
        <f t="shared" si="22"/>
        <v>16</v>
      </c>
      <c r="K84" s="36">
        <v>1.25</v>
      </c>
      <c r="L84" s="34">
        <f t="shared" si="16"/>
        <v>85</v>
      </c>
      <c r="M84" s="35">
        <f t="shared" si="17"/>
        <v>32</v>
      </c>
      <c r="N84" s="35">
        <f t="shared" si="18"/>
        <v>16</v>
      </c>
      <c r="O84" s="35">
        <f t="shared" si="19"/>
        <v>28.421052631578945</v>
      </c>
      <c r="P84" s="33">
        <f t="shared" si="20"/>
        <v>76.421052631578945</v>
      </c>
      <c r="Q84" s="22"/>
      <c r="R84" s="22"/>
      <c r="S84" s="22"/>
      <c r="T84" s="22"/>
    </row>
    <row r="85" spans="1:20" ht="30" x14ac:dyDescent="0.25">
      <c r="A85" s="66">
        <v>81</v>
      </c>
      <c r="B85" s="12" t="s">
        <v>482</v>
      </c>
      <c r="C85" s="55" t="s">
        <v>1235</v>
      </c>
      <c r="D85" s="12" t="s">
        <v>468</v>
      </c>
      <c r="E85" s="55">
        <v>11</v>
      </c>
      <c r="F85" s="12" t="s">
        <v>481</v>
      </c>
      <c r="G85" s="36">
        <v>27.7</v>
      </c>
      <c r="H85" s="34">
        <f t="shared" si="21"/>
        <v>27.7</v>
      </c>
      <c r="I85" s="36">
        <v>19</v>
      </c>
      <c r="J85" s="34">
        <f t="shared" si="22"/>
        <v>19</v>
      </c>
      <c r="K85" s="36">
        <v>1.21</v>
      </c>
      <c r="L85" s="34">
        <f t="shared" si="16"/>
        <v>81</v>
      </c>
      <c r="M85" s="35">
        <f t="shared" si="17"/>
        <v>27.7</v>
      </c>
      <c r="N85" s="35">
        <f t="shared" si="18"/>
        <v>19</v>
      </c>
      <c r="O85" s="35">
        <f t="shared" si="19"/>
        <v>29.473684210526315</v>
      </c>
      <c r="P85" s="33">
        <f t="shared" si="20"/>
        <v>76.173684210526318</v>
      </c>
      <c r="Q85" s="22"/>
      <c r="R85" s="22"/>
      <c r="S85" s="22"/>
      <c r="T85" s="22"/>
    </row>
    <row r="86" spans="1:20" ht="30" x14ac:dyDescent="0.25">
      <c r="A86" s="101">
        <v>82</v>
      </c>
      <c r="B86" s="12" t="s">
        <v>529</v>
      </c>
      <c r="C86" s="55" t="s">
        <v>1256</v>
      </c>
      <c r="D86" s="12" t="s">
        <v>525</v>
      </c>
      <c r="E86" s="55">
        <v>9</v>
      </c>
      <c r="F86" s="12" t="s">
        <v>528</v>
      </c>
      <c r="G86" s="36">
        <v>22.5</v>
      </c>
      <c r="H86" s="34">
        <f t="shared" si="21"/>
        <v>22.5</v>
      </c>
      <c r="I86" s="36">
        <v>16</v>
      </c>
      <c r="J86" s="34">
        <f t="shared" si="22"/>
        <v>16</v>
      </c>
      <c r="K86" s="36">
        <v>0.52</v>
      </c>
      <c r="L86" s="34">
        <f t="shared" si="16"/>
        <v>52</v>
      </c>
      <c r="M86" s="35">
        <f t="shared" si="17"/>
        <v>22.5</v>
      </c>
      <c r="N86" s="35">
        <f t="shared" si="18"/>
        <v>16</v>
      </c>
      <c r="O86" s="35">
        <f t="shared" si="19"/>
        <v>37.105263157894733</v>
      </c>
      <c r="P86" s="33">
        <f t="shared" si="20"/>
        <v>75.60526315789474</v>
      </c>
      <c r="Q86" s="22"/>
      <c r="R86" s="22"/>
      <c r="S86" s="22"/>
      <c r="T86" s="22"/>
    </row>
    <row r="87" spans="1:20" ht="30" x14ac:dyDescent="0.25">
      <c r="A87" s="66">
        <v>83</v>
      </c>
      <c r="B87" s="75" t="s">
        <v>729</v>
      </c>
      <c r="C87" s="52" t="s">
        <v>1297</v>
      </c>
      <c r="D87" s="63" t="s">
        <v>717</v>
      </c>
      <c r="E87" s="117">
        <v>9</v>
      </c>
      <c r="F87" s="63" t="s">
        <v>730</v>
      </c>
      <c r="G87" s="36">
        <v>35</v>
      </c>
      <c r="H87" s="34">
        <f t="shared" si="21"/>
        <v>35</v>
      </c>
      <c r="I87" s="36">
        <v>16</v>
      </c>
      <c r="J87" s="34">
        <f t="shared" si="22"/>
        <v>16</v>
      </c>
      <c r="K87" s="36">
        <v>1.4</v>
      </c>
      <c r="L87" s="34">
        <f t="shared" si="16"/>
        <v>100</v>
      </c>
      <c r="M87" s="35">
        <f t="shared" si="17"/>
        <v>35</v>
      </c>
      <c r="N87" s="35">
        <f t="shared" si="18"/>
        <v>16</v>
      </c>
      <c r="O87" s="35">
        <f t="shared" si="19"/>
        <v>24.473684210526315</v>
      </c>
      <c r="P87" s="33">
        <f t="shared" si="20"/>
        <v>75.473684210526315</v>
      </c>
      <c r="Q87" s="22"/>
      <c r="R87" s="22"/>
      <c r="S87" s="22"/>
      <c r="T87" s="22"/>
    </row>
    <row r="88" spans="1:20" ht="30" x14ac:dyDescent="0.25">
      <c r="A88" s="66">
        <v>84</v>
      </c>
      <c r="B88" s="12" t="s">
        <v>151</v>
      </c>
      <c r="C88" s="55" t="s">
        <v>1157</v>
      </c>
      <c r="D88" s="12" t="s">
        <v>122</v>
      </c>
      <c r="E88" s="55">
        <v>10</v>
      </c>
      <c r="F88" s="12" t="s">
        <v>125</v>
      </c>
      <c r="G88" s="36">
        <v>31.5</v>
      </c>
      <c r="H88" s="34">
        <f t="shared" si="21"/>
        <v>31.5</v>
      </c>
      <c r="I88" s="36">
        <v>12.5</v>
      </c>
      <c r="J88" s="34">
        <f t="shared" si="22"/>
        <v>12.5</v>
      </c>
      <c r="K88" s="36">
        <v>1.1399999999999999</v>
      </c>
      <c r="L88" s="34">
        <f t="shared" si="16"/>
        <v>73.999999999999986</v>
      </c>
      <c r="M88" s="35">
        <f t="shared" si="17"/>
        <v>31.5</v>
      </c>
      <c r="N88" s="35">
        <f t="shared" si="18"/>
        <v>12.5</v>
      </c>
      <c r="O88" s="35">
        <f t="shared" si="19"/>
        <v>31.315789473684212</v>
      </c>
      <c r="P88" s="33">
        <f t="shared" si="20"/>
        <v>75.31578947368422</v>
      </c>
      <c r="Q88" s="22"/>
      <c r="R88" s="22"/>
      <c r="S88" s="22"/>
      <c r="T88" s="22"/>
    </row>
    <row r="89" spans="1:20" ht="30" x14ac:dyDescent="0.25">
      <c r="A89" s="101">
        <v>85</v>
      </c>
      <c r="B89" s="63" t="s">
        <v>651</v>
      </c>
      <c r="C89" s="53" t="s">
        <v>1280</v>
      </c>
      <c r="D89" s="63" t="s">
        <v>646</v>
      </c>
      <c r="E89" s="117">
        <v>10</v>
      </c>
      <c r="F89" s="79" t="s">
        <v>638</v>
      </c>
      <c r="G89" s="36">
        <v>32.5</v>
      </c>
      <c r="H89" s="34">
        <f t="shared" si="21"/>
        <v>32.5</v>
      </c>
      <c r="I89" s="36">
        <v>16.899999999999999</v>
      </c>
      <c r="J89" s="34">
        <f t="shared" si="22"/>
        <v>16.899999999999999</v>
      </c>
      <c r="K89" s="36">
        <v>1.35</v>
      </c>
      <c r="L89" s="34">
        <f t="shared" si="16"/>
        <v>95</v>
      </c>
      <c r="M89" s="35">
        <f t="shared" si="17"/>
        <v>32.5</v>
      </c>
      <c r="N89" s="35">
        <f t="shared" si="18"/>
        <v>16.899999999999999</v>
      </c>
      <c r="O89" s="35">
        <f t="shared" si="19"/>
        <v>25.789473684210524</v>
      </c>
      <c r="P89" s="33">
        <f t="shared" si="20"/>
        <v>75.189473684210526</v>
      </c>
      <c r="Q89" s="22"/>
      <c r="R89" s="22"/>
      <c r="S89" s="22"/>
      <c r="T89" s="22"/>
    </row>
    <row r="90" spans="1:20" ht="30" x14ac:dyDescent="0.25">
      <c r="A90" s="66">
        <v>86</v>
      </c>
      <c r="B90" s="12" t="s">
        <v>419</v>
      </c>
      <c r="C90" s="55" t="s">
        <v>1222</v>
      </c>
      <c r="D90" s="12" t="s">
        <v>407</v>
      </c>
      <c r="E90" s="55">
        <v>9</v>
      </c>
      <c r="F90" s="12" t="s">
        <v>411</v>
      </c>
      <c r="G90" s="36">
        <v>25</v>
      </c>
      <c r="H90" s="34">
        <f t="shared" si="21"/>
        <v>25</v>
      </c>
      <c r="I90" s="36">
        <v>16</v>
      </c>
      <c r="J90" s="34">
        <f t="shared" si="22"/>
        <v>16</v>
      </c>
      <c r="K90" s="36">
        <v>1.04</v>
      </c>
      <c r="L90" s="34">
        <f t="shared" si="16"/>
        <v>64</v>
      </c>
      <c r="M90" s="35">
        <f t="shared" si="17"/>
        <v>25</v>
      </c>
      <c r="N90" s="35">
        <f t="shared" si="18"/>
        <v>16</v>
      </c>
      <c r="O90" s="35">
        <f t="shared" si="19"/>
        <v>33.94736842105263</v>
      </c>
      <c r="P90" s="33">
        <f t="shared" si="20"/>
        <v>74.94736842105263</v>
      </c>
      <c r="Q90" s="22"/>
      <c r="R90" s="22"/>
      <c r="S90" s="22"/>
      <c r="T90" s="22"/>
    </row>
    <row r="91" spans="1:20" ht="30" x14ac:dyDescent="0.25">
      <c r="A91" s="66">
        <v>87</v>
      </c>
      <c r="B91" s="63" t="s">
        <v>650</v>
      </c>
      <c r="C91" s="53" t="s">
        <v>1279</v>
      </c>
      <c r="D91" s="63" t="s">
        <v>646</v>
      </c>
      <c r="E91" s="117">
        <v>10</v>
      </c>
      <c r="F91" s="63" t="s">
        <v>638</v>
      </c>
      <c r="G91" s="36">
        <v>22.5</v>
      </c>
      <c r="H91" s="34">
        <f t="shared" si="21"/>
        <v>22.5</v>
      </c>
      <c r="I91" s="36">
        <v>18.7</v>
      </c>
      <c r="J91" s="34">
        <f t="shared" si="22"/>
        <v>18.7</v>
      </c>
      <c r="K91" s="36">
        <v>1.05</v>
      </c>
      <c r="L91" s="34">
        <f t="shared" si="16"/>
        <v>65</v>
      </c>
      <c r="M91" s="35">
        <f t="shared" si="17"/>
        <v>22.5</v>
      </c>
      <c r="N91" s="35">
        <f t="shared" si="18"/>
        <v>18.7</v>
      </c>
      <c r="O91" s="35">
        <f t="shared" si="19"/>
        <v>33.684210526315788</v>
      </c>
      <c r="P91" s="33">
        <f t="shared" si="20"/>
        <v>74.884210526315798</v>
      </c>
      <c r="Q91" s="22"/>
      <c r="R91" s="22"/>
      <c r="S91" s="22"/>
      <c r="T91" s="22"/>
    </row>
    <row r="92" spans="1:20" ht="30" x14ac:dyDescent="0.25">
      <c r="A92" s="101">
        <v>88</v>
      </c>
      <c r="B92" s="12" t="s">
        <v>351</v>
      </c>
      <c r="C92" s="55" t="s">
        <v>1204</v>
      </c>
      <c r="D92" s="12" t="s">
        <v>339</v>
      </c>
      <c r="E92" s="55">
        <v>10</v>
      </c>
      <c r="F92" s="12" t="s">
        <v>340</v>
      </c>
      <c r="G92" s="36">
        <v>24.5</v>
      </c>
      <c r="H92" s="34">
        <f t="shared" si="21"/>
        <v>24.5</v>
      </c>
      <c r="I92" s="36">
        <v>14</v>
      </c>
      <c r="J92" s="34">
        <f t="shared" si="22"/>
        <v>14</v>
      </c>
      <c r="K92" s="36">
        <v>0.55000000000000004</v>
      </c>
      <c r="L92" s="34">
        <f t="shared" si="16"/>
        <v>55.000000000000007</v>
      </c>
      <c r="M92" s="35">
        <f t="shared" si="17"/>
        <v>24.5</v>
      </c>
      <c r="N92" s="35">
        <f t="shared" si="18"/>
        <v>14</v>
      </c>
      <c r="O92" s="35">
        <f t="shared" si="19"/>
        <v>36.315789473684205</v>
      </c>
      <c r="P92" s="33">
        <f t="shared" si="20"/>
        <v>74.815789473684205</v>
      </c>
      <c r="Q92" s="22"/>
      <c r="R92" s="22"/>
      <c r="S92" s="22"/>
      <c r="T92" s="22"/>
    </row>
    <row r="93" spans="1:20" ht="30" x14ac:dyDescent="0.25">
      <c r="A93" s="101">
        <v>89</v>
      </c>
      <c r="B93" s="20" t="s">
        <v>598</v>
      </c>
      <c r="C93" s="34" t="s">
        <v>1261</v>
      </c>
      <c r="D93" s="20" t="s">
        <v>534</v>
      </c>
      <c r="E93" s="34">
        <v>9</v>
      </c>
      <c r="F93" s="20" t="s">
        <v>537</v>
      </c>
      <c r="G93" s="36">
        <v>19</v>
      </c>
      <c r="H93" s="34">
        <f t="shared" si="21"/>
        <v>19</v>
      </c>
      <c r="I93" s="36">
        <v>19.899999999999999</v>
      </c>
      <c r="J93" s="34">
        <f t="shared" si="22"/>
        <v>19.899999999999999</v>
      </c>
      <c r="K93" s="36">
        <v>0.57999999999999996</v>
      </c>
      <c r="L93" s="34">
        <f t="shared" si="16"/>
        <v>57.999999999999993</v>
      </c>
      <c r="M93" s="35">
        <f t="shared" si="17"/>
        <v>19</v>
      </c>
      <c r="N93" s="35">
        <f t="shared" si="18"/>
        <v>19.899999999999999</v>
      </c>
      <c r="O93" s="35">
        <f t="shared" si="19"/>
        <v>35.526315789473685</v>
      </c>
      <c r="P93" s="33">
        <f t="shared" si="20"/>
        <v>74.426315789473676</v>
      </c>
      <c r="Q93" s="22"/>
      <c r="R93" s="22"/>
      <c r="S93" s="22"/>
      <c r="T93" s="22"/>
    </row>
    <row r="94" spans="1:20" ht="30" x14ac:dyDescent="0.25">
      <c r="A94" s="101">
        <v>90</v>
      </c>
      <c r="B94" s="63" t="s">
        <v>649</v>
      </c>
      <c r="C94" s="53" t="s">
        <v>1278</v>
      </c>
      <c r="D94" s="63" t="s">
        <v>646</v>
      </c>
      <c r="E94" s="117">
        <v>11</v>
      </c>
      <c r="F94" s="63" t="s">
        <v>638</v>
      </c>
      <c r="G94" s="36">
        <v>32</v>
      </c>
      <c r="H94" s="34">
        <f t="shared" si="21"/>
        <v>32</v>
      </c>
      <c r="I94" s="36">
        <v>15.8</v>
      </c>
      <c r="J94" s="34">
        <f t="shared" si="22"/>
        <v>15.8</v>
      </c>
      <c r="K94" s="36">
        <v>1.32</v>
      </c>
      <c r="L94" s="34">
        <f t="shared" si="16"/>
        <v>92</v>
      </c>
      <c r="M94" s="35">
        <f t="shared" si="17"/>
        <v>32</v>
      </c>
      <c r="N94" s="35">
        <f t="shared" si="18"/>
        <v>15.8</v>
      </c>
      <c r="O94" s="35">
        <f t="shared" si="19"/>
        <v>26.578947368421051</v>
      </c>
      <c r="P94" s="33">
        <f t="shared" si="20"/>
        <v>74.378947368421052</v>
      </c>
      <c r="Q94" s="22"/>
      <c r="R94" s="22"/>
      <c r="S94" s="22"/>
      <c r="T94" s="22"/>
    </row>
    <row r="95" spans="1:20" ht="30" x14ac:dyDescent="0.25">
      <c r="A95" s="66">
        <v>91</v>
      </c>
      <c r="B95" s="12" t="s">
        <v>255</v>
      </c>
      <c r="C95" s="55" t="s">
        <v>1186</v>
      </c>
      <c r="D95" s="12" t="s">
        <v>229</v>
      </c>
      <c r="E95" s="55">
        <v>11</v>
      </c>
      <c r="F95" s="12" t="s">
        <v>251</v>
      </c>
      <c r="G95" s="36">
        <v>29.5</v>
      </c>
      <c r="H95" s="34">
        <f t="shared" si="21"/>
        <v>29.5</v>
      </c>
      <c r="I95" s="36">
        <v>15</v>
      </c>
      <c r="J95" s="34">
        <f t="shared" si="22"/>
        <v>15</v>
      </c>
      <c r="K95" s="36">
        <v>1.2</v>
      </c>
      <c r="L95" s="34">
        <f t="shared" si="16"/>
        <v>80</v>
      </c>
      <c r="M95" s="35">
        <f t="shared" si="17"/>
        <v>29.5</v>
      </c>
      <c r="N95" s="35">
        <f t="shared" si="18"/>
        <v>15</v>
      </c>
      <c r="O95" s="35">
        <f t="shared" si="19"/>
        <v>29.736842105263158</v>
      </c>
      <c r="P95" s="33">
        <f t="shared" si="20"/>
        <v>74.23684210526315</v>
      </c>
      <c r="Q95" s="22"/>
      <c r="R95" s="22"/>
      <c r="S95" s="22"/>
      <c r="T95" s="22"/>
    </row>
    <row r="96" spans="1:20" ht="30" x14ac:dyDescent="0.25">
      <c r="A96" s="101">
        <v>92</v>
      </c>
      <c r="B96" s="12" t="s">
        <v>519</v>
      </c>
      <c r="C96" s="55" t="s">
        <v>1252</v>
      </c>
      <c r="D96" s="12" t="s">
        <v>513</v>
      </c>
      <c r="E96" s="55">
        <v>11</v>
      </c>
      <c r="F96" s="12" t="s">
        <v>520</v>
      </c>
      <c r="G96" s="36">
        <v>15</v>
      </c>
      <c r="H96" s="34">
        <f t="shared" si="21"/>
        <v>15</v>
      </c>
      <c r="I96" s="36">
        <v>20</v>
      </c>
      <c r="J96" s="34">
        <f t="shared" si="22"/>
        <v>20</v>
      </c>
      <c r="K96" s="36">
        <v>0.45</v>
      </c>
      <c r="L96" s="34">
        <f t="shared" si="16"/>
        <v>45</v>
      </c>
      <c r="M96" s="35">
        <f t="shared" si="17"/>
        <v>15</v>
      </c>
      <c r="N96" s="35">
        <f t="shared" si="18"/>
        <v>20</v>
      </c>
      <c r="O96" s="35">
        <f t="shared" si="19"/>
        <v>38.94736842105263</v>
      </c>
      <c r="P96" s="33">
        <f t="shared" si="20"/>
        <v>73.94736842105263</v>
      </c>
      <c r="Q96" s="22"/>
      <c r="R96" s="22"/>
      <c r="S96" s="22"/>
      <c r="T96" s="22"/>
    </row>
    <row r="97" spans="1:20" ht="30" x14ac:dyDescent="0.25">
      <c r="A97" s="66">
        <v>93</v>
      </c>
      <c r="B97" s="12" t="s">
        <v>241</v>
      </c>
      <c r="C97" s="55" t="s">
        <v>1173</v>
      </c>
      <c r="D97" s="12" t="s">
        <v>229</v>
      </c>
      <c r="E97" s="55">
        <v>9</v>
      </c>
      <c r="F97" s="12" t="s">
        <v>234</v>
      </c>
      <c r="G97" s="36">
        <v>27</v>
      </c>
      <c r="H97" s="34">
        <f t="shared" si="21"/>
        <v>27</v>
      </c>
      <c r="I97" s="36">
        <v>14</v>
      </c>
      <c r="J97" s="34">
        <f t="shared" si="22"/>
        <v>14</v>
      </c>
      <c r="K97" s="36">
        <v>1.0900000000000001</v>
      </c>
      <c r="L97" s="34">
        <f t="shared" si="16"/>
        <v>69</v>
      </c>
      <c r="M97" s="35">
        <f t="shared" si="17"/>
        <v>27</v>
      </c>
      <c r="N97" s="35">
        <f t="shared" si="18"/>
        <v>14</v>
      </c>
      <c r="O97" s="35">
        <f t="shared" si="19"/>
        <v>32.631578947368418</v>
      </c>
      <c r="P97" s="33">
        <f t="shared" si="20"/>
        <v>73.631578947368411</v>
      </c>
      <c r="Q97" s="22"/>
      <c r="R97" s="22"/>
      <c r="S97" s="22"/>
      <c r="T97" s="22"/>
    </row>
    <row r="98" spans="1:20" ht="30" x14ac:dyDescent="0.25">
      <c r="A98" s="66">
        <v>94</v>
      </c>
      <c r="B98" s="20" t="s">
        <v>602</v>
      </c>
      <c r="C98" s="34" t="s">
        <v>1267</v>
      </c>
      <c r="D98" s="20" t="s">
        <v>534</v>
      </c>
      <c r="E98" s="34">
        <v>10</v>
      </c>
      <c r="F98" s="20" t="s">
        <v>603</v>
      </c>
      <c r="G98" s="36">
        <v>19</v>
      </c>
      <c r="H98" s="34">
        <f t="shared" si="21"/>
        <v>19</v>
      </c>
      <c r="I98" s="36">
        <v>19.399999999999999</v>
      </c>
      <c r="J98" s="34">
        <f t="shared" si="22"/>
        <v>19.399999999999999</v>
      </c>
      <c r="K98" s="36">
        <v>1</v>
      </c>
      <c r="L98" s="34">
        <f t="shared" si="16"/>
        <v>60</v>
      </c>
      <c r="M98" s="35">
        <f t="shared" si="17"/>
        <v>19</v>
      </c>
      <c r="N98" s="35">
        <f t="shared" si="18"/>
        <v>19.399999999999999</v>
      </c>
      <c r="O98" s="35">
        <f t="shared" si="19"/>
        <v>35</v>
      </c>
      <c r="P98" s="33">
        <f t="shared" si="20"/>
        <v>73.400000000000006</v>
      </c>
      <c r="Q98" s="22"/>
      <c r="R98" s="22"/>
      <c r="S98" s="22"/>
      <c r="T98" s="22"/>
    </row>
    <row r="99" spans="1:20" ht="30" x14ac:dyDescent="0.25">
      <c r="A99" s="66">
        <v>95</v>
      </c>
      <c r="B99" s="12" t="s">
        <v>243</v>
      </c>
      <c r="C99" s="55" t="s">
        <v>1175</v>
      </c>
      <c r="D99" s="12" t="s">
        <v>229</v>
      </c>
      <c r="E99" s="55">
        <v>9</v>
      </c>
      <c r="F99" s="12" t="s">
        <v>230</v>
      </c>
      <c r="G99" s="36">
        <v>25</v>
      </c>
      <c r="H99" s="34">
        <f t="shared" si="21"/>
        <v>25</v>
      </c>
      <c r="I99" s="36">
        <v>13</v>
      </c>
      <c r="J99" s="34">
        <f t="shared" si="22"/>
        <v>13</v>
      </c>
      <c r="K99" s="36">
        <v>0.59</v>
      </c>
      <c r="L99" s="34">
        <f t="shared" si="16"/>
        <v>59</v>
      </c>
      <c r="M99" s="35">
        <f t="shared" si="17"/>
        <v>25</v>
      </c>
      <c r="N99" s="35">
        <f t="shared" si="18"/>
        <v>13</v>
      </c>
      <c r="O99" s="35">
        <f t="shared" si="19"/>
        <v>35.263157894736842</v>
      </c>
      <c r="P99" s="33">
        <f t="shared" si="20"/>
        <v>73.26315789473685</v>
      </c>
      <c r="Q99" s="22"/>
      <c r="R99" s="22"/>
      <c r="S99" s="22"/>
      <c r="T99" s="22"/>
    </row>
    <row r="100" spans="1:20" ht="30" x14ac:dyDescent="0.25">
      <c r="A100" s="101">
        <v>96</v>
      </c>
      <c r="B100" s="12" t="s">
        <v>1148</v>
      </c>
      <c r="C100" s="53" t="s">
        <v>1149</v>
      </c>
      <c r="D100" s="12" t="s">
        <v>80</v>
      </c>
      <c r="E100" s="55">
        <v>9</v>
      </c>
      <c r="F100" s="12" t="s">
        <v>81</v>
      </c>
      <c r="G100" s="36">
        <v>18</v>
      </c>
      <c r="H100" s="34"/>
      <c r="I100" s="36">
        <v>17.8</v>
      </c>
      <c r="J100" s="34"/>
      <c r="K100" s="36">
        <v>0.51</v>
      </c>
      <c r="L100" s="34">
        <f t="shared" si="16"/>
        <v>51</v>
      </c>
      <c r="M100" s="35">
        <f t="shared" si="17"/>
        <v>18</v>
      </c>
      <c r="N100" s="35">
        <f t="shared" si="18"/>
        <v>17.8</v>
      </c>
      <c r="O100" s="35">
        <f t="shared" si="19"/>
        <v>37.368421052631575</v>
      </c>
      <c r="P100" s="33">
        <f t="shared" si="20"/>
        <v>73.168421052631572</v>
      </c>
      <c r="Q100" s="22"/>
      <c r="R100" s="22"/>
      <c r="S100" s="22"/>
      <c r="T100" s="22"/>
    </row>
    <row r="101" spans="1:20" ht="30" x14ac:dyDescent="0.25">
      <c r="A101" s="66">
        <v>97</v>
      </c>
      <c r="B101" s="75" t="s">
        <v>626</v>
      </c>
      <c r="C101" s="52" t="s">
        <v>1273</v>
      </c>
      <c r="D101" s="63" t="s">
        <v>615</v>
      </c>
      <c r="E101" s="117">
        <v>9</v>
      </c>
      <c r="F101" s="63" t="s">
        <v>620</v>
      </c>
      <c r="G101" s="36">
        <v>29</v>
      </c>
      <c r="H101" s="34">
        <f t="shared" ref="H101:H132" si="23">IF(OR(G101=MIN(G$5:G$157),G101=""),"",G101)</f>
        <v>29</v>
      </c>
      <c r="I101" s="36">
        <v>16</v>
      </c>
      <c r="J101" s="34">
        <f t="shared" ref="J101:J132" si="24">IF(OR(I101=MIN(I$5:I$157),I101=""),"",I101)</f>
        <v>16</v>
      </c>
      <c r="K101" s="36">
        <v>1.26</v>
      </c>
      <c r="L101" s="34">
        <f t="shared" ref="L101:L132" si="25">IF(K101&lt;&gt;"",INT(K101)*60+(K101-INT(K101))*100,"")</f>
        <v>86</v>
      </c>
      <c r="M101" s="35">
        <f t="shared" ref="M101:M132" si="26">IF(G101&lt;&gt;"",(35*G101)/MAX(G$5:G$157),"")</f>
        <v>29</v>
      </c>
      <c r="N101" s="35">
        <f t="shared" ref="N101:N132" si="27">IF(I101&lt;&gt;"",IF(I101=0,0,(20*I101)/MAX(I$5:I$157)),"0")</f>
        <v>16</v>
      </c>
      <c r="O101" s="35">
        <f t="shared" ref="O101:O132" si="28">IF(L101&lt;&gt;"",IF(K101=0,"0",45/(MAX(L$5:L$157)-SMALL(L$5:L$158,COUNTIF(L$5:L$157,"&lt;=0")+1))*(MAX(L$5:L$157)-L101)),"0")</f>
        <v>28.157894736842103</v>
      </c>
      <c r="P101" s="33">
        <f t="shared" ref="P101:P132" si="29">M101+N101+O101</f>
        <v>73.15789473684211</v>
      </c>
      <c r="Q101" s="22"/>
      <c r="R101" s="22"/>
      <c r="S101" s="22"/>
      <c r="T101" s="22"/>
    </row>
    <row r="102" spans="1:20" ht="30" x14ac:dyDescent="0.25">
      <c r="A102" s="66">
        <v>98</v>
      </c>
      <c r="B102" s="12" t="s">
        <v>42</v>
      </c>
      <c r="C102" s="53" t="s">
        <v>1147</v>
      </c>
      <c r="D102" s="12" t="s">
        <v>33</v>
      </c>
      <c r="E102" s="55">
        <v>10</v>
      </c>
      <c r="F102" s="12" t="s">
        <v>34</v>
      </c>
      <c r="G102" s="36">
        <v>26.5</v>
      </c>
      <c r="H102" s="34">
        <f t="shared" si="23"/>
        <v>26.5</v>
      </c>
      <c r="I102" s="36">
        <v>13.5</v>
      </c>
      <c r="J102" s="34">
        <f t="shared" si="24"/>
        <v>13.5</v>
      </c>
      <c r="K102" s="36">
        <v>1.08</v>
      </c>
      <c r="L102" s="34">
        <f t="shared" si="25"/>
        <v>68</v>
      </c>
      <c r="M102" s="35">
        <f t="shared" si="26"/>
        <v>26.5</v>
      </c>
      <c r="N102" s="35">
        <f t="shared" si="27"/>
        <v>13.5</v>
      </c>
      <c r="O102" s="35">
        <f t="shared" si="28"/>
        <v>32.89473684210526</v>
      </c>
      <c r="P102" s="33">
        <f t="shared" si="29"/>
        <v>72.89473684210526</v>
      </c>
      <c r="Q102" s="22"/>
      <c r="R102" s="22"/>
      <c r="S102" s="22"/>
      <c r="T102" s="22"/>
    </row>
    <row r="103" spans="1:20" ht="30" x14ac:dyDescent="0.25">
      <c r="A103" s="66">
        <v>99</v>
      </c>
      <c r="B103" s="12" t="s">
        <v>248</v>
      </c>
      <c r="C103" s="55" t="s">
        <v>1180</v>
      </c>
      <c r="D103" s="12" t="s">
        <v>229</v>
      </c>
      <c r="E103" s="55">
        <v>10</v>
      </c>
      <c r="F103" s="12" t="s">
        <v>230</v>
      </c>
      <c r="G103" s="36">
        <v>24</v>
      </c>
      <c r="H103" s="34">
        <f t="shared" si="23"/>
        <v>24</v>
      </c>
      <c r="I103" s="36">
        <v>14</v>
      </c>
      <c r="J103" s="34">
        <f t="shared" si="24"/>
        <v>14</v>
      </c>
      <c r="K103" s="36">
        <v>1.01</v>
      </c>
      <c r="L103" s="34">
        <f t="shared" si="25"/>
        <v>61</v>
      </c>
      <c r="M103" s="35">
        <f t="shared" si="26"/>
        <v>24</v>
      </c>
      <c r="N103" s="35">
        <f t="shared" si="27"/>
        <v>14</v>
      </c>
      <c r="O103" s="35">
        <f t="shared" si="28"/>
        <v>34.736842105263158</v>
      </c>
      <c r="P103" s="33">
        <f t="shared" si="29"/>
        <v>72.73684210526315</v>
      </c>
      <c r="Q103" s="22"/>
      <c r="R103" s="22"/>
      <c r="S103" s="22"/>
      <c r="T103" s="22"/>
    </row>
    <row r="104" spans="1:20" ht="30" x14ac:dyDescent="0.25">
      <c r="A104" s="66">
        <v>100</v>
      </c>
      <c r="B104" s="12" t="s">
        <v>276</v>
      </c>
      <c r="C104" s="55" t="s">
        <v>1187</v>
      </c>
      <c r="D104" s="12" t="s">
        <v>267</v>
      </c>
      <c r="E104" s="55">
        <v>9</v>
      </c>
      <c r="F104" s="12" t="s">
        <v>270</v>
      </c>
      <c r="G104" s="36">
        <v>22</v>
      </c>
      <c r="H104" s="34">
        <f t="shared" si="23"/>
        <v>22</v>
      </c>
      <c r="I104" s="36">
        <v>16</v>
      </c>
      <c r="J104" s="34">
        <f t="shared" si="24"/>
        <v>16</v>
      </c>
      <c r="K104" s="36">
        <v>1.03</v>
      </c>
      <c r="L104" s="34">
        <f t="shared" si="25"/>
        <v>63</v>
      </c>
      <c r="M104" s="35">
        <f t="shared" si="26"/>
        <v>22</v>
      </c>
      <c r="N104" s="35">
        <f t="shared" si="27"/>
        <v>16</v>
      </c>
      <c r="O104" s="35">
        <f t="shared" si="28"/>
        <v>34.210526315789473</v>
      </c>
      <c r="P104" s="33">
        <f t="shared" si="29"/>
        <v>72.21052631578948</v>
      </c>
      <c r="Q104" s="22"/>
      <c r="R104" s="22"/>
      <c r="S104" s="22"/>
      <c r="T104" s="22"/>
    </row>
    <row r="105" spans="1:20" ht="30" x14ac:dyDescent="0.25">
      <c r="A105" s="66">
        <v>101</v>
      </c>
      <c r="B105" s="12" t="s">
        <v>332</v>
      </c>
      <c r="C105" s="55" t="s">
        <v>1196</v>
      </c>
      <c r="D105" s="12" t="s">
        <v>283</v>
      </c>
      <c r="E105" s="55">
        <v>11</v>
      </c>
      <c r="F105" s="12" t="s">
        <v>290</v>
      </c>
      <c r="G105" s="36">
        <v>31</v>
      </c>
      <c r="H105" s="34">
        <f t="shared" si="23"/>
        <v>31</v>
      </c>
      <c r="I105" s="36">
        <v>9</v>
      </c>
      <c r="J105" s="34">
        <f t="shared" si="24"/>
        <v>9</v>
      </c>
      <c r="K105" s="36">
        <v>1.1100000000000001</v>
      </c>
      <c r="L105" s="34">
        <f t="shared" si="25"/>
        <v>71.000000000000014</v>
      </c>
      <c r="M105" s="35">
        <f t="shared" si="26"/>
        <v>31</v>
      </c>
      <c r="N105" s="35">
        <f t="shared" si="27"/>
        <v>9</v>
      </c>
      <c r="O105" s="35">
        <f t="shared" si="28"/>
        <v>32.105263157894733</v>
      </c>
      <c r="P105" s="33">
        <f t="shared" si="29"/>
        <v>72.10526315789474</v>
      </c>
      <c r="Q105" s="22"/>
      <c r="R105" s="22"/>
      <c r="S105" s="22"/>
      <c r="T105" s="22"/>
    </row>
    <row r="106" spans="1:20" ht="30" x14ac:dyDescent="0.25">
      <c r="A106" s="101">
        <v>102</v>
      </c>
      <c r="B106" s="12" t="s">
        <v>156</v>
      </c>
      <c r="C106" s="55" t="s">
        <v>1162</v>
      </c>
      <c r="D106" s="12" t="s">
        <v>122</v>
      </c>
      <c r="E106" s="55">
        <v>11</v>
      </c>
      <c r="F106" s="12" t="s">
        <v>142</v>
      </c>
      <c r="G106" s="36">
        <v>32.5</v>
      </c>
      <c r="H106" s="34">
        <f t="shared" si="23"/>
        <v>32.5</v>
      </c>
      <c r="I106" s="36">
        <v>13</v>
      </c>
      <c r="J106" s="34">
        <f t="shared" si="24"/>
        <v>13</v>
      </c>
      <c r="K106" s="36">
        <v>1.33</v>
      </c>
      <c r="L106" s="34">
        <f t="shared" si="25"/>
        <v>93</v>
      </c>
      <c r="M106" s="35">
        <f t="shared" si="26"/>
        <v>32.5</v>
      </c>
      <c r="N106" s="35">
        <f t="shared" si="27"/>
        <v>13</v>
      </c>
      <c r="O106" s="35">
        <f t="shared" si="28"/>
        <v>26.315789473684209</v>
      </c>
      <c r="P106" s="33">
        <f t="shared" si="29"/>
        <v>71.815789473684205</v>
      </c>
      <c r="Q106" s="22"/>
      <c r="R106" s="22"/>
      <c r="S106" s="22"/>
      <c r="T106" s="22"/>
    </row>
    <row r="107" spans="1:20" ht="30" x14ac:dyDescent="0.25">
      <c r="A107" s="66">
        <v>103</v>
      </c>
      <c r="B107" s="12" t="s">
        <v>244</v>
      </c>
      <c r="C107" s="109" t="s">
        <v>1176</v>
      </c>
      <c r="D107" s="43" t="s">
        <v>229</v>
      </c>
      <c r="E107" s="119">
        <v>9</v>
      </c>
      <c r="F107" s="12" t="s">
        <v>230</v>
      </c>
      <c r="G107" s="36">
        <v>28</v>
      </c>
      <c r="H107" s="34">
        <f t="shared" si="23"/>
        <v>28</v>
      </c>
      <c r="I107" s="36">
        <v>14</v>
      </c>
      <c r="J107" s="34">
        <f t="shared" si="24"/>
        <v>14</v>
      </c>
      <c r="K107" s="36">
        <v>1.2</v>
      </c>
      <c r="L107" s="34">
        <f t="shared" si="25"/>
        <v>80</v>
      </c>
      <c r="M107" s="35">
        <f t="shared" si="26"/>
        <v>28</v>
      </c>
      <c r="N107" s="35">
        <f t="shared" si="27"/>
        <v>14</v>
      </c>
      <c r="O107" s="35">
        <f t="shared" si="28"/>
        <v>29.736842105263158</v>
      </c>
      <c r="P107" s="33">
        <f t="shared" si="29"/>
        <v>71.73684210526315</v>
      </c>
      <c r="Q107" s="22"/>
      <c r="R107" s="22"/>
      <c r="S107" s="22"/>
      <c r="T107" s="22"/>
    </row>
    <row r="108" spans="1:20" ht="30" x14ac:dyDescent="0.25">
      <c r="A108" s="66">
        <v>104</v>
      </c>
      <c r="B108" s="58" t="s">
        <v>107</v>
      </c>
      <c r="C108" s="48" t="s">
        <v>1153</v>
      </c>
      <c r="D108" s="58" t="s">
        <v>93</v>
      </c>
      <c r="E108" s="48">
        <v>9</v>
      </c>
      <c r="F108" s="59" t="s">
        <v>102</v>
      </c>
      <c r="G108" s="36">
        <v>19</v>
      </c>
      <c r="H108" s="34">
        <f t="shared" si="23"/>
        <v>19</v>
      </c>
      <c r="I108" s="36">
        <v>19</v>
      </c>
      <c r="J108" s="34">
        <f t="shared" si="24"/>
        <v>19</v>
      </c>
      <c r="K108" s="36">
        <v>1.05</v>
      </c>
      <c r="L108" s="34">
        <f t="shared" si="25"/>
        <v>65</v>
      </c>
      <c r="M108" s="35">
        <f t="shared" si="26"/>
        <v>19</v>
      </c>
      <c r="N108" s="35">
        <f t="shared" si="27"/>
        <v>19</v>
      </c>
      <c r="O108" s="35">
        <f t="shared" si="28"/>
        <v>33.684210526315788</v>
      </c>
      <c r="P108" s="33">
        <f t="shared" si="29"/>
        <v>71.68421052631578</v>
      </c>
      <c r="Q108" s="22"/>
      <c r="R108" s="22"/>
      <c r="S108" s="22"/>
      <c r="T108" s="22"/>
    </row>
    <row r="109" spans="1:20" ht="30" x14ac:dyDescent="0.25">
      <c r="A109" s="66">
        <v>105</v>
      </c>
      <c r="B109" s="12" t="s">
        <v>246</v>
      </c>
      <c r="C109" s="55" t="s">
        <v>1178</v>
      </c>
      <c r="D109" s="43" t="s">
        <v>229</v>
      </c>
      <c r="E109" s="119">
        <v>10</v>
      </c>
      <c r="F109" s="12" t="s">
        <v>230</v>
      </c>
      <c r="G109" s="36">
        <v>25</v>
      </c>
      <c r="H109" s="34">
        <f t="shared" si="23"/>
        <v>25</v>
      </c>
      <c r="I109" s="36">
        <v>15</v>
      </c>
      <c r="J109" s="34">
        <f t="shared" si="24"/>
        <v>15</v>
      </c>
      <c r="K109" s="36">
        <v>1.1399999999999999</v>
      </c>
      <c r="L109" s="34">
        <f t="shared" si="25"/>
        <v>73.999999999999986</v>
      </c>
      <c r="M109" s="35">
        <f t="shared" si="26"/>
        <v>25</v>
      </c>
      <c r="N109" s="35">
        <f t="shared" si="27"/>
        <v>15</v>
      </c>
      <c r="O109" s="35">
        <f t="shared" si="28"/>
        <v>31.315789473684212</v>
      </c>
      <c r="P109" s="33">
        <f t="shared" si="29"/>
        <v>71.31578947368422</v>
      </c>
      <c r="Q109" s="22"/>
      <c r="R109" s="22"/>
      <c r="S109" s="22"/>
      <c r="T109" s="22"/>
    </row>
    <row r="110" spans="1:20" ht="30" x14ac:dyDescent="0.25">
      <c r="A110" s="66">
        <v>106</v>
      </c>
      <c r="B110" s="12" t="s">
        <v>522</v>
      </c>
      <c r="C110" s="55" t="s">
        <v>1255</v>
      </c>
      <c r="D110" s="12" t="s">
        <v>513</v>
      </c>
      <c r="E110" s="55">
        <v>10</v>
      </c>
      <c r="F110" s="12" t="s">
        <v>520</v>
      </c>
      <c r="G110" s="36">
        <v>30</v>
      </c>
      <c r="H110" s="34">
        <f t="shared" si="23"/>
        <v>30</v>
      </c>
      <c r="I110" s="36">
        <v>17</v>
      </c>
      <c r="J110" s="34">
        <f t="shared" si="24"/>
        <v>17</v>
      </c>
      <c r="K110" s="36">
        <v>1.42</v>
      </c>
      <c r="L110" s="34">
        <f t="shared" si="25"/>
        <v>102</v>
      </c>
      <c r="M110" s="35">
        <f t="shared" si="26"/>
        <v>30</v>
      </c>
      <c r="N110" s="35">
        <f t="shared" si="27"/>
        <v>17</v>
      </c>
      <c r="O110" s="35">
        <f t="shared" si="28"/>
        <v>23.94736842105263</v>
      </c>
      <c r="P110" s="33">
        <f t="shared" si="29"/>
        <v>70.94736842105263</v>
      </c>
      <c r="Q110" s="22"/>
      <c r="R110" s="22"/>
      <c r="S110" s="22"/>
      <c r="T110" s="22"/>
    </row>
    <row r="111" spans="1:20" ht="30" x14ac:dyDescent="0.25">
      <c r="A111" s="101">
        <v>107</v>
      </c>
      <c r="B111" s="20" t="s">
        <v>604</v>
      </c>
      <c r="C111" s="34" t="s">
        <v>1268</v>
      </c>
      <c r="D111" s="20" t="s">
        <v>534</v>
      </c>
      <c r="E111" s="34">
        <v>10</v>
      </c>
      <c r="F111" s="20" t="s">
        <v>603</v>
      </c>
      <c r="G111" s="36">
        <v>15</v>
      </c>
      <c r="H111" s="34">
        <f t="shared" si="23"/>
        <v>15</v>
      </c>
      <c r="I111" s="36">
        <v>19</v>
      </c>
      <c r="J111" s="34">
        <f t="shared" si="24"/>
        <v>19</v>
      </c>
      <c r="K111" s="36">
        <v>0.53</v>
      </c>
      <c r="L111" s="34">
        <f t="shared" si="25"/>
        <v>53</v>
      </c>
      <c r="M111" s="35">
        <f t="shared" si="26"/>
        <v>15</v>
      </c>
      <c r="N111" s="35">
        <f t="shared" si="27"/>
        <v>19</v>
      </c>
      <c r="O111" s="35">
        <f t="shared" si="28"/>
        <v>36.84210526315789</v>
      </c>
      <c r="P111" s="33">
        <f t="shared" si="29"/>
        <v>70.84210526315789</v>
      </c>
      <c r="Q111" s="22"/>
      <c r="R111" s="22"/>
      <c r="S111" s="22"/>
      <c r="T111" s="22"/>
    </row>
    <row r="112" spans="1:20" ht="30" x14ac:dyDescent="0.25">
      <c r="A112" s="66">
        <v>108</v>
      </c>
      <c r="B112" s="58" t="s">
        <v>106</v>
      </c>
      <c r="C112" s="48" t="s">
        <v>1152</v>
      </c>
      <c r="D112" s="58" t="s">
        <v>93</v>
      </c>
      <c r="E112" s="48">
        <v>9</v>
      </c>
      <c r="F112" s="59" t="s">
        <v>102</v>
      </c>
      <c r="G112" s="36">
        <v>21</v>
      </c>
      <c r="H112" s="34">
        <f t="shared" si="23"/>
        <v>21</v>
      </c>
      <c r="I112" s="36">
        <v>18</v>
      </c>
      <c r="J112" s="34">
        <f t="shared" si="24"/>
        <v>18</v>
      </c>
      <c r="K112" s="36">
        <v>1.1200000000000001</v>
      </c>
      <c r="L112" s="34">
        <f t="shared" si="25"/>
        <v>72.000000000000014</v>
      </c>
      <c r="M112" s="35">
        <f t="shared" si="26"/>
        <v>21</v>
      </c>
      <c r="N112" s="35">
        <f t="shared" si="27"/>
        <v>18</v>
      </c>
      <c r="O112" s="35">
        <f t="shared" si="28"/>
        <v>31.84210526315789</v>
      </c>
      <c r="P112" s="33">
        <f t="shared" si="29"/>
        <v>70.84210526315789</v>
      </c>
      <c r="Q112" s="22"/>
      <c r="R112" s="22"/>
      <c r="S112" s="22"/>
      <c r="T112" s="22"/>
    </row>
    <row r="113" spans="1:20" ht="30" x14ac:dyDescent="0.25">
      <c r="A113" s="66">
        <v>109</v>
      </c>
      <c r="B113" s="12" t="s">
        <v>278</v>
      </c>
      <c r="C113" s="55" t="s">
        <v>1189</v>
      </c>
      <c r="D113" s="12" t="s">
        <v>267</v>
      </c>
      <c r="E113" s="55">
        <v>9</v>
      </c>
      <c r="F113" s="12" t="s">
        <v>270</v>
      </c>
      <c r="G113" s="36">
        <v>22</v>
      </c>
      <c r="H113" s="34">
        <f t="shared" si="23"/>
        <v>22</v>
      </c>
      <c r="I113" s="36">
        <v>18</v>
      </c>
      <c r="J113" s="34">
        <f t="shared" si="24"/>
        <v>18</v>
      </c>
      <c r="K113" s="36">
        <v>1.1599999999999999</v>
      </c>
      <c r="L113" s="34">
        <f t="shared" si="25"/>
        <v>76</v>
      </c>
      <c r="M113" s="35">
        <f t="shared" si="26"/>
        <v>22</v>
      </c>
      <c r="N113" s="35">
        <f t="shared" si="27"/>
        <v>18</v>
      </c>
      <c r="O113" s="35">
        <f t="shared" si="28"/>
        <v>30.789473684210524</v>
      </c>
      <c r="P113" s="33">
        <f t="shared" si="29"/>
        <v>70.78947368421052</v>
      </c>
      <c r="Q113" s="22"/>
      <c r="R113" s="22"/>
      <c r="S113" s="22"/>
      <c r="T113" s="22"/>
    </row>
    <row r="114" spans="1:20" ht="30" x14ac:dyDescent="0.25">
      <c r="A114" s="66">
        <v>110</v>
      </c>
      <c r="B114" s="12" t="s">
        <v>393</v>
      </c>
      <c r="C114" s="55" t="s">
        <v>1214</v>
      </c>
      <c r="D114" s="12" t="s">
        <v>390</v>
      </c>
      <c r="E114" s="55">
        <v>11</v>
      </c>
      <c r="F114" s="12" t="s">
        <v>394</v>
      </c>
      <c r="G114" s="36">
        <v>30.5</v>
      </c>
      <c r="H114" s="34">
        <f t="shared" si="23"/>
        <v>30.5</v>
      </c>
      <c r="I114" s="36">
        <v>18</v>
      </c>
      <c r="J114" s="34">
        <f t="shared" si="24"/>
        <v>18</v>
      </c>
      <c r="K114" s="36">
        <v>1.5</v>
      </c>
      <c r="L114" s="34">
        <f t="shared" si="25"/>
        <v>110</v>
      </c>
      <c r="M114" s="35">
        <f t="shared" si="26"/>
        <v>30.5</v>
      </c>
      <c r="N114" s="35">
        <f t="shared" si="27"/>
        <v>18</v>
      </c>
      <c r="O114" s="35">
        <f t="shared" si="28"/>
        <v>21.842105263157894</v>
      </c>
      <c r="P114" s="33">
        <f t="shared" si="29"/>
        <v>70.34210526315789</v>
      </c>
      <c r="Q114" s="22"/>
      <c r="R114" s="22"/>
      <c r="S114" s="22"/>
      <c r="T114" s="22"/>
    </row>
    <row r="115" spans="1:20" ht="30" x14ac:dyDescent="0.25">
      <c r="A115" s="66">
        <v>111</v>
      </c>
      <c r="B115" s="12" t="s">
        <v>335</v>
      </c>
      <c r="C115" s="55" t="s">
        <v>1198</v>
      </c>
      <c r="D115" s="12" t="s">
        <v>283</v>
      </c>
      <c r="E115" s="55">
        <v>9</v>
      </c>
      <c r="F115" s="12" t="s">
        <v>318</v>
      </c>
      <c r="G115" s="36">
        <v>34</v>
      </c>
      <c r="H115" s="34">
        <f t="shared" si="23"/>
        <v>34</v>
      </c>
      <c r="I115" s="36">
        <v>6.5</v>
      </c>
      <c r="J115" s="34">
        <f t="shared" si="24"/>
        <v>6.5</v>
      </c>
      <c r="K115" s="36">
        <v>1.21</v>
      </c>
      <c r="L115" s="34">
        <f t="shared" si="25"/>
        <v>81</v>
      </c>
      <c r="M115" s="35">
        <f t="shared" si="26"/>
        <v>34</v>
      </c>
      <c r="N115" s="35">
        <f t="shared" si="27"/>
        <v>6.5</v>
      </c>
      <c r="O115" s="35">
        <f t="shared" si="28"/>
        <v>29.473684210526315</v>
      </c>
      <c r="P115" s="33">
        <f t="shared" si="29"/>
        <v>69.973684210526315</v>
      </c>
      <c r="Q115" s="22"/>
      <c r="R115" s="22"/>
      <c r="S115" s="22"/>
      <c r="T115" s="22"/>
    </row>
    <row r="116" spans="1:20" s="23" customFormat="1" ht="30" x14ac:dyDescent="0.25">
      <c r="A116" s="101">
        <v>112</v>
      </c>
      <c r="B116" s="20" t="s">
        <v>599</v>
      </c>
      <c r="C116" s="34" t="s">
        <v>1262</v>
      </c>
      <c r="D116" s="20" t="s">
        <v>534</v>
      </c>
      <c r="E116" s="34">
        <v>9</v>
      </c>
      <c r="F116" s="20" t="s">
        <v>537</v>
      </c>
      <c r="G116" s="36">
        <v>14</v>
      </c>
      <c r="H116" s="34">
        <f t="shared" si="23"/>
        <v>14</v>
      </c>
      <c r="I116" s="36">
        <v>20</v>
      </c>
      <c r="J116" s="34">
        <f t="shared" si="24"/>
        <v>20</v>
      </c>
      <c r="K116" s="36">
        <v>0.57999999999999996</v>
      </c>
      <c r="L116" s="34">
        <f t="shared" si="25"/>
        <v>57.999999999999993</v>
      </c>
      <c r="M116" s="35">
        <f t="shared" si="26"/>
        <v>14</v>
      </c>
      <c r="N116" s="35">
        <f t="shared" si="27"/>
        <v>20</v>
      </c>
      <c r="O116" s="35">
        <f t="shared" si="28"/>
        <v>35.526315789473685</v>
      </c>
      <c r="P116" s="33">
        <f t="shared" si="29"/>
        <v>69.526315789473685</v>
      </c>
      <c r="Q116" s="22"/>
      <c r="R116" s="22"/>
      <c r="S116" s="22"/>
      <c r="T116" s="22"/>
    </row>
    <row r="117" spans="1:20" s="23" customFormat="1" ht="30" x14ac:dyDescent="0.25">
      <c r="A117" s="101">
        <v>113</v>
      </c>
      <c r="B117" s="12" t="s">
        <v>280</v>
      </c>
      <c r="C117" s="55" t="s">
        <v>1191</v>
      </c>
      <c r="D117" s="12" t="s">
        <v>267</v>
      </c>
      <c r="E117" s="55">
        <v>11</v>
      </c>
      <c r="F117" s="12" t="s">
        <v>270</v>
      </c>
      <c r="G117" s="36">
        <v>29.5</v>
      </c>
      <c r="H117" s="34">
        <f t="shared" si="23"/>
        <v>29.5</v>
      </c>
      <c r="I117" s="36">
        <v>12</v>
      </c>
      <c r="J117" s="34">
        <f t="shared" si="24"/>
        <v>12</v>
      </c>
      <c r="K117" s="36">
        <v>1.28</v>
      </c>
      <c r="L117" s="34">
        <f t="shared" si="25"/>
        <v>88</v>
      </c>
      <c r="M117" s="35">
        <f t="shared" si="26"/>
        <v>29.5</v>
      </c>
      <c r="N117" s="35">
        <f t="shared" si="27"/>
        <v>12</v>
      </c>
      <c r="O117" s="35">
        <f t="shared" si="28"/>
        <v>27.631578947368421</v>
      </c>
      <c r="P117" s="33">
        <f t="shared" si="29"/>
        <v>69.131578947368425</v>
      </c>
      <c r="Q117" s="22"/>
      <c r="R117" s="22"/>
      <c r="S117" s="22"/>
      <c r="T117" s="22"/>
    </row>
    <row r="118" spans="1:20" s="23" customFormat="1" ht="30" x14ac:dyDescent="0.25">
      <c r="A118" s="101">
        <v>114</v>
      </c>
      <c r="B118" s="12" t="s">
        <v>153</v>
      </c>
      <c r="C118" s="55" t="s">
        <v>1159</v>
      </c>
      <c r="D118" s="12" t="s">
        <v>122</v>
      </c>
      <c r="E118" s="55">
        <v>10</v>
      </c>
      <c r="F118" s="12" t="s">
        <v>142</v>
      </c>
      <c r="G118" s="36">
        <v>33.5</v>
      </c>
      <c r="H118" s="34">
        <f t="shared" si="23"/>
        <v>33.5</v>
      </c>
      <c r="I118" s="36">
        <v>10</v>
      </c>
      <c r="J118" s="34">
        <f t="shared" si="24"/>
        <v>10</v>
      </c>
      <c r="K118" s="36">
        <v>1.36</v>
      </c>
      <c r="L118" s="34">
        <f t="shared" si="25"/>
        <v>96</v>
      </c>
      <c r="M118" s="35">
        <f t="shared" si="26"/>
        <v>33.5</v>
      </c>
      <c r="N118" s="35">
        <f t="shared" si="27"/>
        <v>10</v>
      </c>
      <c r="O118" s="35">
        <f t="shared" si="28"/>
        <v>25.526315789473681</v>
      </c>
      <c r="P118" s="33">
        <f t="shared" si="29"/>
        <v>69.026315789473685</v>
      </c>
      <c r="Q118" s="22"/>
      <c r="R118" s="22"/>
      <c r="S118" s="22"/>
      <c r="T118" s="22"/>
    </row>
    <row r="119" spans="1:20" s="23" customFormat="1" ht="30" x14ac:dyDescent="0.25">
      <c r="A119" s="66">
        <v>115</v>
      </c>
      <c r="B119" s="12" t="s">
        <v>41</v>
      </c>
      <c r="C119" s="53" t="s">
        <v>1146</v>
      </c>
      <c r="D119" s="12" t="s">
        <v>33</v>
      </c>
      <c r="E119" s="55">
        <v>9</v>
      </c>
      <c r="F119" s="12" t="s">
        <v>34</v>
      </c>
      <c r="G119" s="36">
        <v>23.5</v>
      </c>
      <c r="H119" s="34">
        <f t="shared" si="23"/>
        <v>23.5</v>
      </c>
      <c r="I119" s="36">
        <v>12.8</v>
      </c>
      <c r="J119" s="34">
        <f t="shared" si="24"/>
        <v>12.8</v>
      </c>
      <c r="K119" s="36">
        <v>1.1000000000000001</v>
      </c>
      <c r="L119" s="34">
        <f t="shared" si="25"/>
        <v>70.000000000000014</v>
      </c>
      <c r="M119" s="35">
        <f t="shared" si="26"/>
        <v>23.5</v>
      </c>
      <c r="N119" s="35">
        <f t="shared" si="27"/>
        <v>12.8</v>
      </c>
      <c r="O119" s="35">
        <f t="shared" si="28"/>
        <v>32.368421052631575</v>
      </c>
      <c r="P119" s="33">
        <f t="shared" si="29"/>
        <v>68.668421052631572</v>
      </c>
      <c r="Q119" s="22"/>
      <c r="R119" s="22"/>
      <c r="S119" s="22"/>
      <c r="T119" s="22"/>
    </row>
    <row r="120" spans="1:20" s="23" customFormat="1" ht="30" x14ac:dyDescent="0.25">
      <c r="A120" s="66">
        <v>116</v>
      </c>
      <c r="B120" s="12" t="s">
        <v>249</v>
      </c>
      <c r="C120" s="55" t="s">
        <v>1181</v>
      </c>
      <c r="D120" s="12" t="s">
        <v>229</v>
      </c>
      <c r="E120" s="55">
        <v>10</v>
      </c>
      <c r="F120" s="12" t="s">
        <v>230</v>
      </c>
      <c r="G120" s="36">
        <v>22</v>
      </c>
      <c r="H120" s="34">
        <f t="shared" si="23"/>
        <v>22</v>
      </c>
      <c r="I120" s="36">
        <v>14</v>
      </c>
      <c r="J120" s="34">
        <f t="shared" si="24"/>
        <v>14</v>
      </c>
      <c r="K120" s="36">
        <v>1.0900000000000001</v>
      </c>
      <c r="L120" s="34">
        <f t="shared" si="25"/>
        <v>69</v>
      </c>
      <c r="M120" s="35">
        <f t="shared" si="26"/>
        <v>22</v>
      </c>
      <c r="N120" s="35">
        <f t="shared" si="27"/>
        <v>14</v>
      </c>
      <c r="O120" s="35">
        <f t="shared" si="28"/>
        <v>32.631578947368418</v>
      </c>
      <c r="P120" s="33">
        <f t="shared" si="29"/>
        <v>68.631578947368411</v>
      </c>
      <c r="Q120" s="22"/>
      <c r="R120" s="22"/>
      <c r="S120" s="22"/>
      <c r="T120" s="22"/>
    </row>
    <row r="121" spans="1:20" s="23" customFormat="1" ht="30" x14ac:dyDescent="0.25">
      <c r="A121" s="66">
        <v>117</v>
      </c>
      <c r="B121" s="20" t="s">
        <v>597</v>
      </c>
      <c r="C121" s="34" t="s">
        <v>1260</v>
      </c>
      <c r="D121" s="20" t="s">
        <v>534</v>
      </c>
      <c r="E121" s="34">
        <v>9</v>
      </c>
      <c r="F121" s="20" t="s">
        <v>537</v>
      </c>
      <c r="G121" s="36">
        <v>14</v>
      </c>
      <c r="H121" s="34">
        <f t="shared" si="23"/>
        <v>14</v>
      </c>
      <c r="I121" s="36">
        <v>19</v>
      </c>
      <c r="J121" s="34">
        <f t="shared" si="24"/>
        <v>19</v>
      </c>
      <c r="K121" s="36">
        <v>0.57999999999999996</v>
      </c>
      <c r="L121" s="34">
        <f t="shared" si="25"/>
        <v>57.999999999999993</v>
      </c>
      <c r="M121" s="35">
        <f t="shared" si="26"/>
        <v>14</v>
      </c>
      <c r="N121" s="35">
        <f t="shared" si="27"/>
        <v>19</v>
      </c>
      <c r="O121" s="35">
        <f t="shared" si="28"/>
        <v>35.526315789473685</v>
      </c>
      <c r="P121" s="33">
        <f t="shared" si="29"/>
        <v>68.526315789473685</v>
      </c>
      <c r="Q121" s="22"/>
      <c r="R121" s="22"/>
      <c r="S121" s="22"/>
      <c r="T121" s="22"/>
    </row>
    <row r="122" spans="1:20" s="23" customFormat="1" ht="30" x14ac:dyDescent="0.25">
      <c r="A122" s="66">
        <v>118</v>
      </c>
      <c r="B122" s="12" t="s">
        <v>29</v>
      </c>
      <c r="C122" s="53" t="s">
        <v>1143</v>
      </c>
      <c r="D122" s="12" t="s">
        <v>20</v>
      </c>
      <c r="E122" s="55">
        <v>9</v>
      </c>
      <c r="F122" s="12" t="s">
        <v>28</v>
      </c>
      <c r="G122" s="36">
        <v>23</v>
      </c>
      <c r="H122" s="34">
        <f t="shared" si="23"/>
        <v>23</v>
      </c>
      <c r="I122" s="36">
        <v>15.9</v>
      </c>
      <c r="J122" s="34">
        <f t="shared" si="24"/>
        <v>15.9</v>
      </c>
      <c r="K122" s="36">
        <v>1.26</v>
      </c>
      <c r="L122" s="34">
        <f t="shared" si="25"/>
        <v>86</v>
      </c>
      <c r="M122" s="35">
        <f t="shared" si="26"/>
        <v>23</v>
      </c>
      <c r="N122" s="35">
        <f t="shared" si="27"/>
        <v>15.9</v>
      </c>
      <c r="O122" s="35">
        <f t="shared" si="28"/>
        <v>28.157894736842103</v>
      </c>
      <c r="P122" s="33">
        <f t="shared" si="29"/>
        <v>67.057894736842101</v>
      </c>
      <c r="Q122" s="22"/>
      <c r="R122" s="22"/>
      <c r="S122" s="22"/>
      <c r="T122" s="22"/>
    </row>
    <row r="123" spans="1:20" s="23" customFormat="1" ht="30" x14ac:dyDescent="0.25">
      <c r="A123" s="66">
        <v>119</v>
      </c>
      <c r="B123" s="12" t="s">
        <v>395</v>
      </c>
      <c r="C123" s="55" t="s">
        <v>1215</v>
      </c>
      <c r="D123" s="12" t="s">
        <v>390</v>
      </c>
      <c r="E123" s="55">
        <v>11</v>
      </c>
      <c r="F123" s="12" t="s">
        <v>394</v>
      </c>
      <c r="G123" s="36">
        <v>28.5</v>
      </c>
      <c r="H123" s="34">
        <f t="shared" si="23"/>
        <v>28.5</v>
      </c>
      <c r="I123" s="36">
        <v>15</v>
      </c>
      <c r="J123" s="34">
        <f t="shared" si="24"/>
        <v>15</v>
      </c>
      <c r="K123" s="36">
        <v>1.44</v>
      </c>
      <c r="L123" s="34">
        <f t="shared" si="25"/>
        <v>104</v>
      </c>
      <c r="M123" s="35">
        <f t="shared" si="26"/>
        <v>28.5</v>
      </c>
      <c r="N123" s="35">
        <f t="shared" si="27"/>
        <v>15</v>
      </c>
      <c r="O123" s="35">
        <f t="shared" si="28"/>
        <v>23.421052631578945</v>
      </c>
      <c r="P123" s="33">
        <f t="shared" si="29"/>
        <v>66.921052631578945</v>
      </c>
      <c r="Q123" s="22"/>
      <c r="R123" s="22"/>
      <c r="S123" s="22"/>
      <c r="T123" s="22"/>
    </row>
    <row r="124" spans="1:20" s="23" customFormat="1" ht="30" x14ac:dyDescent="0.25">
      <c r="A124" s="66">
        <v>120</v>
      </c>
      <c r="B124" s="12" t="s">
        <v>382</v>
      </c>
      <c r="C124" s="55" t="s">
        <v>1212</v>
      </c>
      <c r="D124" s="12" t="s">
        <v>378</v>
      </c>
      <c r="E124" s="55">
        <v>9</v>
      </c>
      <c r="F124" s="12" t="s">
        <v>379</v>
      </c>
      <c r="G124" s="36">
        <v>26</v>
      </c>
      <c r="H124" s="34">
        <f t="shared" si="23"/>
        <v>26</v>
      </c>
      <c r="I124" s="36">
        <v>16</v>
      </c>
      <c r="J124" s="34">
        <f t="shared" si="24"/>
        <v>16</v>
      </c>
      <c r="K124" s="36">
        <v>1.39</v>
      </c>
      <c r="L124" s="34">
        <f t="shared" si="25"/>
        <v>99</v>
      </c>
      <c r="M124" s="35">
        <f t="shared" si="26"/>
        <v>26</v>
      </c>
      <c r="N124" s="35">
        <f t="shared" si="27"/>
        <v>16</v>
      </c>
      <c r="O124" s="35">
        <f t="shared" si="28"/>
        <v>24.736842105263158</v>
      </c>
      <c r="P124" s="33">
        <f t="shared" si="29"/>
        <v>66.73684210526315</v>
      </c>
      <c r="Q124" s="22"/>
      <c r="R124" s="22"/>
      <c r="S124" s="22"/>
      <c r="T124" s="22"/>
    </row>
    <row r="125" spans="1:20" s="23" customFormat="1" ht="30" x14ac:dyDescent="0.25">
      <c r="A125" s="101">
        <v>121</v>
      </c>
      <c r="B125" s="12" t="s">
        <v>30</v>
      </c>
      <c r="C125" s="52" t="s">
        <v>1144</v>
      </c>
      <c r="D125" s="12" t="s">
        <v>20</v>
      </c>
      <c r="E125" s="55">
        <v>10</v>
      </c>
      <c r="F125" s="12" t="s">
        <v>28</v>
      </c>
      <c r="G125" s="36">
        <v>24</v>
      </c>
      <c r="H125" s="34">
        <f t="shared" si="23"/>
        <v>24</v>
      </c>
      <c r="I125" s="36">
        <v>15.8</v>
      </c>
      <c r="J125" s="34">
        <f t="shared" si="24"/>
        <v>15.8</v>
      </c>
      <c r="K125" s="36">
        <v>1.35</v>
      </c>
      <c r="L125" s="34">
        <f t="shared" si="25"/>
        <v>95</v>
      </c>
      <c r="M125" s="35">
        <f t="shared" si="26"/>
        <v>24</v>
      </c>
      <c r="N125" s="35">
        <f t="shared" si="27"/>
        <v>15.8</v>
      </c>
      <c r="O125" s="35">
        <f t="shared" si="28"/>
        <v>25.789473684210524</v>
      </c>
      <c r="P125" s="33">
        <f t="shared" si="29"/>
        <v>65.589473684210517</v>
      </c>
      <c r="Q125" s="22"/>
      <c r="R125" s="22"/>
      <c r="S125" s="22"/>
      <c r="T125" s="22"/>
    </row>
    <row r="126" spans="1:20" s="23" customFormat="1" ht="30" x14ac:dyDescent="0.25">
      <c r="A126" s="101">
        <v>122</v>
      </c>
      <c r="B126" s="114" t="s">
        <v>369</v>
      </c>
      <c r="C126" s="52" t="s">
        <v>1208</v>
      </c>
      <c r="D126" s="63" t="s">
        <v>367</v>
      </c>
      <c r="E126" s="117">
        <v>9</v>
      </c>
      <c r="F126" s="115" t="s">
        <v>368</v>
      </c>
      <c r="G126" s="36">
        <v>22.5</v>
      </c>
      <c r="H126" s="34">
        <f t="shared" si="23"/>
        <v>22.5</v>
      </c>
      <c r="I126" s="36">
        <v>17</v>
      </c>
      <c r="J126" s="34">
        <f t="shared" si="24"/>
        <v>17</v>
      </c>
      <c r="K126" s="36">
        <v>1.35</v>
      </c>
      <c r="L126" s="34">
        <f t="shared" si="25"/>
        <v>95</v>
      </c>
      <c r="M126" s="35">
        <f t="shared" si="26"/>
        <v>22.5</v>
      </c>
      <c r="N126" s="35">
        <f t="shared" si="27"/>
        <v>17</v>
      </c>
      <c r="O126" s="35">
        <f t="shared" si="28"/>
        <v>25.789473684210524</v>
      </c>
      <c r="P126" s="33">
        <f t="shared" si="29"/>
        <v>65.28947368421052</v>
      </c>
      <c r="Q126" s="22"/>
      <c r="R126" s="22"/>
      <c r="S126" s="22"/>
      <c r="T126" s="22"/>
    </row>
    <row r="127" spans="1:20" s="23" customFormat="1" ht="30" x14ac:dyDescent="0.25">
      <c r="A127" s="66">
        <v>123</v>
      </c>
      <c r="B127" s="63" t="s">
        <v>372</v>
      </c>
      <c r="C127" s="53" t="s">
        <v>1210</v>
      </c>
      <c r="D127" s="63" t="s">
        <v>367</v>
      </c>
      <c r="E127" s="117">
        <v>10</v>
      </c>
      <c r="F127" s="63" t="s">
        <v>371</v>
      </c>
      <c r="G127" s="36">
        <v>27.7</v>
      </c>
      <c r="H127" s="34">
        <f t="shared" si="23"/>
        <v>27.7</v>
      </c>
      <c r="I127" s="36">
        <v>16</v>
      </c>
      <c r="J127" s="34">
        <f t="shared" si="24"/>
        <v>16</v>
      </c>
      <c r="K127" s="36">
        <v>1.52</v>
      </c>
      <c r="L127" s="34">
        <f t="shared" si="25"/>
        <v>112</v>
      </c>
      <c r="M127" s="35">
        <f t="shared" si="26"/>
        <v>27.7</v>
      </c>
      <c r="N127" s="35">
        <f t="shared" si="27"/>
        <v>16</v>
      </c>
      <c r="O127" s="35">
        <f t="shared" si="28"/>
        <v>21.315789473684209</v>
      </c>
      <c r="P127" s="33">
        <f t="shared" si="29"/>
        <v>65.015789473684208</v>
      </c>
      <c r="Q127" s="22"/>
      <c r="R127" s="22"/>
      <c r="S127" s="22"/>
      <c r="T127" s="22"/>
    </row>
    <row r="128" spans="1:20" ht="30" x14ac:dyDescent="0.25">
      <c r="A128" s="101">
        <v>124</v>
      </c>
      <c r="B128" s="12" t="s">
        <v>521</v>
      </c>
      <c r="C128" s="55" t="s">
        <v>1254</v>
      </c>
      <c r="D128" s="12" t="s">
        <v>513</v>
      </c>
      <c r="E128" s="55">
        <v>10</v>
      </c>
      <c r="F128" s="12" t="s">
        <v>520</v>
      </c>
      <c r="G128" s="36">
        <v>21</v>
      </c>
      <c r="H128" s="34">
        <f t="shared" si="23"/>
        <v>21</v>
      </c>
      <c r="I128" s="36">
        <v>18</v>
      </c>
      <c r="J128" s="34">
        <f t="shared" si="24"/>
        <v>18</v>
      </c>
      <c r="K128" s="36">
        <v>1.36</v>
      </c>
      <c r="L128" s="34">
        <f t="shared" si="25"/>
        <v>96</v>
      </c>
      <c r="M128" s="35">
        <f t="shared" si="26"/>
        <v>21</v>
      </c>
      <c r="N128" s="35">
        <f t="shared" si="27"/>
        <v>18</v>
      </c>
      <c r="O128" s="35">
        <f t="shared" si="28"/>
        <v>25.526315789473681</v>
      </c>
      <c r="P128" s="33">
        <f t="shared" si="29"/>
        <v>64.526315789473685</v>
      </c>
      <c r="Q128" s="22"/>
      <c r="R128" s="22"/>
      <c r="S128" s="22"/>
      <c r="T128" s="22"/>
    </row>
    <row r="129" spans="1:20" ht="30" x14ac:dyDescent="0.25">
      <c r="A129" s="66">
        <v>125</v>
      </c>
      <c r="B129" s="12" t="s">
        <v>486</v>
      </c>
      <c r="C129" s="55" t="s">
        <v>1239</v>
      </c>
      <c r="D129" s="12" t="s">
        <v>449</v>
      </c>
      <c r="E129" s="55">
        <v>9</v>
      </c>
      <c r="F129" s="12" t="s">
        <v>450</v>
      </c>
      <c r="G129" s="36">
        <v>34</v>
      </c>
      <c r="H129" s="34">
        <f t="shared" si="23"/>
        <v>34</v>
      </c>
      <c r="I129" s="36">
        <v>16</v>
      </c>
      <c r="J129" s="34">
        <f t="shared" si="24"/>
        <v>16</v>
      </c>
      <c r="K129" s="36">
        <v>2.1800000000000002</v>
      </c>
      <c r="L129" s="34">
        <f t="shared" si="25"/>
        <v>138</v>
      </c>
      <c r="M129" s="35">
        <f t="shared" si="26"/>
        <v>34</v>
      </c>
      <c r="N129" s="35">
        <f t="shared" si="27"/>
        <v>16</v>
      </c>
      <c r="O129" s="35">
        <f t="shared" si="28"/>
        <v>14.473684210526315</v>
      </c>
      <c r="P129" s="33">
        <f t="shared" si="29"/>
        <v>64.473684210526315</v>
      </c>
      <c r="Q129" s="22"/>
      <c r="R129" s="22"/>
      <c r="S129" s="22"/>
      <c r="T129" s="22"/>
    </row>
    <row r="130" spans="1:20" ht="30" x14ac:dyDescent="0.25">
      <c r="A130" s="66">
        <v>126</v>
      </c>
      <c r="B130" s="12" t="s">
        <v>487</v>
      </c>
      <c r="C130" s="55" t="s">
        <v>1240</v>
      </c>
      <c r="D130" s="12" t="s">
        <v>449</v>
      </c>
      <c r="E130" s="55">
        <v>9</v>
      </c>
      <c r="F130" s="12" t="s">
        <v>450</v>
      </c>
      <c r="G130" s="36">
        <v>24</v>
      </c>
      <c r="H130" s="34">
        <f t="shared" si="23"/>
        <v>24</v>
      </c>
      <c r="I130" s="36">
        <v>15</v>
      </c>
      <c r="J130" s="34">
        <f t="shared" si="24"/>
        <v>15</v>
      </c>
      <c r="K130" s="36">
        <v>1.4</v>
      </c>
      <c r="L130" s="34">
        <f t="shared" si="25"/>
        <v>100</v>
      </c>
      <c r="M130" s="35">
        <f t="shared" si="26"/>
        <v>24</v>
      </c>
      <c r="N130" s="35">
        <f t="shared" si="27"/>
        <v>15</v>
      </c>
      <c r="O130" s="35">
        <f t="shared" si="28"/>
        <v>24.473684210526315</v>
      </c>
      <c r="P130" s="33">
        <f t="shared" si="29"/>
        <v>63.473684210526315</v>
      </c>
      <c r="Q130" s="22"/>
      <c r="R130" s="22"/>
      <c r="S130" s="22"/>
      <c r="T130" s="22"/>
    </row>
    <row r="131" spans="1:20" ht="30" x14ac:dyDescent="0.25">
      <c r="A131" s="66">
        <v>127</v>
      </c>
      <c r="B131" s="12" t="s">
        <v>149</v>
      </c>
      <c r="C131" s="55" t="s">
        <v>1155</v>
      </c>
      <c r="D131" s="12" t="s">
        <v>122</v>
      </c>
      <c r="E131" s="55">
        <v>9</v>
      </c>
      <c r="F131" s="12" t="s">
        <v>142</v>
      </c>
      <c r="G131" s="36">
        <v>20</v>
      </c>
      <c r="H131" s="34">
        <f t="shared" si="23"/>
        <v>20</v>
      </c>
      <c r="I131" s="36">
        <v>13</v>
      </c>
      <c r="J131" s="34">
        <f t="shared" si="24"/>
        <v>13</v>
      </c>
      <c r="K131" s="36">
        <v>1.19</v>
      </c>
      <c r="L131" s="34">
        <f t="shared" si="25"/>
        <v>79</v>
      </c>
      <c r="M131" s="35">
        <f t="shared" si="26"/>
        <v>20</v>
      </c>
      <c r="N131" s="35">
        <f t="shared" si="27"/>
        <v>13</v>
      </c>
      <c r="O131" s="35">
        <f t="shared" si="28"/>
        <v>30</v>
      </c>
      <c r="P131" s="33">
        <f t="shared" si="29"/>
        <v>63</v>
      </c>
      <c r="Q131" s="22"/>
      <c r="R131" s="22"/>
      <c r="S131" s="22"/>
      <c r="T131" s="22"/>
    </row>
    <row r="132" spans="1:20" ht="30" x14ac:dyDescent="0.25">
      <c r="A132" s="66">
        <v>128</v>
      </c>
      <c r="B132" s="63" t="s">
        <v>370</v>
      </c>
      <c r="C132" s="53" t="s">
        <v>1209</v>
      </c>
      <c r="D132" s="63" t="s">
        <v>367</v>
      </c>
      <c r="E132" s="117">
        <v>10</v>
      </c>
      <c r="F132" s="115" t="s">
        <v>371</v>
      </c>
      <c r="G132" s="36">
        <v>26.5</v>
      </c>
      <c r="H132" s="34">
        <f t="shared" si="23"/>
        <v>26.5</v>
      </c>
      <c r="I132" s="36">
        <v>13</v>
      </c>
      <c r="J132" s="34">
        <f t="shared" si="24"/>
        <v>13</v>
      </c>
      <c r="K132" s="36">
        <v>1.45</v>
      </c>
      <c r="L132" s="34">
        <f t="shared" si="25"/>
        <v>105</v>
      </c>
      <c r="M132" s="35">
        <f t="shared" si="26"/>
        <v>26.5</v>
      </c>
      <c r="N132" s="35">
        <f t="shared" si="27"/>
        <v>13</v>
      </c>
      <c r="O132" s="35">
        <f t="shared" si="28"/>
        <v>23.157894736842103</v>
      </c>
      <c r="P132" s="33">
        <f t="shared" si="29"/>
        <v>62.657894736842103</v>
      </c>
      <c r="Q132" s="22"/>
      <c r="R132" s="22"/>
      <c r="S132" s="22"/>
      <c r="T132" s="22"/>
    </row>
    <row r="133" spans="1:20" ht="30" x14ac:dyDescent="0.25">
      <c r="A133" s="66">
        <v>129</v>
      </c>
      <c r="B133" s="12" t="s">
        <v>489</v>
      </c>
      <c r="C133" s="55" t="s">
        <v>1242</v>
      </c>
      <c r="D133" s="12" t="s">
        <v>449</v>
      </c>
      <c r="E133" s="55">
        <v>9</v>
      </c>
      <c r="F133" s="12" t="s">
        <v>450</v>
      </c>
      <c r="G133" s="36">
        <v>32</v>
      </c>
      <c r="H133" s="34">
        <f t="shared" ref="H133:H153" si="30">IF(OR(G133=MIN(G$5:G$157),G133=""),"",G133)</f>
        <v>32</v>
      </c>
      <c r="I133" s="36">
        <v>15</v>
      </c>
      <c r="J133" s="34">
        <f t="shared" ref="J133:J157" si="31">IF(OR(I133=MIN(I$5:I$157),I133=""),"",I133)</f>
        <v>15</v>
      </c>
      <c r="K133" s="36">
        <v>2.14</v>
      </c>
      <c r="L133" s="34">
        <f t="shared" ref="L133:L157" si="32">IF(K133&lt;&gt;"",INT(K133)*60+(K133-INT(K133))*100,"")</f>
        <v>134</v>
      </c>
      <c r="M133" s="35">
        <f t="shared" ref="M133:M157" si="33">IF(G133&lt;&gt;"",(35*G133)/MAX(G$5:G$157),"")</f>
        <v>32</v>
      </c>
      <c r="N133" s="35">
        <f t="shared" ref="N133:N157" si="34">IF(I133&lt;&gt;"",IF(I133=0,0,(20*I133)/MAX(I$5:I$157)),"0")</f>
        <v>15</v>
      </c>
      <c r="O133" s="35">
        <f t="shared" ref="O133:O157" si="35">IF(L133&lt;&gt;"",IF(K133=0,"0",45/(MAX(L$5:L$157)-SMALL(L$5:L$158,COUNTIF(L$5:L$157,"&lt;=0")+1))*(MAX(L$5:L$157)-L133)),"0")</f>
        <v>15.526315789473683</v>
      </c>
      <c r="P133" s="33">
        <f t="shared" ref="P133:P157" si="36">M133+N133+O133</f>
        <v>62.526315789473685</v>
      </c>
      <c r="Q133" s="22"/>
      <c r="R133" s="22"/>
      <c r="S133" s="22"/>
      <c r="T133" s="22"/>
    </row>
    <row r="134" spans="1:20" ht="30" x14ac:dyDescent="0.25">
      <c r="A134" s="101">
        <v>130</v>
      </c>
      <c r="B134" s="12" t="s">
        <v>247</v>
      </c>
      <c r="C134" s="55" t="s">
        <v>1179</v>
      </c>
      <c r="D134" s="12" t="s">
        <v>229</v>
      </c>
      <c r="E134" s="55">
        <v>10</v>
      </c>
      <c r="F134" s="12" t="s">
        <v>230</v>
      </c>
      <c r="G134" s="36">
        <v>23.5</v>
      </c>
      <c r="H134" s="34">
        <f t="shared" si="30"/>
        <v>23.5</v>
      </c>
      <c r="I134" s="36">
        <v>13</v>
      </c>
      <c r="J134" s="34">
        <f t="shared" si="31"/>
        <v>13</v>
      </c>
      <c r="K134" s="36">
        <v>1.35</v>
      </c>
      <c r="L134" s="34">
        <f t="shared" si="32"/>
        <v>95</v>
      </c>
      <c r="M134" s="35">
        <f t="shared" si="33"/>
        <v>23.5</v>
      </c>
      <c r="N134" s="35">
        <f t="shared" si="34"/>
        <v>13</v>
      </c>
      <c r="O134" s="35">
        <f t="shared" si="35"/>
        <v>25.789473684210524</v>
      </c>
      <c r="P134" s="33">
        <f t="shared" si="36"/>
        <v>62.28947368421052</v>
      </c>
      <c r="Q134" s="22"/>
      <c r="R134" s="22"/>
      <c r="S134" s="22"/>
      <c r="T134" s="22"/>
    </row>
    <row r="135" spans="1:20" ht="30" x14ac:dyDescent="0.25">
      <c r="A135" s="101">
        <v>131</v>
      </c>
      <c r="B135" s="100" t="s">
        <v>780</v>
      </c>
      <c r="C135" s="53" t="s">
        <v>1251</v>
      </c>
      <c r="D135" s="63" t="s">
        <v>513</v>
      </c>
      <c r="E135" s="56">
        <v>11</v>
      </c>
      <c r="F135" s="63" t="s">
        <v>520</v>
      </c>
      <c r="G135" s="36">
        <v>15</v>
      </c>
      <c r="H135" s="34">
        <f t="shared" si="30"/>
        <v>15</v>
      </c>
      <c r="I135" s="36">
        <v>18</v>
      </c>
      <c r="J135" s="34">
        <f t="shared" si="31"/>
        <v>18</v>
      </c>
      <c r="K135" s="36">
        <v>1.28</v>
      </c>
      <c r="L135" s="34">
        <f t="shared" si="32"/>
        <v>88</v>
      </c>
      <c r="M135" s="35">
        <f t="shared" si="33"/>
        <v>15</v>
      </c>
      <c r="N135" s="35">
        <f t="shared" si="34"/>
        <v>18</v>
      </c>
      <c r="O135" s="35">
        <f t="shared" si="35"/>
        <v>27.631578947368421</v>
      </c>
      <c r="P135" s="33">
        <f t="shared" si="36"/>
        <v>60.631578947368425</v>
      </c>
      <c r="Q135" s="22"/>
      <c r="R135" s="22"/>
      <c r="S135" s="22"/>
      <c r="T135" s="22"/>
    </row>
    <row r="136" spans="1:20" ht="30" x14ac:dyDescent="0.25">
      <c r="A136" s="66">
        <v>132</v>
      </c>
      <c r="B136" s="63" t="s">
        <v>373</v>
      </c>
      <c r="C136" s="53" t="s">
        <v>1211</v>
      </c>
      <c r="D136" s="63" t="s">
        <v>367</v>
      </c>
      <c r="E136" s="117">
        <v>9</v>
      </c>
      <c r="F136" s="63" t="s">
        <v>368</v>
      </c>
      <c r="G136" s="36">
        <v>24</v>
      </c>
      <c r="H136" s="34">
        <f t="shared" si="30"/>
        <v>24</v>
      </c>
      <c r="I136" s="36">
        <v>11.5</v>
      </c>
      <c r="J136" s="34">
        <f t="shared" si="31"/>
        <v>11.5</v>
      </c>
      <c r="K136" s="36">
        <v>1.38</v>
      </c>
      <c r="L136" s="34">
        <f t="shared" si="32"/>
        <v>97.999999999999986</v>
      </c>
      <c r="M136" s="35">
        <f t="shared" si="33"/>
        <v>24</v>
      </c>
      <c r="N136" s="35">
        <f t="shared" si="34"/>
        <v>11.5</v>
      </c>
      <c r="O136" s="35">
        <f t="shared" si="35"/>
        <v>25.000000000000004</v>
      </c>
      <c r="P136" s="33">
        <f t="shared" si="36"/>
        <v>60.5</v>
      </c>
      <c r="Q136" s="22"/>
      <c r="R136" s="22"/>
      <c r="S136" s="22"/>
      <c r="T136" s="22"/>
    </row>
    <row r="137" spans="1:20" ht="30" x14ac:dyDescent="0.25">
      <c r="A137" s="66">
        <v>133</v>
      </c>
      <c r="B137" s="12" t="s">
        <v>334</v>
      </c>
      <c r="C137" s="55" t="s">
        <v>1197</v>
      </c>
      <c r="D137" s="12" t="s">
        <v>283</v>
      </c>
      <c r="E137" s="55">
        <v>9</v>
      </c>
      <c r="F137" s="12" t="s">
        <v>318</v>
      </c>
      <c r="G137" s="36">
        <v>31</v>
      </c>
      <c r="H137" s="34">
        <f t="shared" si="30"/>
        <v>31</v>
      </c>
      <c r="I137" s="36">
        <v>0</v>
      </c>
      <c r="J137" s="34" t="str">
        <f t="shared" si="31"/>
        <v/>
      </c>
      <c r="K137" s="36">
        <v>1.21</v>
      </c>
      <c r="L137" s="34">
        <f t="shared" si="32"/>
        <v>81</v>
      </c>
      <c r="M137" s="35">
        <f t="shared" si="33"/>
        <v>31</v>
      </c>
      <c r="N137" s="35">
        <f t="shared" si="34"/>
        <v>0</v>
      </c>
      <c r="O137" s="35">
        <f t="shared" si="35"/>
        <v>29.473684210526315</v>
      </c>
      <c r="P137" s="33">
        <f t="shared" si="36"/>
        <v>60.473684210526315</v>
      </c>
      <c r="Q137" s="22"/>
      <c r="R137" s="22"/>
      <c r="S137" s="22"/>
      <c r="T137" s="22"/>
    </row>
    <row r="138" spans="1:20" ht="30" x14ac:dyDescent="0.25">
      <c r="A138" s="66">
        <v>134</v>
      </c>
      <c r="B138" s="12" t="s">
        <v>40</v>
      </c>
      <c r="C138" s="53" t="s">
        <v>1145</v>
      </c>
      <c r="D138" s="12" t="s">
        <v>33</v>
      </c>
      <c r="E138" s="55">
        <v>9</v>
      </c>
      <c r="F138" s="12" t="s">
        <v>35</v>
      </c>
      <c r="G138" s="36">
        <v>27</v>
      </c>
      <c r="H138" s="34">
        <f t="shared" si="30"/>
        <v>27</v>
      </c>
      <c r="I138" s="36">
        <v>14.5</v>
      </c>
      <c r="J138" s="34">
        <f t="shared" si="31"/>
        <v>14.5</v>
      </c>
      <c r="K138" s="36">
        <v>1.7</v>
      </c>
      <c r="L138" s="34">
        <f t="shared" si="32"/>
        <v>130</v>
      </c>
      <c r="M138" s="35">
        <f t="shared" si="33"/>
        <v>27</v>
      </c>
      <c r="N138" s="35">
        <f t="shared" si="34"/>
        <v>14.5</v>
      </c>
      <c r="O138" s="35">
        <f t="shared" si="35"/>
        <v>16.578947368421051</v>
      </c>
      <c r="P138" s="33">
        <f t="shared" si="36"/>
        <v>58.078947368421055</v>
      </c>
      <c r="Q138" s="22"/>
      <c r="R138" s="22"/>
      <c r="S138" s="22"/>
      <c r="T138" s="22"/>
    </row>
    <row r="139" spans="1:20" ht="30" x14ac:dyDescent="0.25">
      <c r="A139" s="66">
        <v>135</v>
      </c>
      <c r="B139" s="100" t="s">
        <v>781</v>
      </c>
      <c r="C139" s="53" t="s">
        <v>1253</v>
      </c>
      <c r="D139" s="63" t="s">
        <v>513</v>
      </c>
      <c r="E139" s="56">
        <v>10</v>
      </c>
      <c r="F139" s="63" t="s">
        <v>520</v>
      </c>
      <c r="G139" s="36">
        <v>23.5</v>
      </c>
      <c r="H139" s="34">
        <f t="shared" si="30"/>
        <v>23.5</v>
      </c>
      <c r="I139" s="36">
        <v>14</v>
      </c>
      <c r="J139" s="34">
        <f t="shared" si="31"/>
        <v>14</v>
      </c>
      <c r="K139" s="36">
        <v>2.0299999999999998</v>
      </c>
      <c r="L139" s="34">
        <f t="shared" si="32"/>
        <v>122.99999999999999</v>
      </c>
      <c r="M139" s="35">
        <f t="shared" si="33"/>
        <v>23.5</v>
      </c>
      <c r="N139" s="35">
        <f t="shared" si="34"/>
        <v>14</v>
      </c>
      <c r="O139" s="35">
        <f t="shared" si="35"/>
        <v>18.421052631578949</v>
      </c>
      <c r="P139" s="33">
        <f t="shared" si="36"/>
        <v>55.921052631578945</v>
      </c>
      <c r="Q139" s="22"/>
      <c r="R139" s="22"/>
      <c r="S139" s="22"/>
      <c r="T139" s="22"/>
    </row>
    <row r="140" spans="1:20" ht="30" x14ac:dyDescent="0.25">
      <c r="A140" s="66">
        <v>136</v>
      </c>
      <c r="B140" s="63" t="s">
        <v>688</v>
      </c>
      <c r="C140" s="53" t="s">
        <v>1295</v>
      </c>
      <c r="D140" s="63" t="s">
        <v>670</v>
      </c>
      <c r="E140" s="121">
        <v>10</v>
      </c>
      <c r="F140" s="63" t="s">
        <v>674</v>
      </c>
      <c r="G140" s="36">
        <v>21</v>
      </c>
      <c r="H140" s="34">
        <f t="shared" si="30"/>
        <v>21</v>
      </c>
      <c r="I140" s="36">
        <v>15</v>
      </c>
      <c r="J140" s="34">
        <f t="shared" si="31"/>
        <v>15</v>
      </c>
      <c r="K140" s="36">
        <v>1.59</v>
      </c>
      <c r="L140" s="34">
        <f t="shared" si="32"/>
        <v>119</v>
      </c>
      <c r="M140" s="35">
        <f t="shared" si="33"/>
        <v>21</v>
      </c>
      <c r="N140" s="35">
        <f t="shared" si="34"/>
        <v>15</v>
      </c>
      <c r="O140" s="35">
        <f t="shared" si="35"/>
        <v>19.473684210526315</v>
      </c>
      <c r="P140" s="33">
        <f t="shared" si="36"/>
        <v>55.473684210526315</v>
      </c>
      <c r="Q140" s="22"/>
      <c r="R140" s="22"/>
      <c r="S140" s="22"/>
      <c r="T140" s="22"/>
    </row>
    <row r="141" spans="1:20" ht="30" x14ac:dyDescent="0.25">
      <c r="A141" s="66">
        <v>137</v>
      </c>
      <c r="B141" s="12" t="s">
        <v>442</v>
      </c>
      <c r="C141" s="55" t="s">
        <v>1232</v>
      </c>
      <c r="D141" s="12" t="s">
        <v>429</v>
      </c>
      <c r="E141" s="55">
        <v>9</v>
      </c>
      <c r="F141" s="12" t="s">
        <v>430</v>
      </c>
      <c r="G141" s="36">
        <v>30</v>
      </c>
      <c r="H141" s="34">
        <f t="shared" si="30"/>
        <v>30</v>
      </c>
      <c r="I141" s="36">
        <v>5</v>
      </c>
      <c r="J141" s="34">
        <f t="shared" si="31"/>
        <v>5</v>
      </c>
      <c r="K141" s="36">
        <v>1.56</v>
      </c>
      <c r="L141" s="34">
        <f t="shared" si="32"/>
        <v>116</v>
      </c>
      <c r="M141" s="35">
        <f t="shared" si="33"/>
        <v>30</v>
      </c>
      <c r="N141" s="35">
        <f t="shared" si="34"/>
        <v>5</v>
      </c>
      <c r="O141" s="35">
        <f t="shared" si="35"/>
        <v>20.263157894736842</v>
      </c>
      <c r="P141" s="33">
        <f t="shared" si="36"/>
        <v>55.263157894736842</v>
      </c>
      <c r="Q141" s="22"/>
      <c r="R141" s="22"/>
      <c r="S141" s="22"/>
      <c r="T141" s="22"/>
    </row>
    <row r="142" spans="1:20" ht="30" x14ac:dyDescent="0.25">
      <c r="A142" s="66">
        <v>138</v>
      </c>
      <c r="B142" s="12" t="s">
        <v>396</v>
      </c>
      <c r="C142" s="55" t="s">
        <v>1216</v>
      </c>
      <c r="D142" s="12" t="s">
        <v>390</v>
      </c>
      <c r="E142" s="55">
        <v>10</v>
      </c>
      <c r="F142" s="12" t="s">
        <v>394</v>
      </c>
      <c r="G142" s="36">
        <v>29</v>
      </c>
      <c r="H142" s="34">
        <f t="shared" si="30"/>
        <v>29</v>
      </c>
      <c r="I142" s="36">
        <v>13</v>
      </c>
      <c r="J142" s="34">
        <f t="shared" si="31"/>
        <v>13</v>
      </c>
      <c r="K142" s="36">
        <v>2.31</v>
      </c>
      <c r="L142" s="34">
        <f t="shared" si="32"/>
        <v>151</v>
      </c>
      <c r="M142" s="35">
        <f t="shared" si="33"/>
        <v>29</v>
      </c>
      <c r="N142" s="35">
        <f t="shared" si="34"/>
        <v>13</v>
      </c>
      <c r="O142" s="35">
        <f t="shared" si="35"/>
        <v>11.052631578947368</v>
      </c>
      <c r="P142" s="33">
        <f t="shared" si="36"/>
        <v>53.05263157894737</v>
      </c>
      <c r="Q142" s="22"/>
      <c r="R142" s="22"/>
      <c r="S142" s="22"/>
      <c r="T142" s="22"/>
    </row>
    <row r="143" spans="1:20" ht="30" x14ac:dyDescent="0.25">
      <c r="A143" s="101">
        <v>139</v>
      </c>
      <c r="B143" s="20" t="s">
        <v>443</v>
      </c>
      <c r="C143" s="34" t="s">
        <v>1233</v>
      </c>
      <c r="D143" s="20" t="s">
        <v>429</v>
      </c>
      <c r="E143" s="34">
        <v>9</v>
      </c>
      <c r="F143" s="20" t="s">
        <v>430</v>
      </c>
      <c r="G143" s="36">
        <v>31</v>
      </c>
      <c r="H143" s="34">
        <f t="shared" si="30"/>
        <v>31</v>
      </c>
      <c r="I143" s="36">
        <v>8</v>
      </c>
      <c r="J143" s="34">
        <f t="shared" si="31"/>
        <v>8</v>
      </c>
      <c r="K143" s="36">
        <v>2.2200000000000002</v>
      </c>
      <c r="L143" s="34">
        <f t="shared" si="32"/>
        <v>142.00000000000003</v>
      </c>
      <c r="M143" s="35">
        <f t="shared" si="33"/>
        <v>31</v>
      </c>
      <c r="N143" s="35">
        <f t="shared" si="34"/>
        <v>8</v>
      </c>
      <c r="O143" s="35">
        <f t="shared" si="35"/>
        <v>13.42105263157894</v>
      </c>
      <c r="P143" s="33">
        <f t="shared" si="36"/>
        <v>52.421052631578938</v>
      </c>
      <c r="Q143" s="22"/>
      <c r="R143" s="22"/>
      <c r="S143" s="22"/>
      <c r="T143" s="22"/>
    </row>
    <row r="144" spans="1:20" ht="30" x14ac:dyDescent="0.25">
      <c r="A144" s="66">
        <v>140</v>
      </c>
      <c r="B144" s="12" t="s">
        <v>1230</v>
      </c>
      <c r="C144" s="55" t="s">
        <v>1231</v>
      </c>
      <c r="D144" s="12" t="s">
        <v>429</v>
      </c>
      <c r="E144" s="55">
        <v>9</v>
      </c>
      <c r="F144" s="12" t="s">
        <v>430</v>
      </c>
      <c r="G144" s="36">
        <v>31</v>
      </c>
      <c r="H144" s="34">
        <f t="shared" si="30"/>
        <v>31</v>
      </c>
      <c r="I144" s="36">
        <v>6</v>
      </c>
      <c r="J144" s="34">
        <f t="shared" si="31"/>
        <v>6</v>
      </c>
      <c r="K144" s="36">
        <v>2.15</v>
      </c>
      <c r="L144" s="34">
        <f t="shared" si="32"/>
        <v>135</v>
      </c>
      <c r="M144" s="35">
        <f t="shared" si="33"/>
        <v>31</v>
      </c>
      <c r="N144" s="35">
        <f t="shared" si="34"/>
        <v>6</v>
      </c>
      <c r="O144" s="35">
        <f t="shared" si="35"/>
        <v>15.263157894736841</v>
      </c>
      <c r="P144" s="33">
        <f t="shared" si="36"/>
        <v>52.263157894736842</v>
      </c>
      <c r="Q144" s="22"/>
      <c r="R144" s="22"/>
      <c r="S144" s="22"/>
      <c r="T144" s="22"/>
    </row>
    <row r="145" spans="1:20" ht="30" x14ac:dyDescent="0.25">
      <c r="A145" s="66">
        <v>141</v>
      </c>
      <c r="B145" s="12" t="s">
        <v>279</v>
      </c>
      <c r="C145" s="55" t="s">
        <v>1190</v>
      </c>
      <c r="D145" s="12" t="s">
        <v>267</v>
      </c>
      <c r="E145" s="55">
        <v>9</v>
      </c>
      <c r="F145" s="12" t="s">
        <v>263</v>
      </c>
      <c r="G145" s="36">
        <v>18</v>
      </c>
      <c r="H145" s="34">
        <f t="shared" si="30"/>
        <v>18</v>
      </c>
      <c r="I145" s="36">
        <v>14</v>
      </c>
      <c r="J145" s="34">
        <f t="shared" si="31"/>
        <v>14</v>
      </c>
      <c r="K145" s="36">
        <v>1.57</v>
      </c>
      <c r="L145" s="34">
        <f t="shared" si="32"/>
        <v>117</v>
      </c>
      <c r="M145" s="35">
        <f t="shared" si="33"/>
        <v>18</v>
      </c>
      <c r="N145" s="35">
        <f t="shared" si="34"/>
        <v>14</v>
      </c>
      <c r="O145" s="35">
        <f t="shared" si="35"/>
        <v>20</v>
      </c>
      <c r="P145" s="33">
        <f t="shared" si="36"/>
        <v>52</v>
      </c>
      <c r="Q145" s="22"/>
      <c r="R145" s="22"/>
      <c r="S145" s="22"/>
      <c r="T145" s="22"/>
    </row>
    <row r="146" spans="1:20" ht="30" x14ac:dyDescent="0.25">
      <c r="A146" s="66">
        <v>142</v>
      </c>
      <c r="B146" s="12" t="s">
        <v>509</v>
      </c>
      <c r="C146" s="55" t="s">
        <v>1245</v>
      </c>
      <c r="D146" s="12" t="s">
        <v>496</v>
      </c>
      <c r="E146" s="55">
        <v>10</v>
      </c>
      <c r="F146" s="12" t="s">
        <v>504</v>
      </c>
      <c r="G146" s="36">
        <v>14</v>
      </c>
      <c r="H146" s="34">
        <f t="shared" si="30"/>
        <v>14</v>
      </c>
      <c r="I146" s="36">
        <v>13.5</v>
      </c>
      <c r="J146" s="34">
        <f t="shared" si="31"/>
        <v>13.5</v>
      </c>
      <c r="K146" s="36">
        <v>1.42</v>
      </c>
      <c r="L146" s="34">
        <f t="shared" si="32"/>
        <v>102</v>
      </c>
      <c r="M146" s="35">
        <f t="shared" si="33"/>
        <v>14</v>
      </c>
      <c r="N146" s="35">
        <f t="shared" si="34"/>
        <v>13.5</v>
      </c>
      <c r="O146" s="35">
        <f t="shared" si="35"/>
        <v>23.94736842105263</v>
      </c>
      <c r="P146" s="33">
        <f t="shared" si="36"/>
        <v>51.44736842105263</v>
      </c>
      <c r="Q146" s="22"/>
      <c r="R146" s="22"/>
      <c r="S146" s="22"/>
      <c r="T146" s="22"/>
    </row>
    <row r="147" spans="1:20" ht="30" x14ac:dyDescent="0.25">
      <c r="A147" s="66">
        <v>143</v>
      </c>
      <c r="B147" s="12" t="s">
        <v>399</v>
      </c>
      <c r="C147" s="55" t="s">
        <v>1219</v>
      </c>
      <c r="D147" s="12" t="s">
        <v>390</v>
      </c>
      <c r="E147" s="55">
        <v>9</v>
      </c>
      <c r="F147" s="12" t="s">
        <v>394</v>
      </c>
      <c r="G147" s="36">
        <v>31.5</v>
      </c>
      <c r="H147" s="34">
        <f t="shared" si="30"/>
        <v>31.5</v>
      </c>
      <c r="I147" s="36">
        <v>12</v>
      </c>
      <c r="J147" s="34">
        <f t="shared" si="31"/>
        <v>12</v>
      </c>
      <c r="K147" s="36">
        <v>2.4300000000000002</v>
      </c>
      <c r="L147" s="34">
        <f t="shared" si="32"/>
        <v>163</v>
      </c>
      <c r="M147" s="35">
        <f t="shared" si="33"/>
        <v>31.5</v>
      </c>
      <c r="N147" s="35">
        <f t="shared" si="34"/>
        <v>12</v>
      </c>
      <c r="O147" s="35">
        <f t="shared" si="35"/>
        <v>7.8947368421052628</v>
      </c>
      <c r="P147" s="33">
        <f t="shared" si="36"/>
        <v>51.39473684210526</v>
      </c>
      <c r="Q147" s="22"/>
      <c r="R147" s="22"/>
      <c r="S147" s="22"/>
      <c r="T147" s="22"/>
    </row>
    <row r="148" spans="1:20" ht="30" x14ac:dyDescent="0.25">
      <c r="A148" s="66">
        <v>144</v>
      </c>
      <c r="B148" s="12" t="s">
        <v>277</v>
      </c>
      <c r="C148" s="55" t="s">
        <v>1188</v>
      </c>
      <c r="D148" s="12" t="s">
        <v>267</v>
      </c>
      <c r="E148" s="55">
        <v>9</v>
      </c>
      <c r="F148" s="12" t="s">
        <v>263</v>
      </c>
      <c r="G148" s="36">
        <v>17</v>
      </c>
      <c r="H148" s="34">
        <f t="shared" si="30"/>
        <v>17</v>
      </c>
      <c r="I148" s="36">
        <v>18</v>
      </c>
      <c r="J148" s="34">
        <f t="shared" si="31"/>
        <v>18</v>
      </c>
      <c r="K148" s="36">
        <v>2.13</v>
      </c>
      <c r="L148" s="34">
        <f t="shared" si="32"/>
        <v>133</v>
      </c>
      <c r="M148" s="35">
        <f t="shared" si="33"/>
        <v>17</v>
      </c>
      <c r="N148" s="35">
        <f t="shared" si="34"/>
        <v>18</v>
      </c>
      <c r="O148" s="35">
        <f t="shared" si="35"/>
        <v>15.789473684210526</v>
      </c>
      <c r="P148" s="33">
        <f t="shared" si="36"/>
        <v>50.789473684210527</v>
      </c>
      <c r="Q148" s="22"/>
      <c r="R148" s="22"/>
      <c r="S148" s="22"/>
      <c r="T148" s="22"/>
    </row>
    <row r="149" spans="1:20" ht="30" x14ac:dyDescent="0.25">
      <c r="A149" s="66">
        <v>145</v>
      </c>
      <c r="B149" s="12" t="s">
        <v>398</v>
      </c>
      <c r="C149" s="55" t="s">
        <v>1218</v>
      </c>
      <c r="D149" s="12" t="s">
        <v>390</v>
      </c>
      <c r="E149" s="55">
        <v>9</v>
      </c>
      <c r="F149" s="12" t="s">
        <v>394</v>
      </c>
      <c r="G149" s="36">
        <v>28.5</v>
      </c>
      <c r="H149" s="34">
        <f t="shared" si="30"/>
        <v>28.5</v>
      </c>
      <c r="I149" s="36">
        <v>12</v>
      </c>
      <c r="J149" s="34">
        <f t="shared" si="31"/>
        <v>12</v>
      </c>
      <c r="K149" s="36">
        <v>2.35</v>
      </c>
      <c r="L149" s="34">
        <f t="shared" si="32"/>
        <v>155</v>
      </c>
      <c r="M149" s="35">
        <f t="shared" si="33"/>
        <v>28.5</v>
      </c>
      <c r="N149" s="35">
        <f t="shared" si="34"/>
        <v>12</v>
      </c>
      <c r="O149" s="35">
        <f t="shared" si="35"/>
        <v>10</v>
      </c>
      <c r="P149" s="33">
        <f t="shared" si="36"/>
        <v>50.5</v>
      </c>
      <c r="Q149" s="22"/>
      <c r="R149" s="22"/>
      <c r="S149" s="22"/>
      <c r="T149" s="22"/>
    </row>
    <row r="150" spans="1:20" ht="30" x14ac:dyDescent="0.25">
      <c r="A150" s="66">
        <v>146</v>
      </c>
      <c r="B150" s="12" t="s">
        <v>400</v>
      </c>
      <c r="C150" s="55" t="s">
        <v>1220</v>
      </c>
      <c r="D150" s="12" t="s">
        <v>390</v>
      </c>
      <c r="E150" s="55">
        <v>9</v>
      </c>
      <c r="F150" s="12" t="s">
        <v>394</v>
      </c>
      <c r="G150" s="36">
        <v>27</v>
      </c>
      <c r="H150" s="34">
        <f t="shared" si="30"/>
        <v>27</v>
      </c>
      <c r="I150" s="36">
        <v>12</v>
      </c>
      <c r="J150" s="34">
        <f t="shared" si="31"/>
        <v>12</v>
      </c>
      <c r="K150" s="36">
        <v>2.31</v>
      </c>
      <c r="L150" s="34">
        <f t="shared" si="32"/>
        <v>151</v>
      </c>
      <c r="M150" s="35">
        <f t="shared" si="33"/>
        <v>27</v>
      </c>
      <c r="N150" s="35">
        <f t="shared" si="34"/>
        <v>12</v>
      </c>
      <c r="O150" s="35">
        <f t="shared" si="35"/>
        <v>11.052631578947368</v>
      </c>
      <c r="P150" s="33">
        <f t="shared" si="36"/>
        <v>50.05263157894737</v>
      </c>
      <c r="Q150" s="22"/>
      <c r="R150" s="22"/>
      <c r="S150" s="22"/>
      <c r="T150" s="22"/>
    </row>
    <row r="151" spans="1:20" s="23" customFormat="1" ht="30" x14ac:dyDescent="0.25">
      <c r="A151" s="66">
        <v>147</v>
      </c>
      <c r="B151" s="12" t="s">
        <v>397</v>
      </c>
      <c r="C151" s="55" t="s">
        <v>1217</v>
      </c>
      <c r="D151" s="12" t="s">
        <v>390</v>
      </c>
      <c r="E151" s="55">
        <v>9</v>
      </c>
      <c r="F151" s="12" t="s">
        <v>394</v>
      </c>
      <c r="G151" s="36">
        <v>26.5</v>
      </c>
      <c r="H151" s="34">
        <f t="shared" si="30"/>
        <v>26.5</v>
      </c>
      <c r="I151" s="36">
        <v>13</v>
      </c>
      <c r="J151" s="34">
        <f t="shared" si="31"/>
        <v>13</v>
      </c>
      <c r="K151" s="36">
        <v>2.35</v>
      </c>
      <c r="L151" s="34">
        <f t="shared" si="32"/>
        <v>155</v>
      </c>
      <c r="M151" s="35">
        <f t="shared" si="33"/>
        <v>26.5</v>
      </c>
      <c r="N151" s="35">
        <f t="shared" si="34"/>
        <v>13</v>
      </c>
      <c r="O151" s="35">
        <f t="shared" si="35"/>
        <v>10</v>
      </c>
      <c r="P151" s="33">
        <f t="shared" si="36"/>
        <v>49.5</v>
      </c>
      <c r="Q151" s="22"/>
      <c r="R151" s="22"/>
      <c r="S151" s="22"/>
      <c r="T151" s="22"/>
    </row>
    <row r="152" spans="1:20" ht="30" x14ac:dyDescent="0.25">
      <c r="A152" s="66">
        <v>148</v>
      </c>
      <c r="B152" s="12" t="s">
        <v>508</v>
      </c>
      <c r="C152" s="55" t="s">
        <v>1244</v>
      </c>
      <c r="D152" s="12" t="s">
        <v>496</v>
      </c>
      <c r="E152" s="55">
        <v>9</v>
      </c>
      <c r="F152" s="12" t="s">
        <v>504</v>
      </c>
      <c r="G152" s="36">
        <v>14</v>
      </c>
      <c r="H152" s="34">
        <f t="shared" si="30"/>
        <v>14</v>
      </c>
      <c r="I152" s="36">
        <v>12.5</v>
      </c>
      <c r="J152" s="34">
        <f t="shared" si="31"/>
        <v>12.5</v>
      </c>
      <c r="K152" s="36">
        <v>1.5</v>
      </c>
      <c r="L152" s="34">
        <f t="shared" si="32"/>
        <v>110</v>
      </c>
      <c r="M152" s="35">
        <f t="shared" si="33"/>
        <v>14</v>
      </c>
      <c r="N152" s="35">
        <f t="shared" si="34"/>
        <v>12.5</v>
      </c>
      <c r="O152" s="35">
        <f t="shared" si="35"/>
        <v>21.842105263157894</v>
      </c>
      <c r="P152" s="33">
        <f t="shared" si="36"/>
        <v>48.34210526315789</v>
      </c>
      <c r="Q152" s="22"/>
      <c r="R152" s="22"/>
      <c r="S152" s="22"/>
      <c r="T152" s="22"/>
    </row>
    <row r="153" spans="1:20" ht="30" x14ac:dyDescent="0.25">
      <c r="A153" s="66">
        <v>149</v>
      </c>
      <c r="B153" s="12" t="s">
        <v>401</v>
      </c>
      <c r="C153" s="55" t="s">
        <v>1221</v>
      </c>
      <c r="D153" s="12" t="s">
        <v>390</v>
      </c>
      <c r="E153" s="55">
        <v>9</v>
      </c>
      <c r="F153" s="12" t="s">
        <v>394</v>
      </c>
      <c r="G153" s="36">
        <v>29</v>
      </c>
      <c r="H153" s="34">
        <f t="shared" si="30"/>
        <v>29</v>
      </c>
      <c r="I153" s="36">
        <v>13</v>
      </c>
      <c r="J153" s="34">
        <f t="shared" si="31"/>
        <v>13</v>
      </c>
      <c r="K153" s="36">
        <v>3.13</v>
      </c>
      <c r="L153" s="34">
        <f t="shared" si="32"/>
        <v>193</v>
      </c>
      <c r="M153" s="35">
        <f t="shared" si="33"/>
        <v>29</v>
      </c>
      <c r="N153" s="35">
        <f t="shared" si="34"/>
        <v>13</v>
      </c>
      <c r="O153" s="35">
        <f t="shared" si="35"/>
        <v>0</v>
      </c>
      <c r="P153" s="33">
        <f t="shared" si="36"/>
        <v>42</v>
      </c>
      <c r="Q153" s="22"/>
      <c r="R153" s="22"/>
      <c r="S153" s="22"/>
      <c r="T153" s="22"/>
    </row>
    <row r="154" spans="1:20" ht="30" x14ac:dyDescent="0.25">
      <c r="A154" s="66">
        <v>150</v>
      </c>
      <c r="B154" s="63" t="s">
        <v>1293</v>
      </c>
      <c r="C154" s="52" t="s">
        <v>1294</v>
      </c>
      <c r="D154" s="63" t="s">
        <v>1087</v>
      </c>
      <c r="E154" s="117">
        <v>11</v>
      </c>
      <c r="F154" s="95" t="s">
        <v>1088</v>
      </c>
      <c r="G154" s="36">
        <v>0</v>
      </c>
      <c r="H154" s="34"/>
      <c r="I154" s="36">
        <v>18</v>
      </c>
      <c r="J154" s="34">
        <f t="shared" si="31"/>
        <v>18</v>
      </c>
      <c r="K154" s="36">
        <v>1.45</v>
      </c>
      <c r="L154" s="34">
        <f t="shared" si="32"/>
        <v>105</v>
      </c>
      <c r="M154" s="35">
        <f t="shared" si="33"/>
        <v>0</v>
      </c>
      <c r="N154" s="35">
        <f t="shared" si="34"/>
        <v>18</v>
      </c>
      <c r="O154" s="35">
        <f t="shared" si="35"/>
        <v>23.157894736842103</v>
      </c>
      <c r="P154" s="33">
        <f t="shared" si="36"/>
        <v>41.157894736842103</v>
      </c>
      <c r="Q154" s="22"/>
      <c r="R154" s="22"/>
      <c r="S154" s="22"/>
      <c r="T154" s="22"/>
    </row>
    <row r="155" spans="1:20" ht="30" x14ac:dyDescent="0.25">
      <c r="A155" s="66">
        <v>151</v>
      </c>
      <c r="B155" s="63" t="s">
        <v>1291</v>
      </c>
      <c r="C155" s="52" t="s">
        <v>1292</v>
      </c>
      <c r="D155" s="63" t="s">
        <v>1087</v>
      </c>
      <c r="E155" s="117">
        <v>11</v>
      </c>
      <c r="F155" s="95" t="s">
        <v>1088</v>
      </c>
      <c r="G155" s="36">
        <v>0</v>
      </c>
      <c r="H155" s="34"/>
      <c r="I155" s="36">
        <v>20</v>
      </c>
      <c r="J155" s="34">
        <f t="shared" si="31"/>
        <v>20</v>
      </c>
      <c r="K155" s="36">
        <v>1.59</v>
      </c>
      <c r="L155" s="34">
        <f t="shared" si="32"/>
        <v>119</v>
      </c>
      <c r="M155" s="35">
        <f t="shared" si="33"/>
        <v>0</v>
      </c>
      <c r="N155" s="35">
        <f t="shared" si="34"/>
        <v>20</v>
      </c>
      <c r="O155" s="35">
        <f t="shared" si="35"/>
        <v>19.473684210526315</v>
      </c>
      <c r="P155" s="33">
        <f t="shared" si="36"/>
        <v>39.473684210526315</v>
      </c>
      <c r="Q155" s="22"/>
      <c r="R155" s="22"/>
      <c r="S155" s="22"/>
      <c r="T155" s="22"/>
    </row>
    <row r="156" spans="1:20" x14ac:dyDescent="0.25">
      <c r="A156" s="101">
        <v>152</v>
      </c>
      <c r="B156" s="96" t="s">
        <v>777</v>
      </c>
      <c r="C156" s="53" t="s">
        <v>1304</v>
      </c>
      <c r="D156" s="49" t="s">
        <v>774</v>
      </c>
      <c r="E156" s="54">
        <v>9</v>
      </c>
      <c r="F156" s="49" t="s">
        <v>773</v>
      </c>
      <c r="G156" s="36">
        <v>30.5</v>
      </c>
      <c r="H156" s="34">
        <f>IF(OR(G156=MIN(G$5:G$157),G156=""),"",G156)</f>
        <v>30.5</v>
      </c>
      <c r="I156" s="36">
        <v>7</v>
      </c>
      <c r="J156" s="34">
        <f t="shared" si="31"/>
        <v>7</v>
      </c>
      <c r="K156" s="36">
        <v>0</v>
      </c>
      <c r="L156" s="34">
        <f t="shared" si="32"/>
        <v>0</v>
      </c>
      <c r="M156" s="35">
        <f t="shared" si="33"/>
        <v>30.5</v>
      </c>
      <c r="N156" s="35">
        <f t="shared" si="34"/>
        <v>7</v>
      </c>
      <c r="O156" s="35" t="str">
        <f t="shared" si="35"/>
        <v>0</v>
      </c>
      <c r="P156" s="46">
        <f t="shared" si="36"/>
        <v>37.5</v>
      </c>
      <c r="Q156" s="22"/>
      <c r="R156" s="22"/>
      <c r="S156" s="22"/>
      <c r="T156" s="22"/>
    </row>
    <row r="157" spans="1:20" ht="30" x14ac:dyDescent="0.25">
      <c r="A157" s="116">
        <v>153</v>
      </c>
      <c r="B157" s="20" t="s">
        <v>605</v>
      </c>
      <c r="C157" s="34" t="s">
        <v>1269</v>
      </c>
      <c r="D157" s="20" t="s">
        <v>534</v>
      </c>
      <c r="E157" s="34">
        <v>11</v>
      </c>
      <c r="F157" s="20" t="s">
        <v>603</v>
      </c>
      <c r="G157" s="36">
        <v>24</v>
      </c>
      <c r="H157" s="34">
        <f>IF(OR(G157=MIN(G$5:G$157),G157=""),"",G157)</f>
        <v>24</v>
      </c>
      <c r="I157" s="36">
        <v>0</v>
      </c>
      <c r="J157" s="34" t="str">
        <f t="shared" si="31"/>
        <v/>
      </c>
      <c r="K157" s="36">
        <v>0</v>
      </c>
      <c r="L157" s="34">
        <f t="shared" si="32"/>
        <v>0</v>
      </c>
      <c r="M157" s="35">
        <f t="shared" si="33"/>
        <v>24</v>
      </c>
      <c r="N157" s="35">
        <f t="shared" si="34"/>
        <v>0</v>
      </c>
      <c r="O157" s="35" t="str">
        <f t="shared" si="35"/>
        <v>0</v>
      </c>
      <c r="P157" s="33">
        <f t="shared" si="36"/>
        <v>24</v>
      </c>
      <c r="Q157" s="22"/>
      <c r="R157" s="22"/>
      <c r="S157" s="22"/>
      <c r="T157" s="22"/>
    </row>
    <row r="159" spans="1:20" ht="97.5" customHeight="1" x14ac:dyDescent="0.25">
      <c r="B159" s="122" t="s">
        <v>1567</v>
      </c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</row>
    <row r="160" spans="1:20" ht="119.25" customHeight="1" x14ac:dyDescent="0.25"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</row>
    <row r="161" spans="2:14" ht="118.5" customHeight="1" x14ac:dyDescent="0.25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</row>
    <row r="162" spans="2:14" ht="115.5" customHeight="1" x14ac:dyDescent="0.25"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</row>
  </sheetData>
  <sortState ref="A5:P157">
    <sortCondition descending="1" ref="P5:P157"/>
  </sortState>
  <mergeCells count="15">
    <mergeCell ref="A1:L1"/>
    <mergeCell ref="A2:A4"/>
    <mergeCell ref="B2:B4"/>
    <mergeCell ref="C2:C4"/>
    <mergeCell ref="D2:D4"/>
    <mergeCell ref="E2:E4"/>
    <mergeCell ref="F2:F4"/>
    <mergeCell ref="G2:O2"/>
    <mergeCell ref="B159:N162"/>
    <mergeCell ref="Q2:Q4"/>
    <mergeCell ref="R2:R4"/>
    <mergeCell ref="S2:S4"/>
    <mergeCell ref="T2:T4"/>
    <mergeCell ref="G3:K3"/>
    <mergeCell ref="M3:O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A52" zoomScale="80" zoomScaleNormal="80" workbookViewId="0">
      <selection activeCell="E11" sqref="E11"/>
    </sheetView>
  </sheetViews>
  <sheetFormatPr defaultRowHeight="15.75" x14ac:dyDescent="0.25"/>
  <cols>
    <col min="1" max="1" width="9.140625" style="8"/>
    <col min="2" max="2" width="27" style="10" customWidth="1"/>
    <col min="3" max="3" width="9.140625" style="7"/>
    <col min="4" max="4" width="27.28515625" style="10" customWidth="1"/>
    <col min="5" max="5" width="9.140625" style="8"/>
    <col min="6" max="6" width="20.7109375" style="6" customWidth="1"/>
    <col min="7" max="7" width="8.1406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5.5703125" style="9" bestFit="1" customWidth="1"/>
    <col min="12" max="12" width="8.85546875" style="9" hidden="1" customWidth="1"/>
    <col min="13" max="13" width="8.140625" style="9" bestFit="1" customWidth="1"/>
    <col min="14" max="14" width="13.28515625" style="9" bestFit="1" customWidth="1"/>
    <col min="15" max="15" width="14.28515625" style="9" bestFit="1" customWidth="1"/>
    <col min="16" max="16" width="8.28515625" style="8" bestFit="1" customWidth="1"/>
    <col min="17" max="16384" width="9.140625" style="6"/>
  </cols>
  <sheetData>
    <row r="1" spans="1:20" ht="31.5" customHeight="1" x14ac:dyDescent="0.25">
      <c r="A1" s="126" t="s">
        <v>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2"/>
      <c r="N1" s="2"/>
      <c r="O1" s="6"/>
      <c r="P1" s="6"/>
      <c r="Q1" s="2"/>
      <c r="R1" s="2"/>
      <c r="S1" s="2"/>
      <c r="T1" s="2"/>
    </row>
    <row r="2" spans="1:20" ht="31.5" x14ac:dyDescent="0.25">
      <c r="A2" s="123" t="s">
        <v>0</v>
      </c>
      <c r="B2" s="123" t="s">
        <v>9</v>
      </c>
      <c r="C2" s="127" t="s">
        <v>1</v>
      </c>
      <c r="D2" s="123" t="s">
        <v>2</v>
      </c>
      <c r="E2" s="123" t="s">
        <v>3</v>
      </c>
      <c r="F2" s="123" t="s">
        <v>4</v>
      </c>
      <c r="G2" s="130"/>
      <c r="H2" s="130"/>
      <c r="I2" s="130"/>
      <c r="J2" s="130"/>
      <c r="K2" s="130"/>
      <c r="L2" s="130"/>
      <c r="M2" s="130"/>
      <c r="N2" s="130"/>
      <c r="O2" s="130"/>
      <c r="P2" s="3" t="s">
        <v>6</v>
      </c>
      <c r="Q2" s="123" t="s">
        <v>1569</v>
      </c>
      <c r="R2" s="123" t="s">
        <v>5</v>
      </c>
      <c r="S2" s="123" t="s">
        <v>8</v>
      </c>
      <c r="T2" s="123" t="s">
        <v>7</v>
      </c>
    </row>
    <row r="3" spans="1:20" x14ac:dyDescent="0.25">
      <c r="A3" s="124"/>
      <c r="B3" s="124"/>
      <c r="C3" s="128"/>
      <c r="D3" s="124"/>
      <c r="E3" s="124"/>
      <c r="F3" s="124"/>
      <c r="G3" s="130" t="s">
        <v>802</v>
      </c>
      <c r="H3" s="130"/>
      <c r="I3" s="130"/>
      <c r="J3" s="130"/>
      <c r="K3" s="130"/>
      <c r="L3" s="3"/>
      <c r="M3" s="130" t="s">
        <v>804</v>
      </c>
      <c r="N3" s="130"/>
      <c r="O3" s="130"/>
      <c r="P3" s="3"/>
      <c r="Q3" s="124"/>
      <c r="R3" s="124"/>
      <c r="S3" s="124"/>
      <c r="T3" s="124"/>
    </row>
    <row r="4" spans="1:20" ht="31.5" x14ac:dyDescent="0.25">
      <c r="A4" s="125"/>
      <c r="B4" s="125"/>
      <c r="C4" s="129"/>
      <c r="D4" s="125"/>
      <c r="E4" s="125"/>
      <c r="F4" s="125"/>
      <c r="G4" s="3" t="s">
        <v>799</v>
      </c>
      <c r="H4" s="3"/>
      <c r="I4" s="3" t="s">
        <v>800</v>
      </c>
      <c r="J4" s="3"/>
      <c r="K4" s="93" t="s">
        <v>801</v>
      </c>
      <c r="L4" s="3"/>
      <c r="M4" s="3" t="s">
        <v>799</v>
      </c>
      <c r="N4" s="3" t="s">
        <v>800</v>
      </c>
      <c r="O4" s="3" t="s">
        <v>803</v>
      </c>
      <c r="P4" s="3" t="s">
        <v>1570</v>
      </c>
      <c r="Q4" s="125"/>
      <c r="R4" s="125"/>
      <c r="S4" s="125"/>
      <c r="T4" s="125"/>
    </row>
    <row r="5" spans="1:20" ht="44.25" customHeight="1" x14ac:dyDescent="0.25">
      <c r="A5" s="101">
        <v>1</v>
      </c>
      <c r="B5" s="12" t="s">
        <v>523</v>
      </c>
      <c r="C5" s="55" t="s">
        <v>1108</v>
      </c>
      <c r="D5" s="12" t="s">
        <v>513</v>
      </c>
      <c r="E5" s="14">
        <v>11</v>
      </c>
      <c r="F5" s="12" t="s">
        <v>514</v>
      </c>
      <c r="G5" s="34">
        <v>32</v>
      </c>
      <c r="H5" s="34">
        <f t="shared" ref="H5:H36" si="0">IF(OR(G5=MIN(G$5:G$80),G5=""),"",G5)</f>
        <v>32</v>
      </c>
      <c r="I5" s="34">
        <v>20</v>
      </c>
      <c r="J5" s="34">
        <f>IF(OR(I5=MIN(I$5:I$80),I5=""),"",I5)</f>
        <v>20</v>
      </c>
      <c r="K5" s="34">
        <v>0.52</v>
      </c>
      <c r="L5" s="34">
        <f t="shared" ref="L5:L36" si="1">IF(K5&lt;&gt;"",INT(K5)*60+(K5-INT(K5))*100,"")</f>
        <v>52</v>
      </c>
      <c r="M5" s="34">
        <f t="shared" ref="M5:M36" si="2">IF(G5&lt;&gt;"",(35*G5)/MAX(G$5:G$80),"")</f>
        <v>32</v>
      </c>
      <c r="N5" s="34">
        <f t="shared" ref="N5:N36" si="3">IF(I5&lt;&gt;"",IF(I5=0,0,(20*I5)/MAX(I$5:I$80)),"0")</f>
        <v>20</v>
      </c>
      <c r="O5" s="35">
        <f t="shared" ref="O5:O36" si="4">IF(L5&lt;&gt;"",IF(K5=0,"0",45/(MAX(L$5:L$80)-SMALL(L$5:L$81,COUNTIF(L$5:L$80,"&lt;=0")+1))*(MAX(L$5:L$80)-L5)),"0")</f>
        <v>30.375</v>
      </c>
      <c r="P5" s="33">
        <f t="shared" ref="P5:P36" si="5">M5+N5+O5</f>
        <v>82.375</v>
      </c>
      <c r="Q5" s="26"/>
      <c r="R5" s="26"/>
      <c r="S5" s="26"/>
      <c r="T5" s="26"/>
    </row>
    <row r="6" spans="1:20" ht="35.25" customHeight="1" x14ac:dyDescent="0.25">
      <c r="A6" s="101">
        <v>2</v>
      </c>
      <c r="B6" s="75" t="s">
        <v>629</v>
      </c>
      <c r="C6" s="52" t="s">
        <v>1121</v>
      </c>
      <c r="D6" s="63" t="s">
        <v>615</v>
      </c>
      <c r="E6" s="131">
        <v>11</v>
      </c>
      <c r="F6" s="95" t="s">
        <v>621</v>
      </c>
      <c r="G6" s="34">
        <v>30.5</v>
      </c>
      <c r="H6" s="34">
        <f t="shared" si="0"/>
        <v>30.5</v>
      </c>
      <c r="I6" s="34">
        <v>19.8</v>
      </c>
      <c r="J6" s="34">
        <f>IF(OR(I6=MIN(I$5:I$80),I6=""),"",I6)</f>
        <v>19.8</v>
      </c>
      <c r="K6" s="34">
        <v>0.51</v>
      </c>
      <c r="L6" s="34">
        <f t="shared" si="1"/>
        <v>51</v>
      </c>
      <c r="M6" s="34">
        <f t="shared" si="2"/>
        <v>30.5</v>
      </c>
      <c r="N6" s="34">
        <f t="shared" si="3"/>
        <v>19.8</v>
      </c>
      <c r="O6" s="35">
        <f t="shared" si="4"/>
        <v>30.65625</v>
      </c>
      <c r="P6" s="33">
        <f t="shared" si="5"/>
        <v>80.956249999999997</v>
      </c>
      <c r="Q6" s="26"/>
      <c r="R6" s="26"/>
      <c r="S6" s="26"/>
      <c r="T6" s="26"/>
    </row>
    <row r="7" spans="1:20" ht="35.25" customHeight="1" x14ac:dyDescent="0.25">
      <c r="A7" s="101">
        <v>3</v>
      </c>
      <c r="B7" s="63" t="s">
        <v>630</v>
      </c>
      <c r="C7" s="53" t="s">
        <v>1122</v>
      </c>
      <c r="D7" s="63" t="s">
        <v>615</v>
      </c>
      <c r="E7" s="131">
        <v>11</v>
      </c>
      <c r="F7" s="95" t="s">
        <v>621</v>
      </c>
      <c r="G7" s="34">
        <v>30.5</v>
      </c>
      <c r="H7" s="34">
        <f t="shared" si="0"/>
        <v>30.5</v>
      </c>
      <c r="I7" s="34">
        <v>19.7</v>
      </c>
      <c r="J7" s="34">
        <f>IF(OR(I7=MIN(I$5:I$80),I7=""),"",I7)</f>
        <v>19.7</v>
      </c>
      <c r="K7" s="34">
        <v>0.53</v>
      </c>
      <c r="L7" s="34">
        <f t="shared" si="1"/>
        <v>53</v>
      </c>
      <c r="M7" s="34">
        <f t="shared" si="2"/>
        <v>30.5</v>
      </c>
      <c r="N7" s="34">
        <f t="shared" si="3"/>
        <v>19.7</v>
      </c>
      <c r="O7" s="35">
        <f t="shared" si="4"/>
        <v>30.09375</v>
      </c>
      <c r="P7" s="33">
        <f t="shared" si="5"/>
        <v>80.293750000000003</v>
      </c>
      <c r="Q7" s="26"/>
      <c r="R7" s="26"/>
      <c r="S7" s="26"/>
      <c r="T7" s="26"/>
    </row>
    <row r="8" spans="1:20" ht="35.25" customHeight="1" x14ac:dyDescent="0.25">
      <c r="A8" s="101">
        <v>4</v>
      </c>
      <c r="B8" s="63" t="s">
        <v>739</v>
      </c>
      <c r="C8" s="53" t="s">
        <v>1133</v>
      </c>
      <c r="D8" s="63" t="s">
        <v>717</v>
      </c>
      <c r="E8" s="131">
        <v>10</v>
      </c>
      <c r="F8" s="79" t="s">
        <v>698</v>
      </c>
      <c r="G8" s="34">
        <v>34</v>
      </c>
      <c r="H8" s="34">
        <f t="shared" si="0"/>
        <v>34</v>
      </c>
      <c r="I8" s="34">
        <v>19.2</v>
      </c>
      <c r="J8" s="34">
        <f>IF(OR(I8=MIN(I$5:I$80),I8=""),"",I8)</f>
        <v>19.2</v>
      </c>
      <c r="K8" s="34">
        <v>1.0900000000000001</v>
      </c>
      <c r="L8" s="34">
        <f t="shared" si="1"/>
        <v>69</v>
      </c>
      <c r="M8" s="34">
        <f t="shared" si="2"/>
        <v>34</v>
      </c>
      <c r="N8" s="34">
        <f t="shared" si="3"/>
        <v>19.2</v>
      </c>
      <c r="O8" s="35">
        <f t="shared" si="4"/>
        <v>25.59375</v>
      </c>
      <c r="P8" s="33">
        <f t="shared" si="5"/>
        <v>78.793750000000003</v>
      </c>
      <c r="Q8" s="26"/>
      <c r="R8" s="26"/>
      <c r="S8" s="26"/>
      <c r="T8" s="26"/>
    </row>
    <row r="9" spans="1:20" ht="33" customHeight="1" x14ac:dyDescent="0.25">
      <c r="A9" s="101">
        <v>5</v>
      </c>
      <c r="B9" s="12" t="s">
        <v>364</v>
      </c>
      <c r="C9" s="55" t="s">
        <v>1082</v>
      </c>
      <c r="D9" s="12" t="s">
        <v>358</v>
      </c>
      <c r="E9" s="14">
        <v>10</v>
      </c>
      <c r="F9" s="12" t="s">
        <v>356</v>
      </c>
      <c r="G9" s="34">
        <v>33.5</v>
      </c>
      <c r="H9" s="34">
        <f t="shared" si="0"/>
        <v>33.5</v>
      </c>
      <c r="I9" s="34">
        <v>19.5</v>
      </c>
      <c r="J9" s="34">
        <f>IF(OR(I9=MIN(I$5:I$80),I9=""),"",I9)</f>
        <v>19.5</v>
      </c>
      <c r="K9" s="34">
        <v>1.0900000000000001</v>
      </c>
      <c r="L9" s="34">
        <f t="shared" si="1"/>
        <v>69</v>
      </c>
      <c r="M9" s="34">
        <f t="shared" si="2"/>
        <v>33.5</v>
      </c>
      <c r="N9" s="34">
        <f t="shared" si="3"/>
        <v>19.5</v>
      </c>
      <c r="O9" s="35">
        <f t="shared" si="4"/>
        <v>25.59375</v>
      </c>
      <c r="P9" s="33">
        <f t="shared" si="5"/>
        <v>78.59375</v>
      </c>
      <c r="Q9" s="26"/>
      <c r="R9" s="26"/>
      <c r="S9" s="26"/>
      <c r="T9" s="26"/>
    </row>
    <row r="10" spans="1:20" ht="50.25" customHeight="1" x14ac:dyDescent="0.25">
      <c r="A10" s="66">
        <v>6</v>
      </c>
      <c r="B10" s="12" t="s">
        <v>1111</v>
      </c>
      <c r="C10" s="55" t="s">
        <v>1112</v>
      </c>
      <c r="D10" s="12" t="s">
        <v>1113</v>
      </c>
      <c r="E10" s="14">
        <v>11</v>
      </c>
      <c r="F10" s="12" t="s">
        <v>896</v>
      </c>
      <c r="G10" s="34">
        <v>29</v>
      </c>
      <c r="H10" s="34">
        <f t="shared" si="0"/>
        <v>29</v>
      </c>
      <c r="I10" s="34">
        <v>19</v>
      </c>
      <c r="J10" s="34"/>
      <c r="K10" s="34">
        <v>0.52</v>
      </c>
      <c r="L10" s="34">
        <f t="shared" si="1"/>
        <v>52</v>
      </c>
      <c r="M10" s="34">
        <f t="shared" si="2"/>
        <v>29</v>
      </c>
      <c r="N10" s="34">
        <f t="shared" si="3"/>
        <v>19</v>
      </c>
      <c r="O10" s="35">
        <f t="shared" si="4"/>
        <v>30.375</v>
      </c>
      <c r="P10" s="33">
        <f t="shared" si="5"/>
        <v>78.375</v>
      </c>
      <c r="Q10" s="26"/>
      <c r="R10" s="26"/>
      <c r="S10" s="26"/>
      <c r="T10" s="26"/>
    </row>
    <row r="11" spans="1:20" ht="34.5" customHeight="1" x14ac:dyDescent="0.25">
      <c r="A11" s="101">
        <v>7</v>
      </c>
      <c r="B11" s="79" t="s">
        <v>664</v>
      </c>
      <c r="C11" s="103" t="s">
        <v>1127</v>
      </c>
      <c r="D11" s="63" t="s">
        <v>646</v>
      </c>
      <c r="E11" s="131">
        <v>9</v>
      </c>
      <c r="F11" s="63" t="s">
        <v>656</v>
      </c>
      <c r="G11" s="34">
        <v>34</v>
      </c>
      <c r="H11" s="34">
        <f t="shared" si="0"/>
        <v>34</v>
      </c>
      <c r="I11" s="34">
        <v>18.8</v>
      </c>
      <c r="J11" s="34">
        <f>IF(OR(I11=MIN(I$5:I$80),I11=""),"",I11)</f>
        <v>18.8</v>
      </c>
      <c r="K11" s="34">
        <v>1.1000000000000001</v>
      </c>
      <c r="L11" s="34">
        <f t="shared" si="1"/>
        <v>70.000000000000014</v>
      </c>
      <c r="M11" s="34">
        <f t="shared" si="2"/>
        <v>34</v>
      </c>
      <c r="N11" s="34">
        <f t="shared" si="3"/>
        <v>18.8</v>
      </c>
      <c r="O11" s="35">
        <f t="shared" si="4"/>
        <v>25.312499999999996</v>
      </c>
      <c r="P11" s="33">
        <f t="shared" si="5"/>
        <v>78.112499999999997</v>
      </c>
      <c r="Q11" s="26"/>
      <c r="R11" s="26"/>
      <c r="S11" s="26"/>
      <c r="T11" s="26"/>
    </row>
    <row r="12" spans="1:20" ht="34.5" customHeight="1" x14ac:dyDescent="0.25">
      <c r="A12" s="101">
        <v>8</v>
      </c>
      <c r="B12" s="63" t="s">
        <v>661</v>
      </c>
      <c r="C12" s="53" t="s">
        <v>1124</v>
      </c>
      <c r="D12" s="63" t="s">
        <v>646</v>
      </c>
      <c r="E12" s="131">
        <v>11</v>
      </c>
      <c r="F12" s="79" t="s">
        <v>633</v>
      </c>
      <c r="G12" s="34">
        <v>31</v>
      </c>
      <c r="H12" s="34">
        <f t="shared" si="0"/>
        <v>31</v>
      </c>
      <c r="I12" s="34">
        <v>19.7</v>
      </c>
      <c r="J12" s="34">
        <f>IF(OR(I12=MIN(I$5:I$80),I12=""),"",I12)</f>
        <v>19.7</v>
      </c>
      <c r="K12" s="34">
        <v>1.03</v>
      </c>
      <c r="L12" s="34">
        <f t="shared" si="1"/>
        <v>63</v>
      </c>
      <c r="M12" s="34">
        <f t="shared" si="2"/>
        <v>31</v>
      </c>
      <c r="N12" s="34">
        <f t="shared" si="3"/>
        <v>19.7</v>
      </c>
      <c r="O12" s="35">
        <f t="shared" si="4"/>
        <v>27.28125</v>
      </c>
      <c r="P12" s="33">
        <f t="shared" si="5"/>
        <v>77.981250000000003</v>
      </c>
      <c r="Q12" s="26"/>
      <c r="R12" s="26"/>
      <c r="S12" s="26"/>
      <c r="T12" s="26"/>
    </row>
    <row r="13" spans="1:20" ht="30" x14ac:dyDescent="0.25">
      <c r="A13" s="101">
        <v>9</v>
      </c>
      <c r="B13" s="12" t="s">
        <v>1064</v>
      </c>
      <c r="C13" s="55" t="s">
        <v>1065</v>
      </c>
      <c r="D13" s="12" t="s">
        <v>192</v>
      </c>
      <c r="E13" s="14">
        <v>11</v>
      </c>
      <c r="F13" s="12" t="s">
        <v>167</v>
      </c>
      <c r="G13" s="34">
        <v>33</v>
      </c>
      <c r="H13" s="34">
        <f t="shared" si="0"/>
        <v>33</v>
      </c>
      <c r="I13" s="34">
        <v>18</v>
      </c>
      <c r="J13" s="34">
        <f>IF(OR(I13=MIN(I$5:I$80),I13=""),"",I13)</f>
        <v>18</v>
      </c>
      <c r="K13" s="34">
        <v>1.06</v>
      </c>
      <c r="L13" s="34">
        <f t="shared" si="1"/>
        <v>66</v>
      </c>
      <c r="M13" s="34">
        <f t="shared" si="2"/>
        <v>33</v>
      </c>
      <c r="N13" s="34">
        <f t="shared" si="3"/>
        <v>18</v>
      </c>
      <c r="O13" s="35">
        <f t="shared" si="4"/>
        <v>26.4375</v>
      </c>
      <c r="P13" s="33">
        <f t="shared" si="5"/>
        <v>77.4375</v>
      </c>
      <c r="Q13" s="26"/>
      <c r="R13" s="26"/>
      <c r="S13" s="26"/>
      <c r="T13" s="26"/>
    </row>
    <row r="14" spans="1:20" ht="30" x14ac:dyDescent="0.25">
      <c r="A14" s="66">
        <v>10</v>
      </c>
      <c r="B14" s="12" t="s">
        <v>1061</v>
      </c>
      <c r="C14" s="55" t="s">
        <v>1062</v>
      </c>
      <c r="D14" s="12" t="s">
        <v>122</v>
      </c>
      <c r="E14" s="14">
        <v>10</v>
      </c>
      <c r="F14" s="12" t="s">
        <v>142</v>
      </c>
      <c r="G14" s="34">
        <v>33</v>
      </c>
      <c r="H14" s="34">
        <f t="shared" si="0"/>
        <v>33</v>
      </c>
      <c r="I14" s="34">
        <v>15.5</v>
      </c>
      <c r="J14" s="34"/>
      <c r="K14" s="34">
        <v>0.57999999999999996</v>
      </c>
      <c r="L14" s="34">
        <f t="shared" si="1"/>
        <v>57.999999999999993</v>
      </c>
      <c r="M14" s="34">
        <f t="shared" si="2"/>
        <v>33</v>
      </c>
      <c r="N14" s="34">
        <f t="shared" si="3"/>
        <v>15.5</v>
      </c>
      <c r="O14" s="35">
        <f t="shared" si="4"/>
        <v>28.6875</v>
      </c>
      <c r="P14" s="33">
        <f t="shared" si="5"/>
        <v>77.1875</v>
      </c>
      <c r="Q14" s="26"/>
      <c r="R14" s="26"/>
      <c r="S14" s="26"/>
      <c r="T14" s="26"/>
    </row>
    <row r="15" spans="1:20" ht="30" x14ac:dyDescent="0.25">
      <c r="A15" s="101">
        <v>11</v>
      </c>
      <c r="B15" s="12" t="s">
        <v>491</v>
      </c>
      <c r="C15" s="55" t="s">
        <v>1100</v>
      </c>
      <c r="D15" s="12" t="s">
        <v>468</v>
      </c>
      <c r="E15" s="14">
        <v>11</v>
      </c>
      <c r="F15" s="12" t="s">
        <v>446</v>
      </c>
      <c r="G15" s="34">
        <v>29.5</v>
      </c>
      <c r="H15" s="34">
        <f t="shared" si="0"/>
        <v>29.5</v>
      </c>
      <c r="I15" s="34">
        <v>18</v>
      </c>
      <c r="J15" s="34">
        <f t="shared" ref="J15:J46" si="6">IF(OR(I15=MIN(I$5:I$80),I15=""),"",I15)</f>
        <v>18</v>
      </c>
      <c r="K15" s="34">
        <v>0.55000000000000004</v>
      </c>
      <c r="L15" s="34">
        <f t="shared" si="1"/>
        <v>55.000000000000007</v>
      </c>
      <c r="M15" s="34">
        <f t="shared" si="2"/>
        <v>29.5</v>
      </c>
      <c r="N15" s="34">
        <f t="shared" si="3"/>
        <v>18</v>
      </c>
      <c r="O15" s="35">
        <f t="shared" si="4"/>
        <v>29.53125</v>
      </c>
      <c r="P15" s="33">
        <f t="shared" si="5"/>
        <v>77.03125</v>
      </c>
      <c r="Q15" s="22"/>
      <c r="R15" s="22"/>
      <c r="S15" s="22"/>
      <c r="T15" s="22"/>
    </row>
    <row r="16" spans="1:20" ht="30" x14ac:dyDescent="0.25">
      <c r="A16" s="101">
        <v>12</v>
      </c>
      <c r="B16" s="63" t="s">
        <v>741</v>
      </c>
      <c r="C16" s="53" t="s">
        <v>1135</v>
      </c>
      <c r="D16" s="63" t="s">
        <v>717</v>
      </c>
      <c r="E16" s="131">
        <v>11</v>
      </c>
      <c r="F16" s="63" t="s">
        <v>695</v>
      </c>
      <c r="G16" s="34">
        <v>32</v>
      </c>
      <c r="H16" s="34">
        <f t="shared" si="0"/>
        <v>32</v>
      </c>
      <c r="I16" s="34">
        <v>18.8</v>
      </c>
      <c r="J16" s="34">
        <f t="shared" si="6"/>
        <v>18.8</v>
      </c>
      <c r="K16" s="34">
        <v>1.0900000000000001</v>
      </c>
      <c r="L16" s="34">
        <f t="shared" si="1"/>
        <v>69</v>
      </c>
      <c r="M16" s="34">
        <f t="shared" si="2"/>
        <v>32</v>
      </c>
      <c r="N16" s="34">
        <f t="shared" si="3"/>
        <v>18.8</v>
      </c>
      <c r="O16" s="35">
        <f t="shared" si="4"/>
        <v>25.59375</v>
      </c>
      <c r="P16" s="33">
        <f t="shared" si="5"/>
        <v>76.393749999999997</v>
      </c>
      <c r="Q16" s="22"/>
      <c r="R16" s="22"/>
      <c r="S16" s="22"/>
      <c r="T16" s="22"/>
    </row>
    <row r="17" spans="1:20" ht="30" x14ac:dyDescent="0.25">
      <c r="A17" s="101">
        <v>13</v>
      </c>
      <c r="B17" s="12" t="s">
        <v>366</v>
      </c>
      <c r="C17" s="55" t="s">
        <v>1084</v>
      </c>
      <c r="D17" s="12" t="s">
        <v>358</v>
      </c>
      <c r="E17" s="14">
        <v>11</v>
      </c>
      <c r="F17" s="12" t="s">
        <v>354</v>
      </c>
      <c r="G17" s="34">
        <v>28</v>
      </c>
      <c r="H17" s="34">
        <f t="shared" si="0"/>
        <v>28</v>
      </c>
      <c r="I17" s="34">
        <v>20</v>
      </c>
      <c r="J17" s="34">
        <f t="shared" si="6"/>
        <v>20</v>
      </c>
      <c r="K17" s="34">
        <v>1</v>
      </c>
      <c r="L17" s="34">
        <f t="shared" si="1"/>
        <v>60</v>
      </c>
      <c r="M17" s="34">
        <f t="shared" si="2"/>
        <v>28</v>
      </c>
      <c r="N17" s="34">
        <f t="shared" si="3"/>
        <v>20</v>
      </c>
      <c r="O17" s="35">
        <f t="shared" si="4"/>
        <v>28.125</v>
      </c>
      <c r="P17" s="33">
        <f t="shared" si="5"/>
        <v>76.125</v>
      </c>
      <c r="Q17" s="22"/>
      <c r="R17" s="22"/>
      <c r="S17" s="22"/>
      <c r="T17" s="22"/>
    </row>
    <row r="18" spans="1:20" ht="30" x14ac:dyDescent="0.25">
      <c r="A18" s="101">
        <v>14</v>
      </c>
      <c r="B18" s="63" t="s">
        <v>663</v>
      </c>
      <c r="C18" s="53" t="s">
        <v>1126</v>
      </c>
      <c r="D18" s="63" t="s">
        <v>646</v>
      </c>
      <c r="E18" s="131">
        <v>11</v>
      </c>
      <c r="F18" s="63" t="s">
        <v>633</v>
      </c>
      <c r="G18" s="34">
        <v>28.5</v>
      </c>
      <c r="H18" s="34">
        <f t="shared" si="0"/>
        <v>28.5</v>
      </c>
      <c r="I18" s="34">
        <v>19.5</v>
      </c>
      <c r="J18" s="34">
        <f t="shared" si="6"/>
        <v>19.5</v>
      </c>
      <c r="K18" s="34">
        <v>1.02</v>
      </c>
      <c r="L18" s="34">
        <f t="shared" si="1"/>
        <v>62</v>
      </c>
      <c r="M18" s="34">
        <f t="shared" si="2"/>
        <v>28.5</v>
      </c>
      <c r="N18" s="34">
        <f t="shared" si="3"/>
        <v>19.5</v>
      </c>
      <c r="O18" s="35">
        <f t="shared" si="4"/>
        <v>27.5625</v>
      </c>
      <c r="P18" s="33">
        <f t="shared" si="5"/>
        <v>75.5625</v>
      </c>
      <c r="Q18" s="22"/>
      <c r="R18" s="22"/>
      <c r="S18" s="22"/>
      <c r="T18" s="22"/>
    </row>
    <row r="19" spans="1:20" ht="45" x14ac:dyDescent="0.25">
      <c r="A19" s="101">
        <v>15</v>
      </c>
      <c r="B19" s="63" t="s">
        <v>613</v>
      </c>
      <c r="C19" s="53" t="s">
        <v>1119</v>
      </c>
      <c r="D19" s="63" t="s">
        <v>610</v>
      </c>
      <c r="E19" s="131">
        <v>10</v>
      </c>
      <c r="F19" s="79" t="s">
        <v>611</v>
      </c>
      <c r="G19" s="34">
        <v>34</v>
      </c>
      <c r="H19" s="34">
        <f t="shared" si="0"/>
        <v>34</v>
      </c>
      <c r="I19" s="34">
        <v>19.3</v>
      </c>
      <c r="J19" s="34">
        <f t="shared" si="6"/>
        <v>19.3</v>
      </c>
      <c r="K19" s="34">
        <v>1.21</v>
      </c>
      <c r="L19" s="34">
        <f t="shared" si="1"/>
        <v>81</v>
      </c>
      <c r="M19" s="34">
        <f t="shared" si="2"/>
        <v>34</v>
      </c>
      <c r="N19" s="34">
        <f t="shared" si="3"/>
        <v>19.3</v>
      </c>
      <c r="O19" s="35">
        <f t="shared" si="4"/>
        <v>22.21875</v>
      </c>
      <c r="P19" s="33">
        <f t="shared" si="5"/>
        <v>75.518749999999997</v>
      </c>
      <c r="Q19" s="22"/>
      <c r="R19" s="22"/>
      <c r="S19" s="22"/>
      <c r="T19" s="22"/>
    </row>
    <row r="20" spans="1:20" ht="30" x14ac:dyDescent="0.25">
      <c r="A20" s="101">
        <v>16</v>
      </c>
      <c r="B20" s="63" t="s">
        <v>737</v>
      </c>
      <c r="C20" s="53" t="s">
        <v>1131</v>
      </c>
      <c r="D20" s="63" t="s">
        <v>717</v>
      </c>
      <c r="E20" s="131">
        <v>9</v>
      </c>
      <c r="F20" s="79" t="s">
        <v>730</v>
      </c>
      <c r="G20" s="34">
        <v>35</v>
      </c>
      <c r="H20" s="34">
        <f t="shared" si="0"/>
        <v>35</v>
      </c>
      <c r="I20" s="34">
        <v>19.5</v>
      </c>
      <c r="J20" s="34">
        <f t="shared" si="6"/>
        <v>19.5</v>
      </c>
      <c r="K20" s="34">
        <v>1.26</v>
      </c>
      <c r="L20" s="34">
        <f t="shared" si="1"/>
        <v>86</v>
      </c>
      <c r="M20" s="34">
        <f t="shared" si="2"/>
        <v>35</v>
      </c>
      <c r="N20" s="34">
        <f t="shared" si="3"/>
        <v>19.5</v>
      </c>
      <c r="O20" s="35">
        <f t="shared" si="4"/>
        <v>20.8125</v>
      </c>
      <c r="P20" s="33">
        <f t="shared" si="5"/>
        <v>75.3125</v>
      </c>
      <c r="Q20" s="22"/>
      <c r="R20" s="22"/>
      <c r="S20" s="22"/>
      <c r="T20" s="22"/>
    </row>
    <row r="21" spans="1:20" ht="45" x14ac:dyDescent="0.25">
      <c r="A21" s="101">
        <v>17</v>
      </c>
      <c r="B21" s="12" t="s">
        <v>206</v>
      </c>
      <c r="C21" s="55" t="s">
        <v>1067</v>
      </c>
      <c r="D21" s="12" t="s">
        <v>202</v>
      </c>
      <c r="E21" s="14">
        <v>10</v>
      </c>
      <c r="F21" s="12" t="s">
        <v>203</v>
      </c>
      <c r="G21" s="34">
        <v>32</v>
      </c>
      <c r="H21" s="34">
        <f t="shared" si="0"/>
        <v>32</v>
      </c>
      <c r="I21" s="34">
        <v>18.5</v>
      </c>
      <c r="J21" s="34">
        <f t="shared" si="6"/>
        <v>18.5</v>
      </c>
      <c r="K21" s="36">
        <v>1.1299999999999999</v>
      </c>
      <c r="L21" s="34">
        <f t="shared" si="1"/>
        <v>72.999999999999986</v>
      </c>
      <c r="M21" s="34">
        <f t="shared" si="2"/>
        <v>32</v>
      </c>
      <c r="N21" s="34">
        <f t="shared" si="3"/>
        <v>18.5</v>
      </c>
      <c r="O21" s="35">
        <f t="shared" si="4"/>
        <v>24.468750000000004</v>
      </c>
      <c r="P21" s="33">
        <f t="shared" si="5"/>
        <v>74.96875</v>
      </c>
      <c r="Q21" s="22"/>
      <c r="R21" s="22"/>
      <c r="S21" s="22"/>
      <c r="T21" s="22"/>
    </row>
    <row r="22" spans="1:20" ht="45" x14ac:dyDescent="0.25">
      <c r="A22" s="101">
        <v>18</v>
      </c>
      <c r="B22" s="75" t="s">
        <v>738</v>
      </c>
      <c r="C22" s="52" t="s">
        <v>1132</v>
      </c>
      <c r="D22" s="63" t="s">
        <v>717</v>
      </c>
      <c r="E22" s="131">
        <v>10</v>
      </c>
      <c r="F22" s="63" t="s">
        <v>698</v>
      </c>
      <c r="G22" s="34">
        <v>34</v>
      </c>
      <c r="H22" s="34">
        <f t="shared" si="0"/>
        <v>34</v>
      </c>
      <c r="I22" s="34">
        <v>20</v>
      </c>
      <c r="J22" s="34">
        <f t="shared" si="6"/>
        <v>20</v>
      </c>
      <c r="K22" s="34">
        <v>1.29</v>
      </c>
      <c r="L22" s="34">
        <f t="shared" si="1"/>
        <v>89</v>
      </c>
      <c r="M22" s="34">
        <f t="shared" si="2"/>
        <v>34</v>
      </c>
      <c r="N22" s="34">
        <f t="shared" si="3"/>
        <v>20</v>
      </c>
      <c r="O22" s="35">
        <f t="shared" si="4"/>
        <v>19.96875</v>
      </c>
      <c r="P22" s="33">
        <f t="shared" si="5"/>
        <v>73.96875</v>
      </c>
      <c r="Q22" s="22"/>
      <c r="R22" s="22"/>
      <c r="S22" s="22"/>
      <c r="T22" s="22"/>
    </row>
    <row r="23" spans="1:20" ht="30" x14ac:dyDescent="0.25">
      <c r="A23" s="101">
        <v>19</v>
      </c>
      <c r="B23" s="12" t="s">
        <v>427</v>
      </c>
      <c r="C23" s="55" t="s">
        <v>1097</v>
      </c>
      <c r="D23" s="12" t="s">
        <v>407</v>
      </c>
      <c r="E23" s="14">
        <v>11</v>
      </c>
      <c r="F23" s="12" t="s">
        <v>411</v>
      </c>
      <c r="G23" s="34">
        <v>25.5</v>
      </c>
      <c r="H23" s="34">
        <f t="shared" si="0"/>
        <v>25.5</v>
      </c>
      <c r="I23" s="34">
        <v>17</v>
      </c>
      <c r="J23" s="34">
        <f t="shared" si="6"/>
        <v>17</v>
      </c>
      <c r="K23" s="34">
        <v>0.5</v>
      </c>
      <c r="L23" s="34">
        <f t="shared" si="1"/>
        <v>50</v>
      </c>
      <c r="M23" s="34">
        <f t="shared" si="2"/>
        <v>25.5</v>
      </c>
      <c r="N23" s="34">
        <f t="shared" si="3"/>
        <v>17</v>
      </c>
      <c r="O23" s="35">
        <f t="shared" si="4"/>
        <v>30.9375</v>
      </c>
      <c r="P23" s="33">
        <f t="shared" si="5"/>
        <v>73.4375</v>
      </c>
      <c r="Q23" s="22"/>
      <c r="R23" s="22"/>
      <c r="S23" s="22"/>
      <c r="T23" s="22"/>
    </row>
    <row r="24" spans="1:20" ht="30" x14ac:dyDescent="0.25">
      <c r="A24" s="101">
        <v>20</v>
      </c>
      <c r="B24" s="12" t="s">
        <v>257</v>
      </c>
      <c r="C24" s="55" t="s">
        <v>1073</v>
      </c>
      <c r="D24" s="12" t="s">
        <v>229</v>
      </c>
      <c r="E24" s="14">
        <v>10</v>
      </c>
      <c r="F24" s="12" t="s">
        <v>230</v>
      </c>
      <c r="G24" s="34">
        <v>25.5</v>
      </c>
      <c r="H24" s="34">
        <f t="shared" si="0"/>
        <v>25.5</v>
      </c>
      <c r="I24" s="34">
        <v>16</v>
      </c>
      <c r="J24" s="34">
        <f t="shared" si="6"/>
        <v>16</v>
      </c>
      <c r="K24" s="34">
        <v>0.47</v>
      </c>
      <c r="L24" s="34">
        <f t="shared" si="1"/>
        <v>47</v>
      </c>
      <c r="M24" s="34">
        <f t="shared" si="2"/>
        <v>25.5</v>
      </c>
      <c r="N24" s="34">
        <f t="shared" si="3"/>
        <v>16</v>
      </c>
      <c r="O24" s="35">
        <f t="shared" si="4"/>
        <v>31.78125</v>
      </c>
      <c r="P24" s="33">
        <f t="shared" si="5"/>
        <v>73.28125</v>
      </c>
      <c r="Q24" s="22"/>
      <c r="R24" s="22"/>
      <c r="S24" s="22"/>
      <c r="T24" s="22"/>
    </row>
    <row r="25" spans="1:20" ht="33" customHeight="1" x14ac:dyDescent="0.25">
      <c r="A25" s="101">
        <v>21</v>
      </c>
      <c r="B25" s="12" t="s">
        <v>43</v>
      </c>
      <c r="C25" s="53" t="s">
        <v>1054</v>
      </c>
      <c r="D25" s="12" t="s">
        <v>33</v>
      </c>
      <c r="E25" s="14">
        <v>9</v>
      </c>
      <c r="F25" s="12" t="s">
        <v>34</v>
      </c>
      <c r="G25" s="34">
        <v>30</v>
      </c>
      <c r="H25" s="34">
        <f t="shared" si="0"/>
        <v>30</v>
      </c>
      <c r="I25" s="34">
        <v>15.5</v>
      </c>
      <c r="J25" s="34">
        <f t="shared" si="6"/>
        <v>15.5</v>
      </c>
      <c r="K25" s="34">
        <v>1.03</v>
      </c>
      <c r="L25" s="34">
        <f t="shared" si="1"/>
        <v>63</v>
      </c>
      <c r="M25" s="34">
        <f t="shared" si="2"/>
        <v>30</v>
      </c>
      <c r="N25" s="34">
        <f t="shared" si="3"/>
        <v>15.5</v>
      </c>
      <c r="O25" s="35">
        <f t="shared" si="4"/>
        <v>27.28125</v>
      </c>
      <c r="P25" s="33">
        <f t="shared" si="5"/>
        <v>72.78125</v>
      </c>
      <c r="Q25" s="22"/>
      <c r="R25" s="22"/>
      <c r="S25" s="22"/>
      <c r="T25" s="22"/>
    </row>
    <row r="26" spans="1:20" ht="30" x14ac:dyDescent="0.25">
      <c r="A26" s="101">
        <v>22</v>
      </c>
      <c r="B26" s="12" t="s">
        <v>1074</v>
      </c>
      <c r="C26" s="55" t="s">
        <v>1075</v>
      </c>
      <c r="D26" s="12" t="s">
        <v>229</v>
      </c>
      <c r="E26" s="14">
        <v>10</v>
      </c>
      <c r="F26" s="12" t="s">
        <v>230</v>
      </c>
      <c r="G26" s="34">
        <v>25.5</v>
      </c>
      <c r="H26" s="34">
        <f t="shared" si="0"/>
        <v>25.5</v>
      </c>
      <c r="I26" s="34">
        <v>16</v>
      </c>
      <c r="J26" s="34">
        <f t="shared" si="6"/>
        <v>16</v>
      </c>
      <c r="K26" s="34">
        <v>0.5</v>
      </c>
      <c r="L26" s="34">
        <f t="shared" si="1"/>
        <v>50</v>
      </c>
      <c r="M26" s="34">
        <f t="shared" si="2"/>
        <v>25.5</v>
      </c>
      <c r="N26" s="34">
        <f t="shared" si="3"/>
        <v>16</v>
      </c>
      <c r="O26" s="35">
        <f t="shared" si="4"/>
        <v>30.9375</v>
      </c>
      <c r="P26" s="33">
        <f t="shared" si="5"/>
        <v>72.4375</v>
      </c>
      <c r="Q26" s="22"/>
      <c r="R26" s="22"/>
      <c r="S26" s="22"/>
      <c r="T26" s="22"/>
    </row>
    <row r="27" spans="1:20" ht="30" x14ac:dyDescent="0.25">
      <c r="A27" s="101">
        <v>23</v>
      </c>
      <c r="B27" s="69" t="s">
        <v>690</v>
      </c>
      <c r="C27" s="52" t="s">
        <v>1130</v>
      </c>
      <c r="D27" s="63" t="s">
        <v>670</v>
      </c>
      <c r="E27" s="67">
        <v>11</v>
      </c>
      <c r="F27" s="63" t="s">
        <v>674</v>
      </c>
      <c r="G27" s="34">
        <v>31.5</v>
      </c>
      <c r="H27" s="34">
        <f t="shared" si="0"/>
        <v>31.5</v>
      </c>
      <c r="I27" s="34">
        <v>17</v>
      </c>
      <c r="J27" s="34">
        <f t="shared" si="6"/>
        <v>17</v>
      </c>
      <c r="K27" s="34">
        <v>1.1599999999999999</v>
      </c>
      <c r="L27" s="34">
        <f t="shared" si="1"/>
        <v>76</v>
      </c>
      <c r="M27" s="34">
        <f t="shared" si="2"/>
        <v>31.5</v>
      </c>
      <c r="N27" s="34">
        <f t="shared" si="3"/>
        <v>17</v>
      </c>
      <c r="O27" s="35">
        <f t="shared" si="4"/>
        <v>23.625</v>
      </c>
      <c r="P27" s="33">
        <f t="shared" si="5"/>
        <v>72.125</v>
      </c>
      <c r="Q27" s="22"/>
      <c r="R27" s="22"/>
      <c r="S27" s="22"/>
      <c r="T27" s="22"/>
    </row>
    <row r="28" spans="1:20" ht="30" x14ac:dyDescent="0.25">
      <c r="A28" s="132">
        <v>24</v>
      </c>
      <c r="B28" s="12" t="s">
        <v>493</v>
      </c>
      <c r="C28" s="55" t="s">
        <v>1102</v>
      </c>
      <c r="D28" s="12" t="s">
        <v>468</v>
      </c>
      <c r="E28" s="14">
        <v>10</v>
      </c>
      <c r="F28" s="12" t="s">
        <v>446</v>
      </c>
      <c r="G28" s="34">
        <v>31.5</v>
      </c>
      <c r="H28" s="34">
        <f t="shared" si="0"/>
        <v>31.5</v>
      </c>
      <c r="I28" s="34">
        <v>19.7</v>
      </c>
      <c r="J28" s="34">
        <f t="shared" si="6"/>
        <v>19.7</v>
      </c>
      <c r="K28" s="34">
        <v>1.26</v>
      </c>
      <c r="L28" s="34">
        <f t="shared" si="1"/>
        <v>86</v>
      </c>
      <c r="M28" s="34">
        <f t="shared" si="2"/>
        <v>31.5</v>
      </c>
      <c r="N28" s="34">
        <f t="shared" si="3"/>
        <v>19.7</v>
      </c>
      <c r="O28" s="35">
        <f t="shared" si="4"/>
        <v>20.8125</v>
      </c>
      <c r="P28" s="33">
        <f t="shared" si="5"/>
        <v>72.012500000000003</v>
      </c>
      <c r="Q28" s="22"/>
      <c r="R28" s="22"/>
      <c r="S28" s="22"/>
      <c r="T28" s="22"/>
    </row>
    <row r="29" spans="1:20" ht="30" x14ac:dyDescent="0.25">
      <c r="A29" s="101">
        <v>25</v>
      </c>
      <c r="B29" s="69" t="s">
        <v>689</v>
      </c>
      <c r="C29" s="53" t="s">
        <v>1129</v>
      </c>
      <c r="D29" s="63" t="s">
        <v>670</v>
      </c>
      <c r="E29" s="67">
        <v>11</v>
      </c>
      <c r="F29" s="63" t="s">
        <v>674</v>
      </c>
      <c r="G29" s="34">
        <v>33.5</v>
      </c>
      <c r="H29" s="34">
        <f t="shared" si="0"/>
        <v>33.5</v>
      </c>
      <c r="I29" s="34">
        <v>17</v>
      </c>
      <c r="J29" s="34">
        <f t="shared" si="6"/>
        <v>17</v>
      </c>
      <c r="K29" s="34">
        <v>1.26</v>
      </c>
      <c r="L29" s="34">
        <f t="shared" si="1"/>
        <v>86</v>
      </c>
      <c r="M29" s="34">
        <f t="shared" si="2"/>
        <v>33.5</v>
      </c>
      <c r="N29" s="34">
        <f t="shared" si="3"/>
        <v>17</v>
      </c>
      <c r="O29" s="35">
        <f t="shared" si="4"/>
        <v>20.8125</v>
      </c>
      <c r="P29" s="33">
        <f t="shared" si="5"/>
        <v>71.3125</v>
      </c>
      <c r="Q29" s="22"/>
      <c r="R29" s="22"/>
      <c r="S29" s="22"/>
      <c r="T29" s="22"/>
    </row>
    <row r="30" spans="1:20" ht="30" x14ac:dyDescent="0.25">
      <c r="A30" s="101">
        <v>26</v>
      </c>
      <c r="B30" s="12" t="s">
        <v>365</v>
      </c>
      <c r="C30" s="55" t="s">
        <v>1083</v>
      </c>
      <c r="D30" s="12" t="s">
        <v>358</v>
      </c>
      <c r="E30" s="14">
        <v>10</v>
      </c>
      <c r="F30" s="12" t="s">
        <v>356</v>
      </c>
      <c r="G30" s="34">
        <v>31</v>
      </c>
      <c r="H30" s="34">
        <f t="shared" si="0"/>
        <v>31</v>
      </c>
      <c r="I30" s="34">
        <v>18.5</v>
      </c>
      <c r="J30" s="34">
        <f t="shared" si="6"/>
        <v>18.5</v>
      </c>
      <c r="K30" s="34">
        <v>1.23</v>
      </c>
      <c r="L30" s="34">
        <f t="shared" si="1"/>
        <v>83</v>
      </c>
      <c r="M30" s="34">
        <f t="shared" si="2"/>
        <v>31</v>
      </c>
      <c r="N30" s="34">
        <f t="shared" si="3"/>
        <v>18.5</v>
      </c>
      <c r="O30" s="35">
        <f t="shared" si="4"/>
        <v>21.65625</v>
      </c>
      <c r="P30" s="33">
        <f t="shared" si="5"/>
        <v>71.15625</v>
      </c>
      <c r="Q30" s="22"/>
      <c r="R30" s="22"/>
      <c r="S30" s="22"/>
      <c r="T30" s="22"/>
    </row>
    <row r="31" spans="1:20" ht="30" x14ac:dyDescent="0.25">
      <c r="A31" s="101">
        <v>27</v>
      </c>
      <c r="B31" s="12" t="s">
        <v>159</v>
      </c>
      <c r="C31" s="55" t="s">
        <v>1060</v>
      </c>
      <c r="D31" s="12" t="s">
        <v>122</v>
      </c>
      <c r="E31" s="14">
        <v>10</v>
      </c>
      <c r="F31" s="12" t="s">
        <v>142</v>
      </c>
      <c r="G31" s="34">
        <v>33</v>
      </c>
      <c r="H31" s="34">
        <f t="shared" si="0"/>
        <v>33</v>
      </c>
      <c r="I31" s="34">
        <v>17</v>
      </c>
      <c r="J31" s="34">
        <f t="shared" si="6"/>
        <v>17</v>
      </c>
      <c r="K31" s="34">
        <v>1.25</v>
      </c>
      <c r="L31" s="34">
        <f t="shared" si="1"/>
        <v>85</v>
      </c>
      <c r="M31" s="34">
        <f t="shared" si="2"/>
        <v>33</v>
      </c>
      <c r="N31" s="34">
        <f t="shared" si="3"/>
        <v>17</v>
      </c>
      <c r="O31" s="35">
        <f t="shared" si="4"/>
        <v>21.09375</v>
      </c>
      <c r="P31" s="33">
        <f t="shared" si="5"/>
        <v>71.09375</v>
      </c>
      <c r="Q31" s="22"/>
      <c r="R31" s="22"/>
      <c r="S31" s="22"/>
      <c r="T31" s="22"/>
    </row>
    <row r="32" spans="1:20" ht="30" x14ac:dyDescent="0.25">
      <c r="A32" s="101">
        <v>28</v>
      </c>
      <c r="B32" s="12" t="s">
        <v>337</v>
      </c>
      <c r="C32" s="55" t="s">
        <v>1081</v>
      </c>
      <c r="D32" s="12" t="s">
        <v>293</v>
      </c>
      <c r="E32" s="14">
        <v>9</v>
      </c>
      <c r="F32" s="12" t="s">
        <v>294</v>
      </c>
      <c r="G32" s="34">
        <v>35</v>
      </c>
      <c r="H32" s="34">
        <f t="shared" si="0"/>
        <v>35</v>
      </c>
      <c r="I32" s="34">
        <v>15</v>
      </c>
      <c r="J32" s="34">
        <f t="shared" si="6"/>
        <v>15</v>
      </c>
      <c r="K32" s="34">
        <v>1.25</v>
      </c>
      <c r="L32" s="34">
        <f t="shared" si="1"/>
        <v>85</v>
      </c>
      <c r="M32" s="34">
        <f t="shared" si="2"/>
        <v>35</v>
      </c>
      <c r="N32" s="34">
        <f t="shared" si="3"/>
        <v>15</v>
      </c>
      <c r="O32" s="35">
        <f t="shared" si="4"/>
        <v>21.09375</v>
      </c>
      <c r="P32" s="33">
        <f t="shared" si="5"/>
        <v>71.09375</v>
      </c>
      <c r="Q32" s="22"/>
      <c r="R32" s="22"/>
      <c r="S32" s="22"/>
      <c r="T32" s="22"/>
    </row>
    <row r="33" spans="1:20" ht="45" x14ac:dyDescent="0.25">
      <c r="A33" s="101">
        <v>29</v>
      </c>
      <c r="B33" s="12" t="s">
        <v>205</v>
      </c>
      <c r="C33" s="55" t="s">
        <v>1066</v>
      </c>
      <c r="D33" s="12" t="s">
        <v>202</v>
      </c>
      <c r="E33" s="14">
        <v>9</v>
      </c>
      <c r="F33" s="12" t="s">
        <v>203</v>
      </c>
      <c r="G33" s="34">
        <v>32</v>
      </c>
      <c r="H33" s="34">
        <f t="shared" si="0"/>
        <v>32</v>
      </c>
      <c r="I33" s="34">
        <v>19.5</v>
      </c>
      <c r="J33" s="34">
        <f t="shared" si="6"/>
        <v>19.5</v>
      </c>
      <c r="K33" s="34">
        <v>1.31</v>
      </c>
      <c r="L33" s="34">
        <f t="shared" si="1"/>
        <v>91</v>
      </c>
      <c r="M33" s="34">
        <f t="shared" si="2"/>
        <v>32</v>
      </c>
      <c r="N33" s="34">
        <f t="shared" si="3"/>
        <v>19.5</v>
      </c>
      <c r="O33" s="35">
        <f t="shared" si="4"/>
        <v>19.40625</v>
      </c>
      <c r="P33" s="33">
        <f t="shared" si="5"/>
        <v>70.90625</v>
      </c>
      <c r="Q33" s="22"/>
      <c r="R33" s="22"/>
      <c r="S33" s="22"/>
      <c r="T33" s="22"/>
    </row>
    <row r="34" spans="1:20" ht="30" x14ac:dyDescent="0.25">
      <c r="A34" s="101">
        <v>30</v>
      </c>
      <c r="B34" s="12" t="s">
        <v>157</v>
      </c>
      <c r="C34" s="55" t="s">
        <v>1058</v>
      </c>
      <c r="D34" s="12" t="s">
        <v>122</v>
      </c>
      <c r="E34" s="14">
        <v>9</v>
      </c>
      <c r="F34" s="12" t="s">
        <v>123</v>
      </c>
      <c r="G34" s="34">
        <v>34</v>
      </c>
      <c r="H34" s="34">
        <f t="shared" si="0"/>
        <v>34</v>
      </c>
      <c r="I34" s="34">
        <v>17</v>
      </c>
      <c r="J34" s="34">
        <f t="shared" si="6"/>
        <v>17</v>
      </c>
      <c r="K34" s="34">
        <v>1.3</v>
      </c>
      <c r="L34" s="34">
        <f t="shared" si="1"/>
        <v>90</v>
      </c>
      <c r="M34" s="34">
        <f t="shared" si="2"/>
        <v>34</v>
      </c>
      <c r="N34" s="34">
        <f t="shared" si="3"/>
        <v>17</v>
      </c>
      <c r="O34" s="35">
        <f t="shared" si="4"/>
        <v>19.6875</v>
      </c>
      <c r="P34" s="33">
        <f t="shared" si="5"/>
        <v>70.6875</v>
      </c>
      <c r="Q34" s="22"/>
      <c r="R34" s="22"/>
      <c r="S34" s="22"/>
      <c r="T34" s="22"/>
    </row>
    <row r="35" spans="1:20" ht="30" x14ac:dyDescent="0.25">
      <c r="A35" s="101">
        <v>31</v>
      </c>
      <c r="B35" s="12" t="s">
        <v>425</v>
      </c>
      <c r="C35" s="55" t="s">
        <v>1095</v>
      </c>
      <c r="D35" s="12" t="s">
        <v>407</v>
      </c>
      <c r="E35" s="14">
        <v>9</v>
      </c>
      <c r="F35" s="12" t="s">
        <v>411</v>
      </c>
      <c r="G35" s="34">
        <v>27</v>
      </c>
      <c r="H35" s="34">
        <f t="shared" si="0"/>
        <v>27</v>
      </c>
      <c r="I35" s="34">
        <v>19</v>
      </c>
      <c r="J35" s="34">
        <f t="shared" si="6"/>
        <v>19</v>
      </c>
      <c r="K35" s="34">
        <v>1.1499999999999999</v>
      </c>
      <c r="L35" s="34">
        <f t="shared" si="1"/>
        <v>74.999999999999986</v>
      </c>
      <c r="M35" s="34">
        <f t="shared" si="2"/>
        <v>27</v>
      </c>
      <c r="N35" s="34">
        <f t="shared" si="3"/>
        <v>19</v>
      </c>
      <c r="O35" s="35">
        <f t="shared" si="4"/>
        <v>23.906250000000004</v>
      </c>
      <c r="P35" s="33">
        <f t="shared" si="5"/>
        <v>69.90625</v>
      </c>
      <c r="Q35" s="22"/>
      <c r="R35" s="22"/>
      <c r="S35" s="22"/>
      <c r="T35" s="22"/>
    </row>
    <row r="36" spans="1:20" ht="30" x14ac:dyDescent="0.25">
      <c r="A36" s="101">
        <v>32</v>
      </c>
      <c r="B36" s="69" t="s">
        <v>110</v>
      </c>
      <c r="C36" s="48" t="s">
        <v>1056</v>
      </c>
      <c r="D36" s="58" t="s">
        <v>93</v>
      </c>
      <c r="E36" s="48">
        <v>9</v>
      </c>
      <c r="F36" s="59" t="s">
        <v>102</v>
      </c>
      <c r="G36" s="34">
        <v>20</v>
      </c>
      <c r="H36" s="34">
        <f t="shared" si="0"/>
        <v>20</v>
      </c>
      <c r="I36" s="34">
        <v>20</v>
      </c>
      <c r="J36" s="34">
        <f t="shared" si="6"/>
        <v>20</v>
      </c>
      <c r="K36" s="34">
        <v>0.54</v>
      </c>
      <c r="L36" s="34">
        <f t="shared" si="1"/>
        <v>54</v>
      </c>
      <c r="M36" s="34">
        <f t="shared" si="2"/>
        <v>20</v>
      </c>
      <c r="N36" s="34">
        <f t="shared" si="3"/>
        <v>20</v>
      </c>
      <c r="O36" s="35">
        <f t="shared" si="4"/>
        <v>29.8125</v>
      </c>
      <c r="P36" s="33">
        <f t="shared" si="5"/>
        <v>69.8125</v>
      </c>
      <c r="Q36" s="22"/>
      <c r="R36" s="22"/>
      <c r="S36" s="22"/>
      <c r="T36" s="22"/>
    </row>
    <row r="37" spans="1:20" ht="30" x14ac:dyDescent="0.25">
      <c r="A37" s="101">
        <v>33</v>
      </c>
      <c r="B37" s="12" t="s">
        <v>160</v>
      </c>
      <c r="C37" s="55" t="s">
        <v>1063</v>
      </c>
      <c r="D37" s="12" t="s">
        <v>122</v>
      </c>
      <c r="E37" s="14">
        <v>10</v>
      </c>
      <c r="F37" s="12" t="s">
        <v>142</v>
      </c>
      <c r="G37" s="34">
        <v>33</v>
      </c>
      <c r="H37" s="34">
        <f t="shared" ref="H37:H68" si="7">IF(OR(G37=MIN(G$5:G$80),G37=""),"",G37)</f>
        <v>33</v>
      </c>
      <c r="I37" s="34">
        <v>18</v>
      </c>
      <c r="J37" s="34">
        <f t="shared" si="6"/>
        <v>18</v>
      </c>
      <c r="K37" s="34">
        <v>1.34</v>
      </c>
      <c r="L37" s="34">
        <f t="shared" ref="L37:L68" si="8">IF(K37&lt;&gt;"",INT(K37)*60+(K37-INT(K37))*100,"")</f>
        <v>94</v>
      </c>
      <c r="M37" s="34">
        <f t="shared" ref="M37:M68" si="9">IF(G37&lt;&gt;"",(35*G37)/MAX(G$5:G$80),"")</f>
        <v>33</v>
      </c>
      <c r="N37" s="34">
        <f t="shared" ref="N37:N68" si="10">IF(I37&lt;&gt;"",IF(I37=0,0,(20*I37)/MAX(I$5:I$80)),"0")</f>
        <v>18</v>
      </c>
      <c r="O37" s="35">
        <f t="shared" ref="O37:O68" si="11">IF(L37&lt;&gt;"",IF(K37=0,"0",45/(MAX(L$5:L$80)-SMALL(L$5:L$81,COUNTIF(L$5:L$80,"&lt;=0")+1))*(MAX(L$5:L$80)-L37)),"0")</f>
        <v>18.5625</v>
      </c>
      <c r="P37" s="33">
        <f t="shared" ref="P37:P68" si="12">M37+N37+O37</f>
        <v>69.5625</v>
      </c>
      <c r="Q37" s="22"/>
      <c r="R37" s="22"/>
      <c r="S37" s="22"/>
      <c r="T37" s="22"/>
    </row>
    <row r="38" spans="1:20" ht="30" x14ac:dyDescent="0.25">
      <c r="A38" s="101">
        <v>34</v>
      </c>
      <c r="B38" s="12" t="s">
        <v>494</v>
      </c>
      <c r="C38" s="55" t="s">
        <v>1103</v>
      </c>
      <c r="D38" s="12" t="s">
        <v>468</v>
      </c>
      <c r="E38" s="14">
        <v>9</v>
      </c>
      <c r="F38" s="12" t="s">
        <v>474</v>
      </c>
      <c r="G38" s="34">
        <v>30.5</v>
      </c>
      <c r="H38" s="34">
        <f t="shared" si="7"/>
        <v>30.5</v>
      </c>
      <c r="I38" s="34">
        <v>19.8</v>
      </c>
      <c r="J38" s="34">
        <f t="shared" si="6"/>
        <v>19.8</v>
      </c>
      <c r="K38" s="34">
        <v>1.32</v>
      </c>
      <c r="L38" s="34">
        <f t="shared" si="8"/>
        <v>92</v>
      </c>
      <c r="M38" s="34">
        <f t="shared" si="9"/>
        <v>30.5</v>
      </c>
      <c r="N38" s="34">
        <f t="shared" si="10"/>
        <v>19.8</v>
      </c>
      <c r="O38" s="35">
        <f t="shared" si="11"/>
        <v>19.125</v>
      </c>
      <c r="P38" s="33">
        <f t="shared" si="12"/>
        <v>69.424999999999997</v>
      </c>
      <c r="Q38" s="22"/>
      <c r="R38" s="22"/>
      <c r="S38" s="22"/>
      <c r="T38" s="22"/>
    </row>
    <row r="39" spans="1:20" ht="30" x14ac:dyDescent="0.25">
      <c r="A39" s="101">
        <v>35</v>
      </c>
      <c r="B39" s="63" t="s">
        <v>665</v>
      </c>
      <c r="C39" s="52" t="s">
        <v>1128</v>
      </c>
      <c r="D39" s="63" t="s">
        <v>646</v>
      </c>
      <c r="E39" s="131">
        <v>9</v>
      </c>
      <c r="F39" s="63" t="s">
        <v>656</v>
      </c>
      <c r="G39" s="34">
        <v>30</v>
      </c>
      <c r="H39" s="34">
        <f t="shared" si="7"/>
        <v>30</v>
      </c>
      <c r="I39" s="34">
        <v>16.3</v>
      </c>
      <c r="J39" s="34">
        <f t="shared" si="6"/>
        <v>16.3</v>
      </c>
      <c r="K39" s="34">
        <v>1.19</v>
      </c>
      <c r="L39" s="34">
        <f t="shared" si="8"/>
        <v>79</v>
      </c>
      <c r="M39" s="34">
        <f t="shared" si="9"/>
        <v>30</v>
      </c>
      <c r="N39" s="34">
        <f t="shared" si="10"/>
        <v>16.3</v>
      </c>
      <c r="O39" s="35">
        <f t="shared" si="11"/>
        <v>22.78125</v>
      </c>
      <c r="P39" s="33">
        <f t="shared" si="12"/>
        <v>69.081249999999997</v>
      </c>
      <c r="Q39" s="22"/>
      <c r="R39" s="22"/>
      <c r="S39" s="22"/>
      <c r="T39" s="22"/>
    </row>
    <row r="40" spans="1:20" s="23" customFormat="1" ht="30" x14ac:dyDescent="0.25">
      <c r="A40" s="101">
        <v>36</v>
      </c>
      <c r="B40" s="63" t="s">
        <v>742</v>
      </c>
      <c r="C40" s="53" t="s">
        <v>1137</v>
      </c>
      <c r="D40" s="63" t="s">
        <v>717</v>
      </c>
      <c r="E40" s="131">
        <v>11</v>
      </c>
      <c r="F40" s="79" t="s">
        <v>695</v>
      </c>
      <c r="G40" s="34">
        <v>34</v>
      </c>
      <c r="H40" s="34">
        <f t="shared" si="7"/>
        <v>34</v>
      </c>
      <c r="I40" s="34">
        <v>15</v>
      </c>
      <c r="J40" s="34">
        <f t="shared" si="6"/>
        <v>15</v>
      </c>
      <c r="K40" s="34">
        <v>1.3</v>
      </c>
      <c r="L40" s="34">
        <f t="shared" si="8"/>
        <v>90</v>
      </c>
      <c r="M40" s="34">
        <f t="shared" si="9"/>
        <v>34</v>
      </c>
      <c r="N40" s="34">
        <f t="shared" si="10"/>
        <v>15</v>
      </c>
      <c r="O40" s="35">
        <f t="shared" si="11"/>
        <v>19.6875</v>
      </c>
      <c r="P40" s="33">
        <f t="shared" si="12"/>
        <v>68.6875</v>
      </c>
      <c r="Q40" s="22"/>
      <c r="R40" s="22"/>
      <c r="S40" s="22"/>
      <c r="T40" s="22"/>
    </row>
    <row r="41" spans="1:20" ht="30" x14ac:dyDescent="0.25">
      <c r="A41" s="101">
        <v>37</v>
      </c>
      <c r="B41" s="63" t="s">
        <v>784</v>
      </c>
      <c r="C41" s="53" t="s">
        <v>1107</v>
      </c>
      <c r="D41" s="63" t="s">
        <v>513</v>
      </c>
      <c r="E41" s="66">
        <v>9</v>
      </c>
      <c r="F41" s="63" t="s">
        <v>783</v>
      </c>
      <c r="G41" s="34">
        <v>14</v>
      </c>
      <c r="H41" s="34">
        <f t="shared" si="7"/>
        <v>14</v>
      </c>
      <c r="I41" s="34">
        <v>20</v>
      </c>
      <c r="J41" s="34">
        <f t="shared" si="6"/>
        <v>20</v>
      </c>
      <c r="K41" s="34">
        <v>0.37</v>
      </c>
      <c r="L41" s="34">
        <f t="shared" si="8"/>
        <v>37</v>
      </c>
      <c r="M41" s="34">
        <f t="shared" si="9"/>
        <v>14</v>
      </c>
      <c r="N41" s="34">
        <f t="shared" si="10"/>
        <v>20</v>
      </c>
      <c r="O41" s="35">
        <f t="shared" si="11"/>
        <v>34.59375</v>
      </c>
      <c r="P41" s="33">
        <f t="shared" si="12"/>
        <v>68.59375</v>
      </c>
      <c r="Q41" s="22"/>
      <c r="R41" s="22"/>
      <c r="S41" s="22"/>
      <c r="T41" s="22"/>
    </row>
    <row r="42" spans="1:20" ht="30" x14ac:dyDescent="0.25">
      <c r="A42" s="101">
        <v>38</v>
      </c>
      <c r="B42" s="12" t="s">
        <v>158</v>
      </c>
      <c r="C42" s="55" t="s">
        <v>1059</v>
      </c>
      <c r="D42" s="12" t="s">
        <v>122</v>
      </c>
      <c r="E42" s="14">
        <v>9</v>
      </c>
      <c r="F42" s="12" t="s">
        <v>123</v>
      </c>
      <c r="G42" s="34">
        <v>34</v>
      </c>
      <c r="H42" s="34">
        <f t="shared" si="7"/>
        <v>34</v>
      </c>
      <c r="I42" s="34">
        <v>14.5</v>
      </c>
      <c r="J42" s="34">
        <f t="shared" si="6"/>
        <v>14.5</v>
      </c>
      <c r="K42" s="34">
        <v>1.3</v>
      </c>
      <c r="L42" s="34">
        <f t="shared" si="8"/>
        <v>90</v>
      </c>
      <c r="M42" s="34">
        <f t="shared" si="9"/>
        <v>34</v>
      </c>
      <c r="N42" s="34">
        <f t="shared" si="10"/>
        <v>14.5</v>
      </c>
      <c r="O42" s="35">
        <f t="shared" si="11"/>
        <v>19.6875</v>
      </c>
      <c r="P42" s="33">
        <f t="shared" si="12"/>
        <v>68.1875</v>
      </c>
      <c r="Q42" s="22"/>
      <c r="R42" s="22"/>
      <c r="S42" s="22"/>
      <c r="T42" s="22"/>
    </row>
    <row r="43" spans="1:20" ht="30" x14ac:dyDescent="0.25">
      <c r="A43" s="101">
        <v>39</v>
      </c>
      <c r="B43" s="12" t="s">
        <v>524</v>
      </c>
      <c r="C43" s="55" t="s">
        <v>1114</v>
      </c>
      <c r="D43" s="12" t="s">
        <v>525</v>
      </c>
      <c r="E43" s="14">
        <v>11</v>
      </c>
      <c r="F43" s="12" t="s">
        <v>526</v>
      </c>
      <c r="G43" s="34">
        <v>30</v>
      </c>
      <c r="H43" s="34">
        <f t="shared" si="7"/>
        <v>30</v>
      </c>
      <c r="I43" s="34">
        <v>16.5</v>
      </c>
      <c r="J43" s="34">
        <f t="shared" si="6"/>
        <v>16.5</v>
      </c>
      <c r="K43" s="34">
        <v>1.23</v>
      </c>
      <c r="L43" s="34">
        <f t="shared" si="8"/>
        <v>83</v>
      </c>
      <c r="M43" s="34">
        <f t="shared" si="9"/>
        <v>30</v>
      </c>
      <c r="N43" s="34">
        <f t="shared" si="10"/>
        <v>16.5</v>
      </c>
      <c r="O43" s="35">
        <f t="shared" si="11"/>
        <v>21.65625</v>
      </c>
      <c r="P43" s="33">
        <f t="shared" si="12"/>
        <v>68.15625</v>
      </c>
      <c r="Q43" s="22"/>
      <c r="R43" s="22"/>
      <c r="S43" s="22"/>
      <c r="T43" s="22"/>
    </row>
    <row r="44" spans="1:20" ht="30" x14ac:dyDescent="0.25">
      <c r="A44" s="101">
        <v>40</v>
      </c>
      <c r="B44" s="20" t="s">
        <v>796</v>
      </c>
      <c r="C44" s="34" t="s">
        <v>1098</v>
      </c>
      <c r="D44" s="20" t="s">
        <v>468</v>
      </c>
      <c r="E44" s="21">
        <v>9</v>
      </c>
      <c r="F44" s="20" t="s">
        <v>450</v>
      </c>
      <c r="G44" s="34">
        <v>28</v>
      </c>
      <c r="H44" s="34">
        <f t="shared" si="7"/>
        <v>28</v>
      </c>
      <c r="I44" s="34">
        <v>19.899999999999999</v>
      </c>
      <c r="J44" s="34">
        <f t="shared" si="6"/>
        <v>19.899999999999999</v>
      </c>
      <c r="K44" s="34">
        <v>1.32</v>
      </c>
      <c r="L44" s="34">
        <f t="shared" si="8"/>
        <v>92</v>
      </c>
      <c r="M44" s="34">
        <f t="shared" si="9"/>
        <v>28</v>
      </c>
      <c r="N44" s="34">
        <f t="shared" si="10"/>
        <v>19.899999999999999</v>
      </c>
      <c r="O44" s="35">
        <f t="shared" si="11"/>
        <v>19.125</v>
      </c>
      <c r="P44" s="33">
        <f t="shared" si="12"/>
        <v>67.025000000000006</v>
      </c>
      <c r="Q44" s="22"/>
      <c r="R44" s="22"/>
      <c r="S44" s="22"/>
      <c r="T44" s="22"/>
    </row>
    <row r="45" spans="1:20" ht="30" x14ac:dyDescent="0.25">
      <c r="A45" s="101">
        <v>41</v>
      </c>
      <c r="B45" s="12" t="s">
        <v>259</v>
      </c>
      <c r="C45" s="55" t="s">
        <v>1077</v>
      </c>
      <c r="D45" s="12" t="s">
        <v>229</v>
      </c>
      <c r="E45" s="14">
        <v>10</v>
      </c>
      <c r="F45" s="12" t="s">
        <v>230</v>
      </c>
      <c r="G45" s="34">
        <v>25</v>
      </c>
      <c r="H45" s="34">
        <f t="shared" si="7"/>
        <v>25</v>
      </c>
      <c r="I45" s="34">
        <v>15</v>
      </c>
      <c r="J45" s="34">
        <f t="shared" si="6"/>
        <v>15</v>
      </c>
      <c r="K45" s="34">
        <v>1.07</v>
      </c>
      <c r="L45" s="34">
        <f t="shared" si="8"/>
        <v>67</v>
      </c>
      <c r="M45" s="34">
        <f t="shared" si="9"/>
        <v>25</v>
      </c>
      <c r="N45" s="34">
        <f t="shared" si="10"/>
        <v>15</v>
      </c>
      <c r="O45" s="35">
        <f t="shared" si="11"/>
        <v>26.15625</v>
      </c>
      <c r="P45" s="33">
        <f t="shared" si="12"/>
        <v>66.15625</v>
      </c>
      <c r="Q45" s="22"/>
      <c r="R45" s="22"/>
      <c r="S45" s="22"/>
      <c r="T45" s="22"/>
    </row>
    <row r="46" spans="1:20" ht="30" x14ac:dyDescent="0.25">
      <c r="A46" s="101">
        <v>42</v>
      </c>
      <c r="B46" s="63" t="s">
        <v>770</v>
      </c>
      <c r="C46" s="53" t="s">
        <v>1136</v>
      </c>
      <c r="D46" s="63" t="s">
        <v>717</v>
      </c>
      <c r="E46" s="131">
        <v>9</v>
      </c>
      <c r="F46" s="63" t="s">
        <v>771</v>
      </c>
      <c r="G46" s="34">
        <v>32</v>
      </c>
      <c r="H46" s="34">
        <f t="shared" si="7"/>
        <v>32</v>
      </c>
      <c r="I46" s="34">
        <v>19.2</v>
      </c>
      <c r="J46" s="34">
        <f t="shared" si="6"/>
        <v>19.2</v>
      </c>
      <c r="K46" s="34">
        <v>1.5</v>
      </c>
      <c r="L46" s="34">
        <f t="shared" si="8"/>
        <v>110</v>
      </c>
      <c r="M46" s="34">
        <f t="shared" si="9"/>
        <v>32</v>
      </c>
      <c r="N46" s="34">
        <f t="shared" si="10"/>
        <v>19.2</v>
      </c>
      <c r="O46" s="35">
        <f t="shared" si="11"/>
        <v>14.0625</v>
      </c>
      <c r="P46" s="33">
        <f t="shared" si="12"/>
        <v>65.262500000000003</v>
      </c>
      <c r="Q46" s="22"/>
      <c r="R46" s="22"/>
      <c r="S46" s="22"/>
      <c r="T46" s="22"/>
    </row>
    <row r="47" spans="1:20" ht="30" x14ac:dyDescent="0.25">
      <c r="A47" s="101">
        <v>43</v>
      </c>
      <c r="B47" s="63" t="s">
        <v>662</v>
      </c>
      <c r="C47" s="53" t="s">
        <v>1125</v>
      </c>
      <c r="D47" s="63" t="s">
        <v>646</v>
      </c>
      <c r="E47" s="131">
        <v>11</v>
      </c>
      <c r="F47" s="63" t="s">
        <v>633</v>
      </c>
      <c r="G47" s="34">
        <v>31</v>
      </c>
      <c r="H47" s="34">
        <f t="shared" si="7"/>
        <v>31</v>
      </c>
      <c r="I47" s="34">
        <v>17.2</v>
      </c>
      <c r="J47" s="34">
        <f t="shared" ref="J47:J69" si="13">IF(OR(I47=MIN(I$5:I$80),I47=""),"",I47)</f>
        <v>17.2</v>
      </c>
      <c r="K47" s="34">
        <v>1.4</v>
      </c>
      <c r="L47" s="34">
        <f t="shared" si="8"/>
        <v>100</v>
      </c>
      <c r="M47" s="34">
        <f t="shared" si="9"/>
        <v>31</v>
      </c>
      <c r="N47" s="34">
        <f t="shared" si="10"/>
        <v>17.2</v>
      </c>
      <c r="O47" s="35">
        <f t="shared" si="11"/>
        <v>16.875</v>
      </c>
      <c r="P47" s="33">
        <f t="shared" si="12"/>
        <v>65.075000000000003</v>
      </c>
      <c r="Q47" s="22"/>
      <c r="R47" s="22"/>
      <c r="S47" s="22"/>
      <c r="T47" s="22"/>
    </row>
    <row r="48" spans="1:20" ht="45" x14ac:dyDescent="0.25">
      <c r="A48" s="101">
        <v>44</v>
      </c>
      <c r="B48" s="12" t="s">
        <v>208</v>
      </c>
      <c r="C48" s="55" t="s">
        <v>1069</v>
      </c>
      <c r="D48" s="43" t="s">
        <v>202</v>
      </c>
      <c r="E48" s="44">
        <v>11</v>
      </c>
      <c r="F48" s="12" t="s">
        <v>209</v>
      </c>
      <c r="G48" s="34">
        <v>32</v>
      </c>
      <c r="H48" s="34">
        <f t="shared" si="7"/>
        <v>32</v>
      </c>
      <c r="I48" s="34">
        <v>19.5</v>
      </c>
      <c r="J48" s="34">
        <f t="shared" si="13"/>
        <v>19.5</v>
      </c>
      <c r="K48" s="36">
        <v>1.52</v>
      </c>
      <c r="L48" s="34">
        <f t="shared" si="8"/>
        <v>112</v>
      </c>
      <c r="M48" s="34">
        <f t="shared" si="9"/>
        <v>32</v>
      </c>
      <c r="N48" s="34">
        <f t="shared" si="10"/>
        <v>19.5</v>
      </c>
      <c r="O48" s="35">
        <f t="shared" si="11"/>
        <v>13.5</v>
      </c>
      <c r="P48" s="33">
        <f t="shared" si="12"/>
        <v>65</v>
      </c>
      <c r="Q48" s="22"/>
      <c r="R48" s="22"/>
      <c r="S48" s="22"/>
      <c r="T48" s="22"/>
    </row>
    <row r="49" spans="1:20" ht="30" x14ac:dyDescent="0.25">
      <c r="A49" s="101">
        <v>45</v>
      </c>
      <c r="B49" s="69" t="s">
        <v>109</v>
      </c>
      <c r="C49" s="48" t="s">
        <v>1055</v>
      </c>
      <c r="D49" s="112" t="s">
        <v>93</v>
      </c>
      <c r="E49" s="113">
        <v>11</v>
      </c>
      <c r="F49" s="59" t="s">
        <v>102</v>
      </c>
      <c r="G49" s="34">
        <v>17</v>
      </c>
      <c r="H49" s="34">
        <f t="shared" si="7"/>
        <v>17</v>
      </c>
      <c r="I49" s="34">
        <v>20</v>
      </c>
      <c r="J49" s="34">
        <f t="shared" si="13"/>
        <v>20</v>
      </c>
      <c r="K49" s="34">
        <v>1.01</v>
      </c>
      <c r="L49" s="34">
        <f t="shared" si="8"/>
        <v>61</v>
      </c>
      <c r="M49" s="34">
        <f t="shared" si="9"/>
        <v>17</v>
      </c>
      <c r="N49" s="34">
        <f t="shared" si="10"/>
        <v>20</v>
      </c>
      <c r="O49" s="35">
        <f t="shared" si="11"/>
        <v>27.84375</v>
      </c>
      <c r="P49" s="33">
        <f t="shared" si="12"/>
        <v>64.84375</v>
      </c>
      <c r="Q49" s="22"/>
      <c r="R49" s="22"/>
      <c r="S49" s="22"/>
      <c r="T49" s="22"/>
    </row>
    <row r="50" spans="1:20" ht="33.75" customHeight="1" x14ac:dyDescent="0.25">
      <c r="A50" s="101">
        <v>46</v>
      </c>
      <c r="B50" s="12" t="s">
        <v>210</v>
      </c>
      <c r="C50" s="55" t="s">
        <v>1070</v>
      </c>
      <c r="D50" s="12" t="s">
        <v>202</v>
      </c>
      <c r="E50" s="14">
        <v>11</v>
      </c>
      <c r="F50" s="12" t="s">
        <v>209</v>
      </c>
      <c r="G50" s="34">
        <v>29</v>
      </c>
      <c r="H50" s="34">
        <f t="shared" si="7"/>
        <v>29</v>
      </c>
      <c r="I50" s="34">
        <v>18.100000000000001</v>
      </c>
      <c r="J50" s="34">
        <f t="shared" si="13"/>
        <v>18.100000000000001</v>
      </c>
      <c r="K50" s="34">
        <v>1.4</v>
      </c>
      <c r="L50" s="34">
        <f t="shared" si="8"/>
        <v>100</v>
      </c>
      <c r="M50" s="34">
        <f t="shared" si="9"/>
        <v>29</v>
      </c>
      <c r="N50" s="34">
        <f t="shared" si="10"/>
        <v>18.100000000000001</v>
      </c>
      <c r="O50" s="35">
        <f t="shared" si="11"/>
        <v>16.875</v>
      </c>
      <c r="P50" s="33">
        <f t="shared" si="12"/>
        <v>63.975000000000001</v>
      </c>
      <c r="Q50" s="22"/>
      <c r="R50" s="22"/>
      <c r="S50" s="22"/>
      <c r="T50" s="22"/>
    </row>
    <row r="51" spans="1:20" ht="32.25" customHeight="1" x14ac:dyDescent="0.25">
      <c r="A51" s="101">
        <v>47</v>
      </c>
      <c r="B51" s="63" t="s">
        <v>740</v>
      </c>
      <c r="C51" s="53" t="s">
        <v>1134</v>
      </c>
      <c r="D51" s="63" t="s">
        <v>717</v>
      </c>
      <c r="E51" s="131">
        <v>10</v>
      </c>
      <c r="F51" s="63" t="s">
        <v>698</v>
      </c>
      <c r="G51" s="34">
        <v>32</v>
      </c>
      <c r="H51" s="34">
        <f t="shared" si="7"/>
        <v>32</v>
      </c>
      <c r="I51" s="34">
        <v>16</v>
      </c>
      <c r="J51" s="34">
        <f t="shared" si="13"/>
        <v>16</v>
      </c>
      <c r="K51" s="34">
        <v>1.48</v>
      </c>
      <c r="L51" s="34">
        <f t="shared" si="8"/>
        <v>108</v>
      </c>
      <c r="M51" s="34">
        <f t="shared" si="9"/>
        <v>32</v>
      </c>
      <c r="N51" s="34">
        <f t="shared" si="10"/>
        <v>16</v>
      </c>
      <c r="O51" s="35">
        <f t="shared" si="11"/>
        <v>14.625</v>
      </c>
      <c r="P51" s="33">
        <f t="shared" si="12"/>
        <v>62.625</v>
      </c>
      <c r="Q51" s="24"/>
      <c r="R51" s="24"/>
      <c r="S51" s="24"/>
      <c r="T51" s="22"/>
    </row>
    <row r="52" spans="1:20" ht="32.25" customHeight="1" x14ac:dyDescent="0.25">
      <c r="A52" s="101">
        <v>48</v>
      </c>
      <c r="B52" s="12" t="s">
        <v>608</v>
      </c>
      <c r="C52" s="55" t="s">
        <v>1117</v>
      </c>
      <c r="D52" s="12" t="s">
        <v>534</v>
      </c>
      <c r="E52" s="14">
        <v>9</v>
      </c>
      <c r="F52" s="12" t="s">
        <v>537</v>
      </c>
      <c r="G52" s="34">
        <v>24</v>
      </c>
      <c r="H52" s="34">
        <f t="shared" si="7"/>
        <v>24</v>
      </c>
      <c r="I52" s="34">
        <v>9.8000000000000007</v>
      </c>
      <c r="J52" s="34">
        <f t="shared" si="13"/>
        <v>9.8000000000000007</v>
      </c>
      <c r="K52" s="34">
        <v>0.57999999999999996</v>
      </c>
      <c r="L52" s="34">
        <f t="shared" si="8"/>
        <v>57.999999999999993</v>
      </c>
      <c r="M52" s="34">
        <f t="shared" si="9"/>
        <v>24</v>
      </c>
      <c r="N52" s="34">
        <f t="shared" si="10"/>
        <v>9.8000000000000007</v>
      </c>
      <c r="O52" s="35">
        <f t="shared" si="11"/>
        <v>28.6875</v>
      </c>
      <c r="P52" s="33">
        <f t="shared" si="12"/>
        <v>62.487499999999997</v>
      </c>
      <c r="Q52" s="24"/>
      <c r="R52" s="24"/>
      <c r="S52" s="24"/>
      <c r="T52" s="22"/>
    </row>
    <row r="53" spans="1:20" ht="31.5" customHeight="1" x14ac:dyDescent="0.25">
      <c r="A53" s="101">
        <v>49</v>
      </c>
      <c r="B53" s="63" t="s">
        <v>628</v>
      </c>
      <c r="C53" s="53" t="s">
        <v>1120</v>
      </c>
      <c r="D53" s="63" t="s">
        <v>615</v>
      </c>
      <c r="E53" s="131">
        <v>9</v>
      </c>
      <c r="F53" s="63" t="s">
        <v>620</v>
      </c>
      <c r="G53" s="34">
        <v>29</v>
      </c>
      <c r="H53" s="34">
        <f t="shared" si="7"/>
        <v>29</v>
      </c>
      <c r="I53" s="34">
        <v>13</v>
      </c>
      <c r="J53" s="34">
        <f t="shared" si="13"/>
        <v>13</v>
      </c>
      <c r="K53" s="34">
        <v>1.31</v>
      </c>
      <c r="L53" s="34">
        <f t="shared" si="8"/>
        <v>91</v>
      </c>
      <c r="M53" s="34">
        <f t="shared" si="9"/>
        <v>29</v>
      </c>
      <c r="N53" s="34">
        <f t="shared" si="10"/>
        <v>13</v>
      </c>
      <c r="O53" s="35">
        <f t="shared" si="11"/>
        <v>19.40625</v>
      </c>
      <c r="P53" s="33">
        <f t="shared" si="12"/>
        <v>61.40625</v>
      </c>
      <c r="Q53" s="24"/>
      <c r="R53" s="24"/>
      <c r="S53" s="24"/>
      <c r="T53" s="22"/>
    </row>
    <row r="54" spans="1:20" ht="31.5" customHeight="1" x14ac:dyDescent="0.25">
      <c r="A54" s="101">
        <v>50</v>
      </c>
      <c r="B54" s="12" t="s">
        <v>426</v>
      </c>
      <c r="C54" s="55" t="s">
        <v>1096</v>
      </c>
      <c r="D54" s="12" t="s">
        <v>407</v>
      </c>
      <c r="E54" s="14">
        <v>10</v>
      </c>
      <c r="F54" s="12" t="s">
        <v>411</v>
      </c>
      <c r="G54" s="34">
        <v>25</v>
      </c>
      <c r="H54" s="34">
        <f t="shared" si="7"/>
        <v>25</v>
      </c>
      <c r="I54" s="34">
        <v>17</v>
      </c>
      <c r="J54" s="34">
        <f t="shared" si="13"/>
        <v>17</v>
      </c>
      <c r="K54" s="34">
        <v>1.32</v>
      </c>
      <c r="L54" s="34">
        <f t="shared" si="8"/>
        <v>92</v>
      </c>
      <c r="M54" s="34">
        <f t="shared" si="9"/>
        <v>25</v>
      </c>
      <c r="N54" s="34">
        <f t="shared" si="10"/>
        <v>17</v>
      </c>
      <c r="O54" s="35">
        <f t="shared" si="11"/>
        <v>19.125</v>
      </c>
      <c r="P54" s="33">
        <f t="shared" si="12"/>
        <v>61.125</v>
      </c>
      <c r="Q54" s="24"/>
      <c r="R54" s="24"/>
      <c r="S54" s="24"/>
      <c r="T54" s="22"/>
    </row>
    <row r="55" spans="1:20" ht="32.25" customHeight="1" x14ac:dyDescent="0.25">
      <c r="A55" s="101">
        <v>51</v>
      </c>
      <c r="B55" s="12" t="s">
        <v>260</v>
      </c>
      <c r="C55" s="55" t="s">
        <v>1078</v>
      </c>
      <c r="D55" s="12" t="s">
        <v>229</v>
      </c>
      <c r="E55" s="14">
        <v>10</v>
      </c>
      <c r="F55" s="12" t="s">
        <v>230</v>
      </c>
      <c r="G55" s="34">
        <v>24</v>
      </c>
      <c r="H55" s="34">
        <f t="shared" si="7"/>
        <v>24</v>
      </c>
      <c r="I55" s="34">
        <v>16</v>
      </c>
      <c r="J55" s="34">
        <f t="shared" si="13"/>
        <v>16</v>
      </c>
      <c r="K55" s="34">
        <v>1.27</v>
      </c>
      <c r="L55" s="34">
        <f t="shared" si="8"/>
        <v>87</v>
      </c>
      <c r="M55" s="34">
        <f t="shared" si="9"/>
        <v>24</v>
      </c>
      <c r="N55" s="34">
        <f t="shared" si="10"/>
        <v>16</v>
      </c>
      <c r="O55" s="35">
        <f t="shared" si="11"/>
        <v>20.53125</v>
      </c>
      <c r="P55" s="33">
        <f t="shared" si="12"/>
        <v>60.53125</v>
      </c>
      <c r="Q55" s="24"/>
      <c r="R55" s="24"/>
      <c r="S55" s="24"/>
      <c r="T55" s="22"/>
    </row>
    <row r="56" spans="1:20" ht="30" x14ac:dyDescent="0.25">
      <c r="A56" s="101">
        <v>52</v>
      </c>
      <c r="B56" s="63" t="s">
        <v>782</v>
      </c>
      <c r="C56" s="53" t="s">
        <v>1106</v>
      </c>
      <c r="D56" s="63" t="s">
        <v>513</v>
      </c>
      <c r="E56" s="66">
        <v>9</v>
      </c>
      <c r="F56" s="63" t="s">
        <v>783</v>
      </c>
      <c r="G56" s="34">
        <v>8</v>
      </c>
      <c r="H56" s="34">
        <f t="shared" si="7"/>
        <v>8</v>
      </c>
      <c r="I56" s="34">
        <v>20</v>
      </c>
      <c r="J56" s="34">
        <f t="shared" si="13"/>
        <v>20</v>
      </c>
      <c r="K56" s="34">
        <v>0.47</v>
      </c>
      <c r="L56" s="34">
        <f t="shared" si="8"/>
        <v>47</v>
      </c>
      <c r="M56" s="34">
        <f t="shared" si="9"/>
        <v>8</v>
      </c>
      <c r="N56" s="34">
        <f t="shared" si="10"/>
        <v>20</v>
      </c>
      <c r="O56" s="35">
        <f t="shared" si="11"/>
        <v>31.78125</v>
      </c>
      <c r="P56" s="33">
        <f t="shared" si="12"/>
        <v>59.78125</v>
      </c>
      <c r="Q56" s="22"/>
      <c r="R56" s="22"/>
      <c r="S56" s="22"/>
      <c r="T56" s="22"/>
    </row>
    <row r="57" spans="1:20" ht="30" x14ac:dyDescent="0.25">
      <c r="A57" s="101">
        <v>53</v>
      </c>
      <c r="B57" s="12" t="s">
        <v>490</v>
      </c>
      <c r="C57" s="109" t="s">
        <v>1099</v>
      </c>
      <c r="D57" s="43" t="s">
        <v>468</v>
      </c>
      <c r="E57" s="44">
        <v>11</v>
      </c>
      <c r="F57" s="12" t="s">
        <v>446</v>
      </c>
      <c r="G57" s="34">
        <v>31.5</v>
      </c>
      <c r="H57" s="34">
        <f t="shared" si="7"/>
        <v>31.5</v>
      </c>
      <c r="I57" s="34">
        <v>17</v>
      </c>
      <c r="J57" s="34">
        <f t="shared" si="13"/>
        <v>17</v>
      </c>
      <c r="K57" s="36">
        <v>2.0099999999999998</v>
      </c>
      <c r="L57" s="34">
        <f t="shared" si="8"/>
        <v>120.99999999999997</v>
      </c>
      <c r="M57" s="34">
        <f t="shared" si="9"/>
        <v>31.5</v>
      </c>
      <c r="N57" s="34">
        <f t="shared" si="10"/>
        <v>17</v>
      </c>
      <c r="O57" s="35">
        <f t="shared" si="11"/>
        <v>10.968750000000007</v>
      </c>
      <c r="P57" s="33">
        <f t="shared" si="12"/>
        <v>59.468750000000007</v>
      </c>
      <c r="Q57" s="22"/>
      <c r="R57" s="22"/>
      <c r="S57" s="22"/>
      <c r="T57" s="22"/>
    </row>
    <row r="58" spans="1:20" ht="30" x14ac:dyDescent="0.25">
      <c r="A58" s="66">
        <v>54</v>
      </c>
      <c r="B58" s="12" t="s">
        <v>492</v>
      </c>
      <c r="C58" s="55" t="s">
        <v>1101</v>
      </c>
      <c r="D58" s="12" t="s">
        <v>468</v>
      </c>
      <c r="E58" s="14">
        <v>11</v>
      </c>
      <c r="F58" s="12" t="s">
        <v>446</v>
      </c>
      <c r="G58" s="34">
        <v>30</v>
      </c>
      <c r="H58" s="34">
        <f t="shared" si="7"/>
        <v>30</v>
      </c>
      <c r="I58" s="34">
        <v>19.7</v>
      </c>
      <c r="J58" s="34">
        <f t="shared" si="13"/>
        <v>19.7</v>
      </c>
      <c r="K58" s="34">
        <v>2.1</v>
      </c>
      <c r="L58" s="34">
        <f t="shared" si="8"/>
        <v>130</v>
      </c>
      <c r="M58" s="34">
        <f t="shared" si="9"/>
        <v>30</v>
      </c>
      <c r="N58" s="34">
        <f t="shared" si="10"/>
        <v>19.7</v>
      </c>
      <c r="O58" s="35">
        <f t="shared" si="11"/>
        <v>8.4375</v>
      </c>
      <c r="P58" s="33">
        <f t="shared" si="12"/>
        <v>58.137500000000003</v>
      </c>
      <c r="Q58" s="22"/>
      <c r="R58" s="22"/>
      <c r="S58" s="22"/>
      <c r="T58" s="22"/>
    </row>
    <row r="59" spans="1:20" ht="30" x14ac:dyDescent="0.25">
      <c r="A59" s="101">
        <v>55</v>
      </c>
      <c r="B59" s="12" t="s">
        <v>794</v>
      </c>
      <c r="C59" s="55" t="s">
        <v>1118</v>
      </c>
      <c r="D59" s="12" t="s">
        <v>534</v>
      </c>
      <c r="E59" s="14">
        <v>9</v>
      </c>
      <c r="F59" s="12" t="s">
        <v>537</v>
      </c>
      <c r="G59" s="34">
        <v>18.5</v>
      </c>
      <c r="H59" s="34">
        <f t="shared" si="7"/>
        <v>18.5</v>
      </c>
      <c r="I59" s="34">
        <v>9.8000000000000007</v>
      </c>
      <c r="J59" s="34">
        <f t="shared" si="13"/>
        <v>9.8000000000000007</v>
      </c>
      <c r="K59" s="34">
        <v>0.56999999999999995</v>
      </c>
      <c r="L59" s="34">
        <f t="shared" si="8"/>
        <v>56.999999999999993</v>
      </c>
      <c r="M59" s="34">
        <f t="shared" si="9"/>
        <v>18.5</v>
      </c>
      <c r="N59" s="34">
        <f t="shared" si="10"/>
        <v>9.8000000000000007</v>
      </c>
      <c r="O59" s="35">
        <f t="shared" si="11"/>
        <v>28.96875</v>
      </c>
      <c r="P59" s="33">
        <f t="shared" si="12"/>
        <v>57.268749999999997</v>
      </c>
      <c r="Q59" s="22"/>
      <c r="R59" s="22"/>
      <c r="S59" s="22"/>
      <c r="T59" s="22"/>
    </row>
    <row r="60" spans="1:20" ht="30" x14ac:dyDescent="0.25">
      <c r="A60" s="101">
        <v>56</v>
      </c>
      <c r="B60" s="12" t="s">
        <v>258</v>
      </c>
      <c r="C60" s="119" t="s">
        <v>1076</v>
      </c>
      <c r="D60" s="12" t="s">
        <v>229</v>
      </c>
      <c r="E60" s="14">
        <v>10</v>
      </c>
      <c r="F60" s="12" t="s">
        <v>230</v>
      </c>
      <c r="G60" s="34">
        <v>27</v>
      </c>
      <c r="H60" s="34">
        <f t="shared" si="7"/>
        <v>27</v>
      </c>
      <c r="I60" s="34">
        <v>13</v>
      </c>
      <c r="J60" s="34">
        <f t="shared" si="13"/>
        <v>13</v>
      </c>
      <c r="K60" s="34">
        <v>1.39</v>
      </c>
      <c r="L60" s="34">
        <f t="shared" si="8"/>
        <v>99</v>
      </c>
      <c r="M60" s="34">
        <f t="shared" si="9"/>
        <v>27</v>
      </c>
      <c r="N60" s="34">
        <f t="shared" si="10"/>
        <v>13</v>
      </c>
      <c r="O60" s="35">
        <f t="shared" si="11"/>
        <v>17.15625</v>
      </c>
      <c r="P60" s="33">
        <f t="shared" si="12"/>
        <v>57.15625</v>
      </c>
      <c r="Q60" s="22"/>
      <c r="R60" s="22"/>
      <c r="S60" s="22"/>
      <c r="T60" s="22"/>
    </row>
    <row r="61" spans="1:20" ht="30" x14ac:dyDescent="0.25">
      <c r="A61" s="66">
        <v>57</v>
      </c>
      <c r="B61" s="12" t="s">
        <v>805</v>
      </c>
      <c r="C61" s="119" t="s">
        <v>1072</v>
      </c>
      <c r="D61" s="12" t="s">
        <v>229</v>
      </c>
      <c r="E61" s="14">
        <v>10</v>
      </c>
      <c r="F61" s="12" t="s">
        <v>230</v>
      </c>
      <c r="G61" s="34">
        <v>25.5</v>
      </c>
      <c r="H61" s="34">
        <f t="shared" si="7"/>
        <v>25.5</v>
      </c>
      <c r="I61" s="34">
        <v>15</v>
      </c>
      <c r="J61" s="34">
        <f t="shared" si="13"/>
        <v>15</v>
      </c>
      <c r="K61" s="34">
        <v>1.45</v>
      </c>
      <c r="L61" s="34">
        <f t="shared" si="8"/>
        <v>105</v>
      </c>
      <c r="M61" s="34">
        <f t="shared" si="9"/>
        <v>25.5</v>
      </c>
      <c r="N61" s="34">
        <f t="shared" si="10"/>
        <v>15</v>
      </c>
      <c r="O61" s="35">
        <f t="shared" si="11"/>
        <v>15.46875</v>
      </c>
      <c r="P61" s="33">
        <f t="shared" si="12"/>
        <v>55.96875</v>
      </c>
      <c r="Q61" s="22"/>
      <c r="R61" s="22"/>
      <c r="S61" s="22"/>
      <c r="T61" s="22"/>
    </row>
    <row r="62" spans="1:20" ht="30" x14ac:dyDescent="0.25">
      <c r="A62" s="66">
        <v>58</v>
      </c>
      <c r="B62" s="12" t="s">
        <v>512</v>
      </c>
      <c r="C62" s="119" t="s">
        <v>1105</v>
      </c>
      <c r="D62" s="12" t="s">
        <v>496</v>
      </c>
      <c r="E62" s="14">
        <v>9</v>
      </c>
      <c r="F62" s="12" t="s">
        <v>504</v>
      </c>
      <c r="G62" s="34">
        <v>15</v>
      </c>
      <c r="H62" s="34">
        <f t="shared" si="7"/>
        <v>15</v>
      </c>
      <c r="I62" s="34">
        <v>15.5</v>
      </c>
      <c r="J62" s="34">
        <f t="shared" si="13"/>
        <v>15.5</v>
      </c>
      <c r="K62" s="34">
        <v>1.1000000000000001</v>
      </c>
      <c r="L62" s="34">
        <f t="shared" si="8"/>
        <v>70.000000000000014</v>
      </c>
      <c r="M62" s="34">
        <f t="shared" si="9"/>
        <v>15</v>
      </c>
      <c r="N62" s="34">
        <f t="shared" si="10"/>
        <v>15.5</v>
      </c>
      <c r="O62" s="35">
        <f t="shared" si="11"/>
        <v>25.312499999999996</v>
      </c>
      <c r="P62" s="33">
        <f t="shared" si="12"/>
        <v>55.8125</v>
      </c>
      <c r="Q62" s="22"/>
      <c r="R62" s="22"/>
      <c r="S62" s="22"/>
      <c r="T62" s="22"/>
    </row>
    <row r="63" spans="1:20" ht="45" x14ac:dyDescent="0.25">
      <c r="A63" s="66">
        <v>59</v>
      </c>
      <c r="B63" s="12" t="s">
        <v>207</v>
      </c>
      <c r="C63" s="119" t="s">
        <v>1068</v>
      </c>
      <c r="D63" s="12" t="s">
        <v>202</v>
      </c>
      <c r="E63" s="14">
        <v>11</v>
      </c>
      <c r="F63" s="12" t="s">
        <v>203</v>
      </c>
      <c r="G63" s="34">
        <v>17</v>
      </c>
      <c r="H63" s="34">
        <f t="shared" si="7"/>
        <v>17</v>
      </c>
      <c r="I63" s="34">
        <v>19.5</v>
      </c>
      <c r="J63" s="34">
        <f t="shared" si="13"/>
        <v>19.5</v>
      </c>
      <c r="K63" s="34">
        <v>1.39</v>
      </c>
      <c r="L63" s="34">
        <f t="shared" si="8"/>
        <v>99</v>
      </c>
      <c r="M63" s="34">
        <f t="shared" si="9"/>
        <v>17</v>
      </c>
      <c r="N63" s="34">
        <f t="shared" si="10"/>
        <v>19.5</v>
      </c>
      <c r="O63" s="35">
        <f t="shared" si="11"/>
        <v>17.15625</v>
      </c>
      <c r="P63" s="33">
        <f t="shared" si="12"/>
        <v>53.65625</v>
      </c>
      <c r="Q63" s="22"/>
      <c r="R63" s="22"/>
      <c r="S63" s="22"/>
      <c r="T63" s="22"/>
    </row>
    <row r="64" spans="1:20" ht="30" x14ac:dyDescent="0.25">
      <c r="A64" s="66">
        <v>60</v>
      </c>
      <c r="B64" s="12" t="s">
        <v>1109</v>
      </c>
      <c r="C64" s="119" t="s">
        <v>1110</v>
      </c>
      <c r="D64" s="12" t="s">
        <v>513</v>
      </c>
      <c r="E64" s="14">
        <v>10</v>
      </c>
      <c r="F64" s="12" t="s">
        <v>514</v>
      </c>
      <c r="G64" s="34">
        <v>22</v>
      </c>
      <c r="H64" s="34">
        <f t="shared" si="7"/>
        <v>22</v>
      </c>
      <c r="I64" s="34">
        <v>14</v>
      </c>
      <c r="J64" s="34">
        <f t="shared" si="13"/>
        <v>14</v>
      </c>
      <c r="K64" s="34">
        <v>1.4</v>
      </c>
      <c r="L64" s="34">
        <f t="shared" si="8"/>
        <v>100</v>
      </c>
      <c r="M64" s="34">
        <f t="shared" si="9"/>
        <v>22</v>
      </c>
      <c r="N64" s="34">
        <f t="shared" si="10"/>
        <v>14</v>
      </c>
      <c r="O64" s="35">
        <f t="shared" si="11"/>
        <v>16.875</v>
      </c>
      <c r="P64" s="33">
        <f t="shared" si="12"/>
        <v>52.875</v>
      </c>
      <c r="Q64" s="22"/>
      <c r="R64" s="22"/>
      <c r="S64" s="22"/>
      <c r="T64" s="22"/>
    </row>
    <row r="65" spans="1:20" ht="30" x14ac:dyDescent="0.25">
      <c r="A65" s="66">
        <v>61</v>
      </c>
      <c r="B65" s="18" t="s">
        <v>754</v>
      </c>
      <c r="C65" s="119" t="s">
        <v>1138</v>
      </c>
      <c r="D65" s="18" t="s">
        <v>752</v>
      </c>
      <c r="E65" s="19">
        <v>9</v>
      </c>
      <c r="F65" s="18" t="s">
        <v>755</v>
      </c>
      <c r="G65" s="34">
        <v>19</v>
      </c>
      <c r="H65" s="34">
        <f t="shared" si="7"/>
        <v>19</v>
      </c>
      <c r="I65" s="34">
        <v>18</v>
      </c>
      <c r="J65" s="34">
        <f t="shared" si="13"/>
        <v>18</v>
      </c>
      <c r="K65" s="34">
        <v>1.45</v>
      </c>
      <c r="L65" s="34">
        <f t="shared" si="8"/>
        <v>105</v>
      </c>
      <c r="M65" s="34">
        <f t="shared" si="9"/>
        <v>19</v>
      </c>
      <c r="N65" s="34">
        <f t="shared" si="10"/>
        <v>18</v>
      </c>
      <c r="O65" s="35">
        <f t="shared" si="11"/>
        <v>15.46875</v>
      </c>
      <c r="P65" s="33">
        <f t="shared" si="12"/>
        <v>52.46875</v>
      </c>
      <c r="Q65" s="22"/>
      <c r="R65" s="22"/>
      <c r="S65" s="22"/>
      <c r="T65" s="22"/>
    </row>
    <row r="66" spans="1:20" ht="30" x14ac:dyDescent="0.25">
      <c r="A66" s="66">
        <v>62</v>
      </c>
      <c r="B66" s="12" t="s">
        <v>256</v>
      </c>
      <c r="C66" s="119" t="s">
        <v>1071</v>
      </c>
      <c r="D66" s="12" t="s">
        <v>229</v>
      </c>
      <c r="E66" s="14">
        <v>9</v>
      </c>
      <c r="F66" s="12" t="s">
        <v>230</v>
      </c>
      <c r="G66" s="34">
        <v>26.5</v>
      </c>
      <c r="H66" s="34">
        <f t="shared" si="7"/>
        <v>26.5</v>
      </c>
      <c r="I66" s="34">
        <v>14</v>
      </c>
      <c r="J66" s="34">
        <f t="shared" si="13"/>
        <v>14</v>
      </c>
      <c r="K66" s="36">
        <v>2.0299999999999998</v>
      </c>
      <c r="L66" s="34">
        <f t="shared" si="8"/>
        <v>122.99999999999999</v>
      </c>
      <c r="M66" s="34">
        <f t="shared" si="9"/>
        <v>26.5</v>
      </c>
      <c r="N66" s="34">
        <f t="shared" si="10"/>
        <v>14</v>
      </c>
      <c r="O66" s="35">
        <f t="shared" si="11"/>
        <v>10.406250000000004</v>
      </c>
      <c r="P66" s="33">
        <f t="shared" si="12"/>
        <v>50.90625</v>
      </c>
      <c r="Q66" s="22"/>
      <c r="R66" s="22"/>
      <c r="S66" s="22"/>
      <c r="T66" s="22"/>
    </row>
    <row r="67" spans="1:20" ht="30" x14ac:dyDescent="0.25">
      <c r="A67" s="66">
        <v>63</v>
      </c>
      <c r="B67" s="54" t="s">
        <v>111</v>
      </c>
      <c r="C67" s="113" t="s">
        <v>1057</v>
      </c>
      <c r="D67" s="58" t="s">
        <v>93</v>
      </c>
      <c r="E67" s="48">
        <v>9</v>
      </c>
      <c r="F67" s="59" t="s">
        <v>105</v>
      </c>
      <c r="G67" s="34">
        <v>12</v>
      </c>
      <c r="H67" s="34">
        <f t="shared" si="7"/>
        <v>12</v>
      </c>
      <c r="I67" s="34">
        <v>17</v>
      </c>
      <c r="J67" s="34">
        <f t="shared" si="13"/>
        <v>17</v>
      </c>
      <c r="K67" s="34">
        <v>1.24</v>
      </c>
      <c r="L67" s="34">
        <f t="shared" si="8"/>
        <v>84</v>
      </c>
      <c r="M67" s="34">
        <f t="shared" si="9"/>
        <v>12</v>
      </c>
      <c r="N67" s="34">
        <f t="shared" si="10"/>
        <v>17</v>
      </c>
      <c r="O67" s="35">
        <f t="shared" si="11"/>
        <v>21.375</v>
      </c>
      <c r="P67" s="33">
        <f t="shared" si="12"/>
        <v>50.375</v>
      </c>
      <c r="Q67" s="22"/>
      <c r="R67" s="22"/>
      <c r="S67" s="22"/>
      <c r="T67" s="22"/>
    </row>
    <row r="68" spans="1:20" ht="30" x14ac:dyDescent="0.25">
      <c r="A68" s="66">
        <v>64</v>
      </c>
      <c r="B68" s="12" t="s">
        <v>511</v>
      </c>
      <c r="C68" s="119" t="s">
        <v>1104</v>
      </c>
      <c r="D68" s="12" t="s">
        <v>496</v>
      </c>
      <c r="E68" s="14">
        <v>9</v>
      </c>
      <c r="F68" s="12" t="s">
        <v>504</v>
      </c>
      <c r="G68" s="34">
        <v>13</v>
      </c>
      <c r="H68" s="34">
        <f t="shared" si="7"/>
        <v>13</v>
      </c>
      <c r="I68" s="34">
        <v>14.4</v>
      </c>
      <c r="J68" s="34">
        <f t="shared" si="13"/>
        <v>14.4</v>
      </c>
      <c r="K68" s="34">
        <v>1.21</v>
      </c>
      <c r="L68" s="34">
        <f t="shared" si="8"/>
        <v>81</v>
      </c>
      <c r="M68" s="34">
        <f t="shared" si="9"/>
        <v>13</v>
      </c>
      <c r="N68" s="34">
        <f t="shared" si="10"/>
        <v>14.4</v>
      </c>
      <c r="O68" s="35">
        <f t="shared" si="11"/>
        <v>22.21875</v>
      </c>
      <c r="P68" s="33">
        <f t="shared" si="12"/>
        <v>49.618749999999999</v>
      </c>
      <c r="Q68" s="22"/>
      <c r="R68" s="22"/>
      <c r="S68" s="22"/>
      <c r="T68" s="22"/>
    </row>
    <row r="69" spans="1:20" ht="30" x14ac:dyDescent="0.25">
      <c r="A69" s="66">
        <v>65</v>
      </c>
      <c r="B69" s="18" t="s">
        <v>756</v>
      </c>
      <c r="C69" s="119" t="s">
        <v>1139</v>
      </c>
      <c r="D69" s="18" t="s">
        <v>752</v>
      </c>
      <c r="E69" s="19">
        <v>9</v>
      </c>
      <c r="F69" s="18" t="s">
        <v>755</v>
      </c>
      <c r="G69" s="34">
        <v>15</v>
      </c>
      <c r="H69" s="34">
        <f t="shared" ref="H69" si="14">IF(OR(G69=MIN(G$5:G$80),G69=""),"",G69)</f>
        <v>15</v>
      </c>
      <c r="I69" s="34">
        <v>20</v>
      </c>
      <c r="J69" s="34">
        <f t="shared" si="13"/>
        <v>20</v>
      </c>
      <c r="K69" s="34">
        <v>1.59</v>
      </c>
      <c r="L69" s="34">
        <f t="shared" ref="L69:L80" si="15">IF(K69&lt;&gt;"",INT(K69)*60+(K69-INT(K69))*100,"")</f>
        <v>119</v>
      </c>
      <c r="M69" s="34">
        <f t="shared" ref="M69:M80" si="16">IF(G69&lt;&gt;"",(35*G69)/MAX(G$5:G$80),"")</f>
        <v>15</v>
      </c>
      <c r="N69" s="34">
        <f t="shared" ref="N69:N80" si="17">IF(I69&lt;&gt;"",IF(I69=0,0,(20*I69)/MAX(I$5:I$80)),"0")</f>
        <v>20</v>
      </c>
      <c r="O69" s="35">
        <f t="shared" ref="O69:O80" si="18">IF(L69&lt;&gt;"",IF(K69=0,"0",45/(MAX(L$5:L$80)-SMALL(L$5:L$81,COUNTIF(L$5:L$80,"&lt;=0")+1))*(MAX(L$5:L$80)-L69)),"0")</f>
        <v>11.53125</v>
      </c>
      <c r="P69" s="33">
        <f t="shared" ref="P69:P80" si="19">M69+N69+O69</f>
        <v>46.53125</v>
      </c>
      <c r="Q69" s="22"/>
      <c r="R69" s="22"/>
      <c r="S69" s="22"/>
      <c r="T69" s="22"/>
    </row>
    <row r="70" spans="1:20" ht="45" x14ac:dyDescent="0.25">
      <c r="A70" s="66">
        <v>66</v>
      </c>
      <c r="B70" s="12" t="s">
        <v>1115</v>
      </c>
      <c r="C70" s="119" t="s">
        <v>1116</v>
      </c>
      <c r="D70" s="12" t="s">
        <v>1113</v>
      </c>
      <c r="E70" s="14">
        <v>9</v>
      </c>
      <c r="F70" s="12" t="s">
        <v>896</v>
      </c>
      <c r="G70" s="34">
        <v>27</v>
      </c>
      <c r="H70" s="34"/>
      <c r="I70" s="34">
        <v>19</v>
      </c>
      <c r="J70" s="34"/>
      <c r="K70" s="34">
        <v>0</v>
      </c>
      <c r="L70" s="34">
        <f t="shared" si="15"/>
        <v>0</v>
      </c>
      <c r="M70" s="34">
        <f t="shared" si="16"/>
        <v>27</v>
      </c>
      <c r="N70" s="34">
        <f t="shared" si="17"/>
        <v>19</v>
      </c>
      <c r="O70" s="35" t="str">
        <f t="shared" si="18"/>
        <v>0</v>
      </c>
      <c r="P70" s="33">
        <f t="shared" si="19"/>
        <v>46</v>
      </c>
      <c r="Q70" s="22"/>
      <c r="R70" s="22"/>
      <c r="S70" s="22"/>
      <c r="T70" s="22"/>
    </row>
    <row r="71" spans="1:20" ht="30" x14ac:dyDescent="0.25">
      <c r="A71" s="66">
        <v>67</v>
      </c>
      <c r="B71" s="12" t="s">
        <v>281</v>
      </c>
      <c r="C71" s="119" t="s">
        <v>1079</v>
      </c>
      <c r="D71" s="12" t="s">
        <v>267</v>
      </c>
      <c r="E71" s="14">
        <v>10</v>
      </c>
      <c r="F71" s="12" t="s">
        <v>270</v>
      </c>
      <c r="G71" s="34">
        <v>24</v>
      </c>
      <c r="H71" s="34">
        <f t="shared" ref="H71:H76" si="20">IF(OR(G71=MIN(G$5:G$80),G71=""),"",G71)</f>
        <v>24</v>
      </c>
      <c r="I71" s="34">
        <v>12</v>
      </c>
      <c r="J71" s="34">
        <f t="shared" ref="J71:J80" si="21">IF(OR(I71=MIN(I$5:I$80),I71=""),"",I71)</f>
        <v>12</v>
      </c>
      <c r="K71" s="34">
        <v>2.06</v>
      </c>
      <c r="L71" s="34">
        <f t="shared" si="15"/>
        <v>126</v>
      </c>
      <c r="M71" s="34">
        <f t="shared" si="16"/>
        <v>24</v>
      </c>
      <c r="N71" s="34">
        <f t="shared" si="17"/>
        <v>12</v>
      </c>
      <c r="O71" s="35">
        <f t="shared" si="18"/>
        <v>9.5625</v>
      </c>
      <c r="P71" s="33">
        <f t="shared" si="19"/>
        <v>45.5625</v>
      </c>
      <c r="Q71" s="22"/>
      <c r="R71" s="22"/>
      <c r="S71" s="22"/>
      <c r="T71" s="22"/>
    </row>
    <row r="72" spans="1:20" ht="30" x14ac:dyDescent="0.25">
      <c r="A72" s="66">
        <v>68</v>
      </c>
      <c r="B72" s="12" t="s">
        <v>282</v>
      </c>
      <c r="C72" s="119" t="s">
        <v>1080</v>
      </c>
      <c r="D72" s="12" t="s">
        <v>267</v>
      </c>
      <c r="E72" s="14">
        <v>10</v>
      </c>
      <c r="F72" s="12" t="s">
        <v>270</v>
      </c>
      <c r="G72" s="34">
        <v>16</v>
      </c>
      <c r="H72" s="34">
        <f t="shared" si="20"/>
        <v>16</v>
      </c>
      <c r="I72" s="34">
        <v>12</v>
      </c>
      <c r="J72" s="34">
        <f t="shared" si="21"/>
        <v>12</v>
      </c>
      <c r="K72" s="34">
        <v>1.44</v>
      </c>
      <c r="L72" s="34">
        <f t="shared" si="15"/>
        <v>104</v>
      </c>
      <c r="M72" s="34">
        <f t="shared" si="16"/>
        <v>16</v>
      </c>
      <c r="N72" s="34">
        <f t="shared" si="17"/>
        <v>12</v>
      </c>
      <c r="O72" s="35">
        <f t="shared" si="18"/>
        <v>15.75</v>
      </c>
      <c r="P72" s="33">
        <f t="shared" si="19"/>
        <v>43.75</v>
      </c>
      <c r="Q72" s="22"/>
      <c r="R72" s="22"/>
      <c r="S72" s="22"/>
      <c r="T72" s="22"/>
    </row>
    <row r="73" spans="1:20" x14ac:dyDescent="0.25">
      <c r="A73" s="116">
        <v>69</v>
      </c>
      <c r="B73" s="96" t="s">
        <v>778</v>
      </c>
      <c r="C73" s="133" t="s">
        <v>1141</v>
      </c>
      <c r="D73" s="49" t="s">
        <v>774</v>
      </c>
      <c r="E73" s="49">
        <v>9</v>
      </c>
      <c r="F73" s="49" t="s">
        <v>773</v>
      </c>
      <c r="G73" s="34">
        <v>29.5</v>
      </c>
      <c r="H73" s="34">
        <f t="shared" si="20"/>
        <v>29.5</v>
      </c>
      <c r="I73" s="34">
        <v>10</v>
      </c>
      <c r="J73" s="34">
        <f t="shared" si="21"/>
        <v>10</v>
      </c>
      <c r="K73" s="34">
        <v>0</v>
      </c>
      <c r="L73" s="34">
        <f t="shared" si="15"/>
        <v>0</v>
      </c>
      <c r="M73" s="34">
        <f t="shared" si="16"/>
        <v>29.5</v>
      </c>
      <c r="N73" s="34">
        <f t="shared" si="17"/>
        <v>10</v>
      </c>
      <c r="O73" s="35" t="str">
        <f t="shared" si="18"/>
        <v>0</v>
      </c>
      <c r="P73" s="33">
        <f t="shared" si="19"/>
        <v>39.5</v>
      </c>
      <c r="Q73" s="22"/>
      <c r="R73" s="22"/>
      <c r="S73" s="22"/>
      <c r="T73" s="22"/>
    </row>
    <row r="74" spans="1:20" x14ac:dyDescent="0.25">
      <c r="A74" s="101">
        <v>70</v>
      </c>
      <c r="B74" s="96" t="s">
        <v>779</v>
      </c>
      <c r="C74" s="133" t="s">
        <v>1142</v>
      </c>
      <c r="D74" s="49" t="s">
        <v>774</v>
      </c>
      <c r="E74" s="49">
        <v>9</v>
      </c>
      <c r="F74" s="49" t="s">
        <v>773</v>
      </c>
      <c r="G74" s="34">
        <v>31.5</v>
      </c>
      <c r="H74" s="34">
        <f t="shared" si="20"/>
        <v>31.5</v>
      </c>
      <c r="I74" s="34">
        <v>8</v>
      </c>
      <c r="J74" s="34">
        <f t="shared" si="21"/>
        <v>8</v>
      </c>
      <c r="K74" s="34">
        <v>0</v>
      </c>
      <c r="L74" s="34">
        <f t="shared" si="15"/>
        <v>0</v>
      </c>
      <c r="M74" s="34">
        <f t="shared" si="16"/>
        <v>31.5</v>
      </c>
      <c r="N74" s="34">
        <f t="shared" si="17"/>
        <v>8</v>
      </c>
      <c r="O74" s="35" t="str">
        <f t="shared" si="18"/>
        <v>0</v>
      </c>
      <c r="P74" s="33">
        <f t="shared" si="19"/>
        <v>39.5</v>
      </c>
      <c r="Q74" s="22"/>
      <c r="R74" s="22"/>
      <c r="S74" s="22"/>
      <c r="T74" s="22"/>
    </row>
    <row r="75" spans="1:20" ht="30" x14ac:dyDescent="0.25">
      <c r="A75" s="66">
        <v>71</v>
      </c>
      <c r="B75" s="18" t="s">
        <v>757</v>
      </c>
      <c r="C75" s="119" t="s">
        <v>1140</v>
      </c>
      <c r="D75" s="18" t="s">
        <v>752</v>
      </c>
      <c r="E75" s="19">
        <v>9</v>
      </c>
      <c r="F75" s="18" t="s">
        <v>755</v>
      </c>
      <c r="G75" s="34">
        <v>15</v>
      </c>
      <c r="H75" s="34">
        <f t="shared" si="20"/>
        <v>15</v>
      </c>
      <c r="I75" s="34">
        <v>18</v>
      </c>
      <c r="J75" s="34">
        <f t="shared" si="21"/>
        <v>18</v>
      </c>
      <c r="K75" s="34">
        <v>2.2200000000000002</v>
      </c>
      <c r="L75" s="34">
        <f t="shared" si="15"/>
        <v>142.00000000000003</v>
      </c>
      <c r="M75" s="34">
        <f t="shared" si="16"/>
        <v>15</v>
      </c>
      <c r="N75" s="34">
        <f t="shared" si="17"/>
        <v>18</v>
      </c>
      <c r="O75" s="35">
        <f t="shared" si="18"/>
        <v>5.062499999999992</v>
      </c>
      <c r="P75" s="33">
        <f t="shared" si="19"/>
        <v>38.062499999999993</v>
      </c>
      <c r="Q75" s="22"/>
      <c r="R75" s="22"/>
      <c r="S75" s="22"/>
      <c r="T75" s="22"/>
    </row>
    <row r="76" spans="1:20" ht="30" x14ac:dyDescent="0.25">
      <c r="A76" s="101">
        <v>72</v>
      </c>
      <c r="B76" s="63" t="s">
        <v>660</v>
      </c>
      <c r="C76" s="133" t="s">
        <v>1123</v>
      </c>
      <c r="D76" s="63" t="s">
        <v>646</v>
      </c>
      <c r="E76" s="131">
        <v>10</v>
      </c>
      <c r="F76" s="79" t="s">
        <v>633</v>
      </c>
      <c r="G76" s="34">
        <v>31.5</v>
      </c>
      <c r="H76" s="34">
        <f t="shared" si="20"/>
        <v>31.5</v>
      </c>
      <c r="I76" s="34">
        <v>0</v>
      </c>
      <c r="J76" s="34" t="str">
        <f t="shared" si="21"/>
        <v/>
      </c>
      <c r="K76" s="34">
        <v>0</v>
      </c>
      <c r="L76" s="34">
        <f t="shared" si="15"/>
        <v>0</v>
      </c>
      <c r="M76" s="34">
        <f t="shared" si="16"/>
        <v>31.5</v>
      </c>
      <c r="N76" s="34">
        <f t="shared" si="17"/>
        <v>0</v>
      </c>
      <c r="O76" s="35" t="str">
        <f t="shared" si="18"/>
        <v>0</v>
      </c>
      <c r="P76" s="33">
        <f t="shared" si="19"/>
        <v>31.5</v>
      </c>
      <c r="Q76" s="22"/>
      <c r="R76" s="22"/>
      <c r="S76" s="22"/>
      <c r="T76" s="22"/>
    </row>
    <row r="77" spans="1:20" ht="30" x14ac:dyDescent="0.25">
      <c r="A77" s="66">
        <v>73</v>
      </c>
      <c r="B77" s="12" t="s">
        <v>1093</v>
      </c>
      <c r="C77" s="119" t="s">
        <v>1094</v>
      </c>
      <c r="D77" s="12" t="s">
        <v>1087</v>
      </c>
      <c r="E77" s="14">
        <v>10</v>
      </c>
      <c r="F77" s="12" t="s">
        <v>1088</v>
      </c>
      <c r="G77" s="34">
        <v>0</v>
      </c>
      <c r="H77" s="34"/>
      <c r="I77" s="34">
        <v>18</v>
      </c>
      <c r="J77" s="34">
        <f t="shared" si="21"/>
        <v>18</v>
      </c>
      <c r="K77" s="34">
        <v>2.2000000000000002</v>
      </c>
      <c r="L77" s="34">
        <f t="shared" si="15"/>
        <v>140.00000000000003</v>
      </c>
      <c r="M77" s="34">
        <f t="shared" si="16"/>
        <v>0</v>
      </c>
      <c r="N77" s="34">
        <f t="shared" si="17"/>
        <v>18</v>
      </c>
      <c r="O77" s="35">
        <f t="shared" si="18"/>
        <v>5.624999999999992</v>
      </c>
      <c r="P77" s="33">
        <f t="shared" si="19"/>
        <v>23.624999999999993</v>
      </c>
      <c r="Q77" s="22"/>
      <c r="R77" s="22"/>
      <c r="S77" s="22"/>
      <c r="T77" s="22"/>
    </row>
    <row r="78" spans="1:20" ht="30" x14ac:dyDescent="0.25">
      <c r="A78" s="66">
        <v>74</v>
      </c>
      <c r="B78" s="12" t="s">
        <v>1091</v>
      </c>
      <c r="C78" s="55" t="s">
        <v>1092</v>
      </c>
      <c r="D78" s="12" t="s">
        <v>1087</v>
      </c>
      <c r="E78" s="14">
        <v>11</v>
      </c>
      <c r="F78" s="12" t="s">
        <v>1088</v>
      </c>
      <c r="G78" s="34">
        <v>0</v>
      </c>
      <c r="H78" s="34"/>
      <c r="I78" s="34">
        <v>17</v>
      </c>
      <c r="J78" s="34">
        <f t="shared" si="21"/>
        <v>17</v>
      </c>
      <c r="K78" s="34">
        <v>2.17</v>
      </c>
      <c r="L78" s="34">
        <f t="shared" si="15"/>
        <v>137</v>
      </c>
      <c r="M78" s="34">
        <f t="shared" si="16"/>
        <v>0</v>
      </c>
      <c r="N78" s="34">
        <f t="shared" si="17"/>
        <v>17</v>
      </c>
      <c r="O78" s="35">
        <f t="shared" si="18"/>
        <v>6.46875</v>
      </c>
      <c r="P78" s="33">
        <f t="shared" si="19"/>
        <v>23.46875</v>
      </c>
      <c r="Q78" s="22"/>
      <c r="R78" s="22"/>
      <c r="S78" s="22"/>
      <c r="T78" s="22"/>
    </row>
    <row r="79" spans="1:20" ht="30" x14ac:dyDescent="0.25">
      <c r="A79" s="66">
        <v>75</v>
      </c>
      <c r="B79" s="12" t="s">
        <v>1085</v>
      </c>
      <c r="C79" s="55" t="s">
        <v>1086</v>
      </c>
      <c r="D79" s="12" t="s">
        <v>1087</v>
      </c>
      <c r="E79" s="14">
        <v>11</v>
      </c>
      <c r="F79" s="12" t="s">
        <v>1088</v>
      </c>
      <c r="G79" s="34">
        <v>0</v>
      </c>
      <c r="H79" s="34"/>
      <c r="I79" s="34">
        <v>15</v>
      </c>
      <c r="J79" s="34">
        <f t="shared" si="21"/>
        <v>15</v>
      </c>
      <c r="K79" s="34">
        <v>2.17</v>
      </c>
      <c r="L79" s="34">
        <f t="shared" si="15"/>
        <v>137</v>
      </c>
      <c r="M79" s="34">
        <f t="shared" si="16"/>
        <v>0</v>
      </c>
      <c r="N79" s="34">
        <f t="shared" si="17"/>
        <v>15</v>
      </c>
      <c r="O79" s="35">
        <f t="shared" si="18"/>
        <v>6.46875</v>
      </c>
      <c r="P79" s="33">
        <f t="shared" si="19"/>
        <v>21.46875</v>
      </c>
      <c r="Q79" s="22"/>
      <c r="R79" s="22"/>
      <c r="S79" s="22"/>
      <c r="T79" s="22"/>
    </row>
    <row r="80" spans="1:20" ht="30" x14ac:dyDescent="0.25">
      <c r="A80" s="66">
        <v>76</v>
      </c>
      <c r="B80" s="12" t="s">
        <v>1089</v>
      </c>
      <c r="C80" s="55" t="s">
        <v>1090</v>
      </c>
      <c r="D80" s="12" t="s">
        <v>1087</v>
      </c>
      <c r="E80" s="14">
        <v>10</v>
      </c>
      <c r="F80" s="12" t="s">
        <v>1088</v>
      </c>
      <c r="G80" s="34">
        <v>0</v>
      </c>
      <c r="H80" s="34"/>
      <c r="I80" s="34">
        <v>19</v>
      </c>
      <c r="J80" s="34">
        <f t="shared" si="21"/>
        <v>19</v>
      </c>
      <c r="K80" s="34">
        <v>2.4</v>
      </c>
      <c r="L80" s="34">
        <f t="shared" si="15"/>
        <v>160</v>
      </c>
      <c r="M80" s="34">
        <f t="shared" si="16"/>
        <v>0</v>
      </c>
      <c r="N80" s="34">
        <f t="shared" si="17"/>
        <v>19</v>
      </c>
      <c r="O80" s="35">
        <f t="shared" si="18"/>
        <v>0</v>
      </c>
      <c r="P80" s="33">
        <f t="shared" si="19"/>
        <v>19</v>
      </c>
      <c r="Q80" s="22"/>
      <c r="R80" s="22"/>
      <c r="S80" s="22"/>
      <c r="T80" s="22"/>
    </row>
    <row r="81" spans="2:20" x14ac:dyDescent="0.25">
      <c r="G81" s="12"/>
      <c r="H81" s="12">
        <f>MIN(G5:G80)</f>
        <v>0</v>
      </c>
      <c r="I81" s="12"/>
      <c r="J81" s="12">
        <f>MIN(I5:I80)</f>
        <v>0</v>
      </c>
      <c r="K81" s="12"/>
      <c r="L81" s="12">
        <f>MIN(K5:K80)</f>
        <v>0</v>
      </c>
      <c r="M81" s="12"/>
      <c r="N81" s="12"/>
      <c r="O81" s="12"/>
      <c r="P81" s="4"/>
      <c r="Q81" s="5"/>
      <c r="R81" s="5"/>
      <c r="S81" s="5"/>
      <c r="T81" s="5"/>
    </row>
    <row r="82" spans="2:20" x14ac:dyDescent="0.25">
      <c r="G82" s="134"/>
      <c r="H82" s="134"/>
      <c r="I82" s="134"/>
      <c r="J82" s="134"/>
      <c r="K82" s="134"/>
      <c r="L82" s="134"/>
      <c r="M82" s="134"/>
      <c r="N82" s="134"/>
      <c r="O82" s="134"/>
      <c r="P82" s="135"/>
      <c r="Q82" s="136"/>
      <c r="R82" s="136"/>
      <c r="S82" s="136"/>
      <c r="T82" s="136"/>
    </row>
    <row r="83" spans="2:20" ht="132" customHeight="1" x14ac:dyDescent="0.25">
      <c r="B83" s="122" t="s">
        <v>1567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</row>
    <row r="84" spans="2:20" ht="131.25" customHeight="1" x14ac:dyDescent="0.25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</row>
    <row r="85" spans="2:20" ht="96" customHeight="1" x14ac:dyDescent="0.25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</row>
    <row r="86" spans="2:20" ht="108" customHeight="1" x14ac:dyDescent="0.25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</row>
  </sheetData>
  <sortState ref="A5:P80">
    <sortCondition descending="1" ref="P5:P80"/>
  </sortState>
  <mergeCells count="15">
    <mergeCell ref="A1:L1"/>
    <mergeCell ref="A2:A4"/>
    <mergeCell ref="B2:B4"/>
    <mergeCell ref="C2:C4"/>
    <mergeCell ref="D2:D4"/>
    <mergeCell ref="E2:E4"/>
    <mergeCell ref="F2:F4"/>
    <mergeCell ref="G2:O2"/>
    <mergeCell ref="B83:N86"/>
    <mergeCell ref="Q2:Q4"/>
    <mergeCell ref="R2:R4"/>
    <mergeCell ref="S2:S4"/>
    <mergeCell ref="T2:T4"/>
    <mergeCell ref="G3:K3"/>
    <mergeCell ref="M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юноши 5-6 кл </vt:lpstr>
      <vt:lpstr>девушки 5-6 кл</vt:lpstr>
      <vt:lpstr>юноши 7-8 кл. </vt:lpstr>
      <vt:lpstr>девушки 7-8 кл.</vt:lpstr>
      <vt:lpstr>юноши 9-11 кл. </vt:lpstr>
      <vt:lpstr>девушки 9-11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User</cp:lastModifiedBy>
  <dcterms:created xsi:type="dcterms:W3CDTF">2015-06-05T18:19:34Z</dcterms:created>
  <dcterms:modified xsi:type="dcterms:W3CDTF">2020-10-02T09:54:18Z</dcterms:modified>
</cp:coreProperties>
</file>