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320" windowHeight="12120" activeTab="1"/>
  </bookViews>
  <sheets>
    <sheet name="юноши 7-8 кл " sheetId="7" r:id="rId1"/>
    <sheet name="девушки 7-8 кл" sheetId="1" r:id="rId2"/>
    <sheet name="юноши 7-8 кл. " sheetId="8" state="hidden" r:id="rId3"/>
    <sheet name="девушки 7-8 кл." sheetId="2" state="hidden" r:id="rId4"/>
    <sheet name="юноши 9-11 кл. " sheetId="9" r:id="rId5"/>
    <sheet name="девушки 9-11 кл." sheetId="3" r:id="rId6"/>
  </sheets>
  <definedNames>
    <definedName name="_xlnm._FilterDatabase" localSheetId="1" hidden="1">'девушки 7-8 кл'!$A$5:$P$16</definedName>
    <definedName name="_xlnm._FilterDatabase" localSheetId="3" hidden="1">'девушки 7-8 кл.'!$A$2:$N$101</definedName>
    <definedName name="_xlnm._FilterDatabase" localSheetId="5" hidden="1">'девушки 9-11 кл.'!$A$2:$J$65</definedName>
    <definedName name="_xlnm._FilterDatabase" localSheetId="0" hidden="1">'юноши 7-8 кл '!$A$1:$T$116</definedName>
    <definedName name="_xlnm._FilterDatabase" localSheetId="2" hidden="1">'юноши 7-8 кл. '!$A$2:$N$98</definedName>
    <definedName name="_xlnm._FilterDatabase" localSheetId="4" hidden="1">'юноши 9-11 кл. '!$A$2:$J$69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3"/>
  <c r="O16" i="1" l="1"/>
  <c r="O6"/>
  <c r="O7"/>
  <c r="O8"/>
  <c r="O9"/>
  <c r="O10"/>
  <c r="O11"/>
  <c r="O12"/>
  <c r="O13"/>
  <c r="O14"/>
  <c r="O15"/>
  <c r="O5"/>
  <c r="L12" i="7"/>
  <c r="O6" s="1"/>
  <c r="N14" i="1"/>
  <c r="L13" i="7"/>
  <c r="O5" l="1"/>
  <c r="O15"/>
  <c r="O13"/>
  <c r="O11"/>
  <c r="O9"/>
  <c r="O7"/>
  <c r="O16"/>
  <c r="O14"/>
  <c r="O12"/>
  <c r="O10"/>
  <c r="O8"/>
  <c r="N5"/>
  <c r="M5"/>
  <c r="P5" s="1"/>
  <c r="L5"/>
  <c r="P6" i="3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5"/>
  <c r="O17" i="9"/>
  <c r="O18"/>
  <c r="O19"/>
  <c r="O20"/>
  <c r="O21"/>
  <c r="O22"/>
  <c r="O23"/>
  <c r="O24"/>
  <c r="O25"/>
  <c r="O26"/>
  <c r="O27"/>
  <c r="O28"/>
  <c r="O29"/>
  <c r="O30"/>
  <c r="O31"/>
  <c r="O6"/>
  <c r="O7"/>
  <c r="O8"/>
  <c r="O9"/>
  <c r="O10"/>
  <c r="O11"/>
  <c r="O12"/>
  <c r="O13"/>
  <c r="O14"/>
  <c r="O15"/>
  <c r="O16"/>
  <c r="O5"/>
  <c r="N6" i="3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P6" i="9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N6" i="7"/>
  <c r="N7"/>
  <c r="N8"/>
  <c r="N9"/>
  <c r="N10"/>
  <c r="N11"/>
  <c r="N12"/>
  <c r="N13"/>
  <c r="N14"/>
  <c r="N15"/>
  <c r="N16"/>
  <c r="M6"/>
  <c r="M7"/>
  <c r="M8"/>
  <c r="M9"/>
  <c r="M10"/>
  <c r="M11"/>
  <c r="M12"/>
  <c r="M13"/>
  <c r="M14"/>
  <c r="M15"/>
  <c r="M16"/>
  <c r="L6"/>
  <c r="L7"/>
  <c r="L8"/>
  <c r="L9"/>
  <c r="L10"/>
  <c r="L11"/>
  <c r="L14"/>
  <c r="L15"/>
  <c r="L16"/>
  <c r="P16" i="1"/>
  <c r="P6"/>
  <c r="P7"/>
  <c r="P8"/>
  <c r="P9"/>
  <c r="P10"/>
  <c r="P11"/>
  <c r="P12"/>
  <c r="P13"/>
  <c r="P14"/>
  <c r="P15"/>
  <c r="N6"/>
  <c r="N7"/>
  <c r="N8"/>
  <c r="N9"/>
  <c r="N10"/>
  <c r="N11"/>
  <c r="N12"/>
  <c r="N13"/>
  <c r="N15"/>
  <c r="N16"/>
  <c r="N5"/>
  <c r="M6"/>
  <c r="M7"/>
  <c r="M8"/>
  <c r="M9"/>
  <c r="M10"/>
  <c r="M11"/>
  <c r="M12"/>
  <c r="M13"/>
  <c r="M14"/>
  <c r="M15"/>
  <c r="M16"/>
  <c r="M5"/>
  <c r="L5"/>
  <c r="L6"/>
  <c r="L7"/>
  <c r="L8"/>
  <c r="L9"/>
  <c r="L10"/>
  <c r="L11"/>
  <c r="L12"/>
  <c r="L13"/>
  <c r="L14"/>
  <c r="L15"/>
  <c r="L16"/>
  <c r="L5" i="3"/>
  <c r="L5" i="9"/>
  <c r="S6" i="8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5"/>
  <c r="S5" i="2"/>
  <c r="M6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29"/>
  <c r="N29"/>
  <c r="M30"/>
  <c r="N30"/>
  <c r="M31"/>
  <c r="N31"/>
  <c r="M32"/>
  <c r="N32"/>
  <c r="M33"/>
  <c r="N33"/>
  <c r="M34"/>
  <c r="N34"/>
  <c r="M35"/>
  <c r="N35"/>
  <c r="M36"/>
  <c r="N36"/>
  <c r="M37"/>
  <c r="N37"/>
  <c r="M38"/>
  <c r="N38"/>
  <c r="M39"/>
  <c r="N39"/>
  <c r="M40"/>
  <c r="N40"/>
  <c r="M41"/>
  <c r="N41"/>
  <c r="M42"/>
  <c r="N42"/>
  <c r="M43"/>
  <c r="N43"/>
  <c r="M44"/>
  <c r="N44"/>
  <c r="M45"/>
  <c r="N45"/>
  <c r="M46"/>
  <c r="N46"/>
  <c r="M47"/>
  <c r="N47"/>
  <c r="M48"/>
  <c r="N48"/>
  <c r="M49"/>
  <c r="N49"/>
  <c r="M50"/>
  <c r="N50"/>
  <c r="M51"/>
  <c r="N51"/>
  <c r="M52"/>
  <c r="N52"/>
  <c r="M53"/>
  <c r="N53"/>
  <c r="M54"/>
  <c r="N54"/>
  <c r="M55"/>
  <c r="N55"/>
  <c r="M56"/>
  <c r="N56"/>
  <c r="M57"/>
  <c r="N57"/>
  <c r="M58"/>
  <c r="N58"/>
  <c r="M59"/>
  <c r="N59"/>
  <c r="M60"/>
  <c r="N60"/>
  <c r="M61"/>
  <c r="N61"/>
  <c r="M62"/>
  <c r="N62"/>
  <c r="M63"/>
  <c r="N63"/>
  <c r="M64"/>
  <c r="N64"/>
  <c r="M65"/>
  <c r="N65"/>
  <c r="M66"/>
  <c r="N66"/>
  <c r="M67"/>
  <c r="N67"/>
  <c r="M68"/>
  <c r="N68"/>
  <c r="M69"/>
  <c r="N69"/>
  <c r="M70"/>
  <c r="N70"/>
  <c r="M71"/>
  <c r="N71"/>
  <c r="M72"/>
  <c r="N72"/>
  <c r="M73"/>
  <c r="N73"/>
  <c r="M74"/>
  <c r="N74"/>
  <c r="M75"/>
  <c r="N75"/>
  <c r="M76"/>
  <c r="N76"/>
  <c r="M77"/>
  <c r="N77"/>
  <c r="M78"/>
  <c r="N78"/>
  <c r="M79"/>
  <c r="N79"/>
  <c r="M80"/>
  <c r="N80"/>
  <c r="M81"/>
  <c r="N81"/>
  <c r="M82"/>
  <c r="N82"/>
  <c r="M83"/>
  <c r="N83"/>
  <c r="M84"/>
  <c r="N84"/>
  <c r="M85"/>
  <c r="N85"/>
  <c r="M86"/>
  <c r="N86"/>
  <c r="M87"/>
  <c r="N87"/>
  <c r="M88"/>
  <c r="N88"/>
  <c r="M89"/>
  <c r="N89"/>
  <c r="M90"/>
  <c r="N90"/>
  <c r="M91"/>
  <c r="N91"/>
  <c r="M92"/>
  <c r="N92"/>
  <c r="M93"/>
  <c r="N93"/>
  <c r="M94"/>
  <c r="N94"/>
  <c r="M95"/>
  <c r="N95"/>
  <c r="M96"/>
  <c r="N96"/>
  <c r="M97"/>
  <c r="N97"/>
  <c r="M98"/>
  <c r="N98"/>
  <c r="M99"/>
  <c r="N99"/>
  <c r="M100"/>
  <c r="N100"/>
  <c r="M101"/>
  <c r="N101"/>
  <c r="M102"/>
  <c r="N102"/>
  <c r="M103"/>
  <c r="N103"/>
  <c r="M104"/>
  <c r="N104"/>
  <c r="M105"/>
  <c r="N105"/>
  <c r="M106"/>
  <c r="N106"/>
  <c r="M107"/>
  <c r="N107"/>
  <c r="M108"/>
  <c r="N108"/>
  <c r="M109"/>
  <c r="N109"/>
  <c r="M110"/>
  <c r="N110"/>
  <c r="M111"/>
  <c r="N111"/>
  <c r="M112"/>
  <c r="N112"/>
  <c r="M113"/>
  <c r="N113"/>
  <c r="M114"/>
  <c r="N114"/>
  <c r="M115"/>
  <c r="N115"/>
  <c r="M116"/>
  <c r="N116"/>
  <c r="M117"/>
  <c r="N117"/>
  <c r="M118"/>
  <c r="N118"/>
  <c r="M119"/>
  <c r="N119"/>
  <c r="M120"/>
  <c r="N120"/>
  <c r="M121"/>
  <c r="N121"/>
  <c r="M122"/>
  <c r="N122"/>
  <c r="M123"/>
  <c r="N123"/>
  <c r="M124"/>
  <c r="N124"/>
  <c r="M125"/>
  <c r="N125"/>
  <c r="M126"/>
  <c r="N126"/>
  <c r="M127"/>
  <c r="N127"/>
  <c r="M128"/>
  <c r="N128"/>
  <c r="M129"/>
  <c r="N129"/>
  <c r="M130"/>
  <c r="N130"/>
  <c r="M131"/>
  <c r="N131"/>
  <c r="M132"/>
  <c r="N132"/>
  <c r="M133"/>
  <c r="N133"/>
  <c r="M134"/>
  <c r="N134"/>
  <c r="M135"/>
  <c r="N135"/>
  <c r="M136"/>
  <c r="N136"/>
  <c r="M137"/>
  <c r="N137"/>
  <c r="M138"/>
  <c r="N138"/>
  <c r="M139"/>
  <c r="N139"/>
  <c r="M140"/>
  <c r="N140"/>
  <c r="M141"/>
  <c r="N141"/>
  <c r="M142"/>
  <c r="N142"/>
  <c r="M143"/>
  <c r="N143"/>
  <c r="M144"/>
  <c r="N144"/>
  <c r="M145"/>
  <c r="N145"/>
  <c r="M146"/>
  <c r="N146"/>
  <c r="M147"/>
  <c r="N147"/>
  <c r="M148"/>
  <c r="N148"/>
  <c r="M149"/>
  <c r="N149"/>
  <c r="M150"/>
  <c r="N150"/>
  <c r="M151"/>
  <c r="N151"/>
  <c r="M152"/>
  <c r="N152"/>
  <c r="M153"/>
  <c r="N153"/>
  <c r="M154"/>
  <c r="N154"/>
  <c r="M155"/>
  <c r="N155"/>
  <c r="M156"/>
  <c r="N156"/>
  <c r="M157"/>
  <c r="N157"/>
  <c r="M158"/>
  <c r="N158"/>
  <c r="M159"/>
  <c r="N159"/>
  <c r="M160"/>
  <c r="N160"/>
  <c r="M161"/>
  <c r="N161"/>
  <c r="M162"/>
  <c r="N162"/>
  <c r="M163"/>
  <c r="N163"/>
  <c r="M164"/>
  <c r="N164"/>
  <c r="M165"/>
  <c r="N165"/>
  <c r="M166"/>
  <c r="N166"/>
  <c r="M167"/>
  <c r="N167"/>
  <c r="M168"/>
  <c r="N168"/>
  <c r="M169"/>
  <c r="N169"/>
  <c r="M170"/>
  <c r="N170"/>
  <c r="M171"/>
  <c r="N171"/>
  <c r="M172"/>
  <c r="N172"/>
  <c r="M173"/>
  <c r="N173"/>
  <c r="M174"/>
  <c r="N174"/>
  <c r="M175"/>
  <c r="N175"/>
  <c r="M176"/>
  <c r="N176"/>
  <c r="M177"/>
  <c r="N177"/>
  <c r="M178"/>
  <c r="N178"/>
  <c r="M179"/>
  <c r="N179"/>
  <c r="M180"/>
  <c r="N180"/>
  <c r="M181"/>
  <c r="N181"/>
  <c r="M5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O33" s="1"/>
  <c r="L34"/>
  <c r="O34" s="1"/>
  <c r="L35"/>
  <c r="O35" s="1"/>
  <c r="L36"/>
  <c r="O36" s="1"/>
  <c r="L37"/>
  <c r="O37" s="1"/>
  <c r="L38"/>
  <c r="O38" s="1"/>
  <c r="L39"/>
  <c r="O39" s="1"/>
  <c r="L40"/>
  <c r="O40" s="1"/>
  <c r="L41"/>
  <c r="O41" s="1"/>
  <c r="L42"/>
  <c r="O42" s="1"/>
  <c r="L43"/>
  <c r="O43" s="1"/>
  <c r="L44"/>
  <c r="O44" s="1"/>
  <c r="L45"/>
  <c r="O45" s="1"/>
  <c r="L46"/>
  <c r="O46" s="1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O79" s="1"/>
  <c r="L80"/>
  <c r="L81"/>
  <c r="L82"/>
  <c r="L83"/>
  <c r="L84"/>
  <c r="L85"/>
  <c r="L86"/>
  <c r="O86" s="1"/>
  <c r="L87"/>
  <c r="O87" s="1"/>
  <c r="L88"/>
  <c r="O88" s="1"/>
  <c r="L89"/>
  <c r="O89" s="1"/>
  <c r="L90"/>
  <c r="O90" s="1"/>
  <c r="L91"/>
  <c r="O91" s="1"/>
  <c r="L92"/>
  <c r="O92" s="1"/>
  <c r="L93"/>
  <c r="O93" s="1"/>
  <c r="L94"/>
  <c r="O94" s="1"/>
  <c r="L95"/>
  <c r="O95" s="1"/>
  <c r="L96"/>
  <c r="O96" s="1"/>
  <c r="L97"/>
  <c r="O97" s="1"/>
  <c r="L98"/>
  <c r="O98" s="1"/>
  <c r="L99"/>
  <c r="O99" s="1"/>
  <c r="L100"/>
  <c r="O100" s="1"/>
  <c r="L101"/>
  <c r="O101" s="1"/>
  <c r="L102"/>
  <c r="O102" s="1"/>
  <c r="L103"/>
  <c r="O103" s="1"/>
  <c r="L104"/>
  <c r="O104" s="1"/>
  <c r="L105"/>
  <c r="O105" s="1"/>
  <c r="L106"/>
  <c r="O106" s="1"/>
  <c r="L107"/>
  <c r="O107" s="1"/>
  <c r="L108"/>
  <c r="O108" s="1"/>
  <c r="L109"/>
  <c r="O109" s="1"/>
  <c r="L110"/>
  <c r="O110" s="1"/>
  <c r="L111"/>
  <c r="O111" s="1"/>
  <c r="L112"/>
  <c r="O112" s="1"/>
  <c r="L113"/>
  <c r="O113" s="1"/>
  <c r="L114"/>
  <c r="O114" s="1"/>
  <c r="L115"/>
  <c r="O115" s="1"/>
  <c r="L116"/>
  <c r="O116" s="1"/>
  <c r="L117"/>
  <c r="O117" s="1"/>
  <c r="L118"/>
  <c r="O118" s="1"/>
  <c r="L119"/>
  <c r="O119" s="1"/>
  <c r="L120"/>
  <c r="O120" s="1"/>
  <c r="L121"/>
  <c r="O121" s="1"/>
  <c r="L122"/>
  <c r="O122" s="1"/>
  <c r="L123"/>
  <c r="O123" s="1"/>
  <c r="L124"/>
  <c r="O124" s="1"/>
  <c r="L125"/>
  <c r="O125" s="1"/>
  <c r="L126"/>
  <c r="O126" s="1"/>
  <c r="L127"/>
  <c r="O127" s="1"/>
  <c r="L128"/>
  <c r="O128" s="1"/>
  <c r="L129"/>
  <c r="O129" s="1"/>
  <c r="L130"/>
  <c r="O130" s="1"/>
  <c r="L131"/>
  <c r="O131" s="1"/>
  <c r="L132"/>
  <c r="O132" s="1"/>
  <c r="L133"/>
  <c r="O133" s="1"/>
  <c r="L134"/>
  <c r="O134" s="1"/>
  <c r="L135"/>
  <c r="O135" s="1"/>
  <c r="L136"/>
  <c r="O136" s="1"/>
  <c r="L137"/>
  <c r="O137" s="1"/>
  <c r="L138"/>
  <c r="O138" s="1"/>
  <c r="L139"/>
  <c r="O139" s="1"/>
  <c r="L140"/>
  <c r="O140" s="1"/>
  <c r="L141"/>
  <c r="O141" s="1"/>
  <c r="L142"/>
  <c r="O142" s="1"/>
  <c r="L143"/>
  <c r="O143" s="1"/>
  <c r="L144"/>
  <c r="O144" s="1"/>
  <c r="L145"/>
  <c r="O145" s="1"/>
  <c r="L146"/>
  <c r="O146" s="1"/>
  <c r="L147"/>
  <c r="O147" s="1"/>
  <c r="L148"/>
  <c r="O148" s="1"/>
  <c r="L149"/>
  <c r="O149" s="1"/>
  <c r="L150"/>
  <c r="O150" s="1"/>
  <c r="L151"/>
  <c r="O151" s="1"/>
  <c r="L152"/>
  <c r="O152" s="1"/>
  <c r="L153"/>
  <c r="O153" s="1"/>
  <c r="L154"/>
  <c r="O154" s="1"/>
  <c r="L155"/>
  <c r="O155" s="1"/>
  <c r="L156"/>
  <c r="O156" s="1"/>
  <c r="L157"/>
  <c r="O157" s="1"/>
  <c r="L158"/>
  <c r="O158" s="1"/>
  <c r="L159"/>
  <c r="O159" s="1"/>
  <c r="L160"/>
  <c r="O160" s="1"/>
  <c r="L161"/>
  <c r="O161" s="1"/>
  <c r="L162"/>
  <c r="O162" s="1"/>
  <c r="L163"/>
  <c r="O163" s="1"/>
  <c r="L164"/>
  <c r="O164" s="1"/>
  <c r="L165"/>
  <c r="O165" s="1"/>
  <c r="L166"/>
  <c r="O166" s="1"/>
  <c r="L167"/>
  <c r="O167" s="1"/>
  <c r="L168"/>
  <c r="O168" s="1"/>
  <c r="L169"/>
  <c r="O169" s="1"/>
  <c r="L170"/>
  <c r="O170" s="1"/>
  <c r="L171"/>
  <c r="O171" s="1"/>
  <c r="L172"/>
  <c r="O172" s="1"/>
  <c r="L173"/>
  <c r="O173" s="1"/>
  <c r="L174"/>
  <c r="O174" s="1"/>
  <c r="L175"/>
  <c r="O175" s="1"/>
  <c r="L176"/>
  <c r="O176" s="1"/>
  <c r="L177"/>
  <c r="O177" s="1"/>
  <c r="L178"/>
  <c r="O178" s="1"/>
  <c r="L179"/>
  <c r="O179" s="1"/>
  <c r="L180"/>
  <c r="O180" s="1"/>
  <c r="L181"/>
  <c r="O181" s="1"/>
  <c r="L6"/>
  <c r="L5"/>
  <c r="O5" s="1"/>
  <c r="L5" i="8"/>
  <c r="O5" s="1"/>
  <c r="N5" i="2"/>
  <c r="N5" i="8"/>
  <c r="M5"/>
  <c r="P14" i="7" l="1"/>
  <c r="P12"/>
  <c r="P10"/>
  <c r="P8"/>
  <c r="P6"/>
  <c r="P15"/>
  <c r="P13"/>
  <c r="P11"/>
  <c r="P9"/>
  <c r="P7"/>
  <c r="P16"/>
  <c r="P5" i="3"/>
  <c r="P5" i="9"/>
  <c r="P5" i="1"/>
  <c r="O6" i="2"/>
  <c r="O85"/>
  <c r="O84"/>
  <c r="O83"/>
  <c r="O82"/>
  <c r="O81"/>
  <c r="O80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P181"/>
  <c r="R181" s="1"/>
  <c r="P180"/>
  <c r="R180" s="1"/>
  <c r="P179"/>
  <c r="R179" s="1"/>
  <c r="P178"/>
  <c r="R178" s="1"/>
  <c r="P177"/>
  <c r="R177" s="1"/>
  <c r="P176"/>
  <c r="R176" s="1"/>
  <c r="P175"/>
  <c r="R175" s="1"/>
  <c r="P174"/>
  <c r="R174" s="1"/>
  <c r="P173"/>
  <c r="R173" s="1"/>
  <c r="P172"/>
  <c r="R172" s="1"/>
  <c r="P171"/>
  <c r="R171" s="1"/>
  <c r="P170"/>
  <c r="R170" s="1"/>
  <c r="P169"/>
  <c r="R169" s="1"/>
  <c r="P168"/>
  <c r="R168" s="1"/>
  <c r="P167"/>
  <c r="R167" s="1"/>
  <c r="P166"/>
  <c r="R166" s="1"/>
  <c r="P165"/>
  <c r="R165" s="1"/>
  <c r="P164"/>
  <c r="R164" s="1"/>
  <c r="P163"/>
  <c r="R163" s="1"/>
  <c r="P162"/>
  <c r="R162" s="1"/>
  <c r="P161"/>
  <c r="R161" s="1"/>
  <c r="P160"/>
  <c r="R160" s="1"/>
  <c r="P159"/>
  <c r="R159" s="1"/>
  <c r="P158"/>
  <c r="R158" s="1"/>
  <c r="P157"/>
  <c r="R157" s="1"/>
  <c r="P156"/>
  <c r="R156" s="1"/>
  <c r="P155"/>
  <c r="R155" s="1"/>
  <c r="P154"/>
  <c r="R154" s="1"/>
  <c r="P153"/>
  <c r="R153" s="1"/>
  <c r="P152"/>
  <c r="R152" s="1"/>
  <c r="P151"/>
  <c r="R151" s="1"/>
  <c r="P150"/>
  <c r="R150" s="1"/>
  <c r="P149"/>
  <c r="R149" s="1"/>
  <c r="P148"/>
  <c r="R148" s="1"/>
  <c r="P147"/>
  <c r="R147" s="1"/>
  <c r="P146"/>
  <c r="R146" s="1"/>
  <c r="P145"/>
  <c r="R145" s="1"/>
  <c r="P144"/>
  <c r="R144" s="1"/>
  <c r="P143"/>
  <c r="R143" s="1"/>
  <c r="P142"/>
  <c r="R142" s="1"/>
  <c r="P141"/>
  <c r="R141" s="1"/>
  <c r="P140"/>
  <c r="R140" s="1"/>
  <c r="P139"/>
  <c r="R139" s="1"/>
  <c r="P138"/>
  <c r="R138" s="1"/>
  <c r="P137"/>
  <c r="R137" s="1"/>
  <c r="P136"/>
  <c r="R136" s="1"/>
  <c r="P135"/>
  <c r="R135" s="1"/>
  <c r="P134"/>
  <c r="R134" s="1"/>
  <c r="P133"/>
  <c r="R133" s="1"/>
  <c r="P132"/>
  <c r="R132" s="1"/>
  <c r="P131"/>
  <c r="R131" s="1"/>
  <c r="P130"/>
  <c r="R130" s="1"/>
  <c r="P129"/>
  <c r="R129" s="1"/>
  <c r="P128"/>
  <c r="R128" s="1"/>
  <c r="P127"/>
  <c r="R127" s="1"/>
  <c r="P126"/>
  <c r="R126" s="1"/>
  <c r="P125"/>
  <c r="R125" s="1"/>
  <c r="P124"/>
  <c r="R124" s="1"/>
  <c r="P123"/>
  <c r="R123" s="1"/>
  <c r="P122"/>
  <c r="R122" s="1"/>
  <c r="P121"/>
  <c r="R121" s="1"/>
  <c r="P120"/>
  <c r="R120" s="1"/>
  <c r="P119"/>
  <c r="R119" s="1"/>
  <c r="P118"/>
  <c r="R118" s="1"/>
  <c r="P117"/>
  <c r="R117" s="1"/>
  <c r="P116"/>
  <c r="R116" s="1"/>
  <c r="P115"/>
  <c r="R115" s="1"/>
  <c r="P114"/>
  <c r="R114" s="1"/>
  <c r="P113"/>
  <c r="R113" s="1"/>
  <c r="P112"/>
  <c r="R112" s="1"/>
  <c r="P111"/>
  <c r="R111" s="1"/>
  <c r="P110"/>
  <c r="R110" s="1"/>
  <c r="P109"/>
  <c r="R109" s="1"/>
  <c r="P108"/>
  <c r="R108" s="1"/>
  <c r="P107"/>
  <c r="R107" s="1"/>
  <c r="P106"/>
  <c r="R106" s="1"/>
  <c r="P105"/>
  <c r="R105" s="1"/>
  <c r="P104"/>
  <c r="R104" s="1"/>
  <c r="P103"/>
  <c r="R103" s="1"/>
  <c r="P102"/>
  <c r="R102" s="1"/>
  <c r="P101"/>
  <c r="R101" s="1"/>
  <c r="P100"/>
  <c r="R100" s="1"/>
  <c r="P99"/>
  <c r="R99" s="1"/>
  <c r="P98"/>
  <c r="R98" s="1"/>
  <c r="P97"/>
  <c r="R97" s="1"/>
  <c r="P96"/>
  <c r="R96" s="1"/>
  <c r="P95"/>
  <c r="R95" s="1"/>
  <c r="P94"/>
  <c r="R94" s="1"/>
  <c r="P93"/>
  <c r="R93" s="1"/>
  <c r="P92"/>
  <c r="R92" s="1"/>
  <c r="P91"/>
  <c r="R91" s="1"/>
  <c r="P90"/>
  <c r="R90" s="1"/>
  <c r="P89"/>
  <c r="R89" s="1"/>
  <c r="P88"/>
  <c r="R88" s="1"/>
  <c r="P87"/>
  <c r="R87" s="1"/>
  <c r="P86"/>
  <c r="R86" s="1"/>
  <c r="P85"/>
  <c r="R85" s="1"/>
  <c r="P84"/>
  <c r="R84" s="1"/>
  <c r="P83"/>
  <c r="R83" s="1"/>
  <c r="P82"/>
  <c r="R82" s="1"/>
  <c r="P81"/>
  <c r="R81" s="1"/>
  <c r="P80"/>
  <c r="R80" s="1"/>
  <c r="P79"/>
  <c r="R79" s="1"/>
  <c r="P78"/>
  <c r="R78" s="1"/>
  <c r="P77"/>
  <c r="R77" s="1"/>
  <c r="P76"/>
  <c r="R76" s="1"/>
  <c r="P75"/>
  <c r="R75" s="1"/>
  <c r="P74"/>
  <c r="R74" s="1"/>
  <c r="P73"/>
  <c r="R73" s="1"/>
  <c r="P72"/>
  <c r="R72" s="1"/>
  <c r="P71"/>
  <c r="R71" s="1"/>
  <c r="P70"/>
  <c r="R70" s="1"/>
  <c r="P69"/>
  <c r="R69" s="1"/>
  <c r="P68"/>
  <c r="R68" s="1"/>
  <c r="P67"/>
  <c r="R67" s="1"/>
  <c r="P66"/>
  <c r="R66" s="1"/>
  <c r="P65"/>
  <c r="R65" s="1"/>
  <c r="P64"/>
  <c r="R64" s="1"/>
  <c r="P63"/>
  <c r="R63" s="1"/>
  <c r="P62"/>
  <c r="R62" s="1"/>
  <c r="P61"/>
  <c r="R61" s="1"/>
  <c r="P60"/>
  <c r="R60" s="1"/>
  <c r="P59"/>
  <c r="R59" s="1"/>
  <c r="P58"/>
  <c r="R58" s="1"/>
  <c r="P57"/>
  <c r="R57" s="1"/>
  <c r="P56"/>
  <c r="R56" s="1"/>
  <c r="P55"/>
  <c r="R55" s="1"/>
  <c r="P54"/>
  <c r="R54" s="1"/>
  <c r="P53"/>
  <c r="R53" s="1"/>
  <c r="P52"/>
  <c r="R52" s="1"/>
  <c r="P51"/>
  <c r="R51" s="1"/>
  <c r="P50"/>
  <c r="R50" s="1"/>
  <c r="P49"/>
  <c r="R49" s="1"/>
  <c r="P48"/>
  <c r="R48" s="1"/>
  <c r="P47"/>
  <c r="R47" s="1"/>
  <c r="P46"/>
  <c r="R46" s="1"/>
  <c r="P45"/>
  <c r="R45" s="1"/>
  <c r="P44"/>
  <c r="R44" s="1"/>
  <c r="P43"/>
  <c r="R43" s="1"/>
  <c r="P42"/>
  <c r="R42" s="1"/>
  <c r="P41"/>
  <c r="R41" s="1"/>
  <c r="P40"/>
  <c r="R40" s="1"/>
  <c r="P39"/>
  <c r="R39" s="1"/>
  <c r="P38"/>
  <c r="R38" s="1"/>
  <c r="P37"/>
  <c r="R37" s="1"/>
  <c r="P36"/>
  <c r="R36" s="1"/>
  <c r="P35"/>
  <c r="R35" s="1"/>
  <c r="P34"/>
  <c r="R34" s="1"/>
  <c r="P33"/>
  <c r="R33" s="1"/>
  <c r="P32"/>
  <c r="R32" s="1"/>
  <c r="P31"/>
  <c r="R31" s="1"/>
  <c r="P30"/>
  <c r="R30" s="1"/>
  <c r="P29"/>
  <c r="R29" s="1"/>
  <c r="P28"/>
  <c r="R28" s="1"/>
  <c r="P27"/>
  <c r="R27" s="1"/>
  <c r="P26"/>
  <c r="R26" s="1"/>
  <c r="P25"/>
  <c r="R25" s="1"/>
  <c r="P24"/>
  <c r="R24" s="1"/>
  <c r="P23"/>
  <c r="R23" s="1"/>
  <c r="P22"/>
  <c r="R22" s="1"/>
  <c r="P21"/>
  <c r="R21" s="1"/>
  <c r="P20"/>
  <c r="R20" s="1"/>
  <c r="P19"/>
  <c r="R19" s="1"/>
  <c r="P18"/>
  <c r="R18" s="1"/>
  <c r="P17"/>
  <c r="R17" s="1"/>
  <c r="P16"/>
  <c r="R16" s="1"/>
  <c r="P15"/>
  <c r="R15" s="1"/>
  <c r="P14"/>
  <c r="R14" s="1"/>
  <c r="P13"/>
  <c r="R13" s="1"/>
  <c r="P12"/>
  <c r="R12" s="1"/>
  <c r="P11"/>
  <c r="R11" s="1"/>
  <c r="P10"/>
  <c r="R10" s="1"/>
  <c r="P9"/>
  <c r="R9" s="1"/>
  <c r="P8"/>
  <c r="R8" s="1"/>
  <c r="P7"/>
  <c r="R7" s="1"/>
  <c r="P6"/>
  <c r="R6" s="1"/>
  <c r="L6" i="8"/>
  <c r="O6" s="1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O36" s="1"/>
  <c r="L37"/>
  <c r="O37" s="1"/>
  <c r="L38"/>
  <c r="O38" s="1"/>
  <c r="L39"/>
  <c r="O39" s="1"/>
  <c r="L40"/>
  <c r="O40" s="1"/>
  <c r="L41"/>
  <c r="O41" s="1"/>
  <c r="L42"/>
  <c r="O42" s="1"/>
  <c r="L43"/>
  <c r="O43" s="1"/>
  <c r="L44"/>
  <c r="O44" s="1"/>
  <c r="L45"/>
  <c r="O45" s="1"/>
  <c r="L46"/>
  <c r="O46" s="1"/>
  <c r="L47"/>
  <c r="O47" s="1"/>
  <c r="L48"/>
  <c r="O48" s="1"/>
  <c r="L49"/>
  <c r="O49" s="1"/>
  <c r="L50"/>
  <c r="O50" s="1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O111" s="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M6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29"/>
  <c r="N29"/>
  <c r="M30"/>
  <c r="N30"/>
  <c r="M31"/>
  <c r="N31"/>
  <c r="M32"/>
  <c r="N32"/>
  <c r="M33"/>
  <c r="N33"/>
  <c r="M34"/>
  <c r="N34"/>
  <c r="M35"/>
  <c r="N35"/>
  <c r="M36"/>
  <c r="N36"/>
  <c r="M37"/>
  <c r="N37"/>
  <c r="M38"/>
  <c r="N38"/>
  <c r="M39"/>
  <c r="N39"/>
  <c r="M40"/>
  <c r="N40"/>
  <c r="M41"/>
  <c r="N41"/>
  <c r="M42"/>
  <c r="N42"/>
  <c r="M43"/>
  <c r="N43"/>
  <c r="M44"/>
  <c r="N44"/>
  <c r="M45"/>
  <c r="N45"/>
  <c r="M46"/>
  <c r="N46"/>
  <c r="M47"/>
  <c r="N47"/>
  <c r="M48"/>
  <c r="N48"/>
  <c r="M49"/>
  <c r="N49"/>
  <c r="M50"/>
  <c r="N50"/>
  <c r="M51"/>
  <c r="N51"/>
  <c r="M52"/>
  <c r="N52"/>
  <c r="M53"/>
  <c r="N53"/>
  <c r="M54"/>
  <c r="N54"/>
  <c r="M55"/>
  <c r="N55"/>
  <c r="M56"/>
  <c r="N56"/>
  <c r="M57"/>
  <c r="N57"/>
  <c r="M58"/>
  <c r="N58"/>
  <c r="M59"/>
  <c r="N59"/>
  <c r="M60"/>
  <c r="N60"/>
  <c r="M61"/>
  <c r="N61"/>
  <c r="M62"/>
  <c r="N62"/>
  <c r="M63"/>
  <c r="N63"/>
  <c r="M64"/>
  <c r="N64"/>
  <c r="M65"/>
  <c r="N65"/>
  <c r="M66"/>
  <c r="N66"/>
  <c r="M67"/>
  <c r="N67"/>
  <c r="M68"/>
  <c r="N68"/>
  <c r="M69"/>
  <c r="N69"/>
  <c r="M70"/>
  <c r="N70"/>
  <c r="M71"/>
  <c r="N71"/>
  <c r="M72"/>
  <c r="N72"/>
  <c r="M73"/>
  <c r="N73"/>
  <c r="M74"/>
  <c r="N74"/>
  <c r="M75"/>
  <c r="N75"/>
  <c r="M76"/>
  <c r="N76"/>
  <c r="M77"/>
  <c r="N77"/>
  <c r="M78"/>
  <c r="N78"/>
  <c r="M79"/>
  <c r="N79"/>
  <c r="M80"/>
  <c r="N80"/>
  <c r="M81"/>
  <c r="N81"/>
  <c r="M82"/>
  <c r="N82"/>
  <c r="M83"/>
  <c r="N83"/>
  <c r="M84"/>
  <c r="N84"/>
  <c r="M85"/>
  <c r="N85"/>
  <c r="M86"/>
  <c r="N86"/>
  <c r="M87"/>
  <c r="N87"/>
  <c r="M88"/>
  <c r="N88"/>
  <c r="M89"/>
  <c r="N89"/>
  <c r="M90"/>
  <c r="N90"/>
  <c r="M91"/>
  <c r="N91"/>
  <c r="M92"/>
  <c r="N92"/>
  <c r="M93"/>
  <c r="N93"/>
  <c r="M94"/>
  <c r="N94"/>
  <c r="M95"/>
  <c r="N95"/>
  <c r="M96"/>
  <c r="N96"/>
  <c r="M97"/>
  <c r="N97"/>
  <c r="M98"/>
  <c r="N98"/>
  <c r="M99"/>
  <c r="N99"/>
  <c r="M100"/>
  <c r="N100"/>
  <c r="M101"/>
  <c r="N101"/>
  <c r="M102"/>
  <c r="N102"/>
  <c r="M103"/>
  <c r="N103"/>
  <c r="M104"/>
  <c r="N104"/>
  <c r="M105"/>
  <c r="N105"/>
  <c r="M106"/>
  <c r="N106"/>
  <c r="M107"/>
  <c r="N107"/>
  <c r="M108"/>
  <c r="N108"/>
  <c r="M109"/>
  <c r="N109"/>
  <c r="M110"/>
  <c r="N110"/>
  <c r="M111"/>
  <c r="N111"/>
  <c r="M112"/>
  <c r="N112"/>
  <c r="M113"/>
  <c r="N113"/>
  <c r="M114"/>
  <c r="N114"/>
  <c r="M115"/>
  <c r="N115"/>
  <c r="M116"/>
  <c r="N116"/>
  <c r="M117"/>
  <c r="N117"/>
  <c r="M118"/>
  <c r="N118"/>
  <c r="M119"/>
  <c r="N119"/>
  <c r="M120"/>
  <c r="N120"/>
  <c r="M121"/>
  <c r="N121"/>
  <c r="M122"/>
  <c r="N122"/>
  <c r="M123"/>
  <c r="N123"/>
  <c r="M124"/>
  <c r="N124"/>
  <c r="M125"/>
  <c r="N125"/>
  <c r="M126"/>
  <c r="N126"/>
  <c r="M127"/>
  <c r="N127"/>
  <c r="M128"/>
  <c r="N128"/>
  <c r="M129"/>
  <c r="N129"/>
  <c r="M130"/>
  <c r="N130"/>
  <c r="M131"/>
  <c r="N131"/>
  <c r="M132"/>
  <c r="N132"/>
  <c r="M133"/>
  <c r="N133"/>
  <c r="M134"/>
  <c r="N134"/>
  <c r="M135"/>
  <c r="N135"/>
  <c r="M136"/>
  <c r="N136"/>
  <c r="M137"/>
  <c r="N137"/>
  <c r="M138"/>
  <c r="N138"/>
  <c r="M139"/>
  <c r="N139"/>
  <c r="M140"/>
  <c r="N140"/>
  <c r="M141"/>
  <c r="N141"/>
  <c r="M142"/>
  <c r="N142"/>
  <c r="M143"/>
  <c r="N143"/>
  <c r="M144"/>
  <c r="N144"/>
  <c r="M145"/>
  <c r="N145"/>
  <c r="M146"/>
  <c r="N146"/>
  <c r="M147"/>
  <c r="N147"/>
  <c r="M148"/>
  <c r="N148"/>
  <c r="M149"/>
  <c r="N149"/>
  <c r="M150"/>
  <c r="N150"/>
  <c r="M151"/>
  <c r="N151"/>
  <c r="M152"/>
  <c r="N152"/>
  <c r="M153"/>
  <c r="N153"/>
  <c r="M154"/>
  <c r="N154"/>
  <c r="M155"/>
  <c r="N155"/>
  <c r="M156"/>
  <c r="N156"/>
  <c r="M157"/>
  <c r="N157"/>
  <c r="M158"/>
  <c r="N158"/>
  <c r="M159"/>
  <c r="N159"/>
  <c r="M160"/>
  <c r="N160"/>
  <c r="M161"/>
  <c r="N161"/>
  <c r="M162"/>
  <c r="N162"/>
  <c r="M163"/>
  <c r="N163"/>
  <c r="M164"/>
  <c r="N164"/>
  <c r="M165"/>
  <c r="N165"/>
  <c r="M166"/>
  <c r="N166"/>
  <c r="M167"/>
  <c r="N167"/>
  <c r="M168"/>
  <c r="N168"/>
  <c r="M169"/>
  <c r="N169"/>
  <c r="M170"/>
  <c r="N170"/>
  <c r="M171"/>
  <c r="N171"/>
  <c r="M172"/>
  <c r="N172"/>
  <c r="M173"/>
  <c r="N173"/>
  <c r="M174"/>
  <c r="N174"/>
  <c r="M175"/>
  <c r="N175"/>
  <c r="M176"/>
  <c r="N176"/>
  <c r="M177"/>
  <c r="N177"/>
  <c r="M178"/>
  <c r="N178"/>
  <c r="M179"/>
  <c r="N179"/>
  <c r="M180"/>
  <c r="N180"/>
  <c r="M181"/>
  <c r="N181"/>
  <c r="M182"/>
  <c r="N182"/>
  <c r="M183"/>
  <c r="N183"/>
  <c r="M184"/>
  <c r="N184"/>
  <c r="M185"/>
  <c r="N185"/>
  <c r="M186"/>
  <c r="N186"/>
  <c r="M187"/>
  <c r="N187"/>
  <c r="M188"/>
  <c r="N188"/>
  <c r="M189"/>
  <c r="N189"/>
  <c r="M190"/>
  <c r="N190"/>
  <c r="M191"/>
  <c r="N191"/>
  <c r="M192"/>
  <c r="N192"/>
  <c r="M193"/>
  <c r="N193"/>
  <c r="M194"/>
  <c r="N194"/>
  <c r="M195"/>
  <c r="N195"/>
  <c r="M196"/>
  <c r="N196"/>
  <c r="M197"/>
  <c r="N197"/>
  <c r="M198"/>
  <c r="N198"/>
  <c r="M199"/>
  <c r="N199"/>
  <c r="M200"/>
  <c r="N200"/>
  <c r="M201"/>
  <c r="N201"/>
  <c r="M202"/>
  <c r="N202"/>
  <c r="M203"/>
  <c r="N203"/>
  <c r="M204"/>
  <c r="N204"/>
  <c r="M205"/>
  <c r="N205"/>
  <c r="M206"/>
  <c r="N206"/>
  <c r="M207"/>
  <c r="N207"/>
  <c r="M208"/>
  <c r="N208"/>
  <c r="M209"/>
  <c r="N209"/>
  <c r="M210"/>
  <c r="N210"/>
  <c r="M211"/>
  <c r="N211"/>
  <c r="M212"/>
  <c r="N212"/>
  <c r="M213"/>
  <c r="N213"/>
  <c r="M214"/>
  <c r="N214"/>
  <c r="M215"/>
  <c r="N215"/>
  <c r="M216"/>
  <c r="N216"/>
  <c r="M217"/>
  <c r="N217"/>
  <c r="M218"/>
  <c r="N218"/>
  <c r="M219"/>
  <c r="N219"/>
  <c r="M220"/>
  <c r="N220"/>
  <c r="M221"/>
  <c r="N221"/>
  <c r="M222"/>
  <c r="N222"/>
  <c r="M223"/>
  <c r="N223"/>
  <c r="M224"/>
  <c r="N224"/>
  <c r="M225"/>
  <c r="N225"/>
  <c r="M226"/>
  <c r="N226"/>
  <c r="M227"/>
  <c r="N227"/>
  <c r="M228"/>
  <c r="N228"/>
  <c r="M229"/>
  <c r="N229"/>
  <c r="M230"/>
  <c r="N230"/>
  <c r="M231"/>
  <c r="N231"/>
  <c r="M232"/>
  <c r="N232"/>
  <c r="M233"/>
  <c r="N233"/>
  <c r="M234"/>
  <c r="N234"/>
  <c r="M235"/>
  <c r="N235"/>
  <c r="M236"/>
  <c r="N236"/>
  <c r="M237"/>
  <c r="N237"/>
  <c r="M238"/>
  <c r="N238"/>
  <c r="M239"/>
  <c r="N239"/>
  <c r="M240"/>
  <c r="N240"/>
  <c r="M241"/>
  <c r="N241"/>
  <c r="M242"/>
  <c r="N242"/>
  <c r="M243"/>
  <c r="N243"/>
  <c r="M244"/>
  <c r="N244"/>
  <c r="M245"/>
  <c r="N245"/>
  <c r="M246"/>
  <c r="N246"/>
  <c r="M247"/>
  <c r="N247"/>
  <c r="M248"/>
  <c r="N248"/>
  <c r="M249"/>
  <c r="N249"/>
  <c r="M250"/>
  <c r="N250"/>
  <c r="M251"/>
  <c r="N251"/>
  <c r="M252"/>
  <c r="N252"/>
  <c r="M253"/>
  <c r="N253"/>
  <c r="P111" l="1"/>
  <c r="R111" s="1"/>
  <c r="P48"/>
  <c r="R48" s="1"/>
  <c r="P42"/>
  <c r="R42" s="1"/>
  <c r="P36"/>
  <c r="R36" s="1"/>
  <c r="P6"/>
  <c r="R6" s="1"/>
  <c r="P50"/>
  <c r="R50" s="1"/>
  <c r="P44"/>
  <c r="R44" s="1"/>
  <c r="P38"/>
  <c r="R38" s="1"/>
  <c r="O32"/>
  <c r="P32" s="1"/>
  <c r="R32" s="1"/>
  <c r="O224"/>
  <c r="O116"/>
  <c r="P116" s="1"/>
  <c r="R116" s="1"/>
  <c r="P45"/>
  <c r="R45" s="1"/>
  <c r="P39"/>
  <c r="R39" s="1"/>
  <c r="O26"/>
  <c r="P26" s="1"/>
  <c r="R26" s="1"/>
  <c r="O215"/>
  <c r="P215" s="1"/>
  <c r="R215" s="1"/>
  <c r="O161"/>
  <c r="P161" s="1"/>
  <c r="R161" s="1"/>
  <c r="O65"/>
  <c r="P65" s="1"/>
  <c r="R65" s="1"/>
  <c r="O21"/>
  <c r="O152"/>
  <c r="P152" s="1"/>
  <c r="R152" s="1"/>
  <c r="O18"/>
  <c r="P18" s="1"/>
  <c r="R18" s="1"/>
  <c r="O246"/>
  <c r="P246" s="1"/>
  <c r="R246" s="1"/>
  <c r="O197"/>
  <c r="P197" s="1"/>
  <c r="R197" s="1"/>
  <c r="O143"/>
  <c r="P143" s="1"/>
  <c r="R143" s="1"/>
  <c r="O101"/>
  <c r="P101" s="1"/>
  <c r="R101" s="1"/>
  <c r="O251"/>
  <c r="P251" s="1"/>
  <c r="R251" s="1"/>
  <c r="O110"/>
  <c r="P110" s="1"/>
  <c r="R110" s="1"/>
  <c r="O56"/>
  <c r="P56" s="1"/>
  <c r="R56" s="1"/>
  <c r="O14"/>
  <c r="P14" s="1"/>
  <c r="R14" s="1"/>
  <c r="O240"/>
  <c r="P240" s="1"/>
  <c r="R240" s="1"/>
  <c r="O188"/>
  <c r="P188" s="1"/>
  <c r="R188" s="1"/>
  <c r="O134"/>
  <c r="P134" s="1"/>
  <c r="R134" s="1"/>
  <c r="O92"/>
  <c r="P92" s="1"/>
  <c r="R92" s="1"/>
  <c r="O206"/>
  <c r="P206" s="1"/>
  <c r="R206" s="1"/>
  <c r="P224"/>
  <c r="R224" s="1"/>
  <c r="O10"/>
  <c r="P10" s="1"/>
  <c r="R10" s="1"/>
  <c r="O233"/>
  <c r="P233" s="1"/>
  <c r="R233" s="1"/>
  <c r="O179"/>
  <c r="P179" s="1"/>
  <c r="R179" s="1"/>
  <c r="O125"/>
  <c r="P125" s="1"/>
  <c r="R125" s="1"/>
  <c r="O83"/>
  <c r="P83" s="1"/>
  <c r="R83" s="1"/>
  <c r="O7"/>
  <c r="P7" s="1"/>
  <c r="R7" s="1"/>
  <c r="O170"/>
  <c r="P170" s="1"/>
  <c r="R170" s="1"/>
  <c r="O74"/>
  <c r="P74" s="1"/>
  <c r="R74" s="1"/>
  <c r="O16"/>
  <c r="P16" s="1"/>
  <c r="R16" s="1"/>
  <c r="O9"/>
  <c r="P9" s="1"/>
  <c r="R9" s="1"/>
  <c r="O249"/>
  <c r="O239"/>
  <c r="P239" s="1"/>
  <c r="R239" s="1"/>
  <c r="O221"/>
  <c r="P221" s="1"/>
  <c r="R221" s="1"/>
  <c r="O203"/>
  <c r="P203" s="1"/>
  <c r="R203" s="1"/>
  <c r="O185"/>
  <c r="P185" s="1"/>
  <c r="R185" s="1"/>
  <c r="O167"/>
  <c r="P167" s="1"/>
  <c r="R167" s="1"/>
  <c r="O149"/>
  <c r="O131"/>
  <c r="P131" s="1"/>
  <c r="R131" s="1"/>
  <c r="O113"/>
  <c r="P113" s="1"/>
  <c r="R113" s="1"/>
  <c r="O98"/>
  <c r="P98" s="1"/>
  <c r="R98" s="1"/>
  <c r="O80"/>
  <c r="P80" s="1"/>
  <c r="R80" s="1"/>
  <c r="O62"/>
  <c r="P62" s="1"/>
  <c r="R62" s="1"/>
  <c r="P249"/>
  <c r="R249" s="1"/>
  <c r="O24"/>
  <c r="P24" s="1"/>
  <c r="R24" s="1"/>
  <c r="O22"/>
  <c r="P22" s="1"/>
  <c r="R22" s="1"/>
  <c r="O15"/>
  <c r="O8"/>
  <c r="P8" s="1"/>
  <c r="R8" s="1"/>
  <c r="O248"/>
  <c r="O236"/>
  <c r="P236" s="1"/>
  <c r="R236" s="1"/>
  <c r="O218"/>
  <c r="P218" s="1"/>
  <c r="R218" s="1"/>
  <c r="O200"/>
  <c r="P200" s="1"/>
  <c r="R200" s="1"/>
  <c r="O182"/>
  <c r="P182" s="1"/>
  <c r="R182" s="1"/>
  <c r="O164"/>
  <c r="O146"/>
  <c r="P146" s="1"/>
  <c r="R146" s="1"/>
  <c r="O128"/>
  <c r="P128" s="1"/>
  <c r="R128" s="1"/>
  <c r="O95"/>
  <c r="P95" s="1"/>
  <c r="R95" s="1"/>
  <c r="O77"/>
  <c r="P77" s="1"/>
  <c r="R77" s="1"/>
  <c r="O59"/>
  <c r="P59" s="1"/>
  <c r="R59" s="1"/>
  <c r="O35"/>
  <c r="P35" s="1"/>
  <c r="R35" s="1"/>
  <c r="O20"/>
  <c r="P20" s="1"/>
  <c r="R20" s="1"/>
  <c r="O13"/>
  <c r="P13" s="1"/>
  <c r="R13" s="1"/>
  <c r="O245"/>
  <c r="P245" s="1"/>
  <c r="R245" s="1"/>
  <c r="O230"/>
  <c r="P230" s="1"/>
  <c r="R230" s="1"/>
  <c r="O212"/>
  <c r="P212" s="1"/>
  <c r="R212" s="1"/>
  <c r="O194"/>
  <c r="P194" s="1"/>
  <c r="R194" s="1"/>
  <c r="O176"/>
  <c r="P176" s="1"/>
  <c r="R176" s="1"/>
  <c r="O158"/>
  <c r="P158" s="1"/>
  <c r="R158" s="1"/>
  <c r="O140"/>
  <c r="P140" s="1"/>
  <c r="R140" s="1"/>
  <c r="O122"/>
  <c r="P122" s="1"/>
  <c r="R122" s="1"/>
  <c r="O107"/>
  <c r="P107" s="1"/>
  <c r="R107" s="1"/>
  <c r="O89"/>
  <c r="P89" s="1"/>
  <c r="R89" s="1"/>
  <c r="O71"/>
  <c r="P71" s="1"/>
  <c r="R71" s="1"/>
  <c r="O53"/>
  <c r="P53" s="1"/>
  <c r="R53" s="1"/>
  <c r="O29"/>
  <c r="P29" s="1"/>
  <c r="R29" s="1"/>
  <c r="P49"/>
  <c r="R49" s="1"/>
  <c r="P46"/>
  <c r="R46" s="1"/>
  <c r="P43"/>
  <c r="R43" s="1"/>
  <c r="P40"/>
  <c r="R40" s="1"/>
  <c r="P37"/>
  <c r="R37" s="1"/>
  <c r="O19"/>
  <c r="P19" s="1"/>
  <c r="R19" s="1"/>
  <c r="O12"/>
  <c r="P12" s="1"/>
  <c r="R12" s="1"/>
  <c r="O252"/>
  <c r="P252" s="1"/>
  <c r="R252" s="1"/>
  <c r="O242"/>
  <c r="P242" s="1"/>
  <c r="R242" s="1"/>
  <c r="O227"/>
  <c r="P227" s="1"/>
  <c r="R227" s="1"/>
  <c r="O209"/>
  <c r="P209" s="1"/>
  <c r="R209" s="1"/>
  <c r="O191"/>
  <c r="P191" s="1"/>
  <c r="R191" s="1"/>
  <c r="O173"/>
  <c r="P173" s="1"/>
  <c r="R173" s="1"/>
  <c r="O155"/>
  <c r="P155" s="1"/>
  <c r="R155" s="1"/>
  <c r="O137"/>
  <c r="P137" s="1"/>
  <c r="R137" s="1"/>
  <c r="O119"/>
  <c r="P119" s="1"/>
  <c r="R119" s="1"/>
  <c r="O104"/>
  <c r="P104" s="1"/>
  <c r="R104" s="1"/>
  <c r="O86"/>
  <c r="P86" s="1"/>
  <c r="R86" s="1"/>
  <c r="O68"/>
  <c r="P68" s="1"/>
  <c r="R68" s="1"/>
  <c r="P248"/>
  <c r="R248" s="1"/>
  <c r="P164"/>
  <c r="R164" s="1"/>
  <c r="P149"/>
  <c r="R149" s="1"/>
  <c r="P47"/>
  <c r="R47" s="1"/>
  <c r="P41"/>
  <c r="R41" s="1"/>
  <c r="O250"/>
  <c r="P250" s="1"/>
  <c r="R250" s="1"/>
  <c r="O244"/>
  <c r="P244" s="1"/>
  <c r="R244" s="1"/>
  <c r="O238"/>
  <c r="P238" s="1"/>
  <c r="R238" s="1"/>
  <c r="O232"/>
  <c r="P232" s="1"/>
  <c r="R232" s="1"/>
  <c r="O226"/>
  <c r="P226" s="1"/>
  <c r="R226" s="1"/>
  <c r="O220"/>
  <c r="P220" s="1"/>
  <c r="R220" s="1"/>
  <c r="O214"/>
  <c r="P214" s="1"/>
  <c r="R214" s="1"/>
  <c r="O208"/>
  <c r="P208" s="1"/>
  <c r="R208" s="1"/>
  <c r="O202"/>
  <c r="P202" s="1"/>
  <c r="R202" s="1"/>
  <c r="O196"/>
  <c r="P196" s="1"/>
  <c r="R196" s="1"/>
  <c r="O190"/>
  <c r="P190" s="1"/>
  <c r="R190" s="1"/>
  <c r="O184"/>
  <c r="P184" s="1"/>
  <c r="R184" s="1"/>
  <c r="O178"/>
  <c r="P178" s="1"/>
  <c r="R178" s="1"/>
  <c r="O172"/>
  <c r="P172" s="1"/>
  <c r="R172" s="1"/>
  <c r="O166"/>
  <c r="P166" s="1"/>
  <c r="R166" s="1"/>
  <c r="O160"/>
  <c r="P160" s="1"/>
  <c r="R160" s="1"/>
  <c r="O154"/>
  <c r="P154" s="1"/>
  <c r="R154" s="1"/>
  <c r="O148"/>
  <c r="P148" s="1"/>
  <c r="R148" s="1"/>
  <c r="O142"/>
  <c r="P142" s="1"/>
  <c r="R142" s="1"/>
  <c r="O136"/>
  <c r="P136" s="1"/>
  <c r="R136" s="1"/>
  <c r="O130"/>
  <c r="P130" s="1"/>
  <c r="R130" s="1"/>
  <c r="O124"/>
  <c r="P124" s="1"/>
  <c r="R124" s="1"/>
  <c r="O118"/>
  <c r="P118" s="1"/>
  <c r="R118" s="1"/>
  <c r="O112"/>
  <c r="P112" s="1"/>
  <c r="R112" s="1"/>
  <c r="O106"/>
  <c r="P106" s="1"/>
  <c r="R106" s="1"/>
  <c r="O100"/>
  <c r="P100" s="1"/>
  <c r="R100" s="1"/>
  <c r="O94"/>
  <c r="P94" s="1"/>
  <c r="R94" s="1"/>
  <c r="O88"/>
  <c r="P88" s="1"/>
  <c r="R88" s="1"/>
  <c r="O82"/>
  <c r="P82" s="1"/>
  <c r="R82" s="1"/>
  <c r="O76"/>
  <c r="P76" s="1"/>
  <c r="R76" s="1"/>
  <c r="O70"/>
  <c r="P70" s="1"/>
  <c r="R70" s="1"/>
  <c r="O64"/>
  <c r="P64" s="1"/>
  <c r="R64" s="1"/>
  <c r="O58"/>
  <c r="P58" s="1"/>
  <c r="R58" s="1"/>
  <c r="O52"/>
  <c r="P52" s="1"/>
  <c r="R52" s="1"/>
  <c r="O34"/>
  <c r="P34" s="1"/>
  <c r="R34" s="1"/>
  <c r="O28"/>
  <c r="P28" s="1"/>
  <c r="R28" s="1"/>
  <c r="O243"/>
  <c r="P243" s="1"/>
  <c r="R243" s="1"/>
  <c r="O237"/>
  <c r="P237" s="1"/>
  <c r="R237" s="1"/>
  <c r="O231"/>
  <c r="P231" s="1"/>
  <c r="R231" s="1"/>
  <c r="O225"/>
  <c r="P225" s="1"/>
  <c r="R225" s="1"/>
  <c r="O219"/>
  <c r="P219" s="1"/>
  <c r="R219" s="1"/>
  <c r="O213"/>
  <c r="P213" s="1"/>
  <c r="R213" s="1"/>
  <c r="O207"/>
  <c r="P207" s="1"/>
  <c r="R207" s="1"/>
  <c r="O201"/>
  <c r="P201" s="1"/>
  <c r="R201" s="1"/>
  <c r="O195"/>
  <c r="P195" s="1"/>
  <c r="R195" s="1"/>
  <c r="O189"/>
  <c r="P189" s="1"/>
  <c r="R189" s="1"/>
  <c r="O183"/>
  <c r="P183" s="1"/>
  <c r="R183" s="1"/>
  <c r="O177"/>
  <c r="P177" s="1"/>
  <c r="R177" s="1"/>
  <c r="O171"/>
  <c r="P171" s="1"/>
  <c r="R171" s="1"/>
  <c r="O165"/>
  <c r="P165" s="1"/>
  <c r="R165" s="1"/>
  <c r="O159"/>
  <c r="P159" s="1"/>
  <c r="R159" s="1"/>
  <c r="O153"/>
  <c r="P153" s="1"/>
  <c r="R153" s="1"/>
  <c r="O147"/>
  <c r="P147" s="1"/>
  <c r="R147" s="1"/>
  <c r="O141"/>
  <c r="P141" s="1"/>
  <c r="R141" s="1"/>
  <c r="O135"/>
  <c r="P135" s="1"/>
  <c r="R135" s="1"/>
  <c r="O129"/>
  <c r="P129" s="1"/>
  <c r="R129" s="1"/>
  <c r="O123"/>
  <c r="P123" s="1"/>
  <c r="R123" s="1"/>
  <c r="O117"/>
  <c r="P117" s="1"/>
  <c r="R117" s="1"/>
  <c r="O105"/>
  <c r="P105" s="1"/>
  <c r="R105" s="1"/>
  <c r="O99"/>
  <c r="P99" s="1"/>
  <c r="R99" s="1"/>
  <c r="O93"/>
  <c r="P93" s="1"/>
  <c r="R93" s="1"/>
  <c r="O87"/>
  <c r="P87" s="1"/>
  <c r="R87" s="1"/>
  <c r="O81"/>
  <c r="P81" s="1"/>
  <c r="R81" s="1"/>
  <c r="O75"/>
  <c r="P75" s="1"/>
  <c r="R75" s="1"/>
  <c r="O69"/>
  <c r="P69" s="1"/>
  <c r="R69" s="1"/>
  <c r="O63"/>
  <c r="P63" s="1"/>
  <c r="R63" s="1"/>
  <c r="O57"/>
  <c r="P57" s="1"/>
  <c r="R57" s="1"/>
  <c r="O51"/>
  <c r="P51" s="1"/>
  <c r="R51" s="1"/>
  <c r="O33"/>
  <c r="P33" s="1"/>
  <c r="R33" s="1"/>
  <c r="O27"/>
  <c r="P27" s="1"/>
  <c r="R27" s="1"/>
  <c r="O23"/>
  <c r="P23" s="1"/>
  <c r="R23" s="1"/>
  <c r="O17"/>
  <c r="P17" s="1"/>
  <c r="R17" s="1"/>
  <c r="O11"/>
  <c r="P11" s="1"/>
  <c r="R11" s="1"/>
  <c r="O253"/>
  <c r="P253" s="1"/>
  <c r="R253" s="1"/>
  <c r="O247"/>
  <c r="P247" s="1"/>
  <c r="R247" s="1"/>
  <c r="O241"/>
  <c r="P241" s="1"/>
  <c r="R241" s="1"/>
  <c r="O235"/>
  <c r="P235" s="1"/>
  <c r="R235" s="1"/>
  <c r="O229"/>
  <c r="P229" s="1"/>
  <c r="R229" s="1"/>
  <c r="O223"/>
  <c r="P223" s="1"/>
  <c r="R223" s="1"/>
  <c r="O217"/>
  <c r="P217" s="1"/>
  <c r="R217" s="1"/>
  <c r="O211"/>
  <c r="P211" s="1"/>
  <c r="R211" s="1"/>
  <c r="O205"/>
  <c r="P205" s="1"/>
  <c r="R205" s="1"/>
  <c r="O199"/>
  <c r="P199" s="1"/>
  <c r="R199" s="1"/>
  <c r="O193"/>
  <c r="P193" s="1"/>
  <c r="R193" s="1"/>
  <c r="O187"/>
  <c r="P187" s="1"/>
  <c r="R187" s="1"/>
  <c r="O181"/>
  <c r="P181" s="1"/>
  <c r="R181" s="1"/>
  <c r="O175"/>
  <c r="P175" s="1"/>
  <c r="R175" s="1"/>
  <c r="O169"/>
  <c r="P169" s="1"/>
  <c r="R169" s="1"/>
  <c r="O163"/>
  <c r="P163" s="1"/>
  <c r="R163" s="1"/>
  <c r="O157"/>
  <c r="P157" s="1"/>
  <c r="R157" s="1"/>
  <c r="O151"/>
  <c r="P151" s="1"/>
  <c r="R151" s="1"/>
  <c r="O145"/>
  <c r="P145" s="1"/>
  <c r="R145" s="1"/>
  <c r="O139"/>
  <c r="P139" s="1"/>
  <c r="R139" s="1"/>
  <c r="O133"/>
  <c r="P133" s="1"/>
  <c r="R133" s="1"/>
  <c r="O127"/>
  <c r="P127" s="1"/>
  <c r="R127" s="1"/>
  <c r="O121"/>
  <c r="P121" s="1"/>
  <c r="R121" s="1"/>
  <c r="O115"/>
  <c r="P115" s="1"/>
  <c r="R115" s="1"/>
  <c r="O109"/>
  <c r="P109" s="1"/>
  <c r="R109" s="1"/>
  <c r="O103"/>
  <c r="P103" s="1"/>
  <c r="R103" s="1"/>
  <c r="O97"/>
  <c r="P97" s="1"/>
  <c r="R97" s="1"/>
  <c r="O91"/>
  <c r="P91" s="1"/>
  <c r="R91" s="1"/>
  <c r="O85"/>
  <c r="P85" s="1"/>
  <c r="R85" s="1"/>
  <c r="O79"/>
  <c r="P79" s="1"/>
  <c r="R79" s="1"/>
  <c r="O73"/>
  <c r="P73" s="1"/>
  <c r="R73" s="1"/>
  <c r="O67"/>
  <c r="P67" s="1"/>
  <c r="R67" s="1"/>
  <c r="O61"/>
  <c r="P61" s="1"/>
  <c r="R61" s="1"/>
  <c r="O55"/>
  <c r="P55" s="1"/>
  <c r="R55" s="1"/>
  <c r="O31"/>
  <c r="P31" s="1"/>
  <c r="R31" s="1"/>
  <c r="O25"/>
  <c r="P25" s="1"/>
  <c r="R25" s="1"/>
  <c r="O234"/>
  <c r="P234" s="1"/>
  <c r="R234" s="1"/>
  <c r="O228"/>
  <c r="P228" s="1"/>
  <c r="R228" s="1"/>
  <c r="O222"/>
  <c r="P222" s="1"/>
  <c r="R222" s="1"/>
  <c r="O216"/>
  <c r="P216" s="1"/>
  <c r="R216" s="1"/>
  <c r="O210"/>
  <c r="P210" s="1"/>
  <c r="R210" s="1"/>
  <c r="O204"/>
  <c r="P204" s="1"/>
  <c r="R204" s="1"/>
  <c r="O198"/>
  <c r="P198" s="1"/>
  <c r="R198" s="1"/>
  <c r="O192"/>
  <c r="P192" s="1"/>
  <c r="R192" s="1"/>
  <c r="O186"/>
  <c r="P186" s="1"/>
  <c r="R186" s="1"/>
  <c r="O180"/>
  <c r="P180" s="1"/>
  <c r="R180" s="1"/>
  <c r="O174"/>
  <c r="P174" s="1"/>
  <c r="R174" s="1"/>
  <c r="O168"/>
  <c r="P168" s="1"/>
  <c r="R168" s="1"/>
  <c r="O162"/>
  <c r="P162" s="1"/>
  <c r="R162" s="1"/>
  <c r="O156"/>
  <c r="P156" s="1"/>
  <c r="R156" s="1"/>
  <c r="O150"/>
  <c r="P150" s="1"/>
  <c r="R150" s="1"/>
  <c r="O144"/>
  <c r="P144" s="1"/>
  <c r="R144" s="1"/>
  <c r="O138"/>
  <c r="P138" s="1"/>
  <c r="R138" s="1"/>
  <c r="O132"/>
  <c r="P132" s="1"/>
  <c r="R132" s="1"/>
  <c r="O126"/>
  <c r="P126" s="1"/>
  <c r="R126" s="1"/>
  <c r="O120"/>
  <c r="P120" s="1"/>
  <c r="R120" s="1"/>
  <c r="O114"/>
  <c r="P114" s="1"/>
  <c r="R114" s="1"/>
  <c r="O108"/>
  <c r="P108" s="1"/>
  <c r="R108" s="1"/>
  <c r="O102"/>
  <c r="P102" s="1"/>
  <c r="R102" s="1"/>
  <c r="O96"/>
  <c r="P96" s="1"/>
  <c r="R96" s="1"/>
  <c r="O90"/>
  <c r="P90" s="1"/>
  <c r="R90" s="1"/>
  <c r="O84"/>
  <c r="P84" s="1"/>
  <c r="R84" s="1"/>
  <c r="O78"/>
  <c r="P78" s="1"/>
  <c r="R78" s="1"/>
  <c r="O72"/>
  <c r="P72" s="1"/>
  <c r="R72" s="1"/>
  <c r="O66"/>
  <c r="P66" s="1"/>
  <c r="R66" s="1"/>
  <c r="O60"/>
  <c r="P60" s="1"/>
  <c r="R60" s="1"/>
  <c r="O54"/>
  <c r="P54" s="1"/>
  <c r="R54" s="1"/>
  <c r="O30"/>
  <c r="P30" s="1"/>
  <c r="R30" s="1"/>
  <c r="P21"/>
  <c r="R21" s="1"/>
  <c r="P15"/>
  <c r="R15" s="1"/>
  <c r="P5" l="1"/>
  <c r="R5" s="1"/>
  <c r="J182" i="2" l="1"/>
  <c r="L182"/>
  <c r="H182"/>
  <c r="M182"/>
  <c r="J131" i="8"/>
  <c r="H131"/>
  <c r="P5" i="2" l="1"/>
  <c r="R5" s="1"/>
  <c r="S6" l="1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</calcChain>
</file>

<file path=xl/sharedStrings.xml><?xml version="1.0" encoding="utf-8"?>
<sst xmlns="http://schemas.openxmlformats.org/spreadsheetml/2006/main" count="2107" uniqueCount="832">
  <si>
    <t>№ п/п</t>
  </si>
  <si>
    <t>шифр</t>
  </si>
  <si>
    <t>Образовательное учреждение</t>
  </si>
  <si>
    <t>класс</t>
  </si>
  <si>
    <t>ФИО учителя (полностью ФИО)</t>
  </si>
  <si>
    <t>Итого</t>
  </si>
  <si>
    <t>Сумма баллов</t>
  </si>
  <si>
    <t>Статус</t>
  </si>
  <si>
    <t>Рейтинг</t>
  </si>
  <si>
    <t>Ф. И. О. участника (полностью ФИО)</t>
  </si>
  <si>
    <t>Протокол  проверки олимпиадных работ школьного  этапа Всероссийской олимпиады школьников Энгельсского муниципального района по физической культуре  2020-2021 учебный год (юноши 7-8 кл.)</t>
  </si>
  <si>
    <t>Протокол  проверки олимпиадных работ школьного  этапа Всероссийской олимпиады школьников Энгельсского муниципального района по физической культуре  2020-2021 учебный год (девушки 7-8 кл.)</t>
  </si>
  <si>
    <t>Ященко Анна Владиславовна</t>
  </si>
  <si>
    <t>Кресова Ксения Евгеньевна</t>
  </si>
  <si>
    <t>Бацман Ксения Дмитриевна</t>
  </si>
  <si>
    <t>Крылова Ульяна Алексеевна</t>
  </si>
  <si>
    <t xml:space="preserve">теория </t>
  </si>
  <si>
    <t>гимнастика</t>
  </si>
  <si>
    <t>спортивные игры
(время в формате м,сс)</t>
  </si>
  <si>
    <t>первичный результат</t>
  </si>
  <si>
    <t>спортивные
игры</t>
  </si>
  <si>
    <t>итоговый балл</t>
  </si>
  <si>
    <t>спортивные игры</t>
  </si>
  <si>
    <t>Апелляция</t>
  </si>
  <si>
    <t>max 100</t>
  </si>
  <si>
    <t>Рахметулина Алина Жолдасовна</t>
  </si>
  <si>
    <t>МОУ "ООШ № 10"</t>
  </si>
  <si>
    <t>8а</t>
  </si>
  <si>
    <t>Кропачев Александр Николаевич</t>
  </si>
  <si>
    <t>Сатаев Ильдар Харисович</t>
  </si>
  <si>
    <t>Клещевский Семен Владиславович</t>
  </si>
  <si>
    <t>Павлова Елизавета Алексеевна</t>
  </si>
  <si>
    <t>МОУ "СОШ "Патриот" с кадетскими классами им. героя РФ Ю. М. Дейнеко"</t>
  </si>
  <si>
    <t>Мариничев Вадим Владимирович</t>
  </si>
  <si>
    <t>Харитонова Ангелина Алексеевна</t>
  </si>
  <si>
    <t>Фролкина Софья Петровна</t>
  </si>
  <si>
    <t>Юсупов Гусейн Бариевич</t>
  </si>
  <si>
    <t>Керимов Рамиль Ильдарович</t>
  </si>
  <si>
    <t>Глебов Глеб Николаевич</t>
  </si>
  <si>
    <t>Якубова Елена Валерьевна</t>
  </si>
  <si>
    <t>Я07</t>
  </si>
  <si>
    <t>МОУ"ООШ с Титоренко"</t>
  </si>
  <si>
    <t>МАОУ СОШ 29</t>
  </si>
  <si>
    <t>Филатов Евгений Владимирович</t>
  </si>
  <si>
    <t>Мандрикова Ксения</t>
  </si>
  <si>
    <t>М-004</t>
  </si>
  <si>
    <t>Смородина Виктория</t>
  </si>
  <si>
    <t>С-003</t>
  </si>
  <si>
    <t>Семьянкин Никита</t>
  </si>
  <si>
    <t>С-002</t>
  </si>
  <si>
    <t>Хамбиков Дамир</t>
  </si>
  <si>
    <t>Х-001</t>
  </si>
  <si>
    <t>Качанова Арина</t>
  </si>
  <si>
    <t>К-003</t>
  </si>
  <si>
    <t>Любушкин Евгений Валентинович</t>
  </si>
  <si>
    <t>Кудасова Анастасия</t>
  </si>
  <si>
    <t>К-004</t>
  </si>
  <si>
    <t>Тихонова Мария</t>
  </si>
  <si>
    <t>Т-002</t>
  </si>
  <si>
    <t>Данилина Варвара</t>
  </si>
  <si>
    <t>Д-002</t>
  </si>
  <si>
    <t>Шепелев Григорий</t>
  </si>
  <si>
    <t>Ш-001</t>
  </si>
  <si>
    <t>Никитин Руслан</t>
  </si>
  <si>
    <t>Н-001</t>
  </si>
  <si>
    <t>Окмонов Шавкад</t>
  </si>
  <si>
    <t>О-002</t>
  </si>
  <si>
    <t>Пашнин Сергей</t>
  </si>
  <si>
    <t>П-003</t>
  </si>
  <si>
    <t>Радаев Денис</t>
  </si>
  <si>
    <t>Р-003</t>
  </si>
  <si>
    <t>МОУ ООШ п. Прибрежный</t>
  </si>
  <si>
    <t>Никулина Светлана Александровна</t>
  </si>
  <si>
    <t>МОУ ООШ п.Прибрежный</t>
  </si>
  <si>
    <t>Кушкурова Елизавета Романовна</t>
  </si>
  <si>
    <t>Сергиенко Герман Евгеньевич</t>
  </si>
  <si>
    <t>Усманова Милана Данияровна</t>
  </si>
  <si>
    <t>Никулина Светлана Алексагндровна</t>
  </si>
  <si>
    <t>Колонина Полина Тимофеевна</t>
  </si>
  <si>
    <t>МОУ СОШ с.Широкополье</t>
  </si>
  <si>
    <t>Гришена Вилетта Владимирвна</t>
  </si>
  <si>
    <t>7.001</t>
  </si>
  <si>
    <t>Гришена Виолетта Владировна</t>
  </si>
  <si>
    <t>Исмаилов Данат Куанышевич</t>
  </si>
  <si>
    <t>7.002</t>
  </si>
  <si>
    <t>Баймуханова Зайн Нигметулловна</t>
  </si>
  <si>
    <t>8.001</t>
  </si>
  <si>
    <t>Баймуханова Зайна Нигметулловна</t>
  </si>
  <si>
    <t>Сапаров Артем Андреевич</t>
  </si>
  <si>
    <t>8.002</t>
  </si>
  <si>
    <t>Актау Сабир Медесович</t>
  </si>
  <si>
    <t>М801</t>
  </si>
  <si>
    <t>МОУ "СОШ п.Пробуждение им.Л.А.Кассиля"</t>
  </si>
  <si>
    <t>Титова Анастасия Николаевна</t>
  </si>
  <si>
    <t>Балыгин Дмитрий Алексеевич</t>
  </si>
  <si>
    <t>м802</t>
  </si>
  <si>
    <t>Кирилаш Иван Александрович</t>
  </si>
  <si>
    <t>м803</t>
  </si>
  <si>
    <t>ОЦ им.Расковой М.М.</t>
  </si>
  <si>
    <t>Тё Роман Евгеньевич</t>
  </si>
  <si>
    <t>Банакова Любовь Викторовна</t>
  </si>
  <si>
    <t>Бачарова Вероника Михайловна</t>
  </si>
  <si>
    <t>7е</t>
  </si>
  <si>
    <t>Кондратьева Мария Михайловна</t>
  </si>
  <si>
    <t>Матвеева Анастасия Александровна</t>
  </si>
  <si>
    <t>Карпова Софья Дмитриевна</t>
  </si>
  <si>
    <t>7а</t>
  </si>
  <si>
    <t>Лумпова Яна Сергеевна</t>
  </si>
  <si>
    <t>Светашова Евгения Сергеевна</t>
  </si>
  <si>
    <t>Красавина Анна Михайловна</t>
  </si>
  <si>
    <t>Усманов Алим Гиязович</t>
  </si>
  <si>
    <t>Синюков Владислав Рафаилевич</t>
  </si>
  <si>
    <t>Лебедев Дмитрий Юрьевич</t>
  </si>
  <si>
    <t>Павлов Владислав Дмитриевич</t>
  </si>
  <si>
    <t>Везиев Роман Магомедович</t>
  </si>
  <si>
    <t>7в</t>
  </si>
  <si>
    <t>Топта Иван Дмитриевич</t>
  </si>
  <si>
    <t>Старчиков Олег Алексеевич</t>
  </si>
  <si>
    <t>Овсянников Георгий Владимирович</t>
  </si>
  <si>
    <t>Запольский Никита Антонович</t>
  </si>
  <si>
    <t>Платонов Степан Константинович</t>
  </si>
  <si>
    <t>8М</t>
  </si>
  <si>
    <t>Петрусева Софья Андреевна</t>
  </si>
  <si>
    <t>Алахвердян Вильен Феликсович</t>
  </si>
  <si>
    <t>8В</t>
  </si>
  <si>
    <t>Савостин Денис Геннадьевич</t>
  </si>
  <si>
    <t>МОУ "СОШ№21 им И.М. Каплунова"</t>
  </si>
  <si>
    <t>Солодкова Лариса Геннадьевна</t>
  </si>
  <si>
    <t>Салогуб София Александровна</t>
  </si>
  <si>
    <t>Фетхуллин Рамиль Вялитович</t>
  </si>
  <si>
    <t>Попов Арсений Алексеевич</t>
  </si>
  <si>
    <t>Бондаренко Анастасия Максимовна</t>
  </si>
  <si>
    <t>Сокольская Варвара Дмитриевна</t>
  </si>
  <si>
    <t>Лупоненко Станислав Игоревич</t>
  </si>
  <si>
    <t>МОУ "СОШ №20"</t>
  </si>
  <si>
    <t>Ефремов Михаил Викторович</t>
  </si>
  <si>
    <t>Милюткин Алексей Федорович</t>
  </si>
  <si>
    <t>МОУ "СОШ №16"</t>
  </si>
  <si>
    <t>Ильина Ирина Николаевна</t>
  </si>
  <si>
    <t>Пененко Ольга Михайловна</t>
  </si>
  <si>
    <t>Алтынбаев Амин Раильевич</t>
  </si>
  <si>
    <t>Ф701</t>
  </si>
  <si>
    <t>7 Б</t>
  </si>
  <si>
    <t>Козорез Григорий Иванович</t>
  </si>
  <si>
    <t>Ф702</t>
  </si>
  <si>
    <t>7 В</t>
  </si>
  <si>
    <t>Пахомов Дмитрий Павлович</t>
  </si>
  <si>
    <t>Ф703</t>
  </si>
  <si>
    <t>Федоров Александр Дмитриевич</t>
  </si>
  <si>
    <t>Ф801</t>
  </si>
  <si>
    <t>8 Б</t>
  </si>
  <si>
    <t>Корсакова Анастасия Ивановна</t>
  </si>
  <si>
    <t>МОУ ООШ 2</t>
  </si>
  <si>
    <t>Штейнзецер Вячеслав Львович</t>
  </si>
  <si>
    <t>Тихонова Юлия Сергеевна</t>
  </si>
  <si>
    <t>Махмутова Алексадра Олеговна</t>
  </si>
  <si>
    <t>Акалаева Злата Ромоновна</t>
  </si>
  <si>
    <t>Беляева Анастасия Дмитриевна</t>
  </si>
  <si>
    <t>Грязева Юлия Алексеевна</t>
  </si>
  <si>
    <t>Осиновская Анастасия Ивановна</t>
  </si>
  <si>
    <t>Соколова Ольга Викторовна</t>
  </si>
  <si>
    <t>Таланова Пелагея Мирославовна</t>
  </si>
  <si>
    <t>Подгорный Александр Александрович</t>
  </si>
  <si>
    <t>Игнатьев Владимир Алексеевич</t>
  </si>
  <si>
    <t>Савин Ярослав Дмитреевич</t>
  </si>
  <si>
    <t>Курышев Сергей Сергеевич</t>
  </si>
  <si>
    <t>Саркисян Юрий Владимирович</t>
  </si>
  <si>
    <t>Чекрышов Дементий Анатольевич</t>
  </si>
  <si>
    <t>Шопен Данил Эйнарович</t>
  </si>
  <si>
    <t>Борисенко Богдан Дмитреевич</t>
  </si>
  <si>
    <t>Зарьков Вадим Андреевич</t>
  </si>
  <si>
    <t>Самылкин Никита Сергеевич</t>
  </si>
  <si>
    <t>Есаян Сона Ианвеловна</t>
  </si>
  <si>
    <t>Федорова Александра Дмириевна</t>
  </si>
  <si>
    <t>Дебеленко Виктория Владимировна</t>
  </si>
  <si>
    <t>Волкова Алена Алексеевна</t>
  </si>
  <si>
    <t>Гордиенко Алина Алексеевна</t>
  </si>
  <si>
    <t>Макарян Эрик Эдганович</t>
  </si>
  <si>
    <t>Саюшов Иван Олегович</t>
  </si>
  <si>
    <t>Яковлев Алексей Романович</t>
  </si>
  <si>
    <t>Меркулов Иван Андреевич</t>
  </si>
  <si>
    <t>Литвинов Александр Алексеевич</t>
  </si>
  <si>
    <t>МОУ СОШ № 31</t>
  </si>
  <si>
    <t>МОУСОШ №31</t>
  </si>
  <si>
    <t>Кобозева Алиса Игоревна</t>
  </si>
  <si>
    <t>Фомина Алена Алексеевна</t>
  </si>
  <si>
    <t>Артемова Виктория Максимовна</t>
  </si>
  <si>
    <t>Бацман Анастасия Сергеевна</t>
  </si>
  <si>
    <t>Мецкер Никита Андреевич</t>
  </si>
  <si>
    <t>Шишков Валерий Вячеславович</t>
  </si>
  <si>
    <t>Фролов Кирилл Антонович</t>
  </si>
  <si>
    <t>Машков Кирилл Иванович</t>
  </si>
  <si>
    <t>Чурсин Александр Романович</t>
  </si>
  <si>
    <t>Мартемьянов Евгений Витальевич</t>
  </si>
  <si>
    <t>Зажаев Мирослав Максимович</t>
  </si>
  <si>
    <t>Ф802</t>
  </si>
  <si>
    <t>Ф803</t>
  </si>
  <si>
    <t>Ф804</t>
  </si>
  <si>
    <t>Ф805</t>
  </si>
  <si>
    <t>Ф806</t>
  </si>
  <si>
    <t>Ф807</t>
  </si>
  <si>
    <t>Ф808</t>
  </si>
  <si>
    <t>Исмаилов Даниил Вадимович</t>
  </si>
  <si>
    <t>МОУ "СОШ с.Красный Яр"</t>
  </si>
  <si>
    <t>Зябликова Елена Ивановна</t>
  </si>
  <si>
    <t>Давыдова Елена Дмитриевна</t>
  </si>
  <si>
    <t>Ростовцева Екатерина Ильинична</t>
  </si>
  <si>
    <t>Каптюшин Иван Дмитриевич</t>
  </si>
  <si>
    <t>Даыдова Елена Дмитриевна</t>
  </si>
  <si>
    <t>Нилов Ярослав Андреевич</t>
  </si>
  <si>
    <t>МОУ "СОШ п. имени К. Маркса"</t>
  </si>
  <si>
    <t>Сергеев Евгений Петрович</t>
  </si>
  <si>
    <t>Шульц Кирилл Николаевич</t>
  </si>
  <si>
    <t>Ахметжанов константин Александрович</t>
  </si>
  <si>
    <t>Сатуев Даниил Русланович</t>
  </si>
  <si>
    <t>Колесников Максим Витальевич</t>
  </si>
  <si>
    <t>Крысин Илья Андреевич</t>
  </si>
  <si>
    <t>Аппаков Кирилл Игоревич</t>
  </si>
  <si>
    <t>Колесников Алексей Алексеевич</t>
  </si>
  <si>
    <t>Смирнов Дмитрий</t>
  </si>
  <si>
    <t>Мараев Егор Сергеевич</t>
  </si>
  <si>
    <t>Тахтамысов Махат Махабатович</t>
  </si>
  <si>
    <t>Кучеров Владимир Викторович</t>
  </si>
  <si>
    <t>Нефедова Дарья Александровна</t>
  </si>
  <si>
    <t>Санникова Валерия</t>
  </si>
  <si>
    <t>Крысина Анастасия Андреевна</t>
  </si>
  <si>
    <t>Федотова Ирина Александровна</t>
  </si>
  <si>
    <t>Волвенкина Екатерина Николаевна</t>
  </si>
  <si>
    <t>Наурзова Алина Давлетовна</t>
  </si>
  <si>
    <t>МОУ СОШ №12 им. В.Ф.Суханова</t>
  </si>
  <si>
    <t>Ушаков Данила Александрович</t>
  </si>
  <si>
    <t>Елистратов Денис Геннадьевич</t>
  </si>
  <si>
    <t>Синева Светлана Андреевна</t>
  </si>
  <si>
    <t>Таранова Дарья Александровна</t>
  </si>
  <si>
    <t>Быкова Вера Владимировна</t>
  </si>
  <si>
    <t>Щипцов Александр Александрович</t>
  </si>
  <si>
    <t>Алтынбаев Ильнур Ильдарович</t>
  </si>
  <si>
    <t>Коломак Степан Кириллович</t>
  </si>
  <si>
    <t>Ульянов Владислав Дмитриевич</t>
  </si>
  <si>
    <t>Челышев Константин Алесандрович</t>
  </si>
  <si>
    <t>Таранов Кирилл Дмитриевич</t>
  </si>
  <si>
    <t>7г</t>
  </si>
  <si>
    <t>Ушаков данила Александрович</t>
  </si>
  <si>
    <t>Гончаров Иван Андреевич</t>
  </si>
  <si>
    <t>8г</t>
  </si>
  <si>
    <t>Полуянов Никита Алексеевич</t>
  </si>
  <si>
    <t>Седой Даниил Михайлович</t>
  </si>
  <si>
    <t>Бнатов Кирилл Дмитриевич</t>
  </si>
  <si>
    <t xml:space="preserve">Бакин Никита </t>
  </si>
  <si>
    <t>Моу " Сош № 4" им. С.П. Королева</t>
  </si>
  <si>
    <t>Щербакова Наталья Вячеславовна</t>
  </si>
  <si>
    <t>Бубирь Дмитрий Викторович</t>
  </si>
  <si>
    <t>Газарова Марина Размиковна</t>
  </si>
  <si>
    <t>Нестерова Ксения Николаевна</t>
  </si>
  <si>
    <t>Кудесова Ольга Витальевна</t>
  </si>
  <si>
    <t>Кругликова София Александровна</t>
  </si>
  <si>
    <t>Рубцова Ольга Игоревна</t>
  </si>
  <si>
    <t>7б</t>
  </si>
  <si>
    <t>Остапчук Владимир Савельевич</t>
  </si>
  <si>
    <t>Классен Ксения Александровна</t>
  </si>
  <si>
    <t>Остапенко Олеся Владимировна</t>
  </si>
  <si>
    <t>Ишина Алина Вячеславовна</t>
  </si>
  <si>
    <t>Цепаева Мадина Николаевна</t>
  </si>
  <si>
    <t>Лосевская Анна Алексеевна</t>
  </si>
  <si>
    <t>Кузнецова Мария Анатольевна</t>
  </si>
  <si>
    <t>Газарова Софья Станиславовна</t>
  </si>
  <si>
    <t>Зайцева Кристина Витальевна</t>
  </si>
  <si>
    <t>8б</t>
  </si>
  <si>
    <t>Королева Анастасия Денисовна</t>
  </si>
  <si>
    <t>Тёмкина Виолетта Антоновна</t>
  </si>
  <si>
    <t>8д</t>
  </si>
  <si>
    <t>Ряскина Мелания Алексеевна</t>
  </si>
  <si>
    <t>Ляхов Леонид Александрович</t>
  </si>
  <si>
    <t>Классен Кирилл Александрович</t>
  </si>
  <si>
    <t>Ветошкин Глеб Артёмович</t>
  </si>
  <si>
    <t>Беляев Александр Дмитриевич</t>
  </si>
  <si>
    <t>Кунчикалиев Данил Александрович</t>
  </si>
  <si>
    <t>Большаков Денис Сергеевич</t>
  </si>
  <si>
    <t>Буров Александр Александрович</t>
  </si>
  <si>
    <t>Лысенко Виктор Алексеевич</t>
  </si>
  <si>
    <t>Кадников Максим Викторович</t>
  </si>
  <si>
    <t>Галайко Тимофей Андреевич</t>
  </si>
  <si>
    <t>Капуста Леонид Александрович</t>
  </si>
  <si>
    <t>Пищин Максим Дмитриевич</t>
  </si>
  <si>
    <t>Фимушкин Семён Дмитриевич</t>
  </si>
  <si>
    <t>Кулагин Иван Юрьевич</t>
  </si>
  <si>
    <t>Шапкарин Николай Николаевич</t>
  </si>
  <si>
    <t>Маклаков Вячеслав Евгеньевич</t>
  </si>
  <si>
    <t>Залевский Богдан Евгеньевич</t>
  </si>
  <si>
    <t>Денисенко Леонид Максимович</t>
  </si>
  <si>
    <t>Мухин Пётр Александрович</t>
  </si>
  <si>
    <t>Гончарь Иван Алексеевич</t>
  </si>
  <si>
    <t>Тимофеев Максим Владимирович</t>
  </si>
  <si>
    <t xml:space="preserve">МОУ "СОШ №24 им. В.И. Пономаренко" </t>
  </si>
  <si>
    <t>Ткаченко Ольга Сергеевна</t>
  </si>
  <si>
    <t>Княжеченко Артем Сергеевич</t>
  </si>
  <si>
    <t>Овчинников Михаил Александрович</t>
  </si>
  <si>
    <t>7Б</t>
  </si>
  <si>
    <t>Махсумов Сергей Аркадьевич</t>
  </si>
  <si>
    <t>7А</t>
  </si>
  <si>
    <t>Иргалиев Рауль Русланович</t>
  </si>
  <si>
    <t>8Б</t>
  </si>
  <si>
    <t>Чуев Артём Андреевич</t>
  </si>
  <si>
    <t>МОУ "СОШ п. Бурный"</t>
  </si>
  <si>
    <t>Те Евгений Ги- Хванович</t>
  </si>
  <si>
    <t>Тауд Полина Юрьевна</t>
  </si>
  <si>
    <t>Китаев Роман Алексеевич</t>
  </si>
  <si>
    <t>МОУ "СОШ № 26" ЭМР</t>
  </si>
  <si>
    <t>Дулгеров Даниил Вячеславович</t>
  </si>
  <si>
    <t>Савина Анна Алексеевна</t>
  </si>
  <si>
    <t>Видута Ростислав Сергеевич</t>
  </si>
  <si>
    <t>Репещук Максим Борисович</t>
  </si>
  <si>
    <t>7 А</t>
  </si>
  <si>
    <t>Панин Максим Игоревич</t>
  </si>
  <si>
    <t>Гарнизонов Денис Ирфанович</t>
  </si>
  <si>
    <t>Токарев Андрей Георгиевич</t>
  </si>
  <si>
    <t>Журавлёва Любовь Сергеевна</t>
  </si>
  <si>
    <t>Кутьков Роман Алексеевич</t>
  </si>
  <si>
    <t>Крутелёв Егор Владимирович</t>
  </si>
  <si>
    <t>8 А</t>
  </si>
  <si>
    <t>Лапшев Иван Сергеевич</t>
  </si>
  <si>
    <t>МОУ "ООШ п. Лощинный"</t>
  </si>
  <si>
    <t>Петровская Марина Геннадьевна</t>
  </si>
  <si>
    <t>Зайцева Алена Михайловна</t>
  </si>
  <si>
    <t>Лощ 8.1</t>
  </si>
  <si>
    <t>Комкова Юлия Викторовна</t>
  </si>
  <si>
    <t>Лощ 8.2</t>
  </si>
  <si>
    <t>Наурзова Милана Кайратовна</t>
  </si>
  <si>
    <t>Лощ 8.3</t>
  </si>
  <si>
    <t>Серебрякова Юлия Андреевна</t>
  </si>
  <si>
    <t>Лощ 8.4</t>
  </si>
  <si>
    <t>Черпак Виолетта Дмитриевна</t>
  </si>
  <si>
    <t>Лощ 8.5</t>
  </si>
  <si>
    <t>Абрамов Сергей Владимирович</t>
  </si>
  <si>
    <t>Лощ 7.1</t>
  </si>
  <si>
    <t xml:space="preserve">Кубашев Карим Ерболович </t>
  </si>
  <si>
    <t>Лощ 7.2</t>
  </si>
  <si>
    <t>МОУ"СОШ п. Новопушкинское"</t>
  </si>
  <si>
    <t>Кураева Елена Владимировна</t>
  </si>
  <si>
    <t>Василенко Артем Анатольевич</t>
  </si>
  <si>
    <t>Кондрашова Екатерина Олеговна</t>
  </si>
  <si>
    <t>ФД-4</t>
  </si>
  <si>
    <t>Шахова Ксения Александровна</t>
  </si>
  <si>
    <t>ФД-2</t>
  </si>
  <si>
    <t>Сычев Кирилл Дмитриевич</t>
  </si>
  <si>
    <t>ФМ-1</t>
  </si>
  <si>
    <t>Ян Вадим Владимирович</t>
  </si>
  <si>
    <t>ФМ-3</t>
  </si>
  <si>
    <t>Залевский Максим Анатольевич</t>
  </si>
  <si>
    <t>ФМ-5</t>
  </si>
  <si>
    <t>МОУ «СОШ с. Генеральское им. Р.Е. Ароновой»</t>
  </si>
  <si>
    <t>Шинтаев Равиль Квайдуллович</t>
  </si>
  <si>
    <t>Канакова Эмилия Михайловна</t>
  </si>
  <si>
    <t>Г71</t>
  </si>
  <si>
    <t>Щербакова Анастасия Сергеевна</t>
  </si>
  <si>
    <t>Г72</t>
  </si>
  <si>
    <t>Кузеванов Алексей Александрович</t>
  </si>
  <si>
    <t>Г81</t>
  </si>
  <si>
    <t>МОУ "СОШ № 18 им.А.А.Мыльникова"</t>
  </si>
  <si>
    <t>Красильников Сергей Николаевич</t>
  </si>
  <si>
    <t>Пунина Вкроника Ивановна</t>
  </si>
  <si>
    <t>Былинкина Кира Алексеевна</t>
  </si>
  <si>
    <t>Лаврова Арина Станиславовна</t>
  </si>
  <si>
    <t>Курсекова Юлия Михайловна</t>
  </si>
  <si>
    <t>Шаад Ксени Валерьевна</t>
  </si>
  <si>
    <t>Бурка Яна Дмитриевна</t>
  </si>
  <si>
    <t>МОУ "СОШ № 18 им. А.А. Мыльникова"</t>
  </si>
  <si>
    <t>Михайлова Елена Станиславовна</t>
  </si>
  <si>
    <t>Голубева Ксения Петровна</t>
  </si>
  <si>
    <t xml:space="preserve">Зуева Татьяна Владимировна </t>
  </si>
  <si>
    <t>Климентьева Кира Михайловна</t>
  </si>
  <si>
    <t>Мельникова Виктория Михайловна</t>
  </si>
  <si>
    <t xml:space="preserve">Мустафина Алёна Игоревна </t>
  </si>
  <si>
    <t>Погорелова Мария Сергеевна</t>
  </si>
  <si>
    <t>Рагимова Айсель Арифовна</t>
  </si>
  <si>
    <t>Романец Ирина Петровна</t>
  </si>
  <si>
    <t>Савина Анастасия Сергеевна</t>
  </si>
  <si>
    <t>Фридрих Екатерина Алексеевна</t>
  </si>
  <si>
    <t>Хисаметдинова Аделя Рафаэльевна</t>
  </si>
  <si>
    <t>Шохина Александра Антоновна</t>
  </si>
  <si>
    <t>Нечаева Полина Андреевна</t>
  </si>
  <si>
    <t>Савельева Полина Александровна</t>
  </si>
  <si>
    <t>Кириллов Сергей Иванович</t>
  </si>
  <si>
    <t>Зыков Андрей Анатольевич</t>
  </si>
  <si>
    <t>Антипов Николай Владимирович</t>
  </si>
  <si>
    <t>Курепин Денис Анатольевич</t>
  </si>
  <si>
    <t>Байдиков Семён Николаевич</t>
  </si>
  <si>
    <t>Былинкин Егор Алексеевич</t>
  </si>
  <si>
    <t>Шибаев Матвей Сергеевич</t>
  </si>
  <si>
    <t>Ненашев Сергей Вячеславович</t>
  </si>
  <si>
    <t>Кравченко Алексей Андреевич</t>
  </si>
  <si>
    <t xml:space="preserve">Алексеев Егор Валерьевич </t>
  </si>
  <si>
    <t>Боженко Егор Дмитриевич</t>
  </si>
  <si>
    <t>Журлов Артём Сергеевич</t>
  </si>
  <si>
    <t>Липовой Иван Сергеевич</t>
  </si>
  <si>
    <t>Умбетов Руслан Кайратович</t>
  </si>
  <si>
    <t>Хачатрян Айк Вагеович</t>
  </si>
  <si>
    <t>Чернов Андрей Евгеньевич</t>
  </si>
  <si>
    <t>Шишкин Сергей Александрович</t>
  </si>
  <si>
    <t>МОУ "СОШ с.Терновка"</t>
  </si>
  <si>
    <t>Шишенина Татьяна Александровна</t>
  </si>
  <si>
    <t>Соловьёва Татьяна Евгеньевна</t>
  </si>
  <si>
    <t>Миндагалиева Асия Лукпановна</t>
  </si>
  <si>
    <t>Котенко Дарья Николаевна</t>
  </si>
  <si>
    <t>Киушкин Артём Денисович</t>
  </si>
  <si>
    <t>Дементьев Илья Сергеевич</t>
  </si>
  <si>
    <t>Аннин Артём Владимирович</t>
  </si>
  <si>
    <t>Ишмухамедов Рамиль Булатович</t>
  </si>
  <si>
    <t>Карагулов Марат Альбекович</t>
  </si>
  <si>
    <t>Пак Владимир Евгеньевич</t>
  </si>
  <si>
    <t>Костин Александр Александрович</t>
  </si>
  <si>
    <t>Сухушин Максим Николаевич</t>
  </si>
  <si>
    <t>МОУ "Гимназия№8"</t>
  </si>
  <si>
    <t>Василевская Анна Павловна</t>
  </si>
  <si>
    <t>Соломко Александра Викторовна</t>
  </si>
  <si>
    <t>Беднова Кристина Георгиевна</t>
  </si>
  <si>
    <t>Гречко Архип Сергеевич</t>
  </si>
  <si>
    <t>Агеев Дмитрий Вадимович</t>
  </si>
  <si>
    <t>Япрынцев Роман Константинович</t>
  </si>
  <si>
    <t>Власов Илья Кириллович</t>
  </si>
  <si>
    <t>Дмитриченко Дмитрий Александрович</t>
  </si>
  <si>
    <t>МОУ "СОШ №9"</t>
  </si>
  <si>
    <t>Шмат  Кирилл Александрович</t>
  </si>
  <si>
    <t>Можейка Надежда Валерьевна</t>
  </si>
  <si>
    <t>Доценко Сергей Юрьевич</t>
  </si>
  <si>
    <t>Подзоров Дмитрий Сергеевич</t>
  </si>
  <si>
    <t>Манаев Вячеслав Романович</t>
  </si>
  <si>
    <t>7В</t>
  </si>
  <si>
    <t>Елисеев Владимир Анреевич</t>
  </si>
  <si>
    <t>7Г</t>
  </si>
  <si>
    <t>Яцуненко Назар Андреевич</t>
  </si>
  <si>
    <t>Мамонтов Максим Дмитриевич</t>
  </si>
  <si>
    <t>7Д</t>
  </si>
  <si>
    <t>Воробьёв Данил Андреевич</t>
  </si>
  <si>
    <t>Кутыга Валентина Савельевна</t>
  </si>
  <si>
    <t>Кондратьев Кирилл Андреевич</t>
  </si>
  <si>
    <t>Жупиков Владислав Сергеевич</t>
  </si>
  <si>
    <t>Буянкин Дмитрий Павлович</t>
  </si>
  <si>
    <t>Турусбеков Дамир Эсенбекович</t>
  </si>
  <si>
    <t>Тепляков Евгений Юрьевич</t>
  </si>
  <si>
    <t>МОУ "МОШ №42"</t>
  </si>
  <si>
    <t>Низамиева Дарья Равильевна</t>
  </si>
  <si>
    <t>Ермолаева Альбина Владимировна</t>
  </si>
  <si>
    <t>Головенко Сергей Владимирович</t>
  </si>
  <si>
    <t>Дударев Игорь Евгеньевич</t>
  </si>
  <si>
    <t>Цепляев Андрей Дмитриевич</t>
  </si>
  <si>
    <t>Митянин Иван Сергеевич</t>
  </si>
  <si>
    <t>Воронин Глеб Сергеевич</t>
  </si>
  <si>
    <t>Плугин Никита Алексеевич</t>
  </si>
  <si>
    <t>Горюнов Максим Валерьевич</t>
  </si>
  <si>
    <t>Перевертунов Денис Евгеньевич</t>
  </si>
  <si>
    <t>МОУ "СОШ с.Воскресенка"</t>
  </si>
  <si>
    <t>Паршакова Татьяна Витальевна</t>
  </si>
  <si>
    <t>Берки Алексей Витальевич</t>
  </si>
  <si>
    <t>Вос71</t>
  </si>
  <si>
    <t>Бабаев Заур Джабирович</t>
  </si>
  <si>
    <t>Вос81</t>
  </si>
  <si>
    <t>Габитов Нурлан Мурсалимович</t>
  </si>
  <si>
    <t>Вос82</t>
  </si>
  <si>
    <t>Смолянинов Евгений Николаевич</t>
  </si>
  <si>
    <t>Антохин Сергей Олегович</t>
  </si>
  <si>
    <t>МОУ"ООШ п. Анисовский"</t>
  </si>
  <si>
    <t>Голубев Максим Александрович</t>
  </si>
  <si>
    <t>Разумов Егор Сергеевич</t>
  </si>
  <si>
    <t>Сереженко Алина Андреевна</t>
  </si>
  <si>
    <t>МОУ "СОШ им.Ю.А.Гагарина"</t>
  </si>
  <si>
    <t>Стангалиева Гульнара Байгалиевна</t>
  </si>
  <si>
    <t>Кириленко Ульяна Ильинична</t>
  </si>
  <si>
    <t>Лаврова Екатерина Дмитриевна</t>
  </si>
  <si>
    <t>Спирина Ангелина Юрьевна</t>
  </si>
  <si>
    <t>Донина Яна Дмитриевна</t>
  </si>
  <si>
    <t>Гриненко Ева Игоренна</t>
  </si>
  <si>
    <t xml:space="preserve">Хлябич Полина Константиновна </t>
  </si>
  <si>
    <t>Мельников Тимофей Андреевич</t>
  </si>
  <si>
    <t>Дюдяев Артем Андреевич</t>
  </si>
  <si>
    <t>Арабаджи Кирилл Сергеевич</t>
  </si>
  <si>
    <t>Кель Богдан Евгеньевич</t>
  </si>
  <si>
    <t>Михайлин Егор Дмитриевич</t>
  </si>
  <si>
    <t>Вертипорогов Иван Владимирович</t>
  </si>
  <si>
    <t>Никифоров Артем Игоревич</t>
  </si>
  <si>
    <t>Зайнетденов Самят Дамирович</t>
  </si>
  <si>
    <t>Гришко Семен Романович</t>
  </si>
  <si>
    <t>Кучеров Кирилл Денисович</t>
  </si>
  <si>
    <t>Плеханков Глеб Ильич</t>
  </si>
  <si>
    <t>Бурлаков Егор Николаевич</t>
  </si>
  <si>
    <t>Гуськов Леонид Александрович</t>
  </si>
  <si>
    <t>8"Г"</t>
  </si>
  <si>
    <t>Лихачев Иван Алексеевич</t>
  </si>
  <si>
    <t>8"В"</t>
  </si>
  <si>
    <t>Ксенофонтов Захар Алексеевич</t>
  </si>
  <si>
    <t>Попов Андрей Андреевич</t>
  </si>
  <si>
    <t>Харламов Михаил Витальевич</t>
  </si>
  <si>
    <t>Травов Егор Николаевич</t>
  </si>
  <si>
    <t>Спирин Сергей Игоревич</t>
  </si>
  <si>
    <t>МОУ "СОШ с.Шумейка им.М.П.Дергилева"</t>
  </si>
  <si>
    <t>Ахатов Жанат Амангельдиевич</t>
  </si>
  <si>
    <t>Давыдкова Василиса</t>
  </si>
  <si>
    <t>Киргизова Виктория</t>
  </si>
  <si>
    <t xml:space="preserve">Лукин Иван </t>
  </si>
  <si>
    <t>Крайнюков Владимир</t>
  </si>
  <si>
    <t>Бережной Андрей</t>
  </si>
  <si>
    <t>Семенов Валерий Николаевич</t>
  </si>
  <si>
    <t>МОУ "СОШ с. Заветное"</t>
  </si>
  <si>
    <t>Егорова Екатерина Юрьевна</t>
  </si>
  <si>
    <t>Нестерова Сабина Аркадьевна</t>
  </si>
  <si>
    <t>Ратников Богдан Витальевич</t>
  </si>
  <si>
    <t>МОУ "СОШ с. Заветное</t>
  </si>
  <si>
    <t>Куликов Ярослав Евгеньевич</t>
  </si>
  <si>
    <t>МОУ "СОШ с.Березовка"</t>
  </si>
  <si>
    <t>Сайдабулов Руслан Сиркалиевич</t>
  </si>
  <si>
    <t>Белов Иван Витальевич</t>
  </si>
  <si>
    <t>Бер 7 1</t>
  </si>
  <si>
    <t>Новиков Артем Демьянович</t>
  </si>
  <si>
    <t>Бер 7 2</t>
  </si>
  <si>
    <t>МОУ "СОШ №1"</t>
  </si>
  <si>
    <t>Кочеткова Марина Юрьевна</t>
  </si>
  <si>
    <t>Эйстрих Галина Петровна</t>
  </si>
  <si>
    <t>Галкина Евгения  Андреевна</t>
  </si>
  <si>
    <t>Соколова Маргарита  Сергеевна</t>
  </si>
  <si>
    <t>Тришина ВикторияАлександровна</t>
  </si>
  <si>
    <t>Орлова Алина Алексеевна</t>
  </si>
  <si>
    <t>Еремеева Лариса Владимировна</t>
  </si>
  <si>
    <t>Шамина Анастасия Андреевна</t>
  </si>
  <si>
    <t>Осипова Вероника Антоновна</t>
  </si>
  <si>
    <t>Жумашева Дарья Ренатовна</t>
  </si>
  <si>
    <t>7д</t>
  </si>
  <si>
    <t>Овчинникова Виктория Денисовна</t>
  </si>
  <si>
    <t>Шепель Екатирина Олеговна</t>
  </si>
  <si>
    <t>Шихалиева  Диана Шамхаловна</t>
  </si>
  <si>
    <t>Смирнова Анастасия Николаевна</t>
  </si>
  <si>
    <t>8в</t>
  </si>
  <si>
    <t>Макогон Анна Александровна</t>
  </si>
  <si>
    <t>Кирчева Карина Николаевна</t>
  </si>
  <si>
    <t>8е</t>
  </si>
  <si>
    <t>Мукушева Анжела Михайловна</t>
  </si>
  <si>
    <t>Чулимова Софья Александровна</t>
  </si>
  <si>
    <t>Глазова  Арина Евгеньевна</t>
  </si>
  <si>
    <t>Хворостенко Арина Андреевна</t>
  </si>
  <si>
    <t>Самойлова Валерия Александровна</t>
  </si>
  <si>
    <t>Корякина Елизавета Дмитриевна</t>
  </si>
  <si>
    <t>Первеева Владлена Александровна</t>
  </si>
  <si>
    <t>Прыткова Мария Денисовна</t>
  </si>
  <si>
    <t>Талалова Вероника Андреевна</t>
  </si>
  <si>
    <t>Бондарь Александр Сергеевич</t>
  </si>
  <si>
    <t>Павлов Иван Владимирович</t>
  </si>
  <si>
    <t>Биктимиров Эльдар Рустамович</t>
  </si>
  <si>
    <t>7ж</t>
  </si>
  <si>
    <t>Друккер Максим Григорьевич</t>
  </si>
  <si>
    <t>Лобанов Максим Алексеевич</t>
  </si>
  <si>
    <t>Лаврентьев  Владислав Романович</t>
  </si>
  <si>
    <t>Зуев  Никита  Валериевич</t>
  </si>
  <si>
    <t>Киселев Глеб Максимович</t>
  </si>
  <si>
    <t>Гуляев Артем Дмитриевич</t>
  </si>
  <si>
    <t>Косинец Иван Александрович</t>
  </si>
  <si>
    <t>Яковлев Никита Игоревич</t>
  </si>
  <si>
    <t>Темников Владимир Алексеевич</t>
  </si>
  <si>
    <t>Арискин Алексей Александрович</t>
  </si>
  <si>
    <t>МОУ "СОШ №32"</t>
  </si>
  <si>
    <t>Егорова Полина Сергеевна</t>
  </si>
  <si>
    <t>Е001</t>
  </si>
  <si>
    <t>Оленченко Станислав Константинович</t>
  </si>
  <si>
    <t>Игнатова Валерия Владимировна</t>
  </si>
  <si>
    <t>И001</t>
  </si>
  <si>
    <t>Нечаева Лилия Дмитриевна</t>
  </si>
  <si>
    <t>Н002</t>
  </si>
  <si>
    <t>Шаповалов Данила Игоревич</t>
  </si>
  <si>
    <t>Ш001</t>
  </si>
  <si>
    <t>Егорова Юлия Яковлевна</t>
  </si>
  <si>
    <t>Никитин Матвей Игоревич</t>
  </si>
  <si>
    <t>Н001</t>
  </si>
  <si>
    <t>Амирова Муслима Николаевна</t>
  </si>
  <si>
    <t>Фирсова Виктория Юрьевна</t>
  </si>
  <si>
    <t>Вз81</t>
  </si>
  <si>
    <t>МОУ "ООШ п. Взлетный"</t>
  </si>
  <si>
    <t>Еремин Кирилл Юрьевич</t>
  </si>
  <si>
    <t>Вз71</t>
  </si>
  <si>
    <t>Жулепа Дмитрий Сергеевич</t>
  </si>
  <si>
    <t>Вз72</t>
  </si>
  <si>
    <t>Коваленко Дмитрий Александрович</t>
  </si>
  <si>
    <t>Вз73</t>
  </si>
  <si>
    <t>МОУ "СОШ №19"</t>
  </si>
  <si>
    <t>Беловол Александр Владимирович</t>
  </si>
  <si>
    <t>Жукова Олеся Александровна</t>
  </si>
  <si>
    <t>Волкова Анастасия Сергеевна</t>
  </si>
  <si>
    <t>Мальгина Юлия Сергеевна</t>
  </si>
  <si>
    <t>Ярмиева Альбина Анисовна</t>
  </si>
  <si>
    <t>Шутова Анна Витальевна</t>
  </si>
  <si>
    <t>Анисимва Виктория Евгеньевна</t>
  </si>
  <si>
    <t>Чернышов Матвей Игоревич</t>
  </si>
  <si>
    <t>Тугушев Арслан Абдряшитович</t>
  </si>
  <si>
    <t>Кочетов Даниил Маратович</t>
  </si>
  <si>
    <t>Шарин Артем Денисович</t>
  </si>
  <si>
    <t>Антропов Евгений Сергеевич</t>
  </si>
  <si>
    <t>Шарипов Рустам Курбоналиевич</t>
  </si>
  <si>
    <t>Девятьяров Кирилл Максимович</t>
  </si>
  <si>
    <t>Кульбарак Амир Кодиржонович</t>
  </si>
  <si>
    <t>МОУ "СОШ №5"</t>
  </si>
  <si>
    <t>Савостина Ольга Владимировна</t>
  </si>
  <si>
    <t>Семенихина Екатерина Евгеньевна</t>
  </si>
  <si>
    <t>МОУ "СОШ № 5"</t>
  </si>
  <si>
    <t>Школина Оксана Алексеевна</t>
  </si>
  <si>
    <t>Шахназарян Валерия Эдгаровна</t>
  </si>
  <si>
    <t>Тугушева Айгёль Камильевна</t>
  </si>
  <si>
    <t>Коваль Татьяна Антоновна</t>
  </si>
  <si>
    <t>Ляпина Валерия Евгеньевна</t>
  </si>
  <si>
    <t>Куховаренко Матвей Максимович</t>
  </si>
  <si>
    <t>Лопастейский Артем Вячеславович</t>
  </si>
  <si>
    <t>Фролов Матвей Дмитриевич</t>
  </si>
  <si>
    <t>Гурьянов Александр Николаевич</t>
  </si>
  <si>
    <t>Елецкий Артем Сергеевич</t>
  </si>
  <si>
    <t>Маркушов Артем Михайлович</t>
  </si>
  <si>
    <t>Шкуратов Савва Вадимович</t>
  </si>
  <si>
    <t>МОУ "СОШ № 3"</t>
  </si>
  <si>
    <t>Каримов Андрей Дмитриевич</t>
  </si>
  <si>
    <t>Альбекова Алина Алексеевна</t>
  </si>
  <si>
    <t>Томилова Александра Дмитриевна</t>
  </si>
  <si>
    <t>Толстейко Алена Михайловна</t>
  </si>
  <si>
    <t xml:space="preserve">Виноградова Анастасия Витальевна </t>
  </si>
  <si>
    <t>Канатова Екатерина Дмитриевна</t>
  </si>
  <si>
    <t>Вишнивецкая Ксения Дмитриевна</t>
  </si>
  <si>
    <t>Митина Оксана Андреевна</t>
  </si>
  <si>
    <t>Скурлатова Ксения Алексеевна</t>
  </si>
  <si>
    <t>Мелешина Светлана Ивановна</t>
  </si>
  <si>
    <t>Гришина Полина Вальерьевна</t>
  </si>
  <si>
    <t>Иванова Яна Игорьевна</t>
  </si>
  <si>
    <t>Скрипкина Вероника Павловна</t>
  </si>
  <si>
    <t>МОУ"СОШ № 3"</t>
  </si>
  <si>
    <t>Ревкова Виктория Павловна</t>
  </si>
  <si>
    <t>Абдушева Аслу Айбулатовна</t>
  </si>
  <si>
    <t>Гореликова Анастасия Николавевна</t>
  </si>
  <si>
    <t>Рындин Павел Алексеевич</t>
  </si>
  <si>
    <t>Шпехт Михаил Иванович</t>
  </si>
  <si>
    <t>Гуяев Кирилл Васильевич</t>
  </si>
  <si>
    <t>Абрамов Максим Сергеевич</t>
  </si>
  <si>
    <t>Плугин Рафик Дмитриевич</t>
  </si>
  <si>
    <t xml:space="preserve">Сучков Денис Дмитриевич </t>
  </si>
  <si>
    <t>Пачалов Рустам Мехманович</t>
  </si>
  <si>
    <t xml:space="preserve">Коваленко Владислав Владимирович </t>
  </si>
  <si>
    <t>Байзегитов Иван Вальерьевич</t>
  </si>
  <si>
    <t>Зокора Кирилл Антонович</t>
  </si>
  <si>
    <t>Букина Яна Сергеевна</t>
  </si>
  <si>
    <t>ФК640004</t>
  </si>
  <si>
    <t>МОУ"СОШ п. Коминтерн"</t>
  </si>
  <si>
    <t>Ахахина Аксана Юрьевна</t>
  </si>
  <si>
    <t>Иванищенко Ксения Викторовна</t>
  </si>
  <si>
    <t>ФК640002</t>
  </si>
  <si>
    <t>Кожевяткин Владимир Витальевич</t>
  </si>
  <si>
    <t>ФК640005</t>
  </si>
  <si>
    <t>МОУ"СОШ П. Коминтерн"</t>
  </si>
  <si>
    <t>Фадеев Илья Алексеевич</t>
  </si>
  <si>
    <t>ФК640001</t>
  </si>
  <si>
    <t>МОУ "СОШ с.Кирово"</t>
  </si>
  <si>
    <t>Кононенко Елена Анатольевна</t>
  </si>
  <si>
    <t>Кулишова Ксения Александровна</t>
  </si>
  <si>
    <t>Акажанов Руслан Муратович</t>
  </si>
  <si>
    <t>Сухарева Наталия Георгиевна</t>
  </si>
  <si>
    <t xml:space="preserve">МОУ "СОШ №30 им. П.М. Коваленко"
</t>
  </si>
  <si>
    <t>Хатуев Ибрагим Зелимханович</t>
  </si>
  <si>
    <t>8001</t>
  </si>
  <si>
    <t>Емельянов Кирилл Максимович</t>
  </si>
  <si>
    <t>8002</t>
  </si>
  <si>
    <t>Буданова Татьяна Петровна</t>
  </si>
  <si>
    <t>волейбол</t>
  </si>
  <si>
    <t>челночный бег
(время в формате м,сс)</t>
  </si>
  <si>
    <t>челночный бег</t>
  </si>
  <si>
    <r>
      <t xml:space="preserve">Протокол  проверки олипиадных работ муниципального этапа Всероссийской олимпиады школьников Энгельсского муниципального района по физической культуре  </t>
    </r>
    <r>
      <rPr>
        <i/>
        <sz val="12"/>
        <color theme="1"/>
        <rFont val="Times New Roman"/>
        <family val="1"/>
        <charset val="204"/>
      </rPr>
      <t xml:space="preserve">2021-2022 </t>
    </r>
    <r>
      <rPr>
        <b/>
        <sz val="12"/>
        <color theme="1"/>
        <rFont val="Times New Roman"/>
        <family val="1"/>
        <charset val="204"/>
      </rPr>
      <t>учебный год (юноши 7-8)</t>
    </r>
  </si>
  <si>
    <r>
      <t xml:space="preserve">Протокол  проверки олипиадных работ муниципального этапа Всероссийской олимпиады школьников Энгельсского муниципального района по физической культуре  </t>
    </r>
    <r>
      <rPr>
        <i/>
        <sz val="12"/>
        <color theme="1"/>
        <rFont val="Times New Roman"/>
        <family val="1"/>
        <charset val="204"/>
      </rPr>
      <t xml:space="preserve">2021-2022 </t>
    </r>
    <r>
      <rPr>
        <b/>
        <sz val="12"/>
        <color theme="1"/>
        <rFont val="Times New Roman"/>
        <family val="1"/>
        <charset val="204"/>
      </rPr>
      <t>учебный год (девушки 7-8)</t>
    </r>
  </si>
  <si>
    <r>
      <t xml:space="preserve">Протокол  проверки олипиадных работ муниципального этапа Всероссийской олимпиады школьников Энгельсского муниципального района по физической культуре  </t>
    </r>
    <r>
      <rPr>
        <i/>
        <sz val="12"/>
        <color theme="1"/>
        <rFont val="Times New Roman"/>
        <family val="1"/>
        <charset val="204"/>
      </rPr>
      <t xml:space="preserve">2021-2022 </t>
    </r>
    <r>
      <rPr>
        <b/>
        <sz val="12"/>
        <color theme="1"/>
        <rFont val="Times New Roman"/>
        <family val="1"/>
        <charset val="204"/>
      </rPr>
      <t>учебный год (юноши 9-11)</t>
    </r>
  </si>
  <si>
    <t>"удар, бросок, подача"</t>
  </si>
  <si>
    <r>
      <t xml:space="preserve">Протокол  проверки олипиадных работ муниципального этапа Всероссийской олимпиады школьников Энгельсского муниципального района по физической культуре  </t>
    </r>
    <r>
      <rPr>
        <i/>
        <sz val="12"/>
        <color theme="1"/>
        <rFont val="Times New Roman"/>
        <family val="1"/>
        <charset val="204"/>
      </rPr>
      <t xml:space="preserve">2021-2022 </t>
    </r>
    <r>
      <rPr>
        <b/>
        <sz val="12"/>
        <color theme="1"/>
        <rFont val="Times New Roman"/>
        <family val="1"/>
        <charset val="204"/>
      </rPr>
      <t>учебный год (девушки 9-11)</t>
    </r>
  </si>
  <si>
    <t>Шихматова Вероника Николаевна</t>
  </si>
  <si>
    <t>МОУ "СОШ №42"</t>
  </si>
  <si>
    <t>Крамаренко Даниил Сергеевич</t>
  </si>
  <si>
    <t>МОУ "СОШ им. Ю.А. Гагарина"</t>
  </si>
  <si>
    <t>Осипов ДаниилАнтонович</t>
  </si>
  <si>
    <t>Сюденев Амир Жаксылыкович</t>
  </si>
  <si>
    <t>Гуляева Галина Гайнановна</t>
  </si>
  <si>
    <t>Федосеев Артём Романович</t>
  </si>
  <si>
    <t>Шпак Максим Николаевич</t>
  </si>
  <si>
    <t>Кужагалиев  Денис  Алиевич</t>
  </si>
  <si>
    <t>Федоров Игорь Сергеевич</t>
  </si>
  <si>
    <t>Ерюшев Михаил Евгеньевич</t>
  </si>
  <si>
    <t>Экгардт Марина Владимировна</t>
  </si>
  <si>
    <t>Мурзалиев Датикожан Анваржанович</t>
  </si>
  <si>
    <t>Астахов Семен Алексеевич</t>
  </si>
  <si>
    <t>Медведев Александр Сергеевич</t>
  </si>
  <si>
    <t>Рыжакин Владимир Алексеевич</t>
  </si>
  <si>
    <t>Шафиков Сергей Валерьевич</t>
  </si>
  <si>
    <t>Солодовников Артем Алексеевич</t>
  </si>
  <si>
    <t>Захаров Владислав Вадимович</t>
  </si>
  <si>
    <t>Жуковский Сергей Васильевич</t>
  </si>
  <si>
    <t>Чашкин Олег Павлович</t>
  </si>
  <si>
    <t>Юркин Андрей  Сергеевич</t>
  </si>
  <si>
    <t>Крысин Иван Анатольевич</t>
  </si>
  <si>
    <t>Мартыненко Иван Алексеевич</t>
  </si>
  <si>
    <t>МОУ "СОШ № 33"</t>
  </si>
  <si>
    <t>Исмаилов Дамир алишерович</t>
  </si>
  <si>
    <t>Орлов Иван Викторович</t>
  </si>
  <si>
    <t>Евстафьев Илья Игоревич</t>
  </si>
  <si>
    <t>Тюренков Роман Валерьевич</t>
  </si>
  <si>
    <t>Чумаков Данил Валерьевич</t>
  </si>
  <si>
    <t>Бесчетнов Даниил Дмитриевич</t>
  </si>
  <si>
    <t>Баженов Алмаз Каратович</t>
  </si>
  <si>
    <t>Верещетин Георгий Вадимович</t>
  </si>
  <si>
    <t>Антонов Денис Андреевич</t>
  </si>
  <si>
    <t>Кирлашев Андрей Викторович</t>
  </si>
  <si>
    <t>Иваненко Валерий Денисович</t>
  </si>
  <si>
    <t>Юрилин Даниил Юрьевич</t>
  </si>
  <si>
    <t>Исмаилов Дамир Алишерович</t>
  </si>
  <si>
    <t>Савченко Алексей Алексеевич</t>
  </si>
  <si>
    <t>Мызников Максим Андреевич</t>
  </si>
  <si>
    <t>Дроздов Митрофан Константинович</t>
  </si>
  <si>
    <t>Щука Кирилл Николаевич</t>
  </si>
  <si>
    <t>Пустынников Михаил Дмитриевич</t>
  </si>
  <si>
    <t>МОУ «СОШ № 33»</t>
  </si>
  <si>
    <t>Момотюк Григорий Анатольевич</t>
  </si>
  <si>
    <t>Шпак Данил Александрович</t>
  </si>
  <si>
    <t>МАОУ "Образовательный центр им. М.М. Расковой"</t>
  </si>
  <si>
    <t>Дик Кирилл Алексеевич</t>
  </si>
  <si>
    <t>МОУ «СОШ № 9»</t>
  </si>
  <si>
    <t>Шпак Николай Анатольевич</t>
  </si>
  <si>
    <t>МОУ "СОШ №33 "</t>
  </si>
  <si>
    <t>Кочетков Алексей Александрович</t>
  </si>
  <si>
    <t>Распопова Юлия Алексеевна</t>
  </si>
  <si>
    <t>Чепель Виктория Сергеевна</t>
  </si>
  <si>
    <t>Исаёнкова Татьяна Евгеньевна</t>
  </si>
  <si>
    <t>Жук Кира Александровна</t>
  </si>
  <si>
    <t>Лаврова Полина Романовна</t>
  </si>
  <si>
    <t>Дышлюк Анастасия Ивановна</t>
  </si>
  <si>
    <t>Дей Екатерина Сергеевна</t>
  </si>
  <si>
    <t>Сомова Виктория Владимировна</t>
  </si>
  <si>
    <t>Лазарева Виктория Евгеньевна</t>
  </si>
  <si>
    <t>Бутянина Ангелина Сергеевна</t>
  </si>
  <si>
    <t>Кодрова Валерия Сергеевна</t>
  </si>
  <si>
    <t>Плотникова Елизавета Евгеньевна</t>
  </si>
  <si>
    <t>Гапиенко Дарья Александровна</t>
  </si>
  <si>
    <t>МОУ СОШ №31</t>
  </si>
  <si>
    <t>Шамонина Галина Владимировна</t>
  </si>
  <si>
    <t>Миронова Наталия Сергеевна</t>
  </si>
  <si>
    <t>Кривовязова Наталья Геннадьевна</t>
  </si>
  <si>
    <t>МОУ СОШ с. Терновка</t>
  </si>
  <si>
    <t>Зверева Татьяна Геннадьевна</t>
  </si>
  <si>
    <t>Тарасова Елизавта Дмитриевна</t>
  </si>
  <si>
    <t>Туралиев Бауржан Сундеткалиевич</t>
  </si>
  <si>
    <t>Исайкина Анастасия Александровна</t>
  </si>
  <si>
    <t>Бельская Алина Сергеевна</t>
  </si>
  <si>
    <t>Топта Алёна Игоревна</t>
  </si>
  <si>
    <t>Костоглод Анастасия Андреевна</t>
  </si>
  <si>
    <t>Харченко Юлия Алексеевна</t>
  </si>
  <si>
    <t>Михина Мария Дмитриевна</t>
  </si>
  <si>
    <t>Яикина Екатерина</t>
  </si>
  <si>
    <t>Шеркузиева Лобархон йбек-кызы</t>
  </si>
  <si>
    <t>Ластовецкая Арина Игоревна</t>
  </si>
  <si>
    <t>Подопрыгорова Юлия Станиславовна</t>
  </si>
  <si>
    <t>Нищенкова Кристина Артемовна</t>
  </si>
  <si>
    <t>МОУ "СОШ №12 им. В.Ф. Суханова"</t>
  </si>
  <si>
    <t>Проворнова Анастасия Александровна</t>
  </si>
  <si>
    <t>МАОУ "СОШ №7"</t>
  </si>
  <si>
    <t>Проворнов Александр Владимирович</t>
  </si>
  <si>
    <t>Алексеева Надежда Сергеевна</t>
  </si>
  <si>
    <t>Антоненко Екатерина Робертовна</t>
  </si>
  <si>
    <t>Сушкевич Юлия Дмитриевна</t>
  </si>
  <si>
    <t>МОУ""СОШ" "Патриот" с кадетскими классами им. Ю.М.Дейнеко"</t>
  </si>
  <si>
    <t>Аникина Елена Владимировна</t>
  </si>
  <si>
    <t>не явился</t>
  </si>
  <si>
    <t xml:space="preserve">не явился </t>
  </si>
  <si>
    <t>Ф713</t>
  </si>
  <si>
    <t>Ф712</t>
  </si>
  <si>
    <t>Ф711</t>
  </si>
  <si>
    <t>Ф710</t>
  </si>
  <si>
    <t>Ф709</t>
  </si>
  <si>
    <t>Ф708</t>
  </si>
  <si>
    <t>Ф717</t>
  </si>
  <si>
    <t>Ф716</t>
  </si>
  <si>
    <t>Ф715</t>
  </si>
  <si>
    <t>Ф714</t>
  </si>
  <si>
    <t>Ф707</t>
  </si>
  <si>
    <t>Ф706</t>
  </si>
  <si>
    <t>Ф705</t>
  </si>
  <si>
    <t>Ф704</t>
  </si>
  <si>
    <t>Ф917</t>
  </si>
  <si>
    <t>Ф916</t>
  </si>
  <si>
    <t>Ф915</t>
  </si>
  <si>
    <t>Ф914</t>
  </si>
  <si>
    <t>Ф912</t>
  </si>
  <si>
    <t>Ф911</t>
  </si>
  <si>
    <t>Ф910</t>
  </si>
  <si>
    <t>Ф909</t>
  </si>
  <si>
    <t>Ф908</t>
  </si>
  <si>
    <t>Ф918</t>
  </si>
  <si>
    <t>Ф1117</t>
  </si>
  <si>
    <t>Ф1116</t>
  </si>
  <si>
    <t>Ф1115</t>
  </si>
  <si>
    <t>Ф1114</t>
  </si>
  <si>
    <t>Ф1113</t>
  </si>
  <si>
    <t>Ф1112</t>
  </si>
  <si>
    <t>Ф1111</t>
  </si>
  <si>
    <t>Ф1110</t>
  </si>
  <si>
    <t>Ф1019</t>
  </si>
  <si>
    <t>Ф1118</t>
  </si>
  <si>
    <t>Ф913</t>
  </si>
  <si>
    <t>Ф907</t>
  </si>
  <si>
    <t>Ф906</t>
  </si>
  <si>
    <t>Ф905</t>
  </si>
  <si>
    <t>Ф904</t>
  </si>
  <si>
    <t>Ф903</t>
  </si>
  <si>
    <t>Ф902</t>
  </si>
  <si>
    <t>Ф901</t>
  </si>
  <si>
    <t>Ф1109</t>
  </si>
  <si>
    <t>Ф1108</t>
  </si>
  <si>
    <t>Ф1107</t>
  </si>
  <si>
    <t>Ф1105</t>
  </si>
  <si>
    <t>Ф1103</t>
  </si>
  <si>
    <t>Ф1102</t>
  </si>
  <si>
    <t>Ф1101</t>
  </si>
  <si>
    <t>Ф1003</t>
  </si>
  <si>
    <t>Ф1018</t>
  </si>
  <si>
    <t>Ф1014</t>
  </si>
  <si>
    <t>Ф1012</t>
  </si>
  <si>
    <t>Ф1011</t>
  </si>
  <si>
    <t>Ф1010</t>
  </si>
  <si>
    <t>Ф1009</t>
  </si>
  <si>
    <t>Ф1008</t>
  </si>
  <si>
    <t>Ф1007</t>
  </si>
  <si>
    <t>Ф1006</t>
  </si>
  <si>
    <t>Ф1001</t>
  </si>
  <si>
    <t>Ф1002</t>
  </si>
  <si>
    <t>Ф1013</t>
  </si>
  <si>
    <t>Ф1004</t>
  </si>
  <si>
    <t>Ф1005</t>
  </si>
  <si>
    <t>Ф1106</t>
  </si>
  <si>
    <t>Ф1119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</si>
</sst>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indexed="65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1">
    <xf numFmtId="0" fontId="0" fillId="0" borderId="0" xfId="0"/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/>
    <xf numFmtId="0" fontId="4" fillId="0" borderId="0" xfId="0" applyFont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8" fillId="0" borderId="2" xfId="0" applyFont="1" applyBorder="1" applyAlignment="1">
      <alignment horizontal="center" wrapText="1"/>
    </xf>
    <xf numFmtId="0" fontId="4" fillId="5" borderId="0" xfId="0" applyFont="1" applyFill="1"/>
    <xf numFmtId="0" fontId="4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wrapText="1"/>
    </xf>
    <xf numFmtId="0" fontId="4" fillId="0" borderId="2" xfId="0" applyFont="1" applyFill="1" applyBorder="1"/>
    <xf numFmtId="0" fontId="4" fillId="0" borderId="0" xfId="0" applyFont="1" applyFill="1"/>
    <xf numFmtId="0" fontId="4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center" wrapText="1"/>
    </xf>
    <xf numFmtId="0" fontId="4" fillId="3" borderId="0" xfId="0" applyFont="1" applyFill="1"/>
    <xf numFmtId="0" fontId="4" fillId="3" borderId="2" xfId="0" applyFont="1" applyFill="1" applyBorder="1"/>
    <xf numFmtId="164" fontId="4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0" xfId="0" applyFont="1" applyFill="1"/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/>
    </xf>
    <xf numFmtId="0" fontId="4" fillId="0" borderId="6" xfId="0" applyFont="1" applyBorder="1" applyAlignment="1">
      <alignment vertical="top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top" wrapText="1"/>
    </xf>
    <xf numFmtId="0" fontId="11" fillId="4" borderId="2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top"/>
    </xf>
    <xf numFmtId="0" fontId="11" fillId="0" borderId="2" xfId="0" applyFont="1" applyBorder="1" applyAlignment="1">
      <alignment wrapText="1"/>
    </xf>
    <xf numFmtId="0" fontId="8" fillId="0" borderId="3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4" fillId="0" borderId="9" xfId="0" applyFont="1" applyBorder="1" applyAlignment="1">
      <alignment vertical="top"/>
    </xf>
    <xf numFmtId="0" fontId="4" fillId="0" borderId="9" xfId="0" applyFont="1" applyBorder="1" applyAlignment="1">
      <alignment horizontal="center" vertical="top"/>
    </xf>
    <xf numFmtId="0" fontId="4" fillId="0" borderId="9" xfId="0" applyFont="1" applyBorder="1"/>
    <xf numFmtId="0" fontId="8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wrapText="1"/>
    </xf>
    <xf numFmtId="0" fontId="10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16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2" fillId="0" borderId="2" xfId="0" applyFont="1" applyBorder="1"/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/>
    </xf>
    <xf numFmtId="0" fontId="7" fillId="4" borderId="3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/>
    </xf>
    <xf numFmtId="0" fontId="5" fillId="4" borderId="2" xfId="0" applyFont="1" applyFill="1" applyBorder="1" applyAlignment="1">
      <alignment horizontal="left" vertical="top" wrapText="1"/>
    </xf>
    <xf numFmtId="0" fontId="11" fillId="4" borderId="2" xfId="1" applyFont="1" applyFill="1" applyBorder="1" applyAlignment="1">
      <alignment horizontal="left" vertical="top" wrapText="1"/>
    </xf>
    <xf numFmtId="0" fontId="10" fillId="0" borderId="2" xfId="1" applyFont="1" applyBorder="1" applyAlignment="1">
      <alignment vertical="center" wrapText="1"/>
    </xf>
    <xf numFmtId="0" fontId="11" fillId="0" borderId="2" xfId="1" applyFont="1" applyBorder="1" applyAlignment="1">
      <alignment horizontal="left" vertical="top" wrapText="1"/>
    </xf>
    <xf numFmtId="0" fontId="11" fillId="0" borderId="2" xfId="1" applyFont="1" applyBorder="1" applyAlignment="1">
      <alignment horizontal="center" vertical="top" wrapText="1"/>
    </xf>
    <xf numFmtId="0" fontId="8" fillId="0" borderId="2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left" vertical="top" wrapText="1"/>
    </xf>
    <xf numFmtId="0" fontId="10" fillId="0" borderId="2" xfId="1" applyFont="1" applyBorder="1" applyAlignment="1">
      <alignment vertical="center" wrapText="1"/>
    </xf>
    <xf numFmtId="0" fontId="11" fillId="0" borderId="2" xfId="1" applyFont="1" applyBorder="1" applyAlignment="1">
      <alignment horizontal="left" vertical="top" wrapText="1"/>
    </xf>
    <xf numFmtId="0" fontId="11" fillId="0" borderId="2" xfId="1" applyFont="1" applyBorder="1" applyAlignment="1">
      <alignment horizontal="center" vertical="top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vertical="center" wrapText="1"/>
    </xf>
    <xf numFmtId="0" fontId="8" fillId="0" borderId="2" xfId="1" applyFont="1" applyBorder="1" applyAlignment="1">
      <alignment horizontal="center" wrapText="1"/>
    </xf>
    <xf numFmtId="0" fontId="8" fillId="0" borderId="0" xfId="1" applyFont="1"/>
    <xf numFmtId="0" fontId="8" fillId="0" borderId="2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left" vertical="top" wrapText="1"/>
    </xf>
    <xf numFmtId="0" fontId="10" fillId="0" borderId="2" xfId="1" applyFont="1" applyBorder="1" applyAlignment="1">
      <alignment vertical="center" wrapText="1"/>
    </xf>
    <xf numFmtId="0" fontId="11" fillId="0" borderId="2" xfId="1" applyFont="1" applyBorder="1" applyAlignment="1">
      <alignment horizontal="left" vertical="top" wrapText="1"/>
    </xf>
    <xf numFmtId="0" fontId="11" fillId="0" borderId="2" xfId="1" applyFont="1" applyBorder="1" applyAlignment="1">
      <alignment horizontal="center" vertical="top" wrapText="1"/>
    </xf>
    <xf numFmtId="0" fontId="8" fillId="0" borderId="2" xfId="1" applyFont="1" applyFill="1" applyBorder="1" applyAlignment="1">
      <alignment horizontal="center" vertical="center" wrapText="1"/>
    </xf>
    <xf numFmtId="0" fontId="17" fillId="0" borderId="2" xfId="0" applyFont="1" applyBorder="1"/>
    <xf numFmtId="0" fontId="17" fillId="0" borderId="0" xfId="0" applyFont="1"/>
    <xf numFmtId="0" fontId="18" fillId="0" borderId="2" xfId="0" applyFont="1" applyBorder="1"/>
    <xf numFmtId="0" fontId="11" fillId="0" borderId="2" xfId="0" applyFont="1" applyBorder="1"/>
    <xf numFmtId="0" fontId="18" fillId="0" borderId="2" xfId="0" applyFont="1" applyBorder="1" applyAlignment="1">
      <alignment horizontal="center"/>
    </xf>
    <xf numFmtId="0" fontId="19" fillId="0" borderId="2" xfId="0" applyFont="1" applyBorder="1"/>
    <xf numFmtId="0" fontId="2" fillId="0" borderId="8" xfId="0" applyFont="1" applyBorder="1" applyAlignment="1">
      <alignment horizontal="center" vertical="top"/>
    </xf>
    <xf numFmtId="0" fontId="21" fillId="0" borderId="2" xfId="0" applyFont="1" applyBorder="1" applyAlignment="1">
      <alignment horizontal="center" vertical="center" wrapText="1"/>
    </xf>
    <xf numFmtId="0" fontId="11" fillId="0" borderId="0" xfId="0" applyFont="1"/>
    <xf numFmtId="0" fontId="2" fillId="0" borderId="10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2" fillId="4" borderId="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/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8" fillId="0" borderId="0" xfId="0" applyFont="1"/>
    <xf numFmtId="0" fontId="2" fillId="4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top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top" wrapText="1"/>
    </xf>
    <xf numFmtId="49" fontId="10" fillId="0" borderId="2" xfId="0" applyNumberFormat="1" applyFont="1" applyBorder="1" applyAlignment="1">
      <alignment vertical="top" wrapText="1"/>
    </xf>
    <xf numFmtId="49" fontId="8" fillId="0" borderId="2" xfId="0" applyNumberFormat="1" applyFont="1" applyBorder="1" applyAlignment="1">
      <alignment vertical="top" wrapText="1"/>
    </xf>
    <xf numFmtId="0" fontId="20" fillId="4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top"/>
    </xf>
    <xf numFmtId="0" fontId="5" fillId="0" borderId="4" xfId="0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top"/>
    </xf>
    <xf numFmtId="0" fontId="2" fillId="4" borderId="5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7" fillId="0" borderId="4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2" fillId="4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4" borderId="0" xfId="0" applyFont="1" applyFill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7"/>
  <sheetViews>
    <sheetView zoomScale="80" zoomScaleNormal="80" workbookViewId="0">
      <selection activeCell="M5" sqref="M5:M16"/>
    </sheetView>
  </sheetViews>
  <sheetFormatPr defaultColWidth="9.140625" defaultRowHeight="15.75"/>
  <cols>
    <col min="1" max="1" width="9.140625" style="8"/>
    <col min="2" max="2" width="23.5703125" style="9" customWidth="1"/>
    <col min="3" max="3" width="9.140625" style="9"/>
    <col min="4" max="4" width="26.7109375" style="9" customWidth="1"/>
    <col min="5" max="5" width="9.140625" style="9"/>
    <col min="6" max="6" width="26.85546875" style="9" customWidth="1"/>
    <col min="7" max="7" width="8.140625" style="9" bestFit="1" customWidth="1"/>
    <col min="8" max="8" width="8.140625" style="9" hidden="1" customWidth="1"/>
    <col min="9" max="9" width="13.28515625" style="9" bestFit="1" customWidth="1"/>
    <col min="10" max="10" width="13.28515625" style="9" hidden="1" customWidth="1"/>
    <col min="11" max="11" width="30.42578125" style="9" customWidth="1"/>
    <col min="12" max="12" width="7.42578125" style="9" customWidth="1"/>
    <col min="13" max="13" width="12" style="9" bestFit="1" customWidth="1"/>
    <col min="14" max="14" width="13.28515625" style="9" bestFit="1" customWidth="1"/>
    <col min="15" max="15" width="13.7109375" style="9" bestFit="1" customWidth="1"/>
    <col min="16" max="16" width="10.7109375" style="8" bestFit="1" customWidth="1"/>
    <col min="17" max="19" width="9.140625" style="6"/>
    <col min="20" max="20" width="14.28515625" style="6" customWidth="1"/>
    <col min="21" max="16384" width="9.140625" style="6"/>
  </cols>
  <sheetData>
    <row r="1" spans="1:20" ht="33.75" customHeight="1">
      <c r="A1" s="216" t="s">
        <v>665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"/>
      <c r="T1" s="2"/>
    </row>
    <row r="2" spans="1:20" ht="31.5">
      <c r="A2" s="213" t="s">
        <v>0</v>
      </c>
      <c r="B2" s="213" t="s">
        <v>9</v>
      </c>
      <c r="C2" s="217" t="s">
        <v>1</v>
      </c>
      <c r="D2" s="213" t="s">
        <v>2</v>
      </c>
      <c r="E2" s="213" t="s">
        <v>3</v>
      </c>
      <c r="F2" s="213" t="s">
        <v>4</v>
      </c>
      <c r="G2" s="220"/>
      <c r="H2" s="220"/>
      <c r="I2" s="220"/>
      <c r="J2" s="220"/>
      <c r="K2" s="220"/>
      <c r="L2" s="220"/>
      <c r="M2" s="220"/>
      <c r="N2" s="220"/>
      <c r="O2" s="220"/>
      <c r="P2" s="3" t="s">
        <v>6</v>
      </c>
      <c r="Q2" s="213" t="s">
        <v>23</v>
      </c>
      <c r="R2" s="213" t="s">
        <v>5</v>
      </c>
      <c r="S2" s="213" t="s">
        <v>8</v>
      </c>
      <c r="T2" s="213" t="s">
        <v>7</v>
      </c>
    </row>
    <row r="3" spans="1:20">
      <c r="A3" s="214"/>
      <c r="B3" s="214"/>
      <c r="C3" s="218"/>
      <c r="D3" s="214"/>
      <c r="E3" s="214"/>
      <c r="F3" s="214"/>
      <c r="G3" s="220" t="s">
        <v>19</v>
      </c>
      <c r="H3" s="220"/>
      <c r="I3" s="220"/>
      <c r="J3" s="220"/>
      <c r="K3" s="220"/>
      <c r="L3" s="3"/>
      <c r="M3" s="220" t="s">
        <v>21</v>
      </c>
      <c r="N3" s="220"/>
      <c r="O3" s="220"/>
      <c r="P3" s="3"/>
      <c r="Q3" s="214"/>
      <c r="R3" s="214"/>
      <c r="S3" s="214"/>
      <c r="T3" s="214"/>
    </row>
    <row r="4" spans="1:20" ht="31.5">
      <c r="A4" s="215"/>
      <c r="B4" s="215"/>
      <c r="C4" s="219"/>
      <c r="D4" s="215"/>
      <c r="E4" s="215"/>
      <c r="F4" s="215"/>
      <c r="G4" s="3" t="s">
        <v>16</v>
      </c>
      <c r="H4" s="3"/>
      <c r="I4" s="187" t="s">
        <v>662</v>
      </c>
      <c r="J4" s="3"/>
      <c r="K4" s="187" t="s">
        <v>663</v>
      </c>
      <c r="L4" s="3"/>
      <c r="M4" s="3" t="s">
        <v>16</v>
      </c>
      <c r="N4" s="187" t="s">
        <v>662</v>
      </c>
      <c r="O4" s="187" t="s">
        <v>664</v>
      </c>
      <c r="P4" s="3" t="s">
        <v>24</v>
      </c>
      <c r="Q4" s="215"/>
      <c r="R4" s="215"/>
      <c r="S4" s="215"/>
      <c r="T4" s="215"/>
    </row>
    <row r="5" spans="1:20" ht="31.5">
      <c r="A5" s="189">
        <v>1</v>
      </c>
      <c r="B5" s="107" t="s">
        <v>593</v>
      </c>
      <c r="C5" s="178" t="s">
        <v>200</v>
      </c>
      <c r="D5" s="107" t="s">
        <v>580</v>
      </c>
      <c r="E5" s="190">
        <v>8</v>
      </c>
      <c r="F5" s="107" t="s">
        <v>581</v>
      </c>
      <c r="G5" s="29">
        <v>26</v>
      </c>
      <c r="H5" s="29"/>
      <c r="I5" s="29">
        <v>26</v>
      </c>
      <c r="J5" s="29"/>
      <c r="K5" s="29">
        <v>0.38</v>
      </c>
      <c r="L5" s="29">
        <f>IF(K5&lt;&gt;"",INT(K5)*60+(K5-INT(K5))*100,"")</f>
        <v>38</v>
      </c>
      <c r="M5" s="30">
        <f t="shared" ref="M5:M16" si="0">IF(G5&lt;&gt;"",(35*G5)/MAX(G$5:G$16),"")</f>
        <v>28.888888888888889</v>
      </c>
      <c r="N5" s="30">
        <f t="shared" ref="N5:N16" si="1">IF(I5&lt;&gt;"",IF(I5=0,0,(30*I5)/MAX(I$5:I$16)),"")</f>
        <v>26</v>
      </c>
      <c r="O5" s="30">
        <f>(35*(MIN(L$5:L$16))/L5)</f>
        <v>21.184210526315791</v>
      </c>
      <c r="P5" s="28">
        <f t="shared" ref="P5:P16" si="2">M5+N5+O5</f>
        <v>76.07309941520468</v>
      </c>
      <c r="Q5" s="28"/>
      <c r="R5" s="78"/>
      <c r="S5" s="74"/>
      <c r="T5" s="74"/>
    </row>
    <row r="6" spans="1:20" ht="31.5">
      <c r="A6" s="189">
        <v>2</v>
      </c>
      <c r="B6" s="112" t="s">
        <v>422</v>
      </c>
      <c r="C6" s="100" t="s">
        <v>768</v>
      </c>
      <c r="D6" s="107" t="s">
        <v>421</v>
      </c>
      <c r="E6" s="190">
        <v>7</v>
      </c>
      <c r="F6" s="107" t="s">
        <v>423</v>
      </c>
      <c r="G6" s="29">
        <v>28.1</v>
      </c>
      <c r="H6" s="29"/>
      <c r="I6" s="29">
        <v>28</v>
      </c>
      <c r="J6" s="29"/>
      <c r="K6" s="67">
        <v>0.5</v>
      </c>
      <c r="L6" s="29">
        <f t="shared" ref="L6:L16" si="3">IF(K6&lt;&gt;"",INT(K6)*60+(K6-INT(K6))*100,"")</f>
        <v>50</v>
      </c>
      <c r="M6" s="30">
        <f t="shared" si="0"/>
        <v>31.222222222222221</v>
      </c>
      <c r="N6" s="30">
        <f t="shared" si="1"/>
        <v>28</v>
      </c>
      <c r="O6" s="30">
        <f t="shared" ref="O6:O16" si="4">(35*(MIN(L$5:L$16))/L6)</f>
        <v>16.100000000000001</v>
      </c>
      <c r="P6" s="28">
        <f t="shared" si="2"/>
        <v>75.322222222222223</v>
      </c>
      <c r="Q6" s="28"/>
      <c r="R6" s="78"/>
      <c r="S6" s="74"/>
      <c r="T6" s="74"/>
    </row>
    <row r="7" spans="1:20" ht="34.5" customHeight="1">
      <c r="A7" s="189">
        <v>3</v>
      </c>
      <c r="B7" s="112" t="s">
        <v>610</v>
      </c>
      <c r="C7" s="100" t="s">
        <v>196</v>
      </c>
      <c r="D7" s="107" t="s">
        <v>599</v>
      </c>
      <c r="E7" s="190">
        <v>8</v>
      </c>
      <c r="F7" s="107" t="s">
        <v>597</v>
      </c>
      <c r="G7" s="29">
        <v>31</v>
      </c>
      <c r="H7" s="29"/>
      <c r="I7" s="29">
        <v>28</v>
      </c>
      <c r="J7" s="29"/>
      <c r="K7" s="67">
        <v>0.32</v>
      </c>
      <c r="L7" s="29">
        <f t="shared" si="3"/>
        <v>32</v>
      </c>
      <c r="M7" s="30">
        <f t="shared" si="0"/>
        <v>34.444444444444443</v>
      </c>
      <c r="N7" s="30">
        <f t="shared" si="1"/>
        <v>28</v>
      </c>
      <c r="O7" s="30">
        <f t="shared" si="4"/>
        <v>25.15625</v>
      </c>
      <c r="P7" s="28">
        <f t="shared" si="2"/>
        <v>87.600694444444443</v>
      </c>
      <c r="Q7" s="28"/>
      <c r="R7" s="78"/>
      <c r="S7" s="74"/>
      <c r="T7" s="74"/>
    </row>
    <row r="8" spans="1:20" ht="33" customHeight="1">
      <c r="A8" s="189">
        <v>4</v>
      </c>
      <c r="B8" s="105" t="s">
        <v>146</v>
      </c>
      <c r="C8" s="100" t="s">
        <v>766</v>
      </c>
      <c r="D8" s="107" t="s">
        <v>137</v>
      </c>
      <c r="E8" s="190">
        <v>7</v>
      </c>
      <c r="F8" s="107" t="s">
        <v>139</v>
      </c>
      <c r="G8" s="29">
        <v>23.8</v>
      </c>
      <c r="H8" s="29"/>
      <c r="I8" s="29">
        <v>28</v>
      </c>
      <c r="J8" s="29"/>
      <c r="K8" s="29">
        <v>0.32</v>
      </c>
      <c r="L8" s="29">
        <f t="shared" si="3"/>
        <v>32</v>
      </c>
      <c r="M8" s="30">
        <f t="shared" si="0"/>
        <v>26.444444444444443</v>
      </c>
      <c r="N8" s="30">
        <f t="shared" si="1"/>
        <v>28</v>
      </c>
      <c r="O8" s="30">
        <f t="shared" si="4"/>
        <v>25.15625</v>
      </c>
      <c r="P8" s="28">
        <f>M8+N8+O8</f>
        <v>79.600694444444443</v>
      </c>
      <c r="Q8" s="28"/>
      <c r="R8" s="78"/>
      <c r="S8" s="74"/>
      <c r="T8" s="74"/>
    </row>
    <row r="9" spans="1:20" ht="33.75" customHeight="1">
      <c r="A9" s="189">
        <v>5</v>
      </c>
      <c r="B9" s="102" t="s">
        <v>96</v>
      </c>
      <c r="C9" s="100" t="s">
        <v>149</v>
      </c>
      <c r="D9" s="107" t="s">
        <v>92</v>
      </c>
      <c r="E9" s="190">
        <v>8</v>
      </c>
      <c r="F9" s="107" t="s">
        <v>93</v>
      </c>
      <c r="G9" s="29">
        <v>28</v>
      </c>
      <c r="H9" s="29"/>
      <c r="I9" s="67">
        <v>20</v>
      </c>
      <c r="J9" s="29"/>
      <c r="K9" s="67">
        <v>0.31</v>
      </c>
      <c r="L9" s="29">
        <f t="shared" si="3"/>
        <v>31</v>
      </c>
      <c r="M9" s="30">
        <f t="shared" si="0"/>
        <v>31.111111111111111</v>
      </c>
      <c r="N9" s="30">
        <f t="shared" si="1"/>
        <v>20</v>
      </c>
      <c r="O9" s="30">
        <f t="shared" si="4"/>
        <v>25.967741935483872</v>
      </c>
      <c r="P9" s="28">
        <f t="shared" si="2"/>
        <v>77.078853046594986</v>
      </c>
      <c r="Q9" s="28"/>
      <c r="R9" s="78"/>
      <c r="S9" s="74"/>
      <c r="T9" s="74"/>
    </row>
    <row r="10" spans="1:20" ht="31.5">
      <c r="A10" s="189">
        <v>6</v>
      </c>
      <c r="B10" s="105" t="s">
        <v>143</v>
      </c>
      <c r="C10" s="100" t="s">
        <v>767</v>
      </c>
      <c r="D10" s="107" t="s">
        <v>137</v>
      </c>
      <c r="E10" s="190">
        <v>7</v>
      </c>
      <c r="F10" s="107" t="s">
        <v>139</v>
      </c>
      <c r="G10" s="29">
        <v>26.2</v>
      </c>
      <c r="H10" s="32"/>
      <c r="I10" s="29">
        <v>28</v>
      </c>
      <c r="J10" s="32"/>
      <c r="K10" s="67">
        <v>0.43</v>
      </c>
      <c r="L10" s="29">
        <f t="shared" si="3"/>
        <v>43</v>
      </c>
      <c r="M10" s="30">
        <f t="shared" si="0"/>
        <v>29.111111111111111</v>
      </c>
      <c r="N10" s="30">
        <f t="shared" si="1"/>
        <v>28</v>
      </c>
      <c r="O10" s="30">
        <f t="shared" si="4"/>
        <v>18.720930232558139</v>
      </c>
      <c r="P10" s="28">
        <f t="shared" si="2"/>
        <v>75.83204134366926</v>
      </c>
      <c r="Q10" s="28"/>
      <c r="R10" s="78"/>
      <c r="S10" s="74"/>
      <c r="T10" s="74"/>
    </row>
    <row r="11" spans="1:20" ht="31.5">
      <c r="A11" s="189">
        <v>7</v>
      </c>
      <c r="B11" s="191" t="s">
        <v>555</v>
      </c>
      <c r="C11" s="190" t="s">
        <v>197</v>
      </c>
      <c r="D11" s="105" t="s">
        <v>514</v>
      </c>
      <c r="E11" s="190">
        <v>8</v>
      </c>
      <c r="F11" s="105" t="s">
        <v>515</v>
      </c>
      <c r="G11" s="29">
        <v>31.5</v>
      </c>
      <c r="H11" s="29"/>
      <c r="I11" s="29">
        <v>30</v>
      </c>
      <c r="J11" s="29"/>
      <c r="K11" s="67">
        <v>0.27</v>
      </c>
      <c r="L11" s="29">
        <f t="shared" si="3"/>
        <v>27</v>
      </c>
      <c r="M11" s="30">
        <f t="shared" si="0"/>
        <v>35</v>
      </c>
      <c r="N11" s="30">
        <f t="shared" si="1"/>
        <v>30</v>
      </c>
      <c r="O11" s="30">
        <f t="shared" si="4"/>
        <v>29.814814814814813</v>
      </c>
      <c r="P11" s="28">
        <f t="shared" si="2"/>
        <v>94.81481481481481</v>
      </c>
      <c r="Q11" s="28"/>
      <c r="R11" s="78"/>
      <c r="S11" s="74"/>
      <c r="T11" s="74"/>
    </row>
    <row r="12" spans="1:20" ht="31.5">
      <c r="A12" s="189">
        <v>8</v>
      </c>
      <c r="B12" s="102" t="s">
        <v>393</v>
      </c>
      <c r="C12" s="192" t="s">
        <v>770</v>
      </c>
      <c r="D12" s="107" t="s">
        <v>358</v>
      </c>
      <c r="E12" s="190">
        <v>7</v>
      </c>
      <c r="F12" s="107" t="s">
        <v>367</v>
      </c>
      <c r="G12" s="29">
        <v>20.2</v>
      </c>
      <c r="H12" s="29"/>
      <c r="I12" s="29">
        <v>30</v>
      </c>
      <c r="J12" s="29"/>
      <c r="K12" s="67">
        <v>0.23</v>
      </c>
      <c r="L12" s="29">
        <f>IF(K12&lt;&gt;"",INT(K12)*60+(K12-INT(K12))*100,"")</f>
        <v>23</v>
      </c>
      <c r="M12" s="30">
        <f t="shared" si="0"/>
        <v>22.444444444444443</v>
      </c>
      <c r="N12" s="30">
        <f t="shared" si="1"/>
        <v>30</v>
      </c>
      <c r="O12" s="30">
        <f t="shared" si="4"/>
        <v>35</v>
      </c>
      <c r="P12" s="28">
        <f t="shared" si="2"/>
        <v>87.444444444444443</v>
      </c>
      <c r="Q12" s="28"/>
      <c r="R12" s="78"/>
      <c r="S12" s="74"/>
      <c r="T12" s="74"/>
    </row>
    <row r="13" spans="1:20" ht="29.25" customHeight="1">
      <c r="A13" s="189">
        <v>9</v>
      </c>
      <c r="B13" s="105" t="s">
        <v>446</v>
      </c>
      <c r="C13" s="193" t="s">
        <v>771</v>
      </c>
      <c r="D13" s="194" t="s">
        <v>440</v>
      </c>
      <c r="E13" s="190">
        <v>7</v>
      </c>
      <c r="F13" s="107" t="s">
        <v>439</v>
      </c>
      <c r="G13" s="29">
        <v>31</v>
      </c>
      <c r="H13" s="29"/>
      <c r="I13" s="29">
        <v>30</v>
      </c>
      <c r="J13" s="29"/>
      <c r="K13" s="67">
        <v>0.23</v>
      </c>
      <c r="L13" s="29">
        <f>IF(K13&lt;&gt;"",INT(K13)*60+(K13-INT(K13))*100,"")</f>
        <v>23</v>
      </c>
      <c r="M13" s="30">
        <f t="shared" si="0"/>
        <v>34.444444444444443</v>
      </c>
      <c r="N13" s="30">
        <f t="shared" si="1"/>
        <v>30</v>
      </c>
      <c r="O13" s="30">
        <f t="shared" si="4"/>
        <v>35</v>
      </c>
      <c r="P13" s="28">
        <f t="shared" si="2"/>
        <v>99.444444444444443</v>
      </c>
      <c r="Q13" s="28"/>
      <c r="R13" s="78"/>
      <c r="S13" s="74"/>
      <c r="T13" s="74"/>
    </row>
    <row r="14" spans="1:20" ht="31.5">
      <c r="A14" s="189">
        <v>10</v>
      </c>
      <c r="B14" s="112" t="s">
        <v>609</v>
      </c>
      <c r="C14" s="195" t="s">
        <v>195</v>
      </c>
      <c r="D14" s="107" t="s">
        <v>599</v>
      </c>
      <c r="E14" s="190">
        <v>8</v>
      </c>
      <c r="F14" s="107" t="s">
        <v>597</v>
      </c>
      <c r="G14" s="29">
        <v>31</v>
      </c>
      <c r="H14" s="29"/>
      <c r="I14" s="29">
        <v>26</v>
      </c>
      <c r="J14" s="29"/>
      <c r="K14" s="67">
        <v>0.3</v>
      </c>
      <c r="L14" s="29">
        <f t="shared" si="3"/>
        <v>30</v>
      </c>
      <c r="M14" s="30">
        <f t="shared" si="0"/>
        <v>34.444444444444443</v>
      </c>
      <c r="N14" s="30">
        <f t="shared" si="1"/>
        <v>26</v>
      </c>
      <c r="O14" s="30">
        <f t="shared" si="4"/>
        <v>26.833333333333332</v>
      </c>
      <c r="P14" s="28">
        <f t="shared" si="2"/>
        <v>87.277777777777771</v>
      </c>
      <c r="Q14" s="28"/>
      <c r="R14" s="78"/>
      <c r="S14" s="74"/>
      <c r="T14" s="74"/>
    </row>
    <row r="15" spans="1:20" ht="33" customHeight="1">
      <c r="A15" s="189">
        <v>11</v>
      </c>
      <c r="B15" s="105" t="s">
        <v>140</v>
      </c>
      <c r="C15" s="197" t="s">
        <v>141</v>
      </c>
      <c r="D15" s="109" t="s">
        <v>137</v>
      </c>
      <c r="E15" s="190">
        <v>7</v>
      </c>
      <c r="F15" s="107" t="s">
        <v>138</v>
      </c>
      <c r="G15" s="67">
        <v>25</v>
      </c>
      <c r="H15" s="29"/>
      <c r="I15" s="67">
        <v>22</v>
      </c>
      <c r="J15" s="29"/>
      <c r="K15" s="67">
        <v>0.42</v>
      </c>
      <c r="L15" s="29">
        <f t="shared" si="3"/>
        <v>42</v>
      </c>
      <c r="M15" s="30">
        <f t="shared" si="0"/>
        <v>27.777777777777779</v>
      </c>
      <c r="N15" s="30">
        <f t="shared" si="1"/>
        <v>22</v>
      </c>
      <c r="O15" s="30">
        <f t="shared" si="4"/>
        <v>19.166666666666668</v>
      </c>
      <c r="P15" s="28">
        <f t="shared" si="2"/>
        <v>68.944444444444443</v>
      </c>
      <c r="Q15" s="28"/>
      <c r="R15" s="78"/>
      <c r="S15" s="74"/>
      <c r="T15" s="74"/>
    </row>
    <row r="16" spans="1:20" ht="31.5">
      <c r="A16" s="198">
        <v>12</v>
      </c>
      <c r="B16" s="199" t="s">
        <v>605</v>
      </c>
      <c r="C16" s="200" t="s">
        <v>769</v>
      </c>
      <c r="D16" s="109" t="s">
        <v>596</v>
      </c>
      <c r="E16" s="201">
        <v>7</v>
      </c>
      <c r="F16" s="109" t="s">
        <v>597</v>
      </c>
      <c r="G16" s="67">
        <v>29</v>
      </c>
      <c r="H16" s="29"/>
      <c r="I16" s="67">
        <v>26</v>
      </c>
      <c r="J16" s="29"/>
      <c r="K16" s="67">
        <v>0.36</v>
      </c>
      <c r="L16" s="29">
        <f t="shared" si="3"/>
        <v>36</v>
      </c>
      <c r="M16" s="30">
        <f t="shared" si="0"/>
        <v>32.222222222222221</v>
      </c>
      <c r="N16" s="30">
        <f t="shared" si="1"/>
        <v>26</v>
      </c>
      <c r="O16" s="30">
        <f t="shared" si="4"/>
        <v>22.361111111111111</v>
      </c>
      <c r="P16" s="28">
        <f t="shared" si="2"/>
        <v>80.583333333333329</v>
      </c>
      <c r="Q16" s="28"/>
      <c r="R16" s="78"/>
      <c r="S16" s="74"/>
      <c r="T16" s="74"/>
    </row>
    <row r="17" spans="1:20" ht="31.5">
      <c r="A17" s="18">
        <v>13</v>
      </c>
      <c r="B17" s="161" t="s">
        <v>549</v>
      </c>
      <c r="C17" s="94"/>
      <c r="D17" s="161" t="s">
        <v>514</v>
      </c>
      <c r="E17" s="163">
        <v>8</v>
      </c>
      <c r="F17" s="161" t="s">
        <v>515</v>
      </c>
      <c r="G17" s="67"/>
      <c r="H17" s="29"/>
      <c r="I17" s="67"/>
      <c r="J17" s="29"/>
      <c r="K17" s="67"/>
      <c r="L17" s="29"/>
      <c r="M17" s="30"/>
      <c r="N17" s="30"/>
      <c r="O17" s="30"/>
      <c r="P17" s="28"/>
      <c r="Q17" s="28"/>
      <c r="R17" s="78"/>
      <c r="S17" s="74"/>
      <c r="T17" s="74" t="s">
        <v>764</v>
      </c>
    </row>
    <row r="18" spans="1:20" ht="32.25" customHeight="1">
      <c r="A18" s="18">
        <v>14</v>
      </c>
      <c r="B18" s="105" t="s">
        <v>148</v>
      </c>
      <c r="C18" s="100"/>
      <c r="D18" s="107" t="s">
        <v>137</v>
      </c>
      <c r="E18" s="190">
        <v>8</v>
      </c>
      <c r="F18" s="107" t="s">
        <v>139</v>
      </c>
      <c r="G18" s="67"/>
      <c r="H18" s="29"/>
      <c r="I18" s="67"/>
      <c r="J18" s="29"/>
      <c r="K18" s="67"/>
      <c r="L18" s="29"/>
      <c r="M18" s="30"/>
      <c r="N18" s="30"/>
      <c r="O18" s="30"/>
      <c r="P18" s="28"/>
      <c r="Q18" s="28"/>
      <c r="R18" s="78"/>
      <c r="S18" s="74"/>
      <c r="T18" s="74" t="s">
        <v>764</v>
      </c>
    </row>
    <row r="19" spans="1:20" ht="31.5">
      <c r="A19" s="18">
        <v>15</v>
      </c>
      <c r="B19" s="105" t="s">
        <v>490</v>
      </c>
      <c r="C19" s="102"/>
      <c r="D19" s="107" t="s">
        <v>465</v>
      </c>
      <c r="E19" s="190">
        <v>8</v>
      </c>
      <c r="F19" s="105" t="s">
        <v>463</v>
      </c>
      <c r="G19" s="67"/>
      <c r="H19" s="29"/>
      <c r="I19" s="67"/>
      <c r="J19" s="29"/>
      <c r="K19" s="67"/>
      <c r="L19" s="29"/>
      <c r="M19" s="30"/>
      <c r="N19" s="30"/>
      <c r="O19" s="30"/>
      <c r="P19" s="28"/>
      <c r="Q19" s="28"/>
      <c r="R19" s="78"/>
      <c r="S19" s="74"/>
      <c r="T19" s="74" t="s">
        <v>764</v>
      </c>
    </row>
    <row r="20" spans="1:20" ht="31.5">
      <c r="A20" s="18">
        <v>16</v>
      </c>
      <c r="B20" s="107" t="s">
        <v>492</v>
      </c>
      <c r="C20" s="100"/>
      <c r="D20" s="107" t="s">
        <v>465</v>
      </c>
      <c r="E20" s="190">
        <v>8</v>
      </c>
      <c r="F20" s="107" t="s">
        <v>463</v>
      </c>
      <c r="G20" s="29"/>
      <c r="H20" s="29"/>
      <c r="I20" s="29"/>
      <c r="J20" s="29"/>
      <c r="K20" s="67"/>
      <c r="L20" s="29"/>
      <c r="M20" s="30"/>
      <c r="N20" s="30"/>
      <c r="O20" s="30"/>
      <c r="P20" s="28"/>
      <c r="Q20" s="20"/>
      <c r="R20" s="78"/>
      <c r="S20" s="74"/>
      <c r="T20" s="74" t="s">
        <v>764</v>
      </c>
    </row>
    <row r="21" spans="1:20" ht="31.5">
      <c r="A21" s="18">
        <v>17</v>
      </c>
      <c r="B21" s="107" t="s">
        <v>594</v>
      </c>
      <c r="C21" s="178"/>
      <c r="D21" s="107" t="s">
        <v>580</v>
      </c>
      <c r="E21" s="190">
        <v>8</v>
      </c>
      <c r="F21" s="107" t="s">
        <v>581</v>
      </c>
      <c r="G21" s="67"/>
      <c r="H21" s="29"/>
      <c r="I21" s="67"/>
      <c r="J21" s="29"/>
      <c r="K21" s="67"/>
      <c r="L21" s="29"/>
      <c r="M21" s="30"/>
      <c r="N21" s="30"/>
      <c r="O21" s="30"/>
      <c r="P21" s="28"/>
      <c r="Q21" s="20"/>
      <c r="R21" s="78"/>
      <c r="S21" s="74"/>
      <c r="T21" s="74" t="s">
        <v>764</v>
      </c>
    </row>
    <row r="22" spans="1:20" ht="31.5">
      <c r="A22" s="18">
        <v>18</v>
      </c>
      <c r="B22" s="105" t="s">
        <v>491</v>
      </c>
      <c r="C22" s="102"/>
      <c r="D22" s="107" t="s">
        <v>465</v>
      </c>
      <c r="E22" s="190">
        <v>8</v>
      </c>
      <c r="F22" s="105" t="s">
        <v>463</v>
      </c>
      <c r="G22" s="67"/>
      <c r="H22" s="29"/>
      <c r="I22" s="67"/>
      <c r="J22" s="29"/>
      <c r="K22" s="67"/>
      <c r="L22" s="29"/>
      <c r="M22" s="30"/>
      <c r="N22" s="30"/>
      <c r="O22" s="30"/>
      <c r="P22" s="28"/>
      <c r="Q22" s="20"/>
      <c r="R22" s="78"/>
      <c r="S22" s="74"/>
      <c r="T22" s="74" t="s">
        <v>764</v>
      </c>
    </row>
    <row r="23" spans="1:20" ht="34.5" customHeight="1">
      <c r="A23" s="18">
        <v>19</v>
      </c>
      <c r="B23" s="196" t="s">
        <v>193</v>
      </c>
      <c r="C23" s="197"/>
      <c r="D23" s="109" t="s">
        <v>182</v>
      </c>
      <c r="E23" s="190">
        <v>8</v>
      </c>
      <c r="F23" s="107" t="s">
        <v>187</v>
      </c>
      <c r="G23" s="67"/>
      <c r="H23" s="29"/>
      <c r="I23" s="67"/>
      <c r="J23" s="29"/>
      <c r="K23" s="67"/>
      <c r="L23" s="29"/>
      <c r="M23" s="30"/>
      <c r="N23" s="30"/>
      <c r="O23" s="30"/>
      <c r="P23" s="28"/>
      <c r="Q23" s="20"/>
      <c r="R23" s="78"/>
      <c r="S23" s="74"/>
      <c r="T23" s="74" t="s">
        <v>764</v>
      </c>
    </row>
    <row r="24" spans="1:20" ht="31.5">
      <c r="A24" s="18">
        <v>20</v>
      </c>
      <c r="B24" s="112" t="s">
        <v>485</v>
      </c>
      <c r="C24" s="197"/>
      <c r="D24" s="109" t="s">
        <v>465</v>
      </c>
      <c r="E24" s="190">
        <v>8</v>
      </c>
      <c r="F24" s="107" t="s">
        <v>463</v>
      </c>
      <c r="G24" s="67"/>
      <c r="H24" s="29"/>
      <c r="I24" s="67"/>
      <c r="J24" s="29"/>
      <c r="K24" s="67"/>
      <c r="L24" s="29"/>
      <c r="M24" s="30"/>
      <c r="N24" s="30"/>
      <c r="O24" s="30"/>
      <c r="P24" s="28"/>
      <c r="Q24" s="20"/>
      <c r="R24" s="78"/>
      <c r="S24" s="74"/>
      <c r="T24" s="74" t="s">
        <v>764</v>
      </c>
    </row>
    <row r="25" spans="1:20" ht="31.5">
      <c r="A25" s="18">
        <v>21</v>
      </c>
      <c r="B25" s="112" t="s">
        <v>606</v>
      </c>
      <c r="C25" s="197"/>
      <c r="D25" s="109" t="s">
        <v>596</v>
      </c>
      <c r="E25" s="190">
        <v>7</v>
      </c>
      <c r="F25" s="107" t="s">
        <v>597</v>
      </c>
      <c r="G25" s="67"/>
      <c r="H25" s="29"/>
      <c r="I25" s="67"/>
      <c r="J25" s="29"/>
      <c r="K25" s="67"/>
      <c r="L25" s="29"/>
      <c r="M25" s="30"/>
      <c r="N25" s="30"/>
      <c r="O25" s="30"/>
      <c r="P25" s="28"/>
      <c r="Q25" s="20"/>
      <c r="R25" s="78"/>
      <c r="S25" s="74"/>
      <c r="T25" s="74" t="s">
        <v>764</v>
      </c>
    </row>
    <row r="26" spans="1:20">
      <c r="A26" s="18"/>
      <c r="B26" s="49"/>
      <c r="C26" s="50"/>
      <c r="D26" s="42"/>
      <c r="E26" s="44"/>
      <c r="F26" s="42"/>
      <c r="G26" s="67"/>
      <c r="H26" s="29"/>
      <c r="I26" s="35"/>
      <c r="J26" s="29"/>
      <c r="K26" s="67"/>
      <c r="L26" s="29"/>
      <c r="M26" s="30"/>
      <c r="N26" s="30"/>
      <c r="O26" s="30"/>
      <c r="P26" s="28"/>
      <c r="Q26" s="20"/>
      <c r="R26" s="78"/>
      <c r="S26" s="74"/>
      <c r="T26" s="74"/>
    </row>
    <row r="27" spans="1:20" ht="33" customHeight="1">
      <c r="A27" s="18"/>
      <c r="B27" s="49"/>
      <c r="C27" s="50"/>
      <c r="D27" s="42"/>
      <c r="E27" s="44"/>
      <c r="F27" s="42"/>
      <c r="G27" s="67"/>
      <c r="H27" s="29"/>
      <c r="I27" s="29"/>
      <c r="J27" s="29"/>
      <c r="K27" s="67"/>
      <c r="L27" s="29"/>
      <c r="M27" s="30"/>
      <c r="N27" s="30"/>
      <c r="O27" s="30"/>
      <c r="P27" s="28"/>
      <c r="Q27" s="20"/>
      <c r="R27" s="78"/>
      <c r="S27" s="74"/>
      <c r="T27" s="74"/>
    </row>
    <row r="28" spans="1:20">
      <c r="A28" s="18"/>
      <c r="B28" s="123"/>
      <c r="C28" s="124"/>
      <c r="D28" s="125"/>
      <c r="E28" s="126"/>
      <c r="F28" s="125"/>
      <c r="G28" s="127"/>
      <c r="H28" s="127"/>
      <c r="I28" s="127"/>
      <c r="J28" s="29"/>
      <c r="K28" s="131"/>
      <c r="L28" s="29"/>
      <c r="M28" s="30"/>
      <c r="N28" s="30"/>
      <c r="O28" s="30"/>
      <c r="P28" s="28"/>
      <c r="Q28" s="20"/>
      <c r="R28" s="78"/>
      <c r="S28" s="74"/>
      <c r="T28" s="74"/>
    </row>
    <row r="29" spans="1:20">
      <c r="A29" s="18"/>
      <c r="B29" s="123"/>
      <c r="C29" s="124"/>
      <c r="D29" s="125"/>
      <c r="E29" s="126"/>
      <c r="F29" s="125"/>
      <c r="G29" s="127"/>
      <c r="H29" s="127"/>
      <c r="I29" s="127"/>
      <c r="J29" s="29"/>
      <c r="K29" s="131"/>
      <c r="L29" s="29"/>
      <c r="M29" s="30"/>
      <c r="N29" s="30"/>
      <c r="O29" s="30"/>
      <c r="P29" s="28"/>
      <c r="Q29" s="20"/>
      <c r="R29" s="78"/>
      <c r="S29" s="74"/>
      <c r="T29" s="74"/>
    </row>
    <row r="30" spans="1:20">
      <c r="A30" s="18"/>
      <c r="B30" s="125"/>
      <c r="C30" s="124"/>
      <c r="D30" s="125"/>
      <c r="E30" s="126"/>
      <c r="F30" s="125"/>
      <c r="G30" s="127"/>
      <c r="H30" s="127"/>
      <c r="I30" s="127"/>
      <c r="J30" s="29"/>
      <c r="K30" s="131"/>
      <c r="L30" s="29"/>
      <c r="M30" s="30"/>
      <c r="N30" s="30"/>
      <c r="O30" s="30"/>
      <c r="P30" s="28"/>
      <c r="Q30" s="20"/>
      <c r="R30" s="78"/>
      <c r="S30" s="74"/>
      <c r="T30" s="74"/>
    </row>
    <row r="31" spans="1:20">
      <c r="A31" s="18"/>
      <c r="B31" s="130"/>
      <c r="C31" s="128"/>
      <c r="D31" s="125"/>
      <c r="E31" s="129"/>
      <c r="F31" s="125"/>
      <c r="G31" s="127"/>
      <c r="H31" s="127"/>
      <c r="I31" s="127"/>
      <c r="J31" s="29"/>
      <c r="K31" s="131"/>
      <c r="L31" s="29"/>
      <c r="M31" s="30"/>
      <c r="N31" s="30"/>
      <c r="O31" s="30"/>
      <c r="P31" s="28"/>
      <c r="Q31" s="20"/>
      <c r="R31" s="78"/>
      <c r="S31" s="74"/>
      <c r="T31" s="74"/>
    </row>
    <row r="32" spans="1:20">
      <c r="A32" s="18"/>
      <c r="B32" s="132"/>
      <c r="C32" s="133"/>
      <c r="D32" s="134"/>
      <c r="E32" s="135"/>
      <c r="F32" s="134"/>
      <c r="G32" s="136"/>
      <c r="H32" s="136"/>
      <c r="I32" s="136"/>
      <c r="J32" s="32"/>
      <c r="K32" s="34"/>
      <c r="L32" s="29"/>
      <c r="M32" s="30"/>
      <c r="N32" s="30"/>
      <c r="O32" s="30"/>
      <c r="P32" s="28"/>
      <c r="Q32" s="20"/>
      <c r="R32" s="78"/>
      <c r="S32" s="74"/>
      <c r="T32" s="74"/>
    </row>
    <row r="33" spans="1:20">
      <c r="A33" s="18"/>
      <c r="B33" s="132"/>
      <c r="C33" s="133"/>
      <c r="D33" s="134"/>
      <c r="E33" s="135"/>
      <c r="F33" s="134"/>
      <c r="G33" s="136"/>
      <c r="H33" s="136"/>
      <c r="I33" s="136"/>
      <c r="J33" s="29"/>
      <c r="K33" s="29"/>
      <c r="L33" s="29"/>
      <c r="M33" s="30"/>
      <c r="N33" s="30"/>
      <c r="O33" s="30"/>
      <c r="P33" s="28"/>
      <c r="Q33" s="20"/>
      <c r="R33" s="78"/>
      <c r="S33" s="74"/>
      <c r="T33" s="74"/>
    </row>
    <row r="34" spans="1:20">
      <c r="A34" s="43"/>
      <c r="B34" s="49"/>
      <c r="C34" s="50"/>
      <c r="D34" s="42"/>
      <c r="E34" s="44"/>
      <c r="F34" s="42"/>
      <c r="G34" s="67"/>
      <c r="H34" s="29"/>
      <c r="I34" s="29"/>
      <c r="J34" s="29"/>
      <c r="K34" s="67"/>
      <c r="L34" s="29"/>
      <c r="M34" s="30"/>
      <c r="N34" s="30"/>
      <c r="O34" s="30"/>
      <c r="P34" s="28"/>
      <c r="Q34" s="20"/>
      <c r="R34" s="78"/>
      <c r="S34" s="74"/>
      <c r="T34" s="74"/>
    </row>
    <row r="35" spans="1:20">
      <c r="A35" s="18"/>
      <c r="B35" s="49"/>
      <c r="C35" s="50"/>
      <c r="D35" s="42"/>
      <c r="E35" s="44"/>
      <c r="F35" s="42"/>
      <c r="G35" s="67"/>
      <c r="H35" s="29"/>
      <c r="I35" s="29"/>
      <c r="J35" s="29"/>
      <c r="K35" s="67"/>
      <c r="L35" s="29"/>
      <c r="M35" s="30"/>
      <c r="N35" s="30"/>
      <c r="O35" s="30"/>
      <c r="P35" s="28"/>
      <c r="Q35" s="20"/>
      <c r="R35" s="78"/>
      <c r="S35" s="74"/>
      <c r="T35" s="74"/>
    </row>
    <row r="36" spans="1:20">
      <c r="A36" s="18"/>
      <c r="B36" s="140"/>
      <c r="C36" s="50"/>
      <c r="D36" s="109"/>
      <c r="E36" s="101"/>
      <c r="F36" s="107"/>
      <c r="G36" s="67"/>
      <c r="H36" s="29"/>
      <c r="I36" s="67"/>
      <c r="J36" s="29"/>
      <c r="K36" s="67"/>
      <c r="L36" s="29"/>
      <c r="M36" s="30"/>
      <c r="N36" s="30"/>
      <c r="O36" s="30"/>
      <c r="P36" s="28"/>
      <c r="Q36" s="20"/>
      <c r="R36" s="78"/>
      <c r="S36" s="74"/>
      <c r="T36" s="74"/>
    </row>
    <row r="37" spans="1:20">
      <c r="A37" s="18"/>
      <c r="B37" s="140"/>
      <c r="C37" s="50"/>
      <c r="D37" s="109"/>
      <c r="E37" s="101"/>
      <c r="F37" s="107"/>
      <c r="G37" s="67"/>
      <c r="H37" s="29"/>
      <c r="I37" s="67"/>
      <c r="J37" s="29"/>
      <c r="K37" s="67"/>
      <c r="L37" s="29"/>
      <c r="M37" s="30"/>
      <c r="N37" s="30"/>
      <c r="O37" s="30"/>
      <c r="P37" s="28"/>
      <c r="Q37" s="20"/>
      <c r="R37" s="78"/>
      <c r="S37" s="74"/>
      <c r="T37" s="74"/>
    </row>
    <row r="38" spans="1:20">
      <c r="A38" s="18"/>
      <c r="B38" s="140"/>
      <c r="C38" s="50"/>
      <c r="D38" s="109"/>
      <c r="E38" s="101"/>
      <c r="F38" s="107"/>
      <c r="G38" s="67"/>
      <c r="H38" s="29"/>
      <c r="I38" s="67"/>
      <c r="J38" s="29"/>
      <c r="K38" s="67"/>
      <c r="L38" s="29"/>
      <c r="M38" s="30"/>
      <c r="N38" s="30"/>
      <c r="O38" s="30"/>
      <c r="P38" s="28"/>
      <c r="Q38" s="20"/>
      <c r="R38" s="78"/>
      <c r="S38" s="74"/>
      <c r="T38" s="74"/>
    </row>
    <row r="39" spans="1:20">
      <c r="A39" s="18"/>
      <c r="B39" s="140"/>
      <c r="C39" s="50"/>
      <c r="D39" s="109"/>
      <c r="E39" s="101"/>
      <c r="F39" s="107"/>
      <c r="G39" s="67"/>
      <c r="H39" s="29"/>
      <c r="I39" s="67"/>
      <c r="J39" s="29"/>
      <c r="K39" s="67"/>
      <c r="L39" s="29"/>
      <c r="M39" s="30"/>
      <c r="N39" s="30"/>
      <c r="O39" s="30"/>
      <c r="P39" s="28"/>
      <c r="Q39" s="20"/>
      <c r="R39" s="78"/>
      <c r="S39" s="74"/>
      <c r="T39" s="74"/>
    </row>
    <row r="40" spans="1:20" ht="21.75" customHeight="1">
      <c r="A40" s="18"/>
      <c r="B40" s="140"/>
      <c r="C40" s="50"/>
      <c r="D40" s="109"/>
      <c r="E40" s="116"/>
      <c r="F40" s="117"/>
      <c r="G40" s="67"/>
      <c r="H40" s="32"/>
      <c r="I40" s="34"/>
      <c r="J40" s="32"/>
      <c r="K40" s="67"/>
      <c r="L40" s="29"/>
      <c r="M40" s="30"/>
      <c r="N40" s="30"/>
      <c r="O40" s="30"/>
      <c r="P40" s="28"/>
      <c r="Q40" s="20"/>
      <c r="R40" s="78"/>
      <c r="S40" s="74"/>
      <c r="T40" s="74"/>
    </row>
    <row r="41" spans="1:20">
      <c r="A41" s="18"/>
      <c r="B41" s="49"/>
      <c r="C41" s="50"/>
      <c r="D41" s="42"/>
      <c r="E41" s="44"/>
      <c r="F41" s="42"/>
      <c r="G41" s="67"/>
      <c r="H41" s="29"/>
      <c r="I41" s="29"/>
      <c r="J41" s="29"/>
      <c r="K41" s="29"/>
      <c r="L41" s="29"/>
      <c r="M41" s="30"/>
      <c r="N41" s="30"/>
      <c r="O41" s="30"/>
      <c r="P41" s="28"/>
      <c r="Q41" s="20"/>
      <c r="R41" s="78"/>
      <c r="S41" s="74"/>
      <c r="T41" s="74"/>
    </row>
    <row r="42" spans="1:20">
      <c r="A42" s="18"/>
      <c r="B42" s="49"/>
      <c r="C42" s="50"/>
      <c r="D42" s="42"/>
      <c r="E42" s="44"/>
      <c r="F42" s="42"/>
      <c r="G42" s="67"/>
      <c r="H42" s="29"/>
      <c r="I42" s="29"/>
      <c r="J42" s="29"/>
      <c r="K42" s="29"/>
      <c r="L42" s="29"/>
      <c r="M42" s="30"/>
      <c r="N42" s="30"/>
      <c r="O42" s="30"/>
      <c r="P42" s="28"/>
      <c r="Q42" s="20"/>
      <c r="R42" s="78"/>
      <c r="S42" s="74"/>
      <c r="T42" s="74"/>
    </row>
    <row r="43" spans="1:20">
      <c r="A43" s="18"/>
      <c r="B43" s="12"/>
      <c r="C43" s="41"/>
      <c r="D43" s="109"/>
      <c r="E43" s="14"/>
      <c r="F43" s="107"/>
      <c r="G43" s="29"/>
      <c r="H43" s="29"/>
      <c r="I43" s="101"/>
      <c r="J43" s="29"/>
      <c r="K43" s="101"/>
      <c r="L43" s="29"/>
      <c r="M43" s="30"/>
      <c r="N43" s="30"/>
      <c r="O43" s="30"/>
      <c r="P43" s="28"/>
      <c r="Q43" s="20"/>
      <c r="R43" s="78"/>
      <c r="S43" s="74"/>
      <c r="T43" s="74"/>
    </row>
    <row r="44" spans="1:20">
      <c r="A44" s="18"/>
      <c r="B44" s="107"/>
      <c r="C44" s="39"/>
      <c r="D44" s="109"/>
      <c r="E44" s="44"/>
      <c r="F44" s="107"/>
      <c r="G44" s="35"/>
      <c r="H44" s="29"/>
      <c r="I44" s="143"/>
      <c r="J44" s="29"/>
      <c r="K44" s="143"/>
      <c r="L44" s="29"/>
      <c r="M44" s="30"/>
      <c r="N44" s="30"/>
      <c r="O44" s="30"/>
      <c r="P44" s="28"/>
      <c r="Q44" s="20"/>
      <c r="R44" s="78"/>
      <c r="S44" s="74"/>
      <c r="T44" s="74"/>
    </row>
    <row r="45" spans="1:20">
      <c r="A45" s="18"/>
      <c r="B45" s="107"/>
      <c r="C45" s="41"/>
      <c r="D45" s="109"/>
      <c r="E45" s="14"/>
      <c r="F45" s="107"/>
      <c r="G45" s="29"/>
      <c r="H45" s="29"/>
      <c r="I45" s="107"/>
      <c r="J45" s="29"/>
      <c r="K45" s="101"/>
      <c r="L45" s="29"/>
      <c r="M45" s="30"/>
      <c r="N45" s="30"/>
      <c r="O45" s="30"/>
      <c r="P45" s="28"/>
      <c r="Q45" s="20"/>
      <c r="R45" s="78"/>
      <c r="S45" s="74"/>
      <c r="T45" s="74"/>
    </row>
    <row r="46" spans="1:20">
      <c r="A46" s="18"/>
      <c r="B46" s="107"/>
      <c r="C46" s="41"/>
      <c r="D46" s="109"/>
      <c r="E46" s="14"/>
      <c r="F46" s="107"/>
      <c r="G46" s="29"/>
      <c r="H46" s="29"/>
      <c r="I46" s="107"/>
      <c r="J46" s="29"/>
      <c r="K46" s="101"/>
      <c r="L46" s="29"/>
      <c r="M46" s="30"/>
      <c r="N46" s="30"/>
      <c r="O46" s="30"/>
      <c r="P46" s="28"/>
      <c r="Q46" s="20"/>
      <c r="R46" s="78"/>
      <c r="S46" s="74"/>
      <c r="T46" s="74"/>
    </row>
    <row r="47" spans="1:20" ht="33" customHeight="1">
      <c r="A47" s="18"/>
      <c r="B47" s="107"/>
      <c r="C47" s="41"/>
      <c r="D47" s="109"/>
      <c r="E47" s="19"/>
      <c r="F47" s="107"/>
      <c r="G47" s="29"/>
      <c r="H47" s="29"/>
      <c r="I47" s="107"/>
      <c r="J47" s="29"/>
      <c r="K47" s="101"/>
      <c r="L47" s="29"/>
      <c r="M47" s="30"/>
      <c r="N47" s="30"/>
      <c r="O47" s="30"/>
      <c r="P47" s="28"/>
      <c r="Q47" s="20"/>
      <c r="R47" s="78"/>
      <c r="S47" s="74"/>
      <c r="T47" s="74"/>
    </row>
    <row r="48" spans="1:20" ht="33.75" customHeight="1">
      <c r="A48" s="18"/>
      <c r="B48" s="107"/>
      <c r="C48" s="37"/>
      <c r="D48" s="109"/>
      <c r="E48" s="37"/>
      <c r="F48" s="107"/>
      <c r="G48" s="11"/>
      <c r="H48" s="29"/>
      <c r="I48" s="107"/>
      <c r="J48" s="29"/>
      <c r="K48" s="101"/>
      <c r="L48" s="29"/>
      <c r="M48" s="30"/>
      <c r="N48" s="30"/>
      <c r="O48" s="30"/>
      <c r="P48" s="28"/>
      <c r="Q48" s="22"/>
      <c r="R48" s="78"/>
      <c r="S48" s="74"/>
      <c r="T48" s="74"/>
    </row>
    <row r="49" spans="1:29" s="15" customFormat="1">
      <c r="A49" s="18"/>
      <c r="B49" s="107"/>
      <c r="C49" s="41"/>
      <c r="D49" s="109"/>
      <c r="E49" s="14"/>
      <c r="F49" s="107"/>
      <c r="G49" s="29"/>
      <c r="H49" s="29"/>
      <c r="I49" s="107"/>
      <c r="J49" s="29"/>
      <c r="K49" s="101"/>
      <c r="L49" s="29"/>
      <c r="M49" s="30"/>
      <c r="N49" s="30"/>
      <c r="O49" s="30"/>
      <c r="P49" s="28"/>
      <c r="Q49" s="22"/>
      <c r="R49" s="78"/>
      <c r="S49" s="74"/>
      <c r="T49" s="74"/>
      <c r="U49" s="36"/>
      <c r="V49" s="21"/>
      <c r="W49" s="21"/>
      <c r="X49" s="21"/>
      <c r="Y49" s="21"/>
      <c r="Z49" s="21"/>
      <c r="AA49" s="21"/>
      <c r="AB49" s="21"/>
      <c r="AC49" s="21"/>
    </row>
    <row r="50" spans="1:29" s="26" customFormat="1">
      <c r="A50" s="18"/>
      <c r="B50" s="117"/>
      <c r="C50" s="39"/>
      <c r="D50" s="109"/>
      <c r="E50" s="44"/>
      <c r="F50" s="107"/>
      <c r="G50" s="35"/>
      <c r="H50" s="29"/>
      <c r="I50" s="107"/>
      <c r="J50" s="29"/>
      <c r="K50" s="101"/>
      <c r="L50" s="29"/>
      <c r="M50" s="30"/>
      <c r="N50" s="30"/>
      <c r="O50" s="30"/>
      <c r="P50" s="28"/>
      <c r="Q50" s="27"/>
      <c r="R50" s="78"/>
      <c r="S50" s="74"/>
      <c r="T50" s="74"/>
    </row>
    <row r="51" spans="1:29">
      <c r="A51" s="45"/>
      <c r="B51" s="49"/>
      <c r="C51" s="50"/>
      <c r="D51" s="42"/>
      <c r="E51" s="44"/>
      <c r="F51" s="42"/>
      <c r="G51" s="67"/>
      <c r="H51" s="29"/>
      <c r="I51" s="67"/>
      <c r="J51" s="29"/>
      <c r="K51" s="67"/>
      <c r="L51" s="29"/>
      <c r="M51" s="30"/>
      <c r="N51" s="30"/>
      <c r="O51" s="30"/>
      <c r="P51" s="28"/>
      <c r="Q51" s="20"/>
      <c r="R51" s="78"/>
      <c r="S51" s="74"/>
      <c r="T51" s="74"/>
    </row>
    <row r="52" spans="1:29">
      <c r="A52" s="43"/>
      <c r="B52" s="49"/>
      <c r="C52" s="50"/>
      <c r="D52" s="42"/>
      <c r="E52" s="44"/>
      <c r="F52" s="42"/>
      <c r="G52" s="67"/>
      <c r="H52" s="29"/>
      <c r="I52" s="67"/>
      <c r="J52" s="29"/>
      <c r="K52" s="67"/>
      <c r="L52" s="29"/>
      <c r="M52" s="30"/>
      <c r="N52" s="30"/>
      <c r="O52" s="30"/>
      <c r="P52" s="28"/>
      <c r="Q52" s="20"/>
      <c r="R52" s="78"/>
      <c r="S52" s="74"/>
      <c r="T52" s="74"/>
    </row>
    <row r="53" spans="1:29">
      <c r="A53" s="43"/>
      <c r="B53" s="42"/>
      <c r="C53" s="50"/>
      <c r="D53" s="42"/>
      <c r="E53" s="44"/>
      <c r="F53" s="42"/>
      <c r="G53" s="67"/>
      <c r="H53" s="29"/>
      <c r="I53" s="67"/>
      <c r="J53" s="29"/>
      <c r="K53" s="67"/>
      <c r="L53" s="29"/>
      <c r="M53" s="30"/>
      <c r="N53" s="30"/>
      <c r="O53" s="30"/>
      <c r="P53" s="28"/>
      <c r="Q53" s="20"/>
      <c r="R53" s="78"/>
      <c r="S53" s="74"/>
      <c r="T53" s="74"/>
    </row>
    <row r="54" spans="1:29">
      <c r="A54" s="43"/>
      <c r="B54" s="58"/>
      <c r="C54" s="88"/>
      <c r="D54" s="42"/>
      <c r="E54" s="44"/>
      <c r="F54" s="42"/>
      <c r="G54" s="67"/>
      <c r="H54" s="29"/>
      <c r="I54" s="67"/>
      <c r="J54" s="29"/>
      <c r="K54" s="67"/>
      <c r="L54" s="29"/>
      <c r="M54" s="30"/>
      <c r="N54" s="30"/>
      <c r="O54" s="30"/>
      <c r="P54" s="28"/>
      <c r="Q54" s="20"/>
      <c r="R54" s="78"/>
      <c r="S54" s="74"/>
      <c r="T54" s="74"/>
    </row>
    <row r="55" spans="1:29">
      <c r="A55" s="43"/>
      <c r="B55" s="58"/>
      <c r="C55" s="88"/>
      <c r="D55" s="42"/>
      <c r="E55" s="44"/>
      <c r="F55" s="42"/>
      <c r="G55" s="67"/>
      <c r="H55" s="29"/>
      <c r="I55" s="67"/>
      <c r="J55" s="29"/>
      <c r="K55" s="67"/>
      <c r="L55" s="29"/>
      <c r="M55" s="30"/>
      <c r="N55" s="30"/>
      <c r="O55" s="30"/>
      <c r="P55" s="28"/>
      <c r="Q55" s="20"/>
      <c r="R55" s="78"/>
      <c r="S55" s="74"/>
      <c r="T55" s="74"/>
    </row>
    <row r="56" spans="1:29">
      <c r="A56" s="43"/>
      <c r="B56" s="42"/>
      <c r="C56" s="50"/>
      <c r="D56" s="42"/>
      <c r="E56" s="44"/>
      <c r="F56" s="42"/>
      <c r="G56" s="67"/>
      <c r="H56" s="29"/>
      <c r="I56" s="67"/>
      <c r="J56" s="29"/>
      <c r="K56" s="67"/>
      <c r="L56" s="29"/>
      <c r="M56" s="30"/>
      <c r="N56" s="30"/>
      <c r="O56" s="30"/>
      <c r="P56" s="28"/>
      <c r="Q56" s="20"/>
      <c r="R56" s="78"/>
      <c r="S56" s="74"/>
      <c r="T56" s="74"/>
    </row>
    <row r="57" spans="1:29">
      <c r="A57" s="43"/>
      <c r="B57" s="42"/>
      <c r="C57" s="50"/>
      <c r="D57" s="42"/>
      <c r="E57" s="44"/>
      <c r="F57" s="42"/>
      <c r="G57" s="67"/>
      <c r="H57" s="29"/>
      <c r="I57" s="67"/>
      <c r="J57" s="29"/>
      <c r="K57" s="67"/>
      <c r="L57" s="29"/>
      <c r="M57" s="30"/>
      <c r="N57" s="30"/>
      <c r="O57" s="30"/>
      <c r="P57" s="28"/>
      <c r="Q57" s="20"/>
      <c r="R57" s="78"/>
      <c r="S57" s="74"/>
      <c r="T57" s="20"/>
    </row>
    <row r="58" spans="1:29">
      <c r="A58" s="43"/>
      <c r="B58" s="49"/>
      <c r="C58" s="90"/>
      <c r="D58" s="42"/>
      <c r="E58" s="91"/>
      <c r="F58" s="42"/>
      <c r="G58" s="67"/>
      <c r="H58" s="29"/>
      <c r="I58" s="67"/>
      <c r="J58" s="29"/>
      <c r="K58" s="115"/>
      <c r="L58" s="29"/>
      <c r="M58" s="30"/>
      <c r="N58" s="30"/>
      <c r="O58" s="30"/>
      <c r="P58" s="28"/>
      <c r="Q58" s="20"/>
      <c r="R58" s="78"/>
      <c r="S58" s="74"/>
      <c r="T58" s="20"/>
    </row>
    <row r="59" spans="1:29">
      <c r="A59" s="43"/>
      <c r="B59" s="49"/>
      <c r="C59" s="50"/>
      <c r="D59" s="42"/>
      <c r="E59" s="44"/>
      <c r="F59" s="42"/>
      <c r="G59" s="67"/>
      <c r="H59" s="29"/>
      <c r="I59" s="67"/>
      <c r="J59" s="29"/>
      <c r="K59" s="67"/>
      <c r="L59" s="29"/>
      <c r="M59" s="30"/>
      <c r="N59" s="30"/>
      <c r="O59" s="30"/>
      <c r="P59" s="28"/>
      <c r="Q59" s="20"/>
      <c r="R59" s="78"/>
      <c r="S59" s="74"/>
      <c r="T59" s="20"/>
    </row>
    <row r="60" spans="1:29">
      <c r="A60" s="43"/>
      <c r="B60" s="42"/>
      <c r="C60" s="50"/>
      <c r="D60" s="42"/>
      <c r="E60" s="44"/>
      <c r="F60" s="42"/>
      <c r="G60" s="67"/>
      <c r="H60" s="29"/>
      <c r="I60" s="67"/>
      <c r="J60" s="29"/>
      <c r="K60" s="67"/>
      <c r="L60" s="29"/>
      <c r="M60" s="30"/>
      <c r="N60" s="30"/>
      <c r="O60" s="30"/>
      <c r="P60" s="28"/>
      <c r="Q60" s="20"/>
      <c r="R60" s="78"/>
      <c r="S60" s="74"/>
      <c r="T60" s="20"/>
    </row>
    <row r="61" spans="1:29">
      <c r="A61" s="43"/>
      <c r="B61" s="58"/>
      <c r="C61" s="88"/>
      <c r="D61" s="42"/>
      <c r="E61" s="44"/>
      <c r="F61" s="42"/>
      <c r="G61" s="67"/>
      <c r="H61" s="29"/>
      <c r="I61" s="67"/>
      <c r="J61" s="29"/>
      <c r="K61" s="39"/>
      <c r="L61" s="29"/>
      <c r="M61" s="30"/>
      <c r="N61" s="30"/>
      <c r="O61" s="30"/>
      <c r="P61" s="28"/>
      <c r="Q61" s="20"/>
      <c r="R61" s="78"/>
      <c r="S61" s="74"/>
      <c r="T61" s="20"/>
    </row>
    <row r="62" spans="1:29">
      <c r="A62" s="43"/>
      <c r="B62" s="58"/>
      <c r="C62" s="88"/>
      <c r="D62" s="42"/>
      <c r="E62" s="44"/>
      <c r="F62" s="42"/>
      <c r="G62" s="67"/>
      <c r="H62" s="29"/>
      <c r="I62" s="67"/>
      <c r="J62" s="29"/>
      <c r="K62" s="67"/>
      <c r="L62" s="29"/>
      <c r="M62" s="30"/>
      <c r="N62" s="30"/>
      <c r="O62" s="30"/>
      <c r="P62" s="28"/>
      <c r="Q62" s="20"/>
      <c r="R62" s="78"/>
      <c r="S62" s="74"/>
      <c r="T62" s="20"/>
    </row>
    <row r="63" spans="1:29">
      <c r="A63" s="43"/>
      <c r="B63" s="58"/>
      <c r="C63" s="50"/>
      <c r="D63" s="42"/>
      <c r="E63" s="44"/>
      <c r="F63" s="42"/>
      <c r="G63" s="67"/>
      <c r="H63" s="29"/>
      <c r="I63" s="67"/>
      <c r="J63" s="29"/>
      <c r="K63" s="67"/>
      <c r="L63" s="29"/>
      <c r="M63" s="30"/>
      <c r="N63" s="30"/>
      <c r="O63" s="30"/>
      <c r="P63" s="28"/>
      <c r="Q63" s="20"/>
      <c r="R63" s="78"/>
      <c r="S63" s="74"/>
      <c r="T63" s="20"/>
    </row>
    <row r="64" spans="1:29">
      <c r="A64" s="43"/>
      <c r="B64" s="58"/>
      <c r="C64" s="88"/>
      <c r="D64" s="42"/>
      <c r="E64" s="89"/>
      <c r="F64" s="42"/>
      <c r="G64" s="67"/>
      <c r="H64" s="29"/>
      <c r="I64" s="67"/>
      <c r="J64" s="29"/>
      <c r="K64" s="67"/>
      <c r="L64" s="29"/>
      <c r="M64" s="30"/>
      <c r="N64" s="30"/>
      <c r="O64" s="30"/>
      <c r="P64" s="28"/>
      <c r="Q64" s="20"/>
      <c r="R64" s="78"/>
      <c r="S64" s="74"/>
      <c r="T64" s="20"/>
    </row>
    <row r="65" spans="1:20">
      <c r="A65" s="43"/>
      <c r="B65" s="42"/>
      <c r="C65" s="50"/>
      <c r="D65" s="42"/>
      <c r="E65" s="89"/>
      <c r="F65" s="42"/>
      <c r="G65" s="67"/>
      <c r="H65" s="29"/>
      <c r="I65" s="67"/>
      <c r="J65" s="29"/>
      <c r="K65" s="67"/>
      <c r="L65" s="29"/>
      <c r="M65" s="30"/>
      <c r="N65" s="30"/>
      <c r="O65" s="30"/>
      <c r="P65" s="28"/>
      <c r="Q65" s="20"/>
      <c r="R65" s="78"/>
      <c r="S65" s="74"/>
      <c r="T65" s="20"/>
    </row>
    <row r="66" spans="1:20">
      <c r="A66" s="43"/>
      <c r="B66" s="51"/>
      <c r="C66" s="50"/>
      <c r="D66" s="42"/>
      <c r="E66" s="44"/>
      <c r="F66" s="42"/>
      <c r="G66" s="67"/>
      <c r="H66" s="29"/>
      <c r="I66" s="67"/>
      <c r="J66" s="29"/>
      <c r="K66" s="67"/>
      <c r="L66" s="29"/>
      <c r="M66" s="30"/>
      <c r="N66" s="30"/>
      <c r="O66" s="30"/>
      <c r="P66" s="28"/>
      <c r="Q66" s="20"/>
      <c r="R66" s="78"/>
      <c r="S66" s="74"/>
      <c r="T66" s="20"/>
    </row>
    <row r="67" spans="1:20">
      <c r="A67" s="43"/>
      <c r="B67" s="52"/>
      <c r="C67" s="53"/>
      <c r="D67" s="42"/>
      <c r="E67" s="44"/>
      <c r="F67" s="42"/>
      <c r="G67" s="67"/>
      <c r="H67" s="29"/>
      <c r="I67" s="67"/>
      <c r="J67" s="29"/>
      <c r="K67" s="67"/>
      <c r="L67" s="29"/>
      <c r="M67" s="30"/>
      <c r="N67" s="30"/>
      <c r="O67" s="30"/>
      <c r="P67" s="28"/>
      <c r="Q67" s="20"/>
      <c r="R67" s="78"/>
      <c r="S67" s="74"/>
      <c r="T67" s="20"/>
    </row>
    <row r="68" spans="1:20">
      <c r="A68" s="43"/>
      <c r="B68" s="58"/>
      <c r="C68" s="88"/>
      <c r="D68" s="42"/>
      <c r="E68" s="89"/>
      <c r="F68" s="42"/>
      <c r="G68" s="67"/>
      <c r="H68" s="29"/>
      <c r="I68" s="67"/>
      <c r="J68" s="29"/>
      <c r="K68" s="67"/>
      <c r="L68" s="29"/>
      <c r="M68" s="30"/>
      <c r="N68" s="30"/>
      <c r="O68" s="30"/>
      <c r="P68" s="28"/>
      <c r="Q68" s="20"/>
      <c r="R68" s="78"/>
      <c r="S68" s="74"/>
      <c r="T68" s="20"/>
    </row>
    <row r="69" spans="1:20">
      <c r="A69" s="43"/>
      <c r="B69" s="58"/>
      <c r="C69" s="88"/>
      <c r="D69" s="42"/>
      <c r="E69" s="89"/>
      <c r="F69" s="42"/>
      <c r="G69" s="67"/>
      <c r="H69" s="29"/>
      <c r="I69" s="67"/>
      <c r="J69" s="29"/>
      <c r="K69" s="67"/>
      <c r="L69" s="29"/>
      <c r="M69" s="30"/>
      <c r="N69" s="30"/>
      <c r="O69" s="30"/>
      <c r="P69" s="28"/>
      <c r="Q69" s="20"/>
      <c r="R69" s="78"/>
      <c r="S69" s="74"/>
      <c r="T69" s="20"/>
    </row>
    <row r="70" spans="1:20">
      <c r="A70" s="43"/>
      <c r="B70" s="42"/>
      <c r="C70" s="54"/>
      <c r="D70" s="42"/>
      <c r="E70" s="44"/>
      <c r="F70" s="42"/>
      <c r="G70" s="67"/>
      <c r="H70" s="29"/>
      <c r="I70" s="67"/>
      <c r="J70" s="29"/>
      <c r="K70" s="67"/>
      <c r="L70" s="29"/>
      <c r="M70" s="30"/>
      <c r="N70" s="30"/>
      <c r="O70" s="30"/>
      <c r="P70" s="28"/>
      <c r="Q70" s="20"/>
      <c r="R70" s="78"/>
      <c r="S70" s="74"/>
      <c r="T70" s="20"/>
    </row>
    <row r="71" spans="1:20">
      <c r="A71" s="43"/>
      <c r="B71" s="58"/>
      <c r="C71" s="50"/>
      <c r="D71" s="42"/>
      <c r="E71" s="89"/>
      <c r="F71" s="42"/>
      <c r="G71" s="67"/>
      <c r="H71" s="29"/>
      <c r="I71" s="67"/>
      <c r="J71" s="29"/>
      <c r="K71" s="67"/>
      <c r="L71" s="29"/>
      <c r="M71" s="30"/>
      <c r="N71" s="30"/>
      <c r="O71" s="30"/>
      <c r="P71" s="28"/>
      <c r="Q71" s="20"/>
      <c r="R71" s="78"/>
      <c r="S71" s="74"/>
      <c r="T71" s="20"/>
    </row>
    <row r="72" spans="1:20">
      <c r="A72" s="43"/>
      <c r="B72" s="49"/>
      <c r="C72" s="50"/>
      <c r="D72" s="42"/>
      <c r="E72" s="44"/>
      <c r="F72" s="42"/>
      <c r="G72" s="67"/>
      <c r="H72" s="32"/>
      <c r="I72" s="67"/>
      <c r="J72" s="32"/>
      <c r="K72" s="67"/>
      <c r="L72" s="29"/>
      <c r="M72" s="30"/>
      <c r="N72" s="30"/>
      <c r="O72" s="30"/>
      <c r="P72" s="28"/>
      <c r="Q72" s="20"/>
      <c r="R72" s="78"/>
      <c r="S72" s="74"/>
      <c r="T72" s="20"/>
    </row>
    <row r="73" spans="1:20">
      <c r="A73" s="43"/>
      <c r="B73" s="49"/>
      <c r="C73" s="50"/>
      <c r="D73" s="42"/>
      <c r="E73" s="44"/>
      <c r="F73" s="42"/>
      <c r="G73" s="67"/>
      <c r="H73" s="29"/>
      <c r="I73" s="67"/>
      <c r="J73" s="29"/>
      <c r="K73" s="67"/>
      <c r="L73" s="29"/>
      <c r="M73" s="30"/>
      <c r="N73" s="30"/>
      <c r="O73" s="30"/>
      <c r="P73" s="28"/>
      <c r="Q73" s="20"/>
      <c r="R73" s="78"/>
      <c r="S73" s="74"/>
      <c r="T73" s="20"/>
    </row>
    <row r="74" spans="1:20">
      <c r="A74" s="43"/>
      <c r="B74" s="49"/>
      <c r="C74" s="50"/>
      <c r="D74" s="42"/>
      <c r="E74" s="44"/>
      <c r="F74" s="42"/>
      <c r="G74" s="67"/>
      <c r="H74" s="29"/>
      <c r="I74" s="67"/>
      <c r="J74" s="29"/>
      <c r="K74" s="67"/>
      <c r="L74" s="29"/>
      <c r="M74" s="30"/>
      <c r="N74" s="30"/>
      <c r="O74" s="30"/>
      <c r="P74" s="28"/>
      <c r="Q74" s="20"/>
      <c r="R74" s="78"/>
      <c r="S74" s="74"/>
      <c r="T74" s="20"/>
    </row>
    <row r="75" spans="1:20">
      <c r="A75" s="43"/>
      <c r="B75" s="42"/>
      <c r="C75" s="50"/>
      <c r="D75" s="42"/>
      <c r="E75" s="44"/>
      <c r="F75" s="42"/>
      <c r="G75" s="67"/>
      <c r="H75" s="29"/>
      <c r="I75" s="67"/>
      <c r="J75" s="29"/>
      <c r="K75" s="67"/>
      <c r="L75" s="29"/>
      <c r="M75" s="30"/>
      <c r="N75" s="30"/>
      <c r="O75" s="30"/>
      <c r="P75" s="28"/>
      <c r="Q75" s="20"/>
      <c r="R75" s="78"/>
      <c r="S75" s="74"/>
      <c r="T75" s="20"/>
    </row>
    <row r="76" spans="1:20">
      <c r="A76" s="43"/>
      <c r="B76" s="58"/>
      <c r="C76" s="88"/>
      <c r="D76" s="42"/>
      <c r="E76" s="89"/>
      <c r="F76" s="42"/>
      <c r="G76" s="67"/>
      <c r="H76" s="29"/>
      <c r="I76" s="67"/>
      <c r="J76" s="29"/>
      <c r="K76" s="67"/>
      <c r="L76" s="29"/>
      <c r="M76" s="30"/>
      <c r="N76" s="30"/>
      <c r="O76" s="30"/>
      <c r="P76" s="28"/>
      <c r="Q76" s="20"/>
      <c r="R76" s="78"/>
      <c r="S76" s="74"/>
      <c r="T76" s="20"/>
    </row>
    <row r="77" spans="1:20">
      <c r="A77" s="43"/>
      <c r="B77" s="58"/>
      <c r="C77" s="88"/>
      <c r="D77" s="42"/>
      <c r="E77" s="89"/>
      <c r="F77" s="42"/>
      <c r="G77" s="67"/>
      <c r="H77" s="29"/>
      <c r="I77" s="67"/>
      <c r="J77" s="29"/>
      <c r="K77" s="67"/>
      <c r="L77" s="29"/>
      <c r="M77" s="30"/>
      <c r="N77" s="30"/>
      <c r="O77" s="30"/>
      <c r="P77" s="28"/>
      <c r="Q77" s="20"/>
      <c r="R77" s="78"/>
      <c r="S77" s="74"/>
      <c r="T77" s="20"/>
    </row>
    <row r="78" spans="1:20">
      <c r="A78" s="43"/>
      <c r="B78" s="49"/>
      <c r="C78" s="50"/>
      <c r="D78" s="42"/>
      <c r="E78" s="44"/>
      <c r="F78" s="42"/>
      <c r="G78" s="67"/>
      <c r="H78" s="29"/>
      <c r="I78" s="67"/>
      <c r="J78" s="29"/>
      <c r="K78" s="67"/>
      <c r="L78" s="29"/>
      <c r="M78" s="30"/>
      <c r="N78" s="30"/>
      <c r="O78" s="30"/>
      <c r="P78" s="28"/>
      <c r="Q78" s="20"/>
      <c r="R78" s="78"/>
      <c r="S78" s="74"/>
      <c r="T78" s="20"/>
    </row>
    <row r="79" spans="1:20">
      <c r="A79" s="43"/>
      <c r="B79" s="49"/>
      <c r="C79" s="50"/>
      <c r="D79" s="42"/>
      <c r="E79" s="44"/>
      <c r="F79" s="42"/>
      <c r="G79" s="67"/>
      <c r="H79" s="29"/>
      <c r="I79" s="67"/>
      <c r="J79" s="29"/>
      <c r="K79" s="67"/>
      <c r="L79" s="29"/>
      <c r="M79" s="30"/>
      <c r="N79" s="30"/>
      <c r="O79" s="30"/>
      <c r="P79" s="28"/>
      <c r="Q79" s="20"/>
      <c r="R79" s="78"/>
      <c r="S79" s="74"/>
      <c r="T79" s="20"/>
    </row>
    <row r="80" spans="1:20">
      <c r="A80" s="43"/>
      <c r="B80" s="42"/>
      <c r="C80" s="50"/>
      <c r="D80" s="42"/>
      <c r="E80" s="44"/>
      <c r="F80" s="42"/>
      <c r="G80" s="67"/>
      <c r="H80" s="29"/>
      <c r="I80" s="67"/>
      <c r="J80" s="29"/>
      <c r="K80" s="67"/>
      <c r="L80" s="29"/>
      <c r="M80" s="30"/>
      <c r="N80" s="30"/>
      <c r="O80" s="30"/>
      <c r="P80" s="28"/>
      <c r="Q80" s="20"/>
      <c r="R80" s="78"/>
      <c r="S80" s="74"/>
      <c r="T80" s="20"/>
    </row>
    <row r="81" spans="1:20">
      <c r="A81" s="43"/>
      <c r="B81" s="58"/>
      <c r="C81" s="88"/>
      <c r="D81" s="42"/>
      <c r="E81" s="89"/>
      <c r="F81" s="42"/>
      <c r="G81" s="67"/>
      <c r="H81" s="29"/>
      <c r="I81" s="67"/>
      <c r="J81" s="29"/>
      <c r="K81" s="67"/>
      <c r="L81" s="29"/>
      <c r="M81" s="30"/>
      <c r="N81" s="30"/>
      <c r="O81" s="30"/>
      <c r="P81" s="28"/>
      <c r="Q81" s="20"/>
      <c r="R81" s="78"/>
      <c r="S81" s="74"/>
      <c r="T81" s="20"/>
    </row>
    <row r="82" spans="1:20">
      <c r="A82" s="43"/>
      <c r="B82" s="58"/>
      <c r="C82" s="88"/>
      <c r="D82" s="42"/>
      <c r="E82" s="89"/>
      <c r="F82" s="42"/>
      <c r="G82" s="67"/>
      <c r="H82" s="29"/>
      <c r="I82" s="67"/>
      <c r="J82" s="29"/>
      <c r="K82" s="67"/>
      <c r="L82" s="29"/>
      <c r="M82" s="30"/>
      <c r="N82" s="30"/>
      <c r="O82" s="30"/>
      <c r="P82" s="28"/>
      <c r="Q82" s="20"/>
      <c r="R82" s="78"/>
      <c r="S82" s="74"/>
      <c r="T82" s="20"/>
    </row>
    <row r="83" spans="1:20">
      <c r="A83" s="43"/>
      <c r="B83" s="42"/>
      <c r="C83" s="50"/>
      <c r="D83" s="42"/>
      <c r="E83" s="44"/>
      <c r="F83" s="42"/>
      <c r="G83" s="67"/>
      <c r="H83" s="29"/>
      <c r="I83" s="67"/>
      <c r="J83" s="29"/>
      <c r="K83" s="67"/>
      <c r="L83" s="29"/>
      <c r="M83" s="30"/>
      <c r="N83" s="30"/>
      <c r="O83" s="30"/>
      <c r="P83" s="28"/>
      <c r="Q83" s="20"/>
      <c r="R83" s="78"/>
      <c r="S83" s="74"/>
      <c r="T83" s="20"/>
    </row>
    <row r="84" spans="1:20">
      <c r="A84" s="43"/>
      <c r="B84" s="42"/>
      <c r="C84" s="50"/>
      <c r="D84" s="42"/>
      <c r="E84" s="44"/>
      <c r="F84" s="42"/>
      <c r="G84" s="67"/>
      <c r="H84" s="29"/>
      <c r="I84" s="67"/>
      <c r="J84" s="29"/>
      <c r="K84" s="67"/>
      <c r="L84" s="29"/>
      <c r="M84" s="30"/>
      <c r="N84" s="30"/>
      <c r="O84" s="30"/>
      <c r="P84" s="28"/>
      <c r="Q84" s="20"/>
      <c r="R84" s="78"/>
      <c r="S84" s="74"/>
      <c r="T84" s="20"/>
    </row>
    <row r="85" spans="1:20">
      <c r="A85" s="43"/>
      <c r="B85" s="49"/>
      <c r="C85" s="90"/>
      <c r="D85" s="42"/>
      <c r="E85" s="91"/>
      <c r="F85" s="42"/>
      <c r="G85" s="67"/>
      <c r="H85" s="29"/>
      <c r="I85" s="67"/>
      <c r="J85" s="29"/>
      <c r="K85" s="115"/>
      <c r="L85" s="29"/>
      <c r="M85" s="30"/>
      <c r="N85" s="30"/>
      <c r="O85" s="30"/>
      <c r="P85" s="28"/>
      <c r="Q85" s="20"/>
      <c r="R85" s="78"/>
      <c r="S85" s="74"/>
      <c r="T85" s="20"/>
    </row>
    <row r="86" spans="1:20">
      <c r="A86" s="43"/>
      <c r="B86" s="49"/>
      <c r="C86" s="50"/>
      <c r="D86" s="42"/>
      <c r="E86" s="44"/>
      <c r="F86" s="42"/>
      <c r="G86" s="67"/>
      <c r="H86" s="29"/>
      <c r="I86" s="67"/>
      <c r="J86" s="29"/>
      <c r="K86" s="67"/>
      <c r="L86" s="29"/>
      <c r="M86" s="30"/>
      <c r="N86" s="30"/>
      <c r="O86" s="30"/>
      <c r="P86" s="28"/>
      <c r="Q86" s="20"/>
      <c r="R86" s="78"/>
      <c r="S86" s="74"/>
      <c r="T86" s="20"/>
    </row>
    <row r="87" spans="1:20">
      <c r="A87" s="43"/>
      <c r="B87" s="49"/>
      <c r="C87" s="50"/>
      <c r="D87" s="42"/>
      <c r="E87" s="44"/>
      <c r="F87" s="42"/>
      <c r="G87" s="67"/>
      <c r="H87" s="29"/>
      <c r="I87" s="67"/>
      <c r="J87" s="29"/>
      <c r="K87" s="67"/>
      <c r="L87" s="29"/>
      <c r="M87" s="30"/>
      <c r="N87" s="30"/>
      <c r="O87" s="30"/>
      <c r="P87" s="28"/>
      <c r="Q87" s="20"/>
      <c r="R87" s="78"/>
      <c r="S87" s="74"/>
      <c r="T87" s="20"/>
    </row>
    <row r="88" spans="1:20">
      <c r="A88" s="43"/>
      <c r="B88" s="49"/>
      <c r="C88" s="50"/>
      <c r="D88" s="42"/>
      <c r="E88" s="44"/>
      <c r="F88" s="42"/>
      <c r="G88" s="67"/>
      <c r="H88" s="29"/>
      <c r="I88" s="67"/>
      <c r="J88" s="29"/>
      <c r="K88" s="67"/>
      <c r="L88" s="29"/>
      <c r="M88" s="30"/>
      <c r="N88" s="30"/>
      <c r="O88" s="30"/>
      <c r="P88" s="28"/>
      <c r="Q88" s="20"/>
      <c r="R88" s="78"/>
      <c r="S88" s="74"/>
      <c r="T88" s="20"/>
    </row>
    <row r="89" spans="1:20">
      <c r="A89" s="43"/>
      <c r="B89" s="49"/>
      <c r="C89" s="50"/>
      <c r="D89" s="42"/>
      <c r="E89" s="44"/>
      <c r="F89" s="42"/>
      <c r="G89" s="67"/>
      <c r="H89" s="29"/>
      <c r="I89" s="29"/>
      <c r="J89" s="29"/>
      <c r="K89" s="29"/>
      <c r="L89" s="29"/>
      <c r="M89" s="30"/>
      <c r="N89" s="30"/>
      <c r="O89" s="30"/>
      <c r="P89" s="28"/>
      <c r="Q89" s="20"/>
      <c r="R89" s="78"/>
      <c r="S89" s="74"/>
      <c r="T89" s="20"/>
    </row>
    <row r="90" spans="1:20">
      <c r="A90" s="43"/>
      <c r="B90" s="49"/>
      <c r="C90" s="50"/>
      <c r="D90" s="42"/>
      <c r="E90" s="44"/>
      <c r="F90" s="42"/>
      <c r="G90" s="67"/>
      <c r="H90" s="29"/>
      <c r="I90" s="29"/>
      <c r="J90" s="29"/>
      <c r="K90" s="29"/>
      <c r="L90" s="29"/>
      <c r="M90" s="30"/>
      <c r="N90" s="30"/>
      <c r="O90" s="30"/>
      <c r="P90" s="28"/>
      <c r="Q90" s="20"/>
      <c r="R90" s="78"/>
      <c r="S90" s="74"/>
      <c r="T90" s="20"/>
    </row>
    <row r="91" spans="1:20">
      <c r="A91" s="43"/>
      <c r="B91" s="42"/>
      <c r="C91" s="50"/>
      <c r="D91" s="42"/>
      <c r="E91" s="44"/>
      <c r="F91" s="42"/>
      <c r="G91" s="67"/>
      <c r="H91" s="29"/>
      <c r="I91" s="29"/>
      <c r="J91" s="29"/>
      <c r="K91" s="29"/>
      <c r="L91" s="29"/>
      <c r="M91" s="30"/>
      <c r="N91" s="30"/>
      <c r="O91" s="30"/>
      <c r="P91" s="28"/>
      <c r="Q91" s="20"/>
      <c r="R91" s="78"/>
      <c r="S91" s="74"/>
      <c r="T91" s="20"/>
    </row>
    <row r="92" spans="1:20">
      <c r="A92" s="43"/>
      <c r="B92" s="58"/>
      <c r="C92" s="88"/>
      <c r="D92" s="58"/>
      <c r="E92" s="89"/>
      <c r="F92" s="58"/>
      <c r="G92" s="67"/>
      <c r="H92" s="29"/>
      <c r="I92" s="29"/>
      <c r="J92" s="29"/>
      <c r="K92" s="29"/>
      <c r="L92" s="29"/>
      <c r="M92" s="30"/>
      <c r="N92" s="30"/>
      <c r="O92" s="30"/>
      <c r="P92" s="28"/>
      <c r="Q92" s="20"/>
      <c r="R92" s="78"/>
      <c r="S92" s="74"/>
      <c r="T92" s="20"/>
    </row>
    <row r="93" spans="1:20" s="26" customFormat="1">
      <c r="A93" s="43"/>
      <c r="B93" s="49"/>
      <c r="C93" s="50"/>
      <c r="D93" s="42"/>
      <c r="E93" s="44"/>
      <c r="F93" s="42"/>
      <c r="G93" s="67"/>
      <c r="H93" s="29"/>
      <c r="I93" s="29"/>
      <c r="J93" s="29"/>
      <c r="K93" s="67"/>
      <c r="L93" s="29"/>
      <c r="M93" s="30"/>
      <c r="N93" s="30"/>
      <c r="O93" s="30"/>
      <c r="P93" s="28"/>
      <c r="Q93" s="27"/>
      <c r="R93" s="78"/>
      <c r="S93" s="74"/>
      <c r="T93" s="20"/>
    </row>
    <row r="94" spans="1:20">
      <c r="A94" s="45"/>
      <c r="B94" s="49"/>
      <c r="C94" s="50"/>
      <c r="D94" s="42"/>
      <c r="E94" s="44"/>
      <c r="F94" s="42"/>
      <c r="G94" s="67"/>
      <c r="H94" s="29"/>
      <c r="I94" s="29"/>
      <c r="J94" s="29"/>
      <c r="K94" s="67"/>
      <c r="L94" s="29"/>
      <c r="M94" s="30"/>
      <c r="N94" s="30"/>
      <c r="O94" s="30"/>
      <c r="P94" s="28"/>
      <c r="Q94" s="20"/>
      <c r="R94" s="78"/>
      <c r="S94" s="74"/>
      <c r="T94" s="20"/>
    </row>
    <row r="95" spans="1:20">
      <c r="A95" s="43"/>
      <c r="B95" s="49"/>
      <c r="C95" s="50"/>
      <c r="D95" s="42"/>
      <c r="E95" s="44"/>
      <c r="F95" s="42"/>
      <c r="G95" s="67"/>
      <c r="H95" s="29"/>
      <c r="I95" s="29"/>
      <c r="J95" s="29"/>
      <c r="K95" s="67"/>
      <c r="L95" s="29"/>
      <c r="M95" s="30"/>
      <c r="N95" s="30"/>
      <c r="O95" s="30"/>
      <c r="P95" s="28"/>
      <c r="Q95" s="20"/>
      <c r="R95" s="78"/>
      <c r="S95" s="74"/>
      <c r="T95" s="20"/>
    </row>
    <row r="96" spans="1:20">
      <c r="A96" s="43"/>
      <c r="B96" s="49"/>
      <c r="C96" s="50"/>
      <c r="D96" s="42"/>
      <c r="E96" s="44"/>
      <c r="F96" s="42"/>
      <c r="G96" s="67"/>
      <c r="H96" s="32"/>
      <c r="I96" s="32"/>
      <c r="J96" s="32"/>
      <c r="K96" s="67"/>
      <c r="L96" s="29"/>
      <c r="M96" s="30"/>
      <c r="N96" s="30"/>
      <c r="O96" s="30"/>
      <c r="P96" s="28"/>
      <c r="Q96" s="20"/>
      <c r="R96" s="78"/>
      <c r="S96" s="74"/>
      <c r="T96" s="20"/>
    </row>
    <row r="97" spans="1:20">
      <c r="A97" s="43"/>
      <c r="B97" s="49"/>
      <c r="C97" s="50"/>
      <c r="D97" s="42"/>
      <c r="E97" s="44"/>
      <c r="F97" s="42"/>
      <c r="G97" s="67"/>
      <c r="H97" s="29"/>
      <c r="I97" s="29"/>
      <c r="J97" s="29"/>
      <c r="K97" s="29"/>
      <c r="L97" s="29"/>
      <c r="M97" s="30"/>
      <c r="N97" s="30"/>
      <c r="O97" s="30"/>
      <c r="P97" s="28"/>
      <c r="Q97" s="20"/>
      <c r="R97" s="78"/>
      <c r="S97" s="74"/>
      <c r="T97" s="20"/>
    </row>
    <row r="98" spans="1:20">
      <c r="A98" s="43"/>
      <c r="B98" s="49"/>
      <c r="C98" s="50"/>
      <c r="D98" s="42"/>
      <c r="E98" s="44"/>
      <c r="F98" s="42"/>
      <c r="G98" s="67"/>
      <c r="H98" s="29"/>
      <c r="I98" s="29"/>
      <c r="J98" s="29"/>
      <c r="K98" s="29"/>
      <c r="L98" s="29"/>
      <c r="M98" s="30"/>
      <c r="N98" s="30"/>
      <c r="O98" s="30"/>
      <c r="P98" s="28"/>
      <c r="Q98" s="20"/>
      <c r="R98" s="78"/>
      <c r="S98" s="74"/>
      <c r="T98" s="20"/>
    </row>
    <row r="99" spans="1:20">
      <c r="A99" s="43"/>
      <c r="B99" s="49"/>
      <c r="C99" s="50"/>
      <c r="D99" s="42"/>
      <c r="E99" s="44"/>
      <c r="F99" s="42"/>
      <c r="G99" s="67"/>
      <c r="H99" s="29"/>
      <c r="I99" s="29"/>
      <c r="J99" s="29"/>
      <c r="K99" s="67"/>
      <c r="L99" s="29"/>
      <c r="M99" s="30"/>
      <c r="N99" s="30"/>
      <c r="O99" s="30"/>
      <c r="P99" s="28"/>
      <c r="Q99" s="20"/>
      <c r="R99" s="78"/>
      <c r="S99" s="74"/>
      <c r="T99" s="20"/>
    </row>
    <row r="100" spans="1:20">
      <c r="A100" s="43"/>
      <c r="B100" s="49"/>
      <c r="C100" s="50"/>
      <c r="D100" s="42"/>
      <c r="E100" s="44"/>
      <c r="F100" s="42"/>
      <c r="G100" s="67"/>
      <c r="H100" s="29"/>
      <c r="I100" s="29"/>
      <c r="J100" s="29"/>
      <c r="K100" s="67"/>
      <c r="L100" s="29"/>
      <c r="M100" s="30"/>
      <c r="N100" s="30"/>
      <c r="O100" s="30"/>
      <c r="P100" s="28"/>
      <c r="Q100" s="20"/>
      <c r="R100" s="78"/>
      <c r="S100" s="74"/>
      <c r="T100" s="20"/>
    </row>
    <row r="101" spans="1:20">
      <c r="A101" s="43"/>
      <c r="B101" s="42"/>
      <c r="C101" s="50"/>
      <c r="D101" s="42"/>
      <c r="E101" s="44"/>
      <c r="F101" s="42"/>
      <c r="G101" s="67"/>
      <c r="H101" s="29"/>
      <c r="I101" s="29"/>
      <c r="J101" s="29"/>
      <c r="K101" s="67"/>
      <c r="L101" s="29"/>
      <c r="M101" s="30"/>
      <c r="N101" s="30"/>
      <c r="O101" s="30"/>
      <c r="P101" s="28"/>
      <c r="Q101" s="20"/>
      <c r="R101" s="78"/>
      <c r="S101" s="74"/>
      <c r="T101" s="20"/>
    </row>
    <row r="102" spans="1:20">
      <c r="A102" s="43"/>
      <c r="B102" s="58"/>
      <c r="C102" s="88"/>
      <c r="D102" s="58"/>
      <c r="E102" s="89"/>
      <c r="F102" s="58"/>
      <c r="G102" s="67"/>
      <c r="H102" s="29"/>
      <c r="I102" s="29"/>
      <c r="J102" s="29"/>
      <c r="K102" s="67"/>
      <c r="L102" s="29"/>
      <c r="M102" s="30"/>
      <c r="N102" s="30"/>
      <c r="O102" s="30"/>
      <c r="P102" s="28"/>
      <c r="Q102" s="20"/>
      <c r="R102" s="78"/>
      <c r="S102" s="74"/>
      <c r="T102" s="20"/>
    </row>
    <row r="103" spans="1:20">
      <c r="A103" s="43"/>
      <c r="B103" s="49"/>
      <c r="C103" s="50"/>
      <c r="D103" s="42"/>
      <c r="E103" s="44"/>
      <c r="F103" s="42"/>
      <c r="G103" s="67"/>
      <c r="H103" s="29"/>
      <c r="I103" s="29"/>
      <c r="J103" s="29"/>
      <c r="K103" s="67"/>
      <c r="L103" s="29"/>
      <c r="M103" s="30"/>
      <c r="N103" s="30"/>
      <c r="O103" s="30"/>
      <c r="P103" s="28"/>
      <c r="Q103" s="20"/>
      <c r="R103" s="78"/>
      <c r="S103" s="74"/>
      <c r="T103" s="20"/>
    </row>
    <row r="104" spans="1:20" s="26" customFormat="1" ht="30.75" customHeight="1">
      <c r="A104" s="43"/>
      <c r="B104" s="49"/>
      <c r="C104" s="50"/>
      <c r="D104" s="42"/>
      <c r="E104" s="44"/>
      <c r="F104" s="42"/>
      <c r="G104" s="67"/>
      <c r="H104" s="29"/>
      <c r="I104" s="29"/>
      <c r="J104" s="29"/>
      <c r="K104" s="67"/>
      <c r="L104" s="29"/>
      <c r="M104" s="30"/>
      <c r="N104" s="30"/>
      <c r="O104" s="30"/>
      <c r="P104" s="28"/>
      <c r="Q104" s="27"/>
      <c r="R104" s="78"/>
      <c r="S104" s="74"/>
      <c r="T104" s="20"/>
    </row>
    <row r="105" spans="1:20" s="26" customFormat="1" ht="30" customHeight="1">
      <c r="A105" s="45"/>
      <c r="B105" s="49"/>
      <c r="C105" s="50"/>
      <c r="D105" s="42"/>
      <c r="E105" s="44"/>
      <c r="F105" s="42"/>
      <c r="G105" s="67"/>
      <c r="H105" s="29"/>
      <c r="I105" s="29"/>
      <c r="J105" s="29"/>
      <c r="K105" s="67"/>
      <c r="L105" s="29"/>
      <c r="M105" s="30"/>
      <c r="N105" s="30"/>
      <c r="O105" s="30"/>
      <c r="P105" s="28"/>
      <c r="Q105" s="27"/>
      <c r="R105" s="78"/>
      <c r="S105" s="74"/>
      <c r="T105" s="20"/>
    </row>
    <row r="106" spans="1:20" s="26" customFormat="1">
      <c r="A106" s="45"/>
      <c r="B106" s="51"/>
      <c r="C106" s="50"/>
      <c r="D106" s="42"/>
      <c r="E106" s="44"/>
      <c r="F106" s="42"/>
      <c r="G106" s="67"/>
      <c r="H106" s="29"/>
      <c r="I106" s="67"/>
      <c r="J106" s="29"/>
      <c r="K106" s="67"/>
      <c r="L106" s="29"/>
      <c r="M106" s="30"/>
      <c r="N106" s="30"/>
      <c r="O106" s="30"/>
      <c r="P106" s="28"/>
      <c r="Q106" s="27"/>
      <c r="R106" s="78"/>
      <c r="S106" s="74"/>
      <c r="T106" s="27"/>
    </row>
    <row r="107" spans="1:20">
      <c r="A107" s="45"/>
      <c r="B107" s="51"/>
      <c r="C107" s="50"/>
      <c r="D107" s="42"/>
      <c r="E107" s="44"/>
      <c r="F107" s="42"/>
      <c r="G107" s="67"/>
      <c r="H107" s="29"/>
      <c r="I107" s="67"/>
      <c r="J107" s="29"/>
      <c r="K107" s="67"/>
      <c r="L107" s="29"/>
      <c r="M107" s="30"/>
      <c r="N107" s="30"/>
      <c r="O107" s="30"/>
      <c r="P107" s="28"/>
      <c r="Q107" s="20"/>
      <c r="R107" s="78"/>
      <c r="S107" s="74"/>
      <c r="T107" s="27"/>
    </row>
    <row r="108" spans="1:20">
      <c r="A108" s="43"/>
      <c r="B108" s="149"/>
      <c r="C108" s="50"/>
      <c r="D108" s="42"/>
      <c r="E108" s="44"/>
      <c r="F108" s="42"/>
      <c r="G108" s="67"/>
      <c r="H108" s="29"/>
      <c r="I108" s="67"/>
      <c r="J108" s="29"/>
      <c r="K108" s="67"/>
      <c r="L108" s="29"/>
      <c r="M108" s="30"/>
      <c r="N108" s="30"/>
      <c r="O108" s="30"/>
      <c r="P108" s="28"/>
      <c r="Q108" s="20"/>
      <c r="R108" s="78"/>
      <c r="S108" s="74"/>
      <c r="T108" s="27"/>
    </row>
    <row r="109" spans="1:20">
      <c r="A109" s="43"/>
      <c r="B109" s="149"/>
      <c r="C109" s="88"/>
      <c r="D109" s="42"/>
      <c r="E109" s="89"/>
      <c r="F109" s="42"/>
      <c r="G109" s="67"/>
      <c r="H109" s="29"/>
      <c r="I109" s="67"/>
      <c r="J109" s="29"/>
      <c r="K109" s="67"/>
      <c r="L109" s="29"/>
      <c r="M109" s="30"/>
      <c r="N109" s="30"/>
      <c r="O109" s="30"/>
      <c r="P109" s="28"/>
      <c r="Q109" s="20"/>
      <c r="R109" s="78"/>
      <c r="S109" s="74"/>
      <c r="T109" s="27"/>
    </row>
    <row r="110" spans="1:20">
      <c r="A110" s="43"/>
      <c r="B110" s="149"/>
      <c r="C110" s="88"/>
      <c r="D110" s="42"/>
      <c r="E110" s="89"/>
      <c r="F110" s="42"/>
      <c r="G110" s="67"/>
      <c r="H110" s="32"/>
      <c r="I110" s="67"/>
      <c r="J110" s="32"/>
      <c r="K110" s="67"/>
      <c r="L110" s="29"/>
      <c r="M110" s="30"/>
      <c r="N110" s="30"/>
      <c r="O110" s="30"/>
      <c r="P110" s="28"/>
      <c r="Q110" s="20"/>
      <c r="R110" s="78"/>
      <c r="S110" s="74"/>
      <c r="T110" s="27"/>
    </row>
    <row r="111" spans="1:20">
      <c r="A111" s="43"/>
      <c r="B111" s="148"/>
      <c r="C111" s="50"/>
      <c r="D111" s="42"/>
      <c r="E111" s="44"/>
      <c r="F111" s="42"/>
      <c r="G111" s="67"/>
      <c r="H111" s="29"/>
      <c r="I111" s="67"/>
      <c r="J111" s="29"/>
      <c r="K111" s="67"/>
      <c r="L111" s="29"/>
      <c r="M111" s="30"/>
      <c r="N111" s="30"/>
      <c r="O111" s="30"/>
      <c r="P111" s="28"/>
      <c r="Q111" s="20"/>
      <c r="R111" s="78"/>
      <c r="S111" s="74"/>
      <c r="T111" s="27"/>
    </row>
    <row r="112" spans="1:20">
      <c r="A112" s="43"/>
      <c r="B112" s="51"/>
      <c r="C112" s="50"/>
      <c r="D112" s="42"/>
      <c r="E112" s="44"/>
      <c r="F112" s="42"/>
      <c r="G112" s="67"/>
      <c r="H112" s="29"/>
      <c r="I112" s="67"/>
      <c r="J112" s="29"/>
      <c r="K112" s="67"/>
      <c r="L112" s="29"/>
      <c r="M112" s="30"/>
      <c r="N112" s="30"/>
      <c r="O112" s="30"/>
      <c r="P112" s="28"/>
      <c r="Q112" s="20"/>
      <c r="R112" s="78"/>
      <c r="S112" s="74"/>
      <c r="T112" s="27"/>
    </row>
    <row r="113" spans="1:20">
      <c r="A113" s="43"/>
      <c r="B113" s="147"/>
      <c r="C113" s="90"/>
      <c r="D113" s="42"/>
      <c r="E113" s="91"/>
      <c r="F113" s="42"/>
      <c r="G113" s="67"/>
      <c r="H113" s="29"/>
      <c r="I113" s="67"/>
      <c r="J113" s="29"/>
      <c r="K113" s="115"/>
      <c r="L113" s="29"/>
      <c r="M113" s="30"/>
      <c r="N113" s="30"/>
      <c r="O113" s="30"/>
      <c r="P113" s="28"/>
      <c r="Q113" s="20"/>
      <c r="R113" s="78"/>
      <c r="S113" s="74"/>
      <c r="T113" s="27"/>
    </row>
    <row r="114" spans="1:20">
      <c r="A114" s="43"/>
      <c r="B114" s="49"/>
      <c r="C114" s="50"/>
      <c r="D114" s="42"/>
      <c r="E114" s="44"/>
      <c r="F114" s="42"/>
      <c r="G114" s="67"/>
      <c r="H114" s="150"/>
      <c r="I114" s="67"/>
      <c r="J114" s="150"/>
      <c r="K114" s="67"/>
      <c r="L114" s="29"/>
      <c r="M114" s="30"/>
      <c r="N114" s="30"/>
      <c r="O114" s="30"/>
      <c r="P114" s="28"/>
      <c r="Q114" s="20"/>
      <c r="R114" s="78"/>
      <c r="S114" s="74"/>
      <c r="T114" s="27"/>
    </row>
    <row r="115" spans="1:20">
      <c r="A115" s="43"/>
      <c r="B115" s="49"/>
      <c r="C115" s="50"/>
      <c r="D115" s="42"/>
      <c r="E115" s="44"/>
      <c r="F115" s="42"/>
      <c r="G115" s="67"/>
      <c r="H115" s="150"/>
      <c r="I115" s="67"/>
      <c r="J115" s="150"/>
      <c r="K115" s="67"/>
      <c r="L115" s="29"/>
      <c r="M115" s="30"/>
      <c r="N115" s="30"/>
      <c r="O115" s="30"/>
      <c r="P115" s="28"/>
      <c r="Q115" s="20"/>
      <c r="R115" s="78"/>
      <c r="S115" s="74"/>
      <c r="T115" s="27"/>
    </row>
    <row r="116" spans="1:20">
      <c r="A116" s="43"/>
      <c r="B116" s="42"/>
      <c r="C116" s="50"/>
      <c r="D116" s="42"/>
      <c r="E116" s="44"/>
      <c r="F116" s="42"/>
      <c r="G116" s="67"/>
      <c r="I116" s="67"/>
      <c r="K116" s="67"/>
      <c r="L116" s="29"/>
      <c r="M116" s="30"/>
      <c r="N116" s="30"/>
      <c r="O116" s="30"/>
      <c r="P116" s="28"/>
      <c r="Q116" s="20"/>
      <c r="R116" s="78"/>
      <c r="S116" s="74"/>
      <c r="T116" s="27"/>
    </row>
    <row r="117" spans="1:20">
      <c r="A117" s="43"/>
      <c r="B117" s="58"/>
      <c r="C117" s="88"/>
      <c r="D117" s="42"/>
      <c r="E117" s="89"/>
      <c r="F117" s="42"/>
      <c r="G117" s="67"/>
      <c r="I117" s="67"/>
      <c r="K117" s="67"/>
      <c r="L117" s="29"/>
      <c r="M117" s="30"/>
      <c r="N117" s="30"/>
      <c r="O117" s="30"/>
      <c r="P117" s="28"/>
      <c r="Q117" s="20"/>
      <c r="R117" s="78"/>
      <c r="S117" s="74"/>
      <c r="T117" s="27"/>
    </row>
    <row r="118" spans="1:20">
      <c r="A118" s="43"/>
      <c r="B118" s="58"/>
      <c r="C118" s="88"/>
      <c r="D118" s="42"/>
      <c r="E118" s="89"/>
      <c r="F118" s="42"/>
      <c r="G118" s="67"/>
      <c r="I118" s="67"/>
      <c r="K118" s="39"/>
      <c r="L118" s="29"/>
      <c r="M118" s="30"/>
      <c r="N118" s="30"/>
      <c r="O118" s="30"/>
      <c r="P118" s="28"/>
      <c r="Q118" s="20"/>
      <c r="R118" s="78"/>
      <c r="S118" s="74"/>
      <c r="T118" s="27"/>
    </row>
    <row r="119" spans="1:20">
      <c r="A119" s="43"/>
      <c r="B119" s="49"/>
      <c r="C119" s="50"/>
      <c r="D119" s="42"/>
      <c r="E119" s="44"/>
      <c r="F119" s="42"/>
      <c r="G119" s="67"/>
      <c r="I119" s="67"/>
      <c r="K119" s="67"/>
      <c r="L119" s="29"/>
      <c r="M119" s="30"/>
      <c r="N119" s="30"/>
      <c r="O119" s="30"/>
      <c r="P119" s="28"/>
      <c r="Q119" s="20"/>
      <c r="R119" s="78"/>
      <c r="S119" s="74"/>
      <c r="T119" s="27"/>
    </row>
    <row r="120" spans="1:20">
      <c r="A120" s="43"/>
      <c r="B120" s="49"/>
      <c r="C120" s="50"/>
      <c r="D120" s="42"/>
      <c r="E120" s="44"/>
      <c r="F120" s="42"/>
      <c r="G120" s="67"/>
      <c r="I120" s="67"/>
      <c r="K120" s="67"/>
      <c r="L120" s="29"/>
      <c r="M120" s="30"/>
      <c r="N120" s="30"/>
      <c r="O120" s="30"/>
      <c r="P120" s="28"/>
      <c r="Q120" s="20"/>
      <c r="R120" s="78"/>
      <c r="S120" s="74"/>
      <c r="T120" s="27"/>
    </row>
    <row r="121" spans="1:20">
      <c r="A121" s="43"/>
      <c r="B121" s="42"/>
      <c r="C121" s="50"/>
      <c r="D121" s="42"/>
      <c r="E121" s="44"/>
      <c r="F121" s="42"/>
      <c r="G121" s="67"/>
      <c r="I121" s="67"/>
      <c r="K121" s="67"/>
      <c r="L121" s="29"/>
      <c r="M121" s="30"/>
      <c r="N121" s="30"/>
      <c r="O121" s="30"/>
      <c r="P121" s="28"/>
      <c r="Q121" s="20"/>
      <c r="R121" s="78"/>
      <c r="S121" s="74"/>
      <c r="T121" s="27"/>
    </row>
    <row r="122" spans="1:20">
      <c r="A122" s="43"/>
      <c r="B122" s="49"/>
      <c r="C122" s="50"/>
      <c r="D122" s="42"/>
      <c r="E122" s="44"/>
      <c r="F122" s="42"/>
      <c r="G122" s="67"/>
      <c r="I122" s="67"/>
      <c r="K122" s="67"/>
      <c r="L122" s="29"/>
      <c r="M122" s="30"/>
      <c r="N122" s="30"/>
      <c r="O122" s="30"/>
      <c r="P122" s="28"/>
      <c r="Q122" s="20"/>
      <c r="R122" s="78"/>
      <c r="S122" s="74"/>
      <c r="T122" s="27"/>
    </row>
    <row r="123" spans="1:20">
      <c r="A123" s="43"/>
      <c r="B123" s="49"/>
      <c r="C123" s="50"/>
      <c r="D123" s="42"/>
      <c r="E123" s="44"/>
      <c r="F123" s="42"/>
      <c r="G123" s="67"/>
      <c r="I123" s="67"/>
      <c r="K123" s="67"/>
      <c r="L123" s="29"/>
      <c r="M123" s="30"/>
      <c r="N123" s="30"/>
      <c r="O123" s="30"/>
      <c r="P123" s="28"/>
      <c r="Q123" s="20"/>
      <c r="R123" s="78"/>
      <c r="S123" s="74"/>
      <c r="T123" s="27"/>
    </row>
    <row r="124" spans="1:20">
      <c r="A124" s="43"/>
      <c r="B124" s="42"/>
      <c r="C124" s="50"/>
      <c r="D124" s="42"/>
      <c r="E124" s="44"/>
      <c r="F124" s="42"/>
      <c r="G124" s="67"/>
      <c r="I124" s="67"/>
      <c r="K124" s="67"/>
      <c r="L124" s="29"/>
      <c r="M124" s="30"/>
      <c r="N124" s="30"/>
      <c r="O124" s="30"/>
      <c r="P124" s="28"/>
      <c r="Q124" s="20"/>
      <c r="R124" s="78"/>
      <c r="S124" s="74"/>
      <c r="T124" s="27"/>
    </row>
    <row r="125" spans="1:20">
      <c r="A125" s="43"/>
      <c r="B125" s="58"/>
      <c r="C125" s="88"/>
      <c r="D125" s="42"/>
      <c r="E125" s="89"/>
      <c r="F125" s="42"/>
      <c r="G125" s="67"/>
      <c r="I125" s="67"/>
      <c r="K125" s="67"/>
      <c r="L125" s="29"/>
      <c r="M125" s="30"/>
      <c r="N125" s="30"/>
      <c r="O125" s="30"/>
      <c r="P125" s="28"/>
      <c r="Q125" s="20"/>
      <c r="R125" s="78"/>
      <c r="S125" s="74"/>
      <c r="T125" s="27"/>
    </row>
    <row r="126" spans="1:20">
      <c r="A126" s="43"/>
      <c r="B126" s="58"/>
      <c r="C126" s="88"/>
      <c r="D126" s="42"/>
      <c r="E126" s="89"/>
      <c r="F126" s="42"/>
      <c r="G126" s="67"/>
      <c r="I126" s="67"/>
      <c r="K126" s="67"/>
      <c r="L126" s="29"/>
      <c r="M126" s="30"/>
      <c r="N126" s="30"/>
      <c r="O126" s="30"/>
      <c r="P126" s="28"/>
      <c r="Q126" s="20"/>
      <c r="R126" s="78"/>
      <c r="S126" s="74"/>
      <c r="T126" s="27"/>
    </row>
    <row r="127" spans="1:20">
      <c r="A127" s="43"/>
      <c r="B127" s="42"/>
      <c r="C127" s="50"/>
      <c r="D127" s="42"/>
      <c r="E127" s="44"/>
      <c r="F127" s="42"/>
      <c r="G127" s="67"/>
      <c r="I127" s="67"/>
      <c r="K127" s="67"/>
      <c r="L127" s="29"/>
      <c r="M127" s="30"/>
      <c r="N127" s="30"/>
      <c r="O127" s="30"/>
      <c r="P127" s="28"/>
      <c r="Q127" s="20"/>
      <c r="R127" s="78"/>
      <c r="S127" s="74"/>
      <c r="T127" s="27"/>
    </row>
    <row r="128" spans="1:20">
      <c r="A128" s="43"/>
      <c r="B128" s="42"/>
      <c r="C128" s="50"/>
      <c r="D128" s="42"/>
      <c r="E128" s="44"/>
      <c r="F128" s="42"/>
      <c r="G128" s="67"/>
      <c r="I128" s="67"/>
      <c r="K128" s="67"/>
      <c r="L128" s="29"/>
      <c r="M128" s="30"/>
      <c r="N128" s="30"/>
      <c r="O128" s="30"/>
      <c r="P128" s="28"/>
      <c r="Q128" s="20"/>
      <c r="R128" s="78"/>
      <c r="S128" s="74"/>
      <c r="T128" s="27"/>
    </row>
    <row r="129" spans="1:20">
      <c r="A129" s="43"/>
      <c r="B129" s="49"/>
      <c r="C129" s="50"/>
      <c r="D129" s="42"/>
      <c r="E129" s="44"/>
      <c r="F129" s="42"/>
      <c r="G129" s="67"/>
      <c r="I129" s="67"/>
      <c r="K129" s="67"/>
      <c r="L129" s="29"/>
      <c r="M129" s="30"/>
      <c r="N129" s="30"/>
      <c r="O129" s="30"/>
      <c r="P129" s="28"/>
      <c r="Q129" s="20"/>
      <c r="R129" s="78"/>
      <c r="S129" s="74"/>
      <c r="T129" s="27"/>
    </row>
    <row r="130" spans="1:20">
      <c r="A130" s="43"/>
      <c r="B130" s="49"/>
      <c r="C130" s="50"/>
      <c r="D130" s="42"/>
      <c r="E130" s="44"/>
      <c r="F130" s="42"/>
      <c r="G130" s="67"/>
      <c r="I130" s="67"/>
      <c r="K130" s="67"/>
      <c r="L130" s="29"/>
      <c r="M130" s="30"/>
      <c r="N130" s="30"/>
      <c r="O130" s="30"/>
      <c r="P130" s="28"/>
      <c r="Q130" s="20"/>
      <c r="R130" s="78"/>
      <c r="S130" s="74"/>
      <c r="T130" s="27"/>
    </row>
    <row r="131" spans="1:20">
      <c r="A131" s="43"/>
      <c r="B131" s="42"/>
      <c r="C131" s="50"/>
      <c r="D131" s="42"/>
      <c r="E131" s="44"/>
      <c r="F131" s="42"/>
      <c r="G131" s="67"/>
      <c r="I131" s="67"/>
      <c r="K131" s="67"/>
      <c r="L131" s="29"/>
      <c r="M131" s="30"/>
      <c r="N131" s="30"/>
      <c r="O131" s="30"/>
      <c r="P131" s="28"/>
      <c r="Q131" s="20"/>
      <c r="R131" s="78"/>
      <c r="S131" s="74"/>
      <c r="T131" s="27"/>
    </row>
    <row r="132" spans="1:20">
      <c r="A132" s="43"/>
      <c r="B132" s="49"/>
      <c r="C132" s="50"/>
      <c r="D132" s="42"/>
      <c r="E132" s="44"/>
      <c r="F132" s="42"/>
      <c r="G132" s="67"/>
      <c r="I132" s="67"/>
      <c r="K132" s="67"/>
      <c r="L132" s="29"/>
      <c r="M132" s="30"/>
      <c r="N132" s="30"/>
      <c r="O132" s="30"/>
      <c r="P132" s="28"/>
      <c r="Q132" s="20"/>
      <c r="R132" s="78"/>
      <c r="S132" s="74"/>
      <c r="T132" s="27"/>
    </row>
    <row r="133" spans="1:20">
      <c r="A133" s="43"/>
      <c r="B133" s="49"/>
      <c r="C133" s="50"/>
      <c r="D133" s="42"/>
      <c r="E133" s="44"/>
      <c r="F133" s="42"/>
      <c r="G133" s="67"/>
      <c r="I133" s="67"/>
      <c r="K133" s="67"/>
      <c r="L133" s="29"/>
      <c r="M133" s="30"/>
      <c r="N133" s="30"/>
      <c r="O133" s="30"/>
      <c r="P133" s="28"/>
      <c r="Q133" s="20"/>
      <c r="R133" s="78"/>
      <c r="S133" s="74"/>
      <c r="T133" s="27"/>
    </row>
    <row r="134" spans="1:20">
      <c r="A134" s="43"/>
      <c r="B134" s="49"/>
      <c r="C134" s="39"/>
      <c r="D134" s="42"/>
      <c r="E134" s="44"/>
      <c r="F134" s="42"/>
      <c r="G134" s="67"/>
      <c r="I134" s="67"/>
      <c r="K134" s="67"/>
      <c r="L134" s="29"/>
      <c r="M134" s="30"/>
      <c r="N134" s="30"/>
      <c r="O134" s="30"/>
      <c r="P134" s="28"/>
      <c r="Q134" s="20"/>
      <c r="R134" s="78"/>
      <c r="S134" s="74"/>
      <c r="T134" s="27"/>
    </row>
    <row r="135" spans="1:20">
      <c r="A135" s="43"/>
      <c r="B135" s="49"/>
      <c r="C135" s="39"/>
      <c r="D135" s="42"/>
      <c r="E135" s="44"/>
      <c r="F135" s="42"/>
      <c r="G135" s="67"/>
      <c r="I135" s="67"/>
      <c r="K135" s="67"/>
      <c r="L135" s="29"/>
      <c r="M135" s="30"/>
      <c r="N135" s="30"/>
      <c r="O135" s="30"/>
      <c r="P135" s="28"/>
      <c r="Q135" s="20"/>
      <c r="R135" s="78"/>
      <c r="S135" s="74"/>
      <c r="T135" s="27"/>
    </row>
    <row r="136" spans="1:20">
      <c r="A136" s="43"/>
      <c r="B136" s="42"/>
      <c r="C136" s="39"/>
      <c r="D136" s="42"/>
      <c r="E136" s="44"/>
      <c r="F136" s="42"/>
      <c r="G136" s="67"/>
      <c r="I136" s="67"/>
      <c r="K136" s="67"/>
      <c r="L136" s="29"/>
      <c r="M136" s="30"/>
      <c r="N136" s="30"/>
      <c r="O136" s="30"/>
      <c r="P136" s="28"/>
      <c r="Q136" s="20"/>
      <c r="R136" s="78"/>
      <c r="S136" s="74"/>
      <c r="T136" s="27"/>
    </row>
    <row r="137" spans="1:20" ht="18.75">
      <c r="A137" s="43"/>
      <c r="B137" s="159"/>
      <c r="C137" s="50"/>
      <c r="D137" s="42"/>
      <c r="E137" s="44"/>
      <c r="F137" s="42"/>
      <c r="G137" s="67"/>
      <c r="I137" s="67"/>
      <c r="K137" s="67"/>
      <c r="L137" s="29"/>
      <c r="M137" s="30"/>
      <c r="N137" s="30"/>
      <c r="O137" s="30"/>
      <c r="P137" s="28"/>
      <c r="Q137" s="20"/>
      <c r="R137" s="78"/>
      <c r="S137" s="74"/>
      <c r="T137" s="27"/>
    </row>
    <row r="138" spans="1:20" ht="18.75">
      <c r="A138" s="43"/>
      <c r="B138" s="159"/>
      <c r="C138" s="50"/>
      <c r="D138" s="42"/>
      <c r="E138" s="44"/>
      <c r="F138" s="42"/>
      <c r="G138" s="67"/>
      <c r="I138" s="67"/>
      <c r="K138" s="67"/>
      <c r="L138" s="29"/>
      <c r="M138" s="30"/>
      <c r="N138" s="30"/>
      <c r="O138" s="30"/>
      <c r="P138" s="28"/>
      <c r="Q138" s="20"/>
      <c r="R138" s="78"/>
      <c r="S138" s="74"/>
      <c r="T138" s="27"/>
    </row>
    <row r="139" spans="1:20" ht="18.75">
      <c r="A139" s="43"/>
      <c r="B139" s="159"/>
      <c r="C139" s="50"/>
      <c r="D139" s="42"/>
      <c r="E139" s="44"/>
      <c r="F139" s="42"/>
      <c r="G139" s="67"/>
      <c r="I139" s="67"/>
      <c r="K139" s="67"/>
      <c r="L139" s="29"/>
      <c r="M139" s="30"/>
      <c r="N139" s="30"/>
      <c r="O139" s="30"/>
      <c r="P139" s="28"/>
      <c r="Q139" s="20"/>
      <c r="R139" s="78"/>
      <c r="S139" s="74"/>
      <c r="T139" s="27"/>
    </row>
    <row r="140" spans="1:20" ht="18.75">
      <c r="A140" s="43"/>
      <c r="B140" s="159"/>
      <c r="C140" s="88"/>
      <c r="D140" s="42"/>
      <c r="E140" s="44"/>
      <c r="F140" s="42"/>
      <c r="G140" s="67"/>
      <c r="I140" s="67"/>
      <c r="K140" s="67"/>
      <c r="L140" s="29"/>
      <c r="M140" s="30"/>
      <c r="N140" s="30"/>
      <c r="O140" s="30"/>
      <c r="P140" s="28"/>
      <c r="Q140" s="20"/>
      <c r="R140" s="78"/>
      <c r="S140" s="74"/>
      <c r="T140" s="27"/>
    </row>
    <row r="141" spans="1:20" ht="18.75">
      <c r="A141" s="43"/>
      <c r="B141" s="159"/>
      <c r="C141" s="50"/>
      <c r="D141" s="42"/>
      <c r="E141" s="44"/>
      <c r="F141" s="42"/>
      <c r="G141" s="67"/>
      <c r="I141" s="67"/>
      <c r="K141" s="67"/>
      <c r="L141" s="29"/>
      <c r="M141" s="30"/>
      <c r="N141" s="30"/>
      <c r="O141" s="30"/>
      <c r="P141" s="28"/>
      <c r="Q141" s="20"/>
      <c r="R141" s="78"/>
      <c r="S141" s="74"/>
      <c r="T141" s="27"/>
    </row>
    <row r="142" spans="1:20" ht="18.75">
      <c r="A142" s="43"/>
      <c r="B142" s="159"/>
      <c r="C142" s="50"/>
      <c r="D142" s="42"/>
      <c r="E142" s="44"/>
      <c r="F142" s="42"/>
      <c r="G142" s="67"/>
      <c r="I142" s="67"/>
      <c r="K142" s="67"/>
      <c r="L142" s="29"/>
      <c r="M142" s="30"/>
      <c r="N142" s="30"/>
      <c r="O142" s="30"/>
      <c r="P142" s="28"/>
      <c r="Q142" s="20"/>
      <c r="R142" s="78"/>
      <c r="S142" s="74"/>
      <c r="T142" s="27"/>
    </row>
    <row r="143" spans="1:20" ht="18.75">
      <c r="A143" s="43"/>
      <c r="B143" s="159"/>
      <c r="C143" s="50"/>
      <c r="D143" s="42"/>
      <c r="E143" s="44"/>
      <c r="F143" s="42"/>
      <c r="G143" s="67"/>
      <c r="I143" s="67"/>
      <c r="K143" s="67"/>
      <c r="L143" s="29"/>
      <c r="M143" s="30"/>
      <c r="N143" s="30"/>
      <c r="O143" s="30"/>
      <c r="P143" s="28"/>
      <c r="Q143" s="20"/>
      <c r="R143" s="78"/>
      <c r="S143" s="74"/>
      <c r="T143" s="27"/>
    </row>
    <row r="144" spans="1:20" ht="18.75">
      <c r="A144" s="43"/>
      <c r="B144" s="159"/>
      <c r="C144" s="88"/>
      <c r="D144" s="58"/>
      <c r="E144" s="89"/>
      <c r="F144" s="58"/>
      <c r="G144" s="67"/>
      <c r="I144" s="67"/>
      <c r="K144" s="67"/>
      <c r="L144" s="29"/>
      <c r="M144" s="30"/>
      <c r="N144" s="30"/>
      <c r="O144" s="30"/>
      <c r="P144" s="28"/>
      <c r="Q144" s="20"/>
      <c r="R144" s="78"/>
      <c r="S144" s="74"/>
      <c r="T144" s="27"/>
    </row>
    <row r="145" spans="1:20" ht="18.75">
      <c r="A145" s="43"/>
      <c r="B145" s="159"/>
      <c r="C145" s="88"/>
      <c r="D145" s="58"/>
      <c r="E145" s="89"/>
      <c r="F145" s="58"/>
      <c r="G145" s="67"/>
      <c r="I145" s="67"/>
      <c r="K145" s="67"/>
      <c r="L145" s="29"/>
      <c r="M145" s="30"/>
      <c r="N145" s="30"/>
      <c r="O145" s="30"/>
      <c r="P145" s="28"/>
      <c r="Q145" s="20"/>
      <c r="R145" s="78"/>
      <c r="S145" s="74"/>
      <c r="T145" s="27"/>
    </row>
    <row r="146" spans="1:20" ht="18.75">
      <c r="A146" s="43"/>
      <c r="B146" s="159"/>
      <c r="C146" s="50"/>
      <c r="D146" s="42"/>
      <c r="E146" s="44"/>
      <c r="F146" s="42"/>
      <c r="G146" s="67"/>
      <c r="I146" s="67"/>
      <c r="K146" s="67"/>
      <c r="L146" s="29"/>
      <c r="M146" s="30"/>
      <c r="N146" s="30"/>
      <c r="O146" s="30"/>
      <c r="P146" s="28"/>
      <c r="Q146" s="20"/>
      <c r="R146" s="78"/>
      <c r="S146" s="74"/>
      <c r="T146" s="27"/>
    </row>
    <row r="147" spans="1:20">
      <c r="A147" s="43"/>
      <c r="B147" s="49"/>
      <c r="C147" s="50"/>
      <c r="D147" s="42"/>
      <c r="E147" s="44"/>
      <c r="F147" s="42"/>
      <c r="G147" s="67"/>
      <c r="I147" s="67"/>
      <c r="K147" s="67"/>
      <c r="L147" s="29"/>
      <c r="M147" s="30"/>
      <c r="N147" s="30"/>
      <c r="O147" s="30"/>
      <c r="P147" s="28"/>
      <c r="Q147" s="20"/>
      <c r="R147" s="78"/>
      <c r="S147" s="74"/>
      <c r="T147" s="27"/>
    </row>
    <row r="148" spans="1:20">
      <c r="A148" s="43"/>
      <c r="B148" s="49"/>
      <c r="C148" s="50"/>
      <c r="D148" s="42"/>
      <c r="E148" s="44"/>
      <c r="F148" s="42"/>
      <c r="G148" s="67"/>
      <c r="I148" s="67"/>
      <c r="K148" s="67"/>
      <c r="L148" s="29"/>
      <c r="M148" s="30"/>
      <c r="N148" s="30"/>
      <c r="O148" s="30"/>
      <c r="P148" s="28"/>
      <c r="Q148" s="20"/>
      <c r="R148" s="78"/>
      <c r="S148" s="74"/>
      <c r="T148" s="27"/>
    </row>
    <row r="149" spans="1:20">
      <c r="A149" s="43"/>
      <c r="B149" s="49"/>
      <c r="C149" s="50"/>
      <c r="D149" s="42"/>
      <c r="E149" s="44"/>
      <c r="F149" s="42"/>
      <c r="G149" s="67"/>
      <c r="I149" s="67"/>
      <c r="K149" s="67"/>
      <c r="L149" s="29"/>
      <c r="M149" s="30"/>
      <c r="N149" s="30"/>
      <c r="O149" s="30"/>
      <c r="P149" s="28"/>
      <c r="Q149" s="20"/>
      <c r="R149" s="78"/>
      <c r="S149" s="74"/>
      <c r="T149" s="27"/>
    </row>
    <row r="150" spans="1:20">
      <c r="A150" s="43"/>
      <c r="B150" s="42"/>
      <c r="C150" s="50"/>
      <c r="D150" s="42"/>
      <c r="E150" s="44"/>
      <c r="F150" s="42"/>
      <c r="G150" s="67"/>
      <c r="I150" s="67"/>
      <c r="K150" s="67"/>
      <c r="L150" s="29"/>
      <c r="M150" s="30"/>
      <c r="N150" s="30"/>
      <c r="O150" s="30"/>
      <c r="P150" s="28"/>
      <c r="Q150" s="20"/>
      <c r="R150" s="78"/>
      <c r="S150" s="74"/>
      <c r="T150" s="27"/>
    </row>
    <row r="151" spans="1:20">
      <c r="A151" s="43"/>
      <c r="B151" s="49"/>
      <c r="C151" s="50"/>
      <c r="D151" s="42"/>
      <c r="E151" s="44"/>
      <c r="F151" s="42"/>
      <c r="G151" s="67"/>
      <c r="I151" s="67"/>
      <c r="K151" s="67"/>
      <c r="L151" s="29"/>
      <c r="M151" s="30"/>
      <c r="N151" s="30"/>
      <c r="O151" s="30"/>
      <c r="P151" s="28"/>
      <c r="Q151" s="20"/>
      <c r="R151" s="78"/>
      <c r="S151" s="74"/>
      <c r="T151" s="27"/>
    </row>
    <row r="152" spans="1:20">
      <c r="A152" s="43"/>
      <c r="B152" s="49"/>
      <c r="C152" s="50"/>
      <c r="D152" s="42"/>
      <c r="E152" s="44"/>
      <c r="F152" s="42"/>
      <c r="G152" s="67"/>
      <c r="I152" s="67"/>
      <c r="K152" s="67"/>
      <c r="L152" s="29"/>
      <c r="M152" s="30"/>
      <c r="N152" s="30"/>
      <c r="O152" s="30"/>
      <c r="P152" s="28"/>
      <c r="Q152" s="20"/>
      <c r="R152" s="78"/>
      <c r="S152" s="74"/>
      <c r="T152" s="27"/>
    </row>
    <row r="153" spans="1:20">
      <c r="A153" s="43"/>
      <c r="B153" s="42"/>
      <c r="C153" s="50"/>
      <c r="D153" s="42"/>
      <c r="E153" s="44"/>
      <c r="F153" s="42"/>
      <c r="G153" s="67"/>
      <c r="I153" s="67"/>
      <c r="K153" s="67"/>
      <c r="L153" s="29"/>
      <c r="M153" s="30"/>
      <c r="N153" s="30"/>
      <c r="O153" s="30"/>
      <c r="P153" s="28"/>
      <c r="Q153" s="20"/>
      <c r="R153" s="78"/>
      <c r="S153" s="74"/>
      <c r="T153" s="27"/>
    </row>
    <row r="154" spans="1:20">
      <c r="A154" s="43"/>
      <c r="B154" s="58"/>
      <c r="C154" s="88"/>
      <c r="D154" s="58"/>
      <c r="E154" s="89"/>
      <c r="F154" s="58"/>
      <c r="G154" s="67"/>
      <c r="I154" s="67"/>
      <c r="K154" s="67"/>
      <c r="L154" s="29"/>
      <c r="M154" s="30"/>
      <c r="N154" s="30"/>
      <c r="O154" s="30"/>
      <c r="P154" s="28"/>
      <c r="Q154" s="20"/>
      <c r="R154" s="78"/>
      <c r="S154" s="74"/>
      <c r="T154" s="27"/>
    </row>
    <row r="155" spans="1:20">
      <c r="A155" s="43"/>
      <c r="B155" s="58"/>
      <c r="C155" s="88"/>
      <c r="D155" s="58"/>
      <c r="E155" s="89"/>
      <c r="F155" s="58"/>
      <c r="G155" s="67"/>
      <c r="I155" s="67"/>
      <c r="K155" s="67"/>
      <c r="L155" s="29"/>
      <c r="M155" s="30"/>
      <c r="N155" s="30"/>
      <c r="O155" s="30"/>
      <c r="P155" s="28"/>
      <c r="Q155" s="20"/>
      <c r="R155" s="78"/>
      <c r="S155" s="74"/>
      <c r="T155" s="27"/>
    </row>
    <row r="156" spans="1:20">
      <c r="A156" s="43"/>
      <c r="B156" s="42"/>
      <c r="C156" s="50"/>
      <c r="D156" s="42"/>
      <c r="E156" s="44"/>
      <c r="F156" s="42"/>
      <c r="G156" s="67"/>
      <c r="I156" s="67"/>
      <c r="K156" s="67"/>
      <c r="L156" s="29"/>
      <c r="M156" s="30"/>
      <c r="N156" s="30"/>
      <c r="O156" s="30"/>
      <c r="P156" s="28"/>
      <c r="Q156" s="20"/>
      <c r="R156" s="78"/>
      <c r="S156" s="74"/>
      <c r="T156" s="27"/>
    </row>
    <row r="157" spans="1:20">
      <c r="A157" s="43"/>
      <c r="B157" s="42"/>
      <c r="C157" s="50"/>
      <c r="D157" s="42"/>
      <c r="E157" s="44"/>
      <c r="F157" s="42"/>
      <c r="G157" s="67"/>
      <c r="I157" s="67"/>
      <c r="K157" s="67"/>
      <c r="L157" s="29"/>
      <c r="M157" s="30"/>
      <c r="N157" s="30"/>
      <c r="O157" s="30"/>
      <c r="P157" s="28"/>
      <c r="Q157" s="20"/>
      <c r="R157" s="78"/>
      <c r="S157" s="74"/>
      <c r="T157" s="27"/>
    </row>
    <row r="158" spans="1:20">
      <c r="A158" s="43"/>
      <c r="B158" s="49"/>
      <c r="C158" s="90"/>
      <c r="D158" s="49"/>
      <c r="E158" s="91"/>
      <c r="F158" s="49"/>
      <c r="G158" s="67"/>
      <c r="I158" s="67"/>
      <c r="K158" s="115"/>
      <c r="L158" s="29"/>
      <c r="M158" s="30"/>
      <c r="N158" s="30"/>
      <c r="O158" s="30"/>
      <c r="P158" s="28"/>
      <c r="Q158" s="20"/>
      <c r="R158" s="78"/>
      <c r="S158" s="74"/>
      <c r="T158" s="27"/>
    </row>
    <row r="159" spans="1:20">
      <c r="A159" s="43"/>
      <c r="B159" s="49"/>
      <c r="C159" s="50"/>
      <c r="D159" s="42"/>
      <c r="E159" s="44"/>
      <c r="F159" s="42"/>
      <c r="G159" s="67"/>
      <c r="I159" s="67"/>
      <c r="K159" s="67"/>
      <c r="L159" s="29"/>
      <c r="M159" s="30"/>
      <c r="N159" s="30"/>
      <c r="O159" s="30"/>
      <c r="P159" s="28"/>
      <c r="Q159" s="20"/>
      <c r="R159" s="78"/>
      <c r="S159" s="74"/>
      <c r="T159" s="27"/>
    </row>
    <row r="160" spans="1:20">
      <c r="A160" s="43"/>
      <c r="B160" s="49"/>
      <c r="C160" s="50"/>
      <c r="D160" s="42"/>
      <c r="E160" s="44"/>
      <c r="F160" s="42"/>
      <c r="G160" s="67"/>
      <c r="I160" s="67"/>
      <c r="K160" s="67"/>
      <c r="L160" s="29"/>
      <c r="M160" s="30"/>
      <c r="N160" s="30"/>
      <c r="O160" s="30"/>
      <c r="P160" s="28"/>
      <c r="Q160" s="20"/>
      <c r="R160" s="78"/>
      <c r="S160" s="74"/>
      <c r="T160" s="27"/>
    </row>
    <row r="161" spans="1:20">
      <c r="A161" s="43"/>
      <c r="B161" s="49"/>
      <c r="C161" s="50"/>
      <c r="D161" s="42"/>
      <c r="E161" s="44"/>
      <c r="F161" s="42"/>
      <c r="G161" s="67"/>
      <c r="I161" s="67"/>
      <c r="K161" s="67"/>
      <c r="L161" s="29"/>
      <c r="M161" s="30"/>
      <c r="N161" s="30"/>
      <c r="O161" s="30"/>
      <c r="P161" s="28"/>
      <c r="Q161" s="20"/>
      <c r="R161" s="78"/>
      <c r="S161" s="74"/>
      <c r="T161" s="27"/>
    </row>
    <row r="162" spans="1:20">
      <c r="A162" s="43"/>
      <c r="B162" s="42"/>
      <c r="C162" s="50"/>
      <c r="D162" s="42"/>
      <c r="E162" s="44"/>
      <c r="F162" s="42"/>
      <c r="G162" s="67"/>
      <c r="I162" s="67"/>
      <c r="K162" s="67"/>
      <c r="L162" s="29"/>
      <c r="M162" s="30"/>
      <c r="N162" s="30"/>
      <c r="O162" s="30"/>
      <c r="P162" s="28"/>
      <c r="Q162" s="20"/>
      <c r="R162" s="78"/>
      <c r="S162" s="74"/>
      <c r="T162" s="27"/>
    </row>
    <row r="163" spans="1:20">
      <c r="A163" s="43"/>
      <c r="B163" s="58"/>
      <c r="C163" s="88"/>
      <c r="D163" s="42"/>
      <c r="E163" s="44"/>
      <c r="F163" s="42"/>
      <c r="G163" s="67"/>
      <c r="I163" s="67"/>
      <c r="K163" s="67"/>
      <c r="L163" s="29"/>
      <c r="M163" s="30"/>
      <c r="N163" s="30"/>
      <c r="O163" s="30"/>
      <c r="P163" s="28"/>
      <c r="Q163" s="20"/>
      <c r="R163" s="78"/>
      <c r="S163" s="74"/>
      <c r="T163" s="27"/>
    </row>
    <row r="164" spans="1:20">
      <c r="A164" s="43"/>
      <c r="B164" s="58"/>
      <c r="C164" s="88"/>
      <c r="D164" s="58"/>
      <c r="E164" s="89"/>
      <c r="F164" s="58"/>
      <c r="G164" s="67"/>
      <c r="I164" s="67"/>
      <c r="K164" s="67"/>
      <c r="L164" s="29"/>
      <c r="M164" s="30"/>
      <c r="N164" s="30"/>
      <c r="O164" s="30"/>
      <c r="P164" s="28"/>
      <c r="Q164" s="20"/>
      <c r="R164" s="78"/>
      <c r="S164" s="74"/>
      <c r="T164" s="27"/>
    </row>
    <row r="165" spans="1:20">
      <c r="A165" s="43"/>
      <c r="B165" s="42"/>
      <c r="C165" s="50"/>
      <c r="D165" s="42"/>
      <c r="E165" s="44"/>
      <c r="F165" s="42"/>
      <c r="G165" s="67"/>
      <c r="I165" s="67"/>
      <c r="K165" s="67"/>
      <c r="L165" s="29"/>
      <c r="M165" s="30"/>
      <c r="N165" s="30"/>
      <c r="O165" s="30"/>
      <c r="P165" s="28"/>
      <c r="Q165" s="20"/>
      <c r="R165" s="78"/>
      <c r="S165" s="74"/>
      <c r="T165" s="27"/>
    </row>
    <row r="166" spans="1:20">
      <c r="A166" s="43"/>
      <c r="B166" s="42"/>
      <c r="C166" s="50"/>
      <c r="D166" s="42"/>
      <c r="E166" s="44"/>
      <c r="F166" s="42"/>
      <c r="G166" s="67"/>
      <c r="I166" s="67"/>
      <c r="K166" s="67"/>
      <c r="L166" s="29"/>
      <c r="M166" s="30"/>
      <c r="N166" s="30"/>
      <c r="O166" s="30"/>
      <c r="P166" s="28"/>
      <c r="Q166" s="20"/>
      <c r="R166" s="78"/>
      <c r="S166" s="74"/>
      <c r="T166" s="27"/>
    </row>
    <row r="167" spans="1:20">
      <c r="A167" s="43"/>
      <c r="B167" s="49"/>
      <c r="C167" s="90"/>
      <c r="D167" s="49"/>
      <c r="E167" s="91"/>
      <c r="F167" s="49"/>
      <c r="G167" s="67"/>
      <c r="I167" s="67"/>
      <c r="K167" s="115"/>
      <c r="L167" s="29"/>
      <c r="M167" s="30"/>
      <c r="N167" s="30"/>
      <c r="O167" s="30"/>
      <c r="P167" s="28"/>
      <c r="Q167" s="20"/>
      <c r="R167" s="78"/>
      <c r="S167" s="74"/>
      <c r="T167" s="27"/>
    </row>
    <row r="168" spans="1:20">
      <c r="A168" s="43"/>
      <c r="B168" s="49"/>
      <c r="C168" s="50"/>
      <c r="D168" s="42"/>
      <c r="E168" s="44"/>
      <c r="F168" s="42"/>
      <c r="G168" s="67"/>
      <c r="I168" s="67"/>
      <c r="K168" s="67"/>
      <c r="L168" s="29"/>
      <c r="M168" s="30"/>
      <c r="N168" s="30"/>
      <c r="O168" s="30"/>
      <c r="P168" s="28"/>
      <c r="Q168" s="20"/>
      <c r="R168" s="78"/>
      <c r="S168" s="74"/>
      <c r="T168" s="27"/>
    </row>
    <row r="169" spans="1:20">
      <c r="A169" s="43"/>
      <c r="B169" s="42"/>
      <c r="C169" s="50"/>
      <c r="D169" s="42"/>
      <c r="E169" s="44"/>
      <c r="F169" s="42"/>
      <c r="G169" s="67"/>
      <c r="I169" s="67"/>
      <c r="K169" s="67"/>
      <c r="L169" s="29"/>
      <c r="M169" s="30"/>
      <c r="N169" s="30"/>
      <c r="O169" s="30"/>
      <c r="P169" s="28"/>
      <c r="Q169" s="20"/>
      <c r="R169" s="78"/>
      <c r="S169" s="74"/>
      <c r="T169" s="27"/>
    </row>
    <row r="170" spans="1:20">
      <c r="A170" s="43"/>
      <c r="B170" s="49"/>
      <c r="C170" s="50"/>
      <c r="D170" s="42"/>
      <c r="E170" s="44"/>
      <c r="F170" s="42"/>
      <c r="G170" s="67"/>
      <c r="I170" s="67"/>
      <c r="K170" s="67"/>
      <c r="L170" s="29"/>
      <c r="M170" s="30"/>
      <c r="N170" s="30"/>
      <c r="O170" s="30"/>
      <c r="P170" s="28"/>
      <c r="Q170" s="20"/>
      <c r="R170" s="78"/>
      <c r="S170" s="74"/>
      <c r="T170" s="27"/>
    </row>
    <row r="171" spans="1:20">
      <c r="A171" s="43"/>
      <c r="B171" s="49"/>
      <c r="C171" s="50"/>
      <c r="D171" s="42"/>
      <c r="E171" s="44"/>
      <c r="F171" s="42"/>
      <c r="G171" s="67"/>
      <c r="I171" s="67"/>
      <c r="K171" s="67"/>
      <c r="L171" s="29"/>
      <c r="M171" s="30"/>
      <c r="N171" s="30"/>
      <c r="O171" s="30"/>
      <c r="P171" s="28"/>
      <c r="Q171" s="20"/>
      <c r="R171" s="78"/>
      <c r="S171" s="74"/>
      <c r="T171" s="27"/>
    </row>
    <row r="172" spans="1:20">
      <c r="A172" s="43"/>
      <c r="B172" s="49"/>
      <c r="C172" s="50"/>
      <c r="D172" s="42"/>
      <c r="E172" s="44"/>
      <c r="F172" s="42"/>
      <c r="G172" s="67"/>
      <c r="I172" s="67"/>
      <c r="K172" s="67"/>
      <c r="L172" s="29"/>
      <c r="M172" s="30"/>
      <c r="N172" s="30"/>
      <c r="O172" s="30"/>
      <c r="P172" s="28"/>
      <c r="Q172" s="20"/>
      <c r="R172" s="78"/>
      <c r="S172" s="74"/>
      <c r="T172" s="27"/>
    </row>
    <row r="173" spans="1:20">
      <c r="A173" s="43"/>
      <c r="B173" s="49"/>
      <c r="C173" s="50"/>
      <c r="D173" s="42"/>
      <c r="E173" s="44"/>
      <c r="F173" s="42"/>
      <c r="G173" s="67"/>
      <c r="I173" s="67"/>
      <c r="K173" s="67"/>
      <c r="L173" s="29"/>
      <c r="M173" s="30"/>
      <c r="N173" s="30"/>
      <c r="O173" s="30"/>
      <c r="P173" s="28"/>
      <c r="Q173" s="20"/>
      <c r="R173" s="78"/>
      <c r="S173" s="74"/>
      <c r="T173" s="27"/>
    </row>
    <row r="174" spans="1:20">
      <c r="A174" s="43"/>
      <c r="B174" s="49"/>
      <c r="C174" s="50"/>
      <c r="D174" s="42"/>
      <c r="E174" s="44"/>
      <c r="F174" s="42"/>
      <c r="G174" s="67"/>
      <c r="I174" s="67"/>
      <c r="K174" s="67"/>
      <c r="L174" s="29"/>
      <c r="M174" s="30"/>
      <c r="N174" s="30"/>
      <c r="O174" s="30"/>
      <c r="P174" s="28"/>
      <c r="Q174" s="20"/>
      <c r="R174" s="78"/>
      <c r="S174" s="74"/>
      <c r="T174" s="27"/>
    </row>
    <row r="175" spans="1:20">
      <c r="A175" s="43"/>
      <c r="B175" s="42"/>
      <c r="C175" s="50"/>
      <c r="D175" s="42"/>
      <c r="E175" s="44"/>
      <c r="F175" s="42"/>
      <c r="G175" s="67"/>
      <c r="I175" s="67"/>
      <c r="K175" s="67"/>
      <c r="L175" s="29"/>
      <c r="M175" s="30"/>
      <c r="N175" s="30"/>
      <c r="O175" s="30"/>
      <c r="P175" s="28"/>
      <c r="Q175" s="20"/>
      <c r="R175" s="78"/>
      <c r="S175" s="74"/>
      <c r="T175" s="27"/>
    </row>
    <row r="176" spans="1:20">
      <c r="A176" s="43"/>
      <c r="B176" s="161"/>
      <c r="C176" s="94"/>
      <c r="D176" s="161"/>
      <c r="E176" s="163"/>
      <c r="F176" s="161"/>
      <c r="G176" s="67"/>
      <c r="I176" s="67"/>
      <c r="K176" s="67"/>
      <c r="L176" s="29"/>
      <c r="M176" s="30"/>
      <c r="N176" s="30"/>
      <c r="O176" s="30"/>
      <c r="P176" s="28"/>
      <c r="Q176" s="20"/>
      <c r="R176" s="78"/>
      <c r="S176" s="74"/>
      <c r="T176" s="27"/>
    </row>
    <row r="177" spans="1:20">
      <c r="A177" s="43"/>
      <c r="B177" s="161"/>
      <c r="C177" s="94"/>
      <c r="D177" s="161"/>
      <c r="E177" s="163"/>
      <c r="F177" s="161"/>
      <c r="G177" s="67"/>
      <c r="I177" s="67"/>
      <c r="K177" s="67"/>
      <c r="L177" s="29"/>
      <c r="M177" s="30"/>
      <c r="N177" s="30"/>
      <c r="O177" s="30"/>
      <c r="P177" s="28"/>
      <c r="Q177" s="20"/>
      <c r="R177" s="78"/>
      <c r="S177" s="74"/>
      <c r="T177" s="27"/>
    </row>
    <row r="178" spans="1:20">
      <c r="A178" s="43"/>
      <c r="B178" s="161"/>
      <c r="C178" s="94"/>
      <c r="D178" s="161"/>
      <c r="E178" s="163"/>
      <c r="F178" s="161"/>
      <c r="G178" s="67"/>
      <c r="I178" s="67"/>
      <c r="K178" s="67"/>
      <c r="L178" s="29"/>
      <c r="M178" s="30"/>
      <c r="N178" s="30"/>
      <c r="O178" s="30"/>
      <c r="P178" s="28"/>
      <c r="Q178" s="20"/>
      <c r="R178" s="78"/>
      <c r="S178" s="74"/>
      <c r="T178" s="27"/>
    </row>
    <row r="179" spans="1:20">
      <c r="A179" s="43"/>
      <c r="B179" s="161"/>
      <c r="C179" s="94"/>
      <c r="D179" s="161"/>
      <c r="E179" s="163"/>
      <c r="F179" s="161"/>
      <c r="G179" s="67"/>
      <c r="I179" s="67"/>
      <c r="K179" s="67"/>
      <c r="L179" s="29"/>
      <c r="M179" s="30"/>
      <c r="N179" s="30"/>
      <c r="O179" s="30"/>
      <c r="P179" s="28"/>
      <c r="Q179" s="20"/>
      <c r="R179" s="78"/>
      <c r="S179" s="74"/>
      <c r="T179" s="27"/>
    </row>
    <row r="180" spans="1:20">
      <c r="A180" s="43"/>
      <c r="B180" s="161"/>
      <c r="C180" s="94"/>
      <c r="D180" s="161"/>
      <c r="E180" s="163"/>
      <c r="F180" s="161"/>
      <c r="G180" s="67"/>
      <c r="I180" s="67"/>
      <c r="K180" s="67"/>
      <c r="L180" s="29"/>
      <c r="M180" s="30"/>
      <c r="N180" s="30"/>
      <c r="O180" s="30"/>
      <c r="P180" s="28"/>
      <c r="Q180" s="20"/>
      <c r="R180" s="78"/>
      <c r="S180" s="74"/>
      <c r="T180" s="27"/>
    </row>
    <row r="181" spans="1:20">
      <c r="A181" s="43"/>
      <c r="B181" s="161"/>
      <c r="C181" s="94"/>
      <c r="D181" s="161"/>
      <c r="E181" s="163"/>
      <c r="F181" s="161"/>
      <c r="G181" s="67"/>
      <c r="I181" s="67"/>
      <c r="K181" s="67"/>
      <c r="L181" s="29"/>
      <c r="M181" s="30"/>
      <c r="N181" s="30"/>
      <c r="O181" s="30"/>
      <c r="P181" s="28"/>
      <c r="Q181" s="20"/>
      <c r="R181" s="78"/>
      <c r="S181" s="74"/>
      <c r="T181" s="27"/>
    </row>
    <row r="182" spans="1:20">
      <c r="A182" s="43"/>
      <c r="B182" s="42"/>
      <c r="C182" s="39"/>
      <c r="D182" s="42"/>
      <c r="E182" s="44"/>
      <c r="F182" s="42"/>
      <c r="G182" s="67"/>
      <c r="I182" s="67"/>
      <c r="K182" s="67"/>
      <c r="L182" s="29"/>
      <c r="M182" s="30"/>
      <c r="N182" s="30"/>
      <c r="O182" s="30"/>
      <c r="P182" s="28"/>
      <c r="Q182" s="20"/>
      <c r="R182" s="78"/>
      <c r="S182" s="74"/>
      <c r="T182" s="27"/>
    </row>
    <row r="183" spans="1:20">
      <c r="A183" s="43"/>
      <c r="B183" s="49"/>
      <c r="C183" s="165"/>
      <c r="D183" s="49"/>
      <c r="E183" s="91"/>
      <c r="F183" s="49"/>
      <c r="G183" s="67"/>
      <c r="I183" s="67"/>
      <c r="K183" s="115"/>
      <c r="L183" s="29"/>
      <c r="M183" s="30"/>
      <c r="N183" s="30"/>
      <c r="O183" s="30"/>
      <c r="P183" s="28"/>
      <c r="Q183" s="20"/>
      <c r="R183" s="78"/>
      <c r="S183" s="74"/>
      <c r="T183" s="27"/>
    </row>
    <row r="184" spans="1:20">
      <c r="A184" s="43"/>
      <c r="B184" s="161"/>
      <c r="C184" s="94"/>
      <c r="D184" s="161"/>
      <c r="E184" s="163"/>
      <c r="F184" s="161"/>
      <c r="G184" s="67"/>
      <c r="H184" s="29"/>
      <c r="I184" s="67"/>
      <c r="J184" s="29"/>
      <c r="K184" s="67"/>
      <c r="L184" s="29"/>
      <c r="M184" s="30"/>
      <c r="N184" s="30"/>
      <c r="O184" s="30"/>
      <c r="P184" s="28"/>
      <c r="Q184" s="20"/>
      <c r="R184" s="78"/>
      <c r="S184" s="74"/>
      <c r="T184" s="27"/>
    </row>
    <row r="185" spans="1:20">
      <c r="A185" s="43"/>
      <c r="B185" s="161"/>
      <c r="C185" s="94"/>
      <c r="D185" s="161"/>
      <c r="E185" s="163"/>
      <c r="F185" s="161"/>
      <c r="G185" s="67"/>
      <c r="H185" s="29"/>
      <c r="I185" s="67"/>
      <c r="J185" s="29"/>
      <c r="K185" s="67"/>
      <c r="L185" s="29"/>
      <c r="M185" s="30"/>
      <c r="N185" s="30"/>
      <c r="O185" s="30"/>
      <c r="P185" s="28"/>
      <c r="Q185" s="20"/>
      <c r="R185" s="78"/>
      <c r="S185" s="74"/>
      <c r="T185" s="27"/>
    </row>
    <row r="186" spans="1:20">
      <c r="A186" s="43"/>
      <c r="B186" s="161"/>
      <c r="C186" s="94"/>
      <c r="D186" s="161"/>
      <c r="E186" s="163"/>
      <c r="F186" s="161"/>
      <c r="G186" s="67"/>
      <c r="H186" s="29"/>
      <c r="I186" s="67"/>
      <c r="J186" s="29"/>
      <c r="K186" s="67"/>
      <c r="L186" s="29"/>
      <c r="M186" s="30"/>
      <c r="N186" s="30"/>
      <c r="O186" s="30"/>
      <c r="P186" s="28"/>
      <c r="Q186" s="20"/>
      <c r="R186" s="78"/>
      <c r="S186" s="74"/>
      <c r="T186" s="27"/>
    </row>
    <row r="187" spans="1:20">
      <c r="A187" s="43"/>
      <c r="B187" s="161"/>
      <c r="C187" s="94"/>
      <c r="D187" s="161"/>
      <c r="E187" s="163"/>
      <c r="F187" s="161"/>
      <c r="G187" s="67"/>
      <c r="H187" s="29"/>
      <c r="I187" s="67"/>
      <c r="J187" s="29"/>
      <c r="K187" s="67"/>
      <c r="L187" s="29"/>
      <c r="M187" s="30"/>
      <c r="N187" s="30"/>
      <c r="O187" s="30"/>
      <c r="P187" s="28"/>
      <c r="Q187" s="20"/>
      <c r="R187" s="78"/>
      <c r="S187" s="74"/>
      <c r="T187" s="27"/>
    </row>
    <row r="188" spans="1:20">
      <c r="A188" s="43"/>
      <c r="B188" s="161"/>
      <c r="C188" s="94"/>
      <c r="D188" s="161"/>
      <c r="E188" s="163"/>
      <c r="F188" s="161"/>
      <c r="G188" s="67"/>
      <c r="H188" s="29"/>
      <c r="I188" s="67"/>
      <c r="J188" s="29"/>
      <c r="K188" s="67"/>
      <c r="L188" s="29"/>
      <c r="M188" s="30"/>
      <c r="N188" s="30"/>
      <c r="O188" s="30"/>
      <c r="P188" s="28"/>
      <c r="Q188" s="20"/>
      <c r="R188" s="78"/>
      <c r="S188" s="74"/>
      <c r="T188" s="27"/>
    </row>
    <row r="189" spans="1:20">
      <c r="A189" s="43"/>
      <c r="B189" s="161"/>
      <c r="C189" s="94"/>
      <c r="D189" s="161"/>
      <c r="E189" s="163"/>
      <c r="F189" s="161"/>
      <c r="G189" s="67"/>
      <c r="H189" s="29"/>
      <c r="I189" s="67"/>
      <c r="J189" s="29"/>
      <c r="K189" s="67"/>
      <c r="L189" s="29"/>
      <c r="M189" s="30"/>
      <c r="N189" s="30"/>
      <c r="O189" s="30"/>
      <c r="P189" s="28"/>
      <c r="Q189" s="20"/>
      <c r="R189" s="78"/>
      <c r="S189" s="74"/>
      <c r="T189" s="27"/>
    </row>
    <row r="190" spans="1:20">
      <c r="A190" s="43"/>
      <c r="B190" s="161"/>
      <c r="C190" s="94"/>
      <c r="D190" s="161"/>
      <c r="E190" s="163"/>
      <c r="F190" s="161"/>
      <c r="G190" s="67"/>
      <c r="H190" s="29"/>
      <c r="I190" s="67"/>
      <c r="J190" s="29"/>
      <c r="K190" s="67"/>
      <c r="L190" s="29"/>
      <c r="M190" s="30"/>
      <c r="N190" s="30"/>
      <c r="O190" s="30"/>
      <c r="P190" s="28"/>
      <c r="Q190" s="20"/>
      <c r="R190" s="78"/>
      <c r="S190" s="74"/>
      <c r="T190" s="27"/>
    </row>
    <row r="191" spans="1:20">
      <c r="A191" s="43"/>
      <c r="B191" s="161"/>
      <c r="C191" s="94"/>
      <c r="D191" s="161"/>
      <c r="E191" s="163"/>
      <c r="F191" s="161"/>
      <c r="G191" s="67"/>
      <c r="H191" s="29"/>
      <c r="I191" s="67"/>
      <c r="J191" s="29"/>
      <c r="K191" s="67"/>
      <c r="L191" s="29"/>
      <c r="M191" s="30"/>
      <c r="N191" s="30"/>
      <c r="O191" s="30"/>
      <c r="P191" s="28"/>
      <c r="Q191" s="20"/>
      <c r="R191" s="78"/>
      <c r="S191" s="74"/>
      <c r="T191" s="27"/>
    </row>
    <row r="192" spans="1:20">
      <c r="A192" s="43"/>
      <c r="B192" s="161"/>
      <c r="C192" s="94"/>
      <c r="D192" s="161"/>
      <c r="E192" s="163"/>
      <c r="F192" s="161"/>
      <c r="G192" s="67"/>
      <c r="H192" s="29"/>
      <c r="I192" s="67"/>
      <c r="J192" s="29"/>
      <c r="K192" s="67"/>
      <c r="L192" s="29"/>
      <c r="M192" s="30"/>
      <c r="N192" s="30"/>
      <c r="O192" s="30"/>
      <c r="P192" s="28"/>
      <c r="Q192" s="20"/>
      <c r="R192" s="78"/>
      <c r="S192" s="74"/>
      <c r="T192" s="27"/>
    </row>
    <row r="193" spans="1:20">
      <c r="A193" s="43"/>
      <c r="B193" s="161"/>
      <c r="C193" s="94"/>
      <c r="D193" s="161"/>
      <c r="E193" s="163"/>
      <c r="F193" s="161"/>
      <c r="G193" s="67"/>
      <c r="H193" s="29"/>
      <c r="I193" s="67"/>
      <c r="J193" s="29"/>
      <c r="K193" s="67"/>
      <c r="L193" s="29"/>
      <c r="M193" s="30"/>
      <c r="N193" s="30"/>
      <c r="O193" s="30"/>
      <c r="P193" s="28"/>
      <c r="Q193" s="20"/>
      <c r="R193" s="78"/>
      <c r="S193" s="74"/>
      <c r="T193" s="27"/>
    </row>
    <row r="194" spans="1:20">
      <c r="A194" s="43"/>
      <c r="B194" s="161"/>
      <c r="C194" s="94"/>
      <c r="D194" s="161"/>
      <c r="E194" s="163"/>
      <c r="F194" s="161"/>
      <c r="G194" s="67"/>
      <c r="H194" s="29"/>
      <c r="I194" s="67"/>
      <c r="J194" s="29"/>
      <c r="K194" s="67"/>
      <c r="L194" s="29"/>
      <c r="M194" s="30"/>
      <c r="N194" s="30"/>
      <c r="O194" s="30"/>
      <c r="P194" s="28"/>
      <c r="Q194" s="20"/>
      <c r="R194" s="78"/>
      <c r="S194" s="74"/>
      <c r="T194" s="27"/>
    </row>
    <row r="195" spans="1:20">
      <c r="A195" s="43"/>
      <c r="B195" s="161"/>
      <c r="C195" s="94"/>
      <c r="D195" s="161"/>
      <c r="E195" s="163"/>
      <c r="F195" s="161"/>
      <c r="G195" s="67"/>
      <c r="H195" s="29"/>
      <c r="I195" s="67"/>
      <c r="J195" s="29"/>
      <c r="K195" s="67"/>
      <c r="L195" s="29"/>
      <c r="M195" s="30"/>
      <c r="N195" s="30"/>
      <c r="O195" s="30"/>
      <c r="P195" s="28"/>
      <c r="Q195" s="20"/>
      <c r="R195" s="78"/>
      <c r="S195" s="74"/>
      <c r="T195" s="27"/>
    </row>
    <row r="196" spans="1:20">
      <c r="A196" s="43"/>
      <c r="B196" s="161"/>
      <c r="C196" s="94"/>
      <c r="D196" s="161"/>
      <c r="E196" s="163"/>
      <c r="F196" s="161"/>
      <c r="G196" s="67"/>
      <c r="H196" s="29"/>
      <c r="I196" s="67"/>
      <c r="J196" s="29"/>
      <c r="K196" s="67"/>
      <c r="L196" s="29"/>
      <c r="M196" s="30"/>
      <c r="N196" s="30"/>
      <c r="O196" s="30"/>
      <c r="P196" s="28"/>
      <c r="Q196" s="20"/>
      <c r="R196" s="78"/>
      <c r="S196" s="74"/>
      <c r="T196" s="27"/>
    </row>
    <row r="197" spans="1:20">
      <c r="A197" s="43"/>
      <c r="B197" s="161"/>
      <c r="C197" s="94"/>
      <c r="D197" s="161"/>
      <c r="E197" s="163"/>
      <c r="F197" s="161"/>
      <c r="G197" s="67"/>
      <c r="H197" s="29"/>
      <c r="I197" s="67"/>
      <c r="J197" s="29"/>
      <c r="K197" s="67"/>
      <c r="L197" s="29"/>
      <c r="M197" s="30"/>
      <c r="N197" s="30"/>
      <c r="O197" s="30"/>
      <c r="P197" s="28"/>
      <c r="Q197" s="20"/>
      <c r="R197" s="78"/>
      <c r="S197" s="74"/>
      <c r="T197" s="27"/>
    </row>
    <row r="198" spans="1:20">
      <c r="A198" s="43"/>
      <c r="B198" s="161"/>
      <c r="C198" s="94"/>
      <c r="D198" s="161"/>
      <c r="E198" s="163"/>
      <c r="F198" s="161"/>
      <c r="G198" s="67"/>
      <c r="H198" s="29"/>
      <c r="I198" s="67"/>
      <c r="J198" s="29"/>
      <c r="K198" s="67"/>
      <c r="L198" s="29"/>
      <c r="M198" s="30"/>
      <c r="N198" s="30"/>
      <c r="O198" s="30"/>
      <c r="P198" s="28"/>
      <c r="Q198" s="20"/>
      <c r="R198" s="78"/>
      <c r="S198" s="74"/>
      <c r="T198" s="27"/>
    </row>
    <row r="199" spans="1:20">
      <c r="A199" s="43"/>
      <c r="B199" s="161"/>
      <c r="C199" s="94"/>
      <c r="D199" s="161"/>
      <c r="E199" s="163"/>
      <c r="F199" s="161"/>
      <c r="G199" s="67"/>
      <c r="H199" s="29"/>
      <c r="I199" s="67"/>
      <c r="J199" s="29"/>
      <c r="K199" s="67"/>
      <c r="L199" s="29"/>
      <c r="M199" s="30"/>
      <c r="N199" s="30"/>
      <c r="O199" s="30"/>
      <c r="P199" s="28"/>
      <c r="Q199" s="20"/>
      <c r="R199" s="78"/>
      <c r="S199" s="74"/>
      <c r="T199" s="27"/>
    </row>
    <row r="200" spans="1:20">
      <c r="A200" s="43"/>
      <c r="B200" s="161"/>
      <c r="C200" s="94"/>
      <c r="D200" s="161"/>
      <c r="E200" s="163"/>
      <c r="F200" s="161"/>
      <c r="G200" s="67"/>
      <c r="H200" s="29"/>
      <c r="I200" s="67"/>
      <c r="J200" s="29"/>
      <c r="K200" s="67"/>
      <c r="L200" s="29"/>
      <c r="M200" s="30"/>
      <c r="N200" s="30"/>
      <c r="O200" s="30"/>
      <c r="P200" s="28"/>
      <c r="Q200" s="20"/>
      <c r="R200" s="78"/>
      <c r="S200" s="74"/>
      <c r="T200" s="27"/>
    </row>
    <row r="201" spans="1:20">
      <c r="A201" s="43"/>
      <c r="B201" s="161"/>
      <c r="C201" s="94"/>
      <c r="D201" s="161"/>
      <c r="E201" s="163"/>
      <c r="F201" s="161"/>
      <c r="G201" s="67"/>
      <c r="H201" s="29"/>
      <c r="I201" s="67"/>
      <c r="J201" s="29"/>
      <c r="K201" s="67"/>
      <c r="L201" s="29"/>
      <c r="M201" s="30"/>
      <c r="N201" s="30"/>
      <c r="O201" s="30"/>
      <c r="P201" s="28"/>
      <c r="Q201" s="20"/>
      <c r="R201" s="78"/>
      <c r="S201" s="74"/>
      <c r="T201" s="27"/>
    </row>
    <row r="202" spans="1:20">
      <c r="A202" s="43"/>
      <c r="B202" s="161"/>
      <c r="C202" s="94"/>
      <c r="D202" s="161"/>
      <c r="E202" s="163"/>
      <c r="F202" s="161"/>
      <c r="G202" s="67"/>
      <c r="H202" s="29"/>
      <c r="I202" s="67"/>
      <c r="J202" s="29"/>
      <c r="K202" s="67"/>
      <c r="L202" s="29"/>
      <c r="M202" s="30"/>
      <c r="N202" s="30"/>
      <c r="O202" s="30"/>
      <c r="P202" s="28"/>
      <c r="Q202" s="20"/>
      <c r="R202" s="78"/>
      <c r="S202" s="74"/>
      <c r="T202" s="27"/>
    </row>
    <row r="203" spans="1:20">
      <c r="A203" s="43"/>
      <c r="B203" s="161"/>
      <c r="C203" s="94"/>
      <c r="D203" s="161"/>
      <c r="E203" s="163"/>
      <c r="F203" s="161"/>
      <c r="G203" s="67"/>
      <c r="H203" s="29"/>
      <c r="I203" s="67"/>
      <c r="J203" s="29"/>
      <c r="K203" s="67"/>
      <c r="L203" s="29"/>
      <c r="M203" s="30"/>
      <c r="N203" s="30"/>
      <c r="O203" s="30"/>
      <c r="P203" s="28"/>
      <c r="Q203" s="20"/>
      <c r="R203" s="78"/>
      <c r="S203" s="74"/>
      <c r="T203" s="27"/>
    </row>
    <row r="204" spans="1:20">
      <c r="A204" s="43"/>
      <c r="B204" s="161"/>
      <c r="C204" s="94"/>
      <c r="D204" s="161"/>
      <c r="E204" s="163"/>
      <c r="F204" s="161"/>
      <c r="G204" s="67"/>
      <c r="H204" s="29"/>
      <c r="I204" s="67"/>
      <c r="J204" s="29"/>
      <c r="K204" s="67"/>
      <c r="L204" s="29"/>
      <c r="M204" s="30"/>
      <c r="N204" s="30"/>
      <c r="O204" s="30"/>
      <c r="P204" s="28"/>
      <c r="Q204" s="20"/>
      <c r="R204" s="78"/>
      <c r="S204" s="74"/>
      <c r="T204" s="27"/>
    </row>
    <row r="205" spans="1:20">
      <c r="A205" s="43"/>
      <c r="B205" s="161"/>
      <c r="C205" s="94"/>
      <c r="D205" s="161"/>
      <c r="E205" s="163"/>
      <c r="F205" s="161"/>
      <c r="G205" s="67"/>
      <c r="H205" s="29"/>
      <c r="I205" s="67"/>
      <c r="J205" s="29"/>
      <c r="K205" s="67"/>
      <c r="L205" s="29"/>
      <c r="M205" s="30"/>
      <c r="N205" s="30"/>
      <c r="O205" s="30"/>
      <c r="P205" s="28"/>
      <c r="Q205" s="20"/>
      <c r="R205" s="78"/>
      <c r="S205" s="74"/>
      <c r="T205" s="27"/>
    </row>
    <row r="206" spans="1:20">
      <c r="A206" s="43"/>
      <c r="B206" s="58"/>
      <c r="C206" s="67"/>
      <c r="D206" s="58"/>
      <c r="E206" s="89"/>
      <c r="F206" s="58"/>
      <c r="G206" s="67"/>
      <c r="H206" s="29"/>
      <c r="I206" s="67"/>
      <c r="J206" s="29"/>
      <c r="K206" s="67"/>
      <c r="L206" s="29"/>
      <c r="M206" s="30"/>
      <c r="N206" s="30"/>
      <c r="O206" s="30"/>
      <c r="P206" s="28"/>
      <c r="Q206" s="20"/>
      <c r="R206" s="78"/>
      <c r="S206" s="74"/>
      <c r="T206" s="27"/>
    </row>
    <row r="207" spans="1:20">
      <c r="A207" s="43"/>
      <c r="B207" s="42"/>
      <c r="C207" s="166"/>
      <c r="D207" s="42"/>
      <c r="E207" s="44"/>
      <c r="F207" s="42"/>
      <c r="G207" s="67"/>
      <c r="H207" s="29"/>
      <c r="I207" s="67"/>
      <c r="J207" s="29"/>
      <c r="K207" s="67"/>
      <c r="L207" s="29"/>
      <c r="M207" s="30"/>
      <c r="N207" s="30"/>
      <c r="O207" s="30"/>
      <c r="P207" s="28"/>
      <c r="Q207" s="20"/>
      <c r="R207" s="78"/>
      <c r="S207" s="74"/>
      <c r="T207" s="27"/>
    </row>
    <row r="208" spans="1:20">
      <c r="A208" s="43"/>
      <c r="B208" s="107"/>
      <c r="C208" s="111"/>
      <c r="D208" s="109"/>
      <c r="E208" s="101"/>
      <c r="F208" s="107"/>
      <c r="G208" s="67"/>
      <c r="I208" s="67"/>
      <c r="K208" s="67"/>
      <c r="L208" s="29"/>
      <c r="M208" s="30"/>
      <c r="N208" s="30"/>
      <c r="O208" s="30"/>
      <c r="P208" s="28"/>
      <c r="Q208" s="20"/>
      <c r="R208" s="78"/>
      <c r="S208" s="74"/>
      <c r="T208" s="27"/>
    </row>
    <row r="209" spans="1:20">
      <c r="A209" s="43"/>
      <c r="B209" s="107"/>
      <c r="C209" s="111"/>
      <c r="D209" s="109"/>
      <c r="E209" s="101"/>
      <c r="F209" s="107"/>
      <c r="G209" s="67"/>
      <c r="I209" s="67"/>
      <c r="K209" s="67"/>
      <c r="L209" s="29"/>
      <c r="M209" s="30"/>
      <c r="N209" s="30"/>
      <c r="O209" s="30"/>
      <c r="P209" s="28"/>
      <c r="Q209" s="20"/>
      <c r="R209" s="78"/>
      <c r="S209" s="74"/>
      <c r="T209" s="27"/>
    </row>
    <row r="210" spans="1:20">
      <c r="A210" s="43"/>
      <c r="B210" s="107"/>
      <c r="C210" s="113"/>
      <c r="D210" s="109"/>
      <c r="E210" s="116"/>
      <c r="F210" s="107"/>
      <c r="G210" s="67"/>
      <c r="I210" s="67"/>
      <c r="K210" s="115"/>
      <c r="L210" s="29"/>
      <c r="M210" s="30"/>
      <c r="N210" s="30"/>
      <c r="O210" s="30"/>
      <c r="P210" s="28"/>
      <c r="Q210" s="20"/>
      <c r="R210" s="78"/>
      <c r="S210" s="74"/>
      <c r="T210" s="27"/>
    </row>
    <row r="211" spans="1:20">
      <c r="A211" s="43"/>
      <c r="B211" s="49"/>
      <c r="C211" s="50"/>
      <c r="D211" s="42"/>
      <c r="E211" s="44"/>
      <c r="F211" s="42"/>
      <c r="G211" s="67"/>
      <c r="I211" s="67"/>
      <c r="K211" s="115"/>
      <c r="L211" s="29"/>
      <c r="M211" s="30"/>
      <c r="N211" s="30"/>
      <c r="O211" s="30"/>
      <c r="P211" s="28"/>
      <c r="Q211" s="20"/>
      <c r="R211" s="78"/>
      <c r="S211" s="74"/>
      <c r="T211" s="27"/>
    </row>
    <row r="212" spans="1:20">
      <c r="A212" s="43"/>
      <c r="B212" s="49"/>
      <c r="C212" s="50"/>
      <c r="D212" s="42"/>
      <c r="E212" s="44"/>
      <c r="F212" s="42"/>
      <c r="G212" s="67"/>
      <c r="I212" s="67"/>
      <c r="K212" s="185"/>
      <c r="L212" s="29"/>
      <c r="M212" s="30"/>
      <c r="N212" s="30"/>
      <c r="O212" s="30"/>
      <c r="P212" s="28"/>
      <c r="Q212" s="20"/>
      <c r="R212" s="78"/>
      <c r="S212" s="74"/>
      <c r="T212" s="27"/>
    </row>
    <row r="213" spans="1:20">
      <c r="A213" s="43"/>
      <c r="B213" s="49"/>
      <c r="C213" s="169"/>
      <c r="D213" s="42"/>
      <c r="E213" s="42"/>
      <c r="F213" s="42"/>
      <c r="G213" s="44"/>
      <c r="H213" s="8"/>
      <c r="I213" s="44"/>
      <c r="J213" s="8"/>
      <c r="K213" s="44"/>
      <c r="L213" s="29"/>
      <c r="M213" s="30"/>
      <c r="N213" s="30"/>
      <c r="O213" s="30"/>
      <c r="P213" s="28"/>
      <c r="Q213" s="20"/>
      <c r="R213" s="78"/>
      <c r="S213" s="74"/>
      <c r="T213" s="27"/>
    </row>
    <row r="214" spans="1:20">
      <c r="A214" s="43"/>
      <c r="B214" s="49"/>
      <c r="C214" s="169"/>
      <c r="D214" s="42"/>
      <c r="E214" s="42"/>
      <c r="F214" s="42"/>
      <c r="G214" s="44"/>
      <c r="H214" s="8"/>
      <c r="I214" s="44"/>
      <c r="J214" s="8"/>
      <c r="K214" s="44"/>
      <c r="L214" s="29"/>
      <c r="M214" s="30"/>
      <c r="N214" s="30"/>
      <c r="O214" s="30"/>
      <c r="P214" s="28"/>
      <c r="Q214" s="20"/>
      <c r="R214" s="78"/>
      <c r="S214" s="74"/>
      <c r="T214" s="27"/>
    </row>
    <row r="215" spans="1:20">
      <c r="A215" s="43"/>
      <c r="B215" s="42"/>
      <c r="C215" s="169"/>
      <c r="D215" s="42"/>
      <c r="E215" s="42"/>
      <c r="F215" s="42"/>
      <c r="G215" s="44"/>
      <c r="H215" s="8"/>
      <c r="I215" s="44"/>
      <c r="J215" s="8"/>
      <c r="K215" s="44"/>
      <c r="L215" s="29"/>
      <c r="M215" s="30"/>
      <c r="N215" s="30"/>
      <c r="O215" s="30"/>
      <c r="P215" s="28"/>
      <c r="Q215" s="20"/>
      <c r="R215" s="78"/>
      <c r="S215" s="74"/>
      <c r="T215" s="27"/>
    </row>
    <row r="216" spans="1:20">
      <c r="A216" s="43"/>
      <c r="B216" s="42"/>
      <c r="C216" s="42"/>
      <c r="D216" s="42"/>
      <c r="E216" s="42"/>
      <c r="F216" s="42"/>
      <c r="G216" s="44"/>
      <c r="H216" s="8"/>
      <c r="I216" s="44"/>
      <c r="J216" s="8"/>
      <c r="K216" s="44"/>
      <c r="L216" s="29"/>
      <c r="M216" s="30"/>
      <c r="N216" s="30"/>
      <c r="O216" s="30"/>
      <c r="P216" s="28"/>
      <c r="Q216" s="20"/>
      <c r="R216" s="78"/>
      <c r="S216" s="74"/>
      <c r="T216" s="27"/>
    </row>
    <row r="217" spans="1:20">
      <c r="A217" s="43"/>
      <c r="B217" s="42"/>
      <c r="C217" s="42"/>
      <c r="D217" s="42"/>
      <c r="E217" s="42"/>
      <c r="F217" s="42"/>
      <c r="G217" s="44"/>
      <c r="H217" s="8"/>
      <c r="I217" s="44"/>
      <c r="J217" s="8"/>
      <c r="K217" s="44"/>
      <c r="L217" s="29"/>
      <c r="M217" s="30"/>
      <c r="N217" s="30"/>
      <c r="O217" s="30"/>
      <c r="P217" s="28"/>
      <c r="Q217" s="20"/>
      <c r="R217" s="78"/>
      <c r="S217" s="74"/>
      <c r="T217" s="27"/>
    </row>
    <row r="218" spans="1:20">
      <c r="A218" s="43"/>
      <c r="B218" s="42"/>
      <c r="C218" s="169"/>
      <c r="D218" s="42"/>
      <c r="E218" s="42"/>
      <c r="F218" s="42"/>
      <c r="G218" s="44"/>
      <c r="H218" s="8"/>
      <c r="I218" s="44"/>
      <c r="J218" s="8"/>
      <c r="K218" s="44"/>
      <c r="L218" s="29"/>
      <c r="M218" s="30"/>
      <c r="N218" s="30"/>
      <c r="O218" s="30"/>
      <c r="P218" s="28"/>
      <c r="Q218" s="20"/>
      <c r="R218" s="78"/>
      <c r="S218" s="74"/>
      <c r="T218" s="27"/>
    </row>
    <row r="219" spans="1:20">
      <c r="A219" s="43"/>
      <c r="B219" s="42"/>
      <c r="C219" s="169"/>
      <c r="D219" s="42"/>
      <c r="E219" s="42"/>
      <c r="F219" s="42"/>
      <c r="G219" s="44"/>
      <c r="H219" s="8"/>
      <c r="I219" s="44"/>
      <c r="J219" s="8"/>
      <c r="K219" s="44"/>
      <c r="L219" s="29"/>
      <c r="M219" s="30"/>
      <c r="N219" s="30"/>
      <c r="O219" s="30"/>
      <c r="P219" s="28"/>
      <c r="Q219" s="20"/>
      <c r="R219" s="78"/>
      <c r="S219" s="74"/>
      <c r="T219" s="27"/>
    </row>
    <row r="220" spans="1:20">
      <c r="A220" s="43"/>
      <c r="B220" s="49"/>
      <c r="C220" s="171"/>
      <c r="D220" s="42"/>
      <c r="E220" s="42"/>
      <c r="F220" s="42"/>
      <c r="G220" s="44"/>
      <c r="H220" s="8"/>
      <c r="I220" s="44"/>
      <c r="J220" s="8"/>
      <c r="K220" s="91"/>
      <c r="L220" s="29"/>
      <c r="M220" s="30"/>
      <c r="N220" s="30"/>
      <c r="O220" s="30"/>
      <c r="P220" s="28"/>
      <c r="Q220" s="20"/>
      <c r="R220" s="78"/>
      <c r="S220" s="74"/>
      <c r="T220" s="27"/>
    </row>
    <row r="221" spans="1:20">
      <c r="A221" s="43"/>
      <c r="B221" s="49"/>
      <c r="C221" s="169"/>
      <c r="D221" s="42"/>
      <c r="E221" s="42"/>
      <c r="F221" s="42"/>
      <c r="G221" s="44"/>
      <c r="H221" s="8"/>
      <c r="I221" s="44"/>
      <c r="J221" s="8"/>
      <c r="K221" s="44"/>
      <c r="L221" s="29"/>
      <c r="M221" s="30"/>
      <c r="N221" s="30"/>
      <c r="O221" s="30"/>
      <c r="P221" s="28"/>
      <c r="Q221" s="20"/>
      <c r="R221" s="78"/>
      <c r="S221" s="74"/>
      <c r="T221" s="27"/>
    </row>
    <row r="222" spans="1:20">
      <c r="A222" s="43"/>
      <c r="B222" s="49"/>
      <c r="C222" s="169"/>
      <c r="D222" s="107"/>
      <c r="E222" s="42"/>
      <c r="F222" s="170"/>
      <c r="G222" s="44"/>
      <c r="H222" s="8"/>
      <c r="I222" s="44"/>
      <c r="J222" s="8"/>
      <c r="K222" s="44"/>
      <c r="L222" s="29"/>
      <c r="M222" s="30"/>
      <c r="N222" s="30"/>
      <c r="O222" s="30"/>
      <c r="P222" s="28"/>
      <c r="Q222" s="20"/>
      <c r="R222" s="78"/>
      <c r="S222" s="74"/>
      <c r="T222" s="27"/>
    </row>
    <row r="223" spans="1:20">
      <c r="A223" s="43"/>
      <c r="B223" s="49"/>
      <c r="C223" s="169"/>
      <c r="D223" s="107"/>
      <c r="E223" s="42"/>
      <c r="F223" s="170"/>
      <c r="G223" s="44"/>
      <c r="H223" s="8"/>
      <c r="I223" s="44"/>
      <c r="J223" s="8"/>
      <c r="K223" s="44"/>
      <c r="L223" s="29"/>
      <c r="M223" s="30"/>
      <c r="N223" s="30"/>
      <c r="O223" s="30"/>
      <c r="P223" s="28"/>
      <c r="Q223" s="20"/>
      <c r="R223" s="78"/>
      <c r="S223" s="74"/>
      <c r="T223" s="27"/>
    </row>
    <row r="224" spans="1:20">
      <c r="A224" s="43"/>
      <c r="B224" s="42"/>
      <c r="C224" s="169"/>
      <c r="D224" s="107"/>
      <c r="E224" s="42"/>
      <c r="F224" s="170"/>
      <c r="G224" s="44"/>
      <c r="H224" s="8"/>
      <c r="I224" s="44"/>
      <c r="J224" s="8"/>
      <c r="K224" s="44"/>
      <c r="L224" s="29"/>
      <c r="M224" s="30"/>
      <c r="N224" s="30"/>
      <c r="O224" s="30"/>
      <c r="P224" s="28"/>
      <c r="Q224" s="20"/>
      <c r="R224" s="78"/>
      <c r="S224" s="74"/>
      <c r="T224" s="27"/>
    </row>
    <row r="225" spans="1:20">
      <c r="A225" s="43"/>
      <c r="B225" s="42"/>
      <c r="C225" s="42"/>
      <c r="D225" s="107"/>
      <c r="E225" s="42"/>
      <c r="F225" s="170"/>
      <c r="G225" s="44"/>
      <c r="H225" s="8"/>
      <c r="I225" s="44"/>
      <c r="J225" s="8"/>
      <c r="K225" s="44"/>
      <c r="L225" s="29"/>
      <c r="M225" s="30"/>
      <c r="N225" s="30"/>
      <c r="O225" s="30"/>
      <c r="P225" s="28"/>
      <c r="Q225" s="20"/>
      <c r="R225" s="78"/>
      <c r="S225" s="74"/>
      <c r="T225" s="27"/>
    </row>
    <row r="226" spans="1:20">
      <c r="A226" s="43"/>
      <c r="B226" s="42"/>
      <c r="C226" s="42"/>
      <c r="D226" s="107"/>
      <c r="E226" s="42"/>
      <c r="F226" s="170"/>
      <c r="G226" s="44"/>
      <c r="H226" s="8"/>
      <c r="I226" s="44"/>
      <c r="J226" s="8"/>
      <c r="K226" s="44"/>
      <c r="L226" s="29"/>
      <c r="M226" s="30"/>
      <c r="N226" s="30"/>
      <c r="O226" s="30"/>
      <c r="P226" s="28"/>
      <c r="Q226" s="20"/>
      <c r="R226" s="78"/>
      <c r="S226" s="74"/>
      <c r="T226" s="27"/>
    </row>
    <row r="227" spans="1:20">
      <c r="A227" s="43"/>
      <c r="B227" s="42"/>
      <c r="C227" s="169"/>
      <c r="D227" s="107"/>
      <c r="E227" s="42"/>
      <c r="F227" s="170"/>
      <c r="G227" s="44"/>
      <c r="H227" s="8"/>
      <c r="I227" s="44"/>
      <c r="J227" s="8"/>
      <c r="K227" s="44"/>
      <c r="L227" s="29"/>
      <c r="M227" s="30"/>
      <c r="N227" s="30"/>
      <c r="O227" s="30"/>
      <c r="P227" s="28"/>
      <c r="Q227" s="20"/>
      <c r="R227" s="78"/>
      <c r="S227" s="74"/>
      <c r="T227" s="27"/>
    </row>
    <row r="228" spans="1:20">
      <c r="A228" s="43"/>
      <c r="B228" s="42"/>
      <c r="C228" s="169"/>
      <c r="D228" s="107"/>
      <c r="E228" s="42"/>
      <c r="F228" s="170"/>
      <c r="G228" s="44"/>
      <c r="H228" s="8"/>
      <c r="I228" s="44"/>
      <c r="J228" s="8"/>
      <c r="K228" s="44"/>
      <c r="L228" s="29"/>
      <c r="M228" s="30"/>
      <c r="N228" s="30"/>
      <c r="O228" s="30"/>
      <c r="P228" s="28"/>
      <c r="Q228" s="20"/>
      <c r="R228" s="78"/>
      <c r="S228" s="74"/>
      <c r="T228" s="27"/>
    </row>
    <row r="229" spans="1:20">
      <c r="A229" s="43"/>
      <c r="B229" s="49"/>
      <c r="C229" s="50"/>
      <c r="D229" s="42"/>
      <c r="E229" s="44"/>
      <c r="F229" s="42"/>
      <c r="G229" s="67"/>
      <c r="I229" s="67"/>
      <c r="K229" s="67"/>
      <c r="L229" s="29"/>
      <c r="M229" s="30"/>
      <c r="N229" s="30"/>
      <c r="O229" s="30"/>
      <c r="P229" s="28"/>
      <c r="Q229" s="20"/>
      <c r="R229" s="78"/>
      <c r="S229" s="74"/>
      <c r="T229" s="27"/>
    </row>
    <row r="230" spans="1:20">
      <c r="A230" s="43"/>
      <c r="B230" s="49"/>
      <c r="C230" s="50"/>
      <c r="D230" s="42"/>
      <c r="E230" s="44"/>
      <c r="F230" s="42"/>
      <c r="G230" s="67"/>
      <c r="I230" s="67"/>
      <c r="K230" s="67"/>
      <c r="L230" s="29"/>
      <c r="M230" s="30"/>
      <c r="N230" s="30"/>
      <c r="O230" s="30"/>
      <c r="P230" s="28"/>
      <c r="Q230" s="20"/>
      <c r="R230" s="78"/>
      <c r="S230" s="74"/>
      <c r="T230" s="27"/>
    </row>
    <row r="231" spans="1:20">
      <c r="A231" s="43"/>
      <c r="B231" s="42"/>
      <c r="C231" s="50"/>
      <c r="D231" s="42"/>
      <c r="E231" s="44"/>
      <c r="F231" s="42"/>
      <c r="G231" s="67"/>
      <c r="I231" s="67"/>
      <c r="K231" s="67"/>
      <c r="L231" s="29"/>
      <c r="M231" s="30"/>
      <c r="N231" s="30"/>
      <c r="O231" s="30"/>
      <c r="P231" s="28"/>
      <c r="Q231" s="20"/>
      <c r="R231" s="78"/>
      <c r="S231" s="74"/>
      <c r="T231" s="27"/>
    </row>
    <row r="232" spans="1:20">
      <c r="A232" s="43"/>
      <c r="B232" s="58"/>
      <c r="C232" s="88"/>
      <c r="D232" s="58"/>
      <c r="E232" s="89"/>
      <c r="F232" s="58"/>
      <c r="G232" s="67"/>
      <c r="I232" s="67"/>
      <c r="K232" s="67"/>
      <c r="L232" s="29"/>
      <c r="M232" s="30"/>
      <c r="N232" s="30"/>
      <c r="O232" s="30"/>
      <c r="P232" s="28"/>
      <c r="Q232" s="20"/>
      <c r="R232" s="78"/>
      <c r="S232" s="74"/>
      <c r="T232" s="27"/>
    </row>
    <row r="233" spans="1:20">
      <c r="A233" s="43"/>
      <c r="B233" s="58"/>
      <c r="C233" s="88"/>
      <c r="D233" s="58"/>
      <c r="E233" s="89"/>
      <c r="F233" s="58"/>
      <c r="G233" s="67"/>
      <c r="I233" s="67"/>
      <c r="K233" s="67"/>
      <c r="L233" s="29"/>
      <c r="M233" s="30"/>
      <c r="N233" s="30"/>
      <c r="O233" s="30"/>
      <c r="P233" s="28"/>
      <c r="Q233" s="20"/>
      <c r="R233" s="78"/>
      <c r="S233" s="74"/>
      <c r="T233" s="27"/>
    </row>
    <row r="234" spans="1:20">
      <c r="A234" s="43"/>
      <c r="B234" s="42"/>
      <c r="C234" s="50"/>
      <c r="D234" s="42"/>
      <c r="E234" s="44"/>
      <c r="F234" s="42"/>
      <c r="G234" s="67"/>
      <c r="I234" s="67"/>
      <c r="K234" s="67"/>
      <c r="L234" s="29"/>
      <c r="M234" s="30"/>
      <c r="N234" s="30"/>
      <c r="O234" s="30"/>
      <c r="P234" s="28"/>
      <c r="Q234" s="20"/>
      <c r="R234" s="78"/>
      <c r="S234" s="74"/>
      <c r="T234" s="27"/>
    </row>
    <row r="235" spans="1:20">
      <c r="A235" s="43"/>
      <c r="B235" s="49"/>
      <c r="C235" s="50"/>
      <c r="D235" s="42"/>
      <c r="E235" s="44"/>
      <c r="F235" s="42"/>
      <c r="G235" s="67"/>
      <c r="I235" s="67"/>
      <c r="K235" s="115"/>
      <c r="L235" s="29"/>
      <c r="M235" s="30"/>
      <c r="N235" s="30"/>
      <c r="O235" s="30"/>
      <c r="P235" s="28"/>
      <c r="Q235" s="20"/>
      <c r="R235" s="78"/>
      <c r="S235" s="74"/>
      <c r="T235" s="27"/>
    </row>
    <row r="236" spans="1:20">
      <c r="A236" s="43"/>
      <c r="B236" s="49"/>
      <c r="C236" s="50"/>
      <c r="D236" s="42"/>
      <c r="E236" s="44"/>
      <c r="F236" s="42"/>
      <c r="G236" s="67"/>
      <c r="I236" s="67"/>
      <c r="K236" s="67"/>
      <c r="L236" s="29"/>
      <c r="M236" s="30"/>
      <c r="N236" s="30"/>
      <c r="O236" s="30"/>
      <c r="P236" s="28"/>
      <c r="Q236" s="20"/>
      <c r="R236" s="78"/>
      <c r="S236" s="74"/>
      <c r="T236" s="27"/>
    </row>
    <row r="237" spans="1:20">
      <c r="A237" s="43"/>
      <c r="B237" s="49"/>
      <c r="C237" s="50"/>
      <c r="D237" s="42"/>
      <c r="E237" s="44"/>
      <c r="F237" s="42"/>
      <c r="G237" s="67"/>
      <c r="I237" s="67"/>
      <c r="K237" s="67"/>
      <c r="L237" s="29"/>
      <c r="M237" s="30"/>
      <c r="N237" s="30"/>
      <c r="O237" s="30"/>
      <c r="P237" s="28"/>
      <c r="Q237" s="20"/>
      <c r="R237" s="78"/>
      <c r="S237" s="74"/>
      <c r="T237" s="27"/>
    </row>
    <row r="238" spans="1:20">
      <c r="A238" s="43"/>
      <c r="B238" s="42"/>
      <c r="C238" s="50"/>
      <c r="D238" s="42"/>
      <c r="E238" s="44"/>
      <c r="F238" s="42"/>
      <c r="G238" s="67"/>
      <c r="I238" s="67"/>
      <c r="K238" s="67"/>
      <c r="L238" s="29"/>
      <c r="M238" s="30"/>
      <c r="N238" s="30"/>
      <c r="O238" s="30"/>
      <c r="P238" s="28"/>
      <c r="Q238" s="20"/>
      <c r="R238" s="78"/>
      <c r="S238" s="74"/>
      <c r="T238" s="27"/>
    </row>
    <row r="239" spans="1:20">
      <c r="A239" s="43"/>
      <c r="B239" s="58"/>
      <c r="C239" s="88"/>
      <c r="D239" s="58"/>
      <c r="E239" s="89"/>
      <c r="F239" s="58"/>
      <c r="G239" s="67"/>
      <c r="I239" s="67"/>
      <c r="K239" s="67"/>
      <c r="L239" s="29"/>
      <c r="M239" s="30"/>
      <c r="N239" s="30"/>
      <c r="O239" s="30"/>
      <c r="P239" s="28"/>
      <c r="Q239" s="20"/>
      <c r="R239" s="78"/>
      <c r="S239" s="74"/>
      <c r="T239" s="27"/>
    </row>
    <row r="240" spans="1:20">
      <c r="A240" s="43"/>
      <c r="B240" s="58"/>
      <c r="C240" s="88"/>
      <c r="D240" s="58"/>
      <c r="E240" s="89"/>
      <c r="F240" s="58"/>
      <c r="G240" s="67"/>
      <c r="I240" s="67"/>
      <c r="K240" s="67"/>
      <c r="L240" s="29"/>
      <c r="M240" s="30"/>
      <c r="N240" s="30"/>
      <c r="O240" s="30"/>
      <c r="P240" s="28"/>
      <c r="Q240" s="20"/>
      <c r="R240" s="78"/>
      <c r="S240" s="74"/>
      <c r="T240" s="27"/>
    </row>
    <row r="241" spans="1:20">
      <c r="A241" s="43"/>
      <c r="B241" s="42"/>
      <c r="C241" s="50"/>
      <c r="D241" s="42"/>
      <c r="E241" s="44"/>
      <c r="F241" s="42"/>
      <c r="G241" s="67"/>
      <c r="I241" s="67"/>
      <c r="K241" s="67"/>
      <c r="L241" s="29"/>
      <c r="M241" s="30"/>
      <c r="N241" s="30"/>
      <c r="O241" s="30"/>
      <c r="P241" s="28"/>
      <c r="Q241" s="20"/>
      <c r="R241" s="78"/>
      <c r="S241" s="74"/>
      <c r="T241" s="27"/>
    </row>
    <row r="242" spans="1:20">
      <c r="A242" s="43"/>
      <c r="B242" s="42"/>
      <c r="C242" s="50"/>
      <c r="D242" s="42"/>
      <c r="E242" s="44"/>
      <c r="F242" s="42"/>
      <c r="G242" s="67"/>
      <c r="I242" s="67"/>
      <c r="K242" s="67"/>
      <c r="L242" s="29"/>
      <c r="M242" s="30"/>
      <c r="N242" s="30"/>
      <c r="O242" s="30"/>
      <c r="P242" s="28"/>
      <c r="Q242" s="20"/>
      <c r="R242" s="78"/>
      <c r="S242" s="74"/>
      <c r="T242" s="27"/>
    </row>
    <row r="243" spans="1:20">
      <c r="A243" s="43"/>
      <c r="B243" s="49"/>
      <c r="C243" s="90"/>
      <c r="D243" s="49"/>
      <c r="E243" s="91"/>
      <c r="F243" s="49"/>
      <c r="G243" s="67"/>
      <c r="I243" s="67"/>
      <c r="K243" s="115"/>
      <c r="L243" s="29"/>
      <c r="M243" s="30"/>
      <c r="N243" s="30"/>
      <c r="O243" s="30"/>
      <c r="P243" s="28"/>
      <c r="Q243" s="20"/>
      <c r="R243" s="78"/>
      <c r="S243" s="74"/>
      <c r="T243" s="27"/>
    </row>
    <row r="244" spans="1:20">
      <c r="A244" s="43"/>
      <c r="B244" s="49"/>
      <c r="C244" s="50"/>
      <c r="D244" s="42"/>
      <c r="E244" s="44"/>
      <c r="F244" s="42"/>
      <c r="G244" s="67"/>
      <c r="I244" s="67"/>
      <c r="K244" s="67"/>
      <c r="L244" s="29"/>
      <c r="M244" s="30"/>
      <c r="N244" s="30"/>
      <c r="O244" s="30"/>
      <c r="P244" s="28"/>
      <c r="Q244" s="20"/>
      <c r="R244" s="78"/>
      <c r="S244" s="74"/>
      <c r="T244" s="27"/>
    </row>
    <row r="245" spans="1:20">
      <c r="A245" s="43"/>
      <c r="B245" s="42"/>
      <c r="C245" s="50"/>
      <c r="D245" s="42"/>
      <c r="E245" s="44"/>
      <c r="F245" s="42"/>
      <c r="G245" s="67"/>
      <c r="I245" s="67"/>
      <c r="K245" s="67"/>
      <c r="L245" s="29"/>
      <c r="M245" s="30"/>
      <c r="N245" s="30"/>
      <c r="O245" s="30"/>
      <c r="P245" s="28"/>
      <c r="Q245" s="20"/>
      <c r="R245" s="78"/>
      <c r="S245" s="74"/>
      <c r="T245" s="27"/>
    </row>
    <row r="246" spans="1:20">
      <c r="A246" s="43"/>
      <c r="B246" s="49"/>
      <c r="C246" s="50"/>
      <c r="D246" s="42"/>
      <c r="E246" s="44"/>
      <c r="F246" s="42"/>
      <c r="G246" s="67"/>
      <c r="I246" s="67"/>
      <c r="K246" s="67"/>
      <c r="L246" s="29"/>
      <c r="M246" s="30"/>
      <c r="N246" s="30"/>
      <c r="O246" s="30"/>
      <c r="P246" s="28"/>
      <c r="Q246" s="20"/>
      <c r="R246" s="78"/>
      <c r="S246" s="74"/>
      <c r="T246" s="27"/>
    </row>
    <row r="247" spans="1:20">
      <c r="A247" s="43"/>
      <c r="B247" s="49"/>
      <c r="C247" s="50"/>
      <c r="D247" s="42"/>
      <c r="E247" s="44"/>
      <c r="F247" s="42"/>
      <c r="G247" s="67"/>
      <c r="I247" s="67"/>
      <c r="K247" s="67"/>
      <c r="L247" s="29"/>
      <c r="M247" s="30"/>
      <c r="N247" s="30"/>
      <c r="O247" s="30"/>
      <c r="P247" s="28"/>
      <c r="Q247" s="20"/>
      <c r="R247" s="78"/>
      <c r="S247" s="74"/>
      <c r="T247" s="27"/>
    </row>
    <row r="248" spans="1:20">
      <c r="A248" s="43"/>
      <c r="B248" s="42"/>
      <c r="C248" s="50"/>
      <c r="D248" s="42"/>
      <c r="E248" s="44"/>
      <c r="F248" s="42"/>
      <c r="G248" s="67"/>
      <c r="I248" s="67"/>
      <c r="K248" s="67"/>
      <c r="L248" s="29"/>
      <c r="M248" s="30"/>
      <c r="N248" s="30"/>
      <c r="O248" s="30"/>
      <c r="P248" s="28"/>
      <c r="Q248" s="20"/>
      <c r="R248" s="78"/>
      <c r="S248" s="74"/>
      <c r="T248" s="27"/>
    </row>
    <row r="249" spans="1:20">
      <c r="A249" s="43"/>
      <c r="B249" s="49"/>
      <c r="C249" s="50"/>
      <c r="D249" s="42"/>
      <c r="E249" s="44"/>
      <c r="F249" s="42"/>
      <c r="G249" s="67"/>
      <c r="I249" s="67"/>
      <c r="K249" s="67"/>
      <c r="L249" s="29"/>
      <c r="M249" s="30"/>
      <c r="N249" s="30"/>
      <c r="O249" s="30"/>
      <c r="P249" s="28"/>
      <c r="Q249" s="20"/>
      <c r="R249" s="78"/>
      <c r="S249" s="74"/>
      <c r="T249" s="27"/>
    </row>
    <row r="250" spans="1:20">
      <c r="A250" s="43"/>
      <c r="B250" s="58"/>
      <c r="C250" s="88"/>
      <c r="D250" s="58"/>
      <c r="E250" s="89"/>
      <c r="F250" s="58"/>
      <c r="G250" s="67"/>
      <c r="I250" s="67"/>
      <c r="K250" s="67"/>
      <c r="L250" s="29"/>
      <c r="M250" s="30"/>
      <c r="N250" s="30"/>
      <c r="O250" s="30"/>
      <c r="P250" s="28"/>
      <c r="Q250" s="20"/>
      <c r="R250" s="78"/>
      <c r="S250" s="74"/>
      <c r="T250" s="27"/>
    </row>
    <row r="251" spans="1:20">
      <c r="A251" s="43"/>
      <c r="B251" s="49"/>
      <c r="C251" s="50"/>
      <c r="D251" s="42"/>
      <c r="E251" s="44"/>
      <c r="F251" s="42"/>
      <c r="G251" s="67"/>
      <c r="I251" s="67"/>
      <c r="K251" s="115"/>
      <c r="L251" s="29"/>
      <c r="M251" s="30"/>
      <c r="N251" s="30"/>
      <c r="O251" s="30"/>
      <c r="P251" s="28"/>
      <c r="Q251" s="20"/>
      <c r="R251" s="78"/>
      <c r="S251" s="74"/>
      <c r="T251" s="27"/>
    </row>
    <row r="252" spans="1:20">
      <c r="A252" s="43"/>
      <c r="B252" s="49"/>
      <c r="C252" s="50"/>
      <c r="D252" s="42"/>
      <c r="E252" s="44"/>
      <c r="F252" s="42"/>
      <c r="G252" s="67"/>
      <c r="I252" s="67"/>
      <c r="K252" s="115"/>
      <c r="L252" s="29"/>
      <c r="M252" s="30"/>
      <c r="N252" s="30"/>
      <c r="O252" s="30"/>
      <c r="P252" s="28"/>
      <c r="Q252" s="20"/>
      <c r="R252" s="78"/>
      <c r="S252" s="74"/>
      <c r="T252" s="27"/>
    </row>
    <row r="253" spans="1:20">
      <c r="A253" s="43"/>
      <c r="B253" s="42"/>
      <c r="C253" s="50"/>
      <c r="D253" s="42"/>
      <c r="E253" s="44"/>
      <c r="F253" s="42"/>
      <c r="G253" s="67"/>
      <c r="I253" s="67"/>
      <c r="K253" s="115"/>
      <c r="L253" s="29"/>
      <c r="M253" s="30"/>
      <c r="N253" s="30"/>
      <c r="O253" s="30"/>
      <c r="P253" s="28"/>
      <c r="Q253" s="20"/>
      <c r="R253" s="78"/>
      <c r="S253" s="74"/>
      <c r="T253" s="27"/>
    </row>
    <row r="254" spans="1:20">
      <c r="A254" s="43"/>
      <c r="B254" s="145"/>
      <c r="C254" s="88"/>
      <c r="D254" s="42"/>
      <c r="E254" s="89"/>
      <c r="F254" s="42"/>
      <c r="G254" s="67"/>
      <c r="I254" s="67"/>
      <c r="K254" s="115"/>
      <c r="L254" s="29"/>
      <c r="M254" s="30"/>
      <c r="N254" s="30"/>
      <c r="O254" s="30"/>
      <c r="P254" s="28"/>
      <c r="Q254" s="20"/>
      <c r="R254" s="78"/>
      <c r="S254" s="74"/>
      <c r="T254" s="27"/>
    </row>
    <row r="255" spans="1:20">
      <c r="A255" s="43"/>
      <c r="B255" s="49"/>
      <c r="C255" s="50"/>
      <c r="D255" s="42"/>
      <c r="E255" s="44"/>
      <c r="F255" s="42"/>
      <c r="G255" s="67"/>
      <c r="I255" s="67"/>
      <c r="K255" s="115"/>
      <c r="L255" s="29"/>
      <c r="M255" s="30"/>
      <c r="N255" s="30"/>
      <c r="O255" s="30"/>
      <c r="P255" s="28"/>
      <c r="Q255" s="20"/>
      <c r="R255" s="78"/>
      <c r="S255" s="74"/>
      <c r="T255" s="27"/>
    </row>
    <row r="256" spans="1:20">
      <c r="A256" s="43"/>
      <c r="B256" s="49"/>
      <c r="C256" s="50"/>
      <c r="D256" s="42"/>
      <c r="E256" s="44"/>
      <c r="F256" s="42"/>
      <c r="G256" s="67"/>
      <c r="I256" s="67"/>
      <c r="K256" s="115"/>
      <c r="L256" s="29"/>
      <c r="M256" s="30"/>
      <c r="N256" s="30"/>
      <c r="O256" s="30"/>
      <c r="P256" s="28"/>
      <c r="Q256" s="20"/>
      <c r="R256" s="78"/>
      <c r="S256" s="74"/>
      <c r="T256" s="27"/>
    </row>
    <row r="257" spans="1:20" ht="33.75" customHeight="1">
      <c r="A257" s="43"/>
      <c r="B257" s="49"/>
      <c r="C257" s="183"/>
      <c r="D257" s="42"/>
      <c r="E257" s="44"/>
      <c r="F257" s="42"/>
      <c r="G257" s="64"/>
      <c r="I257" s="67"/>
      <c r="K257" s="115"/>
      <c r="L257" s="29"/>
      <c r="M257" s="30"/>
      <c r="N257" s="30"/>
      <c r="O257" s="30"/>
      <c r="P257" s="28"/>
      <c r="Q257" s="20"/>
      <c r="R257" s="78"/>
      <c r="S257" s="74"/>
      <c r="T257" s="27"/>
    </row>
  </sheetData>
  <autoFilter ref="A1:T11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sortState ref="A1:T257">
    <sortCondition descending="1" ref="P5:P122"/>
  </sortState>
  <mergeCells count="14">
    <mergeCell ref="S2:S4"/>
    <mergeCell ref="T2:T4"/>
    <mergeCell ref="A1:R1"/>
    <mergeCell ref="A2:A4"/>
    <mergeCell ref="B2:B4"/>
    <mergeCell ref="C2:C4"/>
    <mergeCell ref="D2:D4"/>
    <mergeCell ref="E2:E4"/>
    <mergeCell ref="F2:F4"/>
    <mergeCell ref="Q2:Q4"/>
    <mergeCell ref="R2:R4"/>
    <mergeCell ref="G3:K3"/>
    <mergeCell ref="M3:O3"/>
    <mergeCell ref="G2:O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0"/>
  <sheetViews>
    <sheetView tabSelected="1" zoomScale="80" zoomScaleNormal="80" workbookViewId="0">
      <selection activeCell="M6" sqref="M6"/>
    </sheetView>
  </sheetViews>
  <sheetFormatPr defaultColWidth="9.140625" defaultRowHeight="15.75"/>
  <cols>
    <col min="1" max="1" width="9.140625" style="8"/>
    <col min="2" max="2" width="23.5703125" style="9" customWidth="1"/>
    <col min="3" max="3" width="9.140625" style="9"/>
    <col min="4" max="4" width="26.7109375" style="9" customWidth="1"/>
    <col min="5" max="5" width="9.140625" style="9"/>
    <col min="6" max="6" width="26.85546875" style="9" customWidth="1"/>
    <col min="7" max="7" width="8.140625" style="9" bestFit="1" customWidth="1"/>
    <col min="8" max="8" width="12.42578125" style="9" hidden="1" customWidth="1"/>
    <col min="9" max="9" width="13.28515625" style="9" bestFit="1" customWidth="1"/>
    <col min="10" max="10" width="11.5703125" style="9" hidden="1" customWidth="1"/>
    <col min="11" max="11" width="25.5703125" style="9" bestFit="1" customWidth="1"/>
    <col min="12" max="12" width="5.28515625" style="9" customWidth="1"/>
    <col min="13" max="13" width="8.140625" style="9" bestFit="1" customWidth="1"/>
    <col min="14" max="14" width="13.28515625" style="9" bestFit="1" customWidth="1"/>
    <col min="15" max="15" width="13.7109375" style="9" bestFit="1" customWidth="1"/>
    <col min="16" max="16" width="9.140625" style="8"/>
    <col min="17" max="17" width="9.140625" style="6"/>
    <col min="18" max="18" width="13.28515625" style="6" bestFit="1" customWidth="1"/>
    <col min="19" max="19" width="9.140625" style="6"/>
    <col min="20" max="20" width="14.7109375" style="6" customWidth="1"/>
    <col min="21" max="16384" width="9.140625" style="6"/>
  </cols>
  <sheetData>
    <row r="1" spans="1:20" ht="33.75" customHeight="1">
      <c r="A1" s="216" t="s">
        <v>666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"/>
      <c r="T1" s="2"/>
    </row>
    <row r="2" spans="1:20" ht="31.5">
      <c r="A2" s="213" t="s">
        <v>0</v>
      </c>
      <c r="B2" s="213" t="s">
        <v>9</v>
      </c>
      <c r="C2" s="217" t="s">
        <v>1</v>
      </c>
      <c r="D2" s="213" t="s">
        <v>2</v>
      </c>
      <c r="E2" s="213" t="s">
        <v>3</v>
      </c>
      <c r="F2" s="213" t="s">
        <v>4</v>
      </c>
      <c r="G2" s="220"/>
      <c r="H2" s="220"/>
      <c r="I2" s="220"/>
      <c r="J2" s="220"/>
      <c r="K2" s="220"/>
      <c r="L2" s="220"/>
      <c r="M2" s="220"/>
      <c r="N2" s="220"/>
      <c r="O2" s="220"/>
      <c r="P2" s="187" t="s">
        <v>6</v>
      </c>
      <c r="Q2" s="213" t="s">
        <v>23</v>
      </c>
      <c r="R2" s="213" t="s">
        <v>5</v>
      </c>
      <c r="S2" s="213" t="s">
        <v>8</v>
      </c>
      <c r="T2" s="213" t="s">
        <v>7</v>
      </c>
    </row>
    <row r="3" spans="1:20">
      <c r="A3" s="214"/>
      <c r="B3" s="214"/>
      <c r="C3" s="218"/>
      <c r="D3" s="214"/>
      <c r="E3" s="214"/>
      <c r="F3" s="214"/>
      <c r="G3" s="220" t="s">
        <v>19</v>
      </c>
      <c r="H3" s="220"/>
      <c r="I3" s="220"/>
      <c r="J3" s="220"/>
      <c r="K3" s="220"/>
      <c r="L3" s="187"/>
      <c r="M3" s="220" t="s">
        <v>21</v>
      </c>
      <c r="N3" s="220"/>
      <c r="O3" s="220"/>
      <c r="P3" s="187"/>
      <c r="Q3" s="214"/>
      <c r="R3" s="214"/>
      <c r="S3" s="214"/>
      <c r="T3" s="214"/>
    </row>
    <row r="4" spans="1:20" ht="31.5">
      <c r="A4" s="215"/>
      <c r="B4" s="215"/>
      <c r="C4" s="219"/>
      <c r="D4" s="215"/>
      <c r="E4" s="215"/>
      <c r="F4" s="215"/>
      <c r="G4" s="187" t="s">
        <v>16</v>
      </c>
      <c r="H4" s="187"/>
      <c r="I4" s="187" t="s">
        <v>662</v>
      </c>
      <c r="J4" s="187"/>
      <c r="K4" s="187" t="s">
        <v>663</v>
      </c>
      <c r="L4" s="187"/>
      <c r="M4" s="187" t="s">
        <v>16</v>
      </c>
      <c r="N4" s="187" t="s">
        <v>662</v>
      </c>
      <c r="O4" s="187" t="s">
        <v>664</v>
      </c>
      <c r="P4" s="187" t="s">
        <v>24</v>
      </c>
      <c r="Q4" s="215"/>
      <c r="R4" s="215"/>
      <c r="S4" s="215"/>
      <c r="T4" s="215"/>
    </row>
    <row r="5" spans="1:20" ht="31.5">
      <c r="A5" s="94">
        <v>1</v>
      </c>
      <c r="B5" s="102" t="s">
        <v>365</v>
      </c>
      <c r="C5" s="100" t="s">
        <v>779</v>
      </c>
      <c r="D5" s="107" t="s">
        <v>366</v>
      </c>
      <c r="E5" s="190">
        <v>7</v>
      </c>
      <c r="F5" s="107" t="s">
        <v>367</v>
      </c>
      <c r="G5" s="29">
        <v>13.3</v>
      </c>
      <c r="H5" s="29"/>
      <c r="I5" s="29">
        <v>28</v>
      </c>
      <c r="J5" s="29"/>
      <c r="K5" s="29">
        <v>0.28999999999999998</v>
      </c>
      <c r="L5" s="29">
        <f>IF(K5&lt;&gt;"",INT(K5)*60+(K5-INT(K5))*100,"")</f>
        <v>28.999999999999996</v>
      </c>
      <c r="M5" s="30">
        <f>IF(G5&lt;&gt;"",(35*G5)/MAX(G$5:G$16),"")</f>
        <v>14.106060606060606</v>
      </c>
      <c r="N5" s="30">
        <f>IF(I5&lt;&gt;"",IF(I5=0,0,(30*I5)/MAX(I$5:I$16)),"")</f>
        <v>28</v>
      </c>
      <c r="O5" s="30">
        <f>(35*(MIN(L$5:L$16))/L5)</f>
        <v>32.58620689655173</v>
      </c>
      <c r="P5" s="28">
        <f t="shared" ref="P5:P16" si="0">M5+N5+O5</f>
        <v>74.692267502612339</v>
      </c>
      <c r="Q5" s="28"/>
      <c r="R5" s="78"/>
      <c r="S5" s="74"/>
      <c r="T5" s="74"/>
    </row>
    <row r="6" spans="1:20" ht="34.5" customHeight="1">
      <c r="A6" s="94">
        <v>2</v>
      </c>
      <c r="B6" s="102" t="s">
        <v>377</v>
      </c>
      <c r="C6" s="102" t="s">
        <v>147</v>
      </c>
      <c r="D6" s="105" t="s">
        <v>366</v>
      </c>
      <c r="E6" s="190">
        <v>7</v>
      </c>
      <c r="F6" s="107" t="s">
        <v>367</v>
      </c>
      <c r="G6" s="29">
        <v>15.3</v>
      </c>
      <c r="H6" s="29"/>
      <c r="I6" s="29">
        <v>14</v>
      </c>
      <c r="J6" s="29"/>
      <c r="K6" s="29">
        <v>0.31</v>
      </c>
      <c r="L6" s="29">
        <f t="shared" ref="L6:L16" si="1">IF(K6&lt;&gt;"",INT(K6)*60+(K6-INT(K6))*100,"")</f>
        <v>31</v>
      </c>
      <c r="M6" s="30">
        <f t="shared" ref="M6:M16" si="2">IF(G6&lt;&gt;"",(35*G6)/MAX(G$5:G$16),"")</f>
        <v>16.227272727272727</v>
      </c>
      <c r="N6" s="30">
        <f t="shared" ref="N6:N16" si="3">IF(I6&lt;&gt;"",IF(I6=0,0,(30*I6)/MAX(I$5:I$16)),"")</f>
        <v>14</v>
      </c>
      <c r="O6" s="30">
        <f t="shared" ref="O6:O15" si="4">(35*(MIN(L$5:L$16))/L6)</f>
        <v>30.483870967741936</v>
      </c>
      <c r="P6" s="28">
        <f t="shared" si="0"/>
        <v>60.711143695014663</v>
      </c>
      <c r="Q6" s="24"/>
      <c r="R6" s="78"/>
      <c r="S6" s="74"/>
      <c r="T6" s="74"/>
    </row>
    <row r="7" spans="1:20" ht="33" customHeight="1">
      <c r="A7" s="94">
        <v>3</v>
      </c>
      <c r="B7" s="107" t="s">
        <v>585</v>
      </c>
      <c r="C7" s="107" t="s">
        <v>773</v>
      </c>
      <c r="D7" s="107" t="s">
        <v>580</v>
      </c>
      <c r="E7" s="190">
        <v>7</v>
      </c>
      <c r="F7" s="107" t="s">
        <v>581</v>
      </c>
      <c r="G7" s="29">
        <v>9.4</v>
      </c>
      <c r="H7" s="29"/>
      <c r="I7" s="29">
        <v>26</v>
      </c>
      <c r="J7" s="29"/>
      <c r="K7" s="67">
        <v>0.39</v>
      </c>
      <c r="L7" s="29">
        <f t="shared" si="1"/>
        <v>39</v>
      </c>
      <c r="M7" s="30">
        <f t="shared" si="2"/>
        <v>9.9696969696969688</v>
      </c>
      <c r="N7" s="30">
        <f t="shared" si="3"/>
        <v>26</v>
      </c>
      <c r="O7" s="30">
        <f t="shared" si="4"/>
        <v>24.23076923076923</v>
      </c>
      <c r="P7" s="28">
        <f t="shared" si="0"/>
        <v>60.200466200466195</v>
      </c>
      <c r="Q7" s="24"/>
      <c r="R7" s="78"/>
      <c r="S7" s="74"/>
      <c r="T7" s="74"/>
    </row>
    <row r="8" spans="1:20" ht="33" customHeight="1">
      <c r="A8" s="94">
        <v>4</v>
      </c>
      <c r="B8" s="161" t="s">
        <v>523</v>
      </c>
      <c r="C8" s="94" t="s">
        <v>777</v>
      </c>
      <c r="D8" s="161" t="s">
        <v>514</v>
      </c>
      <c r="E8" s="163">
        <v>7</v>
      </c>
      <c r="F8" s="161" t="s">
        <v>521</v>
      </c>
      <c r="G8" s="29">
        <v>10.8</v>
      </c>
      <c r="H8" s="29"/>
      <c r="I8" s="29">
        <v>30</v>
      </c>
      <c r="J8" s="29"/>
      <c r="K8" s="67">
        <v>0.38</v>
      </c>
      <c r="L8" s="29">
        <f t="shared" si="1"/>
        <v>38</v>
      </c>
      <c r="M8" s="30">
        <f t="shared" si="2"/>
        <v>11.454545454545455</v>
      </c>
      <c r="N8" s="30">
        <f t="shared" si="3"/>
        <v>30</v>
      </c>
      <c r="O8" s="30">
        <f t="shared" si="4"/>
        <v>24.868421052631579</v>
      </c>
      <c r="P8" s="28">
        <f t="shared" si="0"/>
        <v>66.322966507177028</v>
      </c>
      <c r="Q8" s="24"/>
      <c r="R8" s="78"/>
      <c r="S8" s="74"/>
      <c r="T8" s="74"/>
    </row>
    <row r="9" spans="1:20" ht="31.5">
      <c r="A9" s="94">
        <v>5</v>
      </c>
      <c r="B9" s="107" t="s">
        <v>558</v>
      </c>
      <c r="C9" s="111" t="s">
        <v>772</v>
      </c>
      <c r="D9" s="107" t="s">
        <v>557</v>
      </c>
      <c r="E9" s="190">
        <v>7</v>
      </c>
      <c r="F9" s="107" t="s">
        <v>560</v>
      </c>
      <c r="G9" s="29">
        <v>20</v>
      </c>
      <c r="I9" s="29">
        <v>30</v>
      </c>
      <c r="K9" s="67">
        <v>0.28999999999999998</v>
      </c>
      <c r="L9" s="29">
        <f t="shared" si="1"/>
        <v>28.999999999999996</v>
      </c>
      <c r="M9" s="30">
        <f t="shared" si="2"/>
        <v>21.212121212121211</v>
      </c>
      <c r="N9" s="30">
        <f t="shared" si="3"/>
        <v>30</v>
      </c>
      <c r="O9" s="30">
        <f t="shared" si="4"/>
        <v>32.58620689655173</v>
      </c>
      <c r="P9" s="28">
        <f t="shared" si="0"/>
        <v>83.798328108672933</v>
      </c>
      <c r="Q9" s="20"/>
      <c r="R9" s="78"/>
      <c r="S9" s="74"/>
      <c r="T9" s="74"/>
    </row>
    <row r="10" spans="1:20" ht="31.5">
      <c r="A10" s="94">
        <v>6</v>
      </c>
      <c r="B10" s="107" t="s">
        <v>586</v>
      </c>
      <c r="C10" s="107" t="s">
        <v>774</v>
      </c>
      <c r="D10" s="107" t="s">
        <v>580</v>
      </c>
      <c r="E10" s="190">
        <v>7</v>
      </c>
      <c r="F10" s="107" t="s">
        <v>581</v>
      </c>
      <c r="G10" s="29">
        <v>24.8</v>
      </c>
      <c r="I10" s="29">
        <v>30</v>
      </c>
      <c r="K10" s="67">
        <v>0.37</v>
      </c>
      <c r="L10" s="29">
        <f t="shared" si="1"/>
        <v>37</v>
      </c>
      <c r="M10" s="30">
        <f t="shared" si="2"/>
        <v>26.303030303030305</v>
      </c>
      <c r="N10" s="30">
        <f t="shared" si="3"/>
        <v>30</v>
      </c>
      <c r="O10" s="30">
        <f t="shared" si="4"/>
        <v>25.54054054054054</v>
      </c>
      <c r="P10" s="28">
        <f t="shared" si="0"/>
        <v>81.843570843570845</v>
      </c>
      <c r="Q10" s="20"/>
      <c r="R10" s="78"/>
      <c r="S10" s="74"/>
      <c r="T10" s="74"/>
    </row>
    <row r="11" spans="1:20" ht="31.5">
      <c r="A11" s="94">
        <v>7</v>
      </c>
      <c r="B11" s="161" t="s">
        <v>532</v>
      </c>
      <c r="C11" s="94" t="s">
        <v>199</v>
      </c>
      <c r="D11" s="161" t="s">
        <v>514</v>
      </c>
      <c r="E11" s="163">
        <v>8</v>
      </c>
      <c r="F11" s="161" t="s">
        <v>516</v>
      </c>
      <c r="G11" s="67">
        <v>12.4</v>
      </c>
      <c r="H11" s="29"/>
      <c r="I11" s="67">
        <v>24</v>
      </c>
      <c r="J11" s="29"/>
      <c r="K11" s="67">
        <v>0.37</v>
      </c>
      <c r="L11" s="29">
        <f t="shared" si="1"/>
        <v>37</v>
      </c>
      <c r="M11" s="30">
        <f t="shared" si="2"/>
        <v>13.151515151515152</v>
      </c>
      <c r="N11" s="30">
        <f t="shared" si="3"/>
        <v>24</v>
      </c>
      <c r="O11" s="30">
        <f t="shared" si="4"/>
        <v>25.54054054054054</v>
      </c>
      <c r="P11" s="28">
        <f t="shared" si="0"/>
        <v>62.692055692055696</v>
      </c>
      <c r="Q11" s="20"/>
      <c r="R11" s="78"/>
      <c r="S11" s="74"/>
      <c r="T11" s="74"/>
    </row>
    <row r="12" spans="1:20" ht="31.5">
      <c r="A12" s="94">
        <v>8</v>
      </c>
      <c r="B12" s="112" t="s">
        <v>107</v>
      </c>
      <c r="C12" s="111" t="s">
        <v>144</v>
      </c>
      <c r="D12" s="107" t="s">
        <v>98</v>
      </c>
      <c r="E12" s="190">
        <v>7</v>
      </c>
      <c r="F12" s="107" t="s">
        <v>100</v>
      </c>
      <c r="G12" s="67">
        <v>33</v>
      </c>
      <c r="H12" s="29"/>
      <c r="I12" s="67">
        <v>19</v>
      </c>
      <c r="J12" s="29"/>
      <c r="K12" s="67">
        <v>0.3</v>
      </c>
      <c r="L12" s="29">
        <f t="shared" si="1"/>
        <v>30</v>
      </c>
      <c r="M12" s="30">
        <f t="shared" si="2"/>
        <v>35</v>
      </c>
      <c r="N12" s="30">
        <f t="shared" si="3"/>
        <v>19</v>
      </c>
      <c r="O12" s="30">
        <f t="shared" si="4"/>
        <v>31.5</v>
      </c>
      <c r="P12" s="28">
        <f t="shared" si="0"/>
        <v>85.5</v>
      </c>
      <c r="Q12" s="20"/>
      <c r="R12" s="78"/>
      <c r="S12" s="74"/>
      <c r="T12" s="74"/>
    </row>
    <row r="13" spans="1:20" ht="31.5">
      <c r="A13" s="94">
        <v>9</v>
      </c>
      <c r="B13" s="161" t="s">
        <v>531</v>
      </c>
      <c r="C13" s="94" t="s">
        <v>198</v>
      </c>
      <c r="D13" s="161" t="s">
        <v>514</v>
      </c>
      <c r="E13" s="163">
        <v>8</v>
      </c>
      <c r="F13" s="161" t="s">
        <v>515</v>
      </c>
      <c r="G13" s="67">
        <v>29</v>
      </c>
      <c r="H13" s="29"/>
      <c r="I13" s="67">
        <v>30</v>
      </c>
      <c r="J13" s="29"/>
      <c r="K13" s="67">
        <v>0.41</v>
      </c>
      <c r="L13" s="29">
        <f t="shared" si="1"/>
        <v>41</v>
      </c>
      <c r="M13" s="30">
        <f t="shared" si="2"/>
        <v>30.757575757575758</v>
      </c>
      <c r="N13" s="30">
        <f t="shared" si="3"/>
        <v>30</v>
      </c>
      <c r="O13" s="30">
        <f t="shared" si="4"/>
        <v>23.048780487804876</v>
      </c>
      <c r="P13" s="28">
        <f t="shared" si="0"/>
        <v>83.806356245380641</v>
      </c>
      <c r="Q13" s="20"/>
      <c r="R13" s="78"/>
      <c r="S13" s="74"/>
      <c r="T13" s="74"/>
    </row>
    <row r="14" spans="1:20" ht="33" customHeight="1">
      <c r="A14" s="94">
        <v>10</v>
      </c>
      <c r="B14" s="112" t="s">
        <v>206</v>
      </c>
      <c r="C14" s="100" t="s">
        <v>775</v>
      </c>
      <c r="D14" s="107" t="s">
        <v>203</v>
      </c>
      <c r="E14" s="190">
        <v>7</v>
      </c>
      <c r="F14" s="107" t="s">
        <v>205</v>
      </c>
      <c r="G14" s="67">
        <v>32</v>
      </c>
      <c r="H14" s="29"/>
      <c r="I14" s="67">
        <v>30</v>
      </c>
      <c r="J14" s="29"/>
      <c r="K14" s="67">
        <v>0.27</v>
      </c>
      <c r="L14" s="29">
        <f t="shared" si="1"/>
        <v>27</v>
      </c>
      <c r="M14" s="30">
        <f t="shared" si="2"/>
        <v>33.939393939393938</v>
      </c>
      <c r="N14" s="30">
        <f>IF(I14&lt;&gt;"",IF(I14=0,0,(30*I14)/MAX(I$5:I$16)),"")</f>
        <v>30</v>
      </c>
      <c r="O14" s="30">
        <f t="shared" si="4"/>
        <v>35</v>
      </c>
      <c r="P14" s="28">
        <f t="shared" si="0"/>
        <v>98.939393939393938</v>
      </c>
      <c r="Q14" s="20"/>
      <c r="R14" s="78"/>
      <c r="S14" s="74"/>
      <c r="T14" s="74"/>
    </row>
    <row r="15" spans="1:20" ht="31.5">
      <c r="A15" s="94">
        <v>11</v>
      </c>
      <c r="B15" s="112" t="s">
        <v>600</v>
      </c>
      <c r="C15" s="100" t="s">
        <v>778</v>
      </c>
      <c r="D15" s="107" t="s">
        <v>599</v>
      </c>
      <c r="E15" s="190">
        <v>7</v>
      </c>
      <c r="F15" s="107" t="s">
        <v>597</v>
      </c>
      <c r="G15" s="67">
        <v>27</v>
      </c>
      <c r="H15" s="29"/>
      <c r="I15" s="67">
        <v>30</v>
      </c>
      <c r="J15" s="29"/>
      <c r="K15" s="41">
        <v>0.4</v>
      </c>
      <c r="L15" s="29">
        <f t="shared" si="1"/>
        <v>40</v>
      </c>
      <c r="M15" s="30">
        <f t="shared" si="2"/>
        <v>28.636363636363637</v>
      </c>
      <c r="N15" s="30">
        <f t="shared" si="3"/>
        <v>30</v>
      </c>
      <c r="O15" s="30">
        <f t="shared" si="4"/>
        <v>23.625</v>
      </c>
      <c r="P15" s="28">
        <f t="shared" si="0"/>
        <v>82.26136363636364</v>
      </c>
      <c r="Q15" s="20"/>
      <c r="R15" s="78"/>
      <c r="S15" s="74"/>
      <c r="T15" s="74"/>
    </row>
    <row r="16" spans="1:20" ht="31.5">
      <c r="A16" s="94">
        <v>12</v>
      </c>
      <c r="B16" s="112" t="s">
        <v>234</v>
      </c>
      <c r="C16" s="100" t="s">
        <v>776</v>
      </c>
      <c r="D16" s="107" t="s">
        <v>229</v>
      </c>
      <c r="E16" s="190">
        <v>7</v>
      </c>
      <c r="F16" s="107" t="s">
        <v>235</v>
      </c>
      <c r="G16" s="67">
        <v>30</v>
      </c>
      <c r="H16" s="29"/>
      <c r="I16" s="67">
        <v>14</v>
      </c>
      <c r="J16" s="29"/>
      <c r="K16" s="67">
        <v>0.31</v>
      </c>
      <c r="L16" s="29">
        <f t="shared" si="1"/>
        <v>31</v>
      </c>
      <c r="M16" s="30">
        <f t="shared" si="2"/>
        <v>31.818181818181817</v>
      </c>
      <c r="N16" s="30">
        <f t="shared" si="3"/>
        <v>14</v>
      </c>
      <c r="O16" s="30">
        <f>(35*(MIN(L$5:L$16))/L16)</f>
        <v>30.483870967741936</v>
      </c>
      <c r="P16" s="28">
        <f t="shared" si="0"/>
        <v>76.302052785923749</v>
      </c>
      <c r="Q16" s="20"/>
      <c r="R16" s="78"/>
      <c r="S16" s="74"/>
      <c r="T16" s="74"/>
    </row>
    <row r="17" spans="1:20" ht="32.25" customHeight="1">
      <c r="A17" s="94">
        <v>13</v>
      </c>
      <c r="B17" s="106" t="s">
        <v>670</v>
      </c>
      <c r="C17" s="51"/>
      <c r="D17" s="106" t="s">
        <v>671</v>
      </c>
      <c r="E17" s="101">
        <v>8</v>
      </c>
      <c r="F17" s="106" t="s">
        <v>443</v>
      </c>
      <c r="G17" s="67"/>
      <c r="H17" s="29"/>
      <c r="I17" s="67"/>
      <c r="J17" s="29"/>
      <c r="K17" s="67"/>
      <c r="L17" s="29"/>
      <c r="M17" s="30"/>
      <c r="N17" s="30"/>
      <c r="O17" s="30"/>
      <c r="P17" s="28"/>
      <c r="Q17" s="20"/>
      <c r="R17" s="78"/>
      <c r="S17" s="74"/>
      <c r="T17" s="74" t="s">
        <v>764</v>
      </c>
    </row>
    <row r="18" spans="1:20" ht="31.5">
      <c r="A18" s="48">
        <v>14</v>
      </c>
      <c r="B18" s="102" t="s">
        <v>373</v>
      </c>
      <c r="C18" s="100"/>
      <c r="D18" s="107" t="s">
        <v>366</v>
      </c>
      <c r="E18" s="190">
        <v>7</v>
      </c>
      <c r="F18" s="107" t="s">
        <v>367</v>
      </c>
      <c r="G18" s="67"/>
      <c r="H18" s="29"/>
      <c r="I18" s="67"/>
      <c r="J18" s="29"/>
      <c r="K18" s="67"/>
      <c r="L18" s="29"/>
      <c r="M18" s="30"/>
      <c r="N18" s="30"/>
      <c r="O18" s="30"/>
      <c r="P18" s="28"/>
      <c r="Q18" s="20"/>
      <c r="R18" s="78"/>
      <c r="S18" s="74"/>
      <c r="T18" s="74" t="s">
        <v>764</v>
      </c>
    </row>
    <row r="19" spans="1:20" ht="31.5">
      <c r="A19" s="48">
        <v>15</v>
      </c>
      <c r="B19" s="161" t="s">
        <v>517</v>
      </c>
      <c r="C19" s="94"/>
      <c r="D19" s="161" t="s">
        <v>514</v>
      </c>
      <c r="E19" s="163">
        <v>7</v>
      </c>
      <c r="F19" s="161" t="s">
        <v>516</v>
      </c>
      <c r="G19" s="67"/>
      <c r="H19" s="29"/>
      <c r="I19" s="67"/>
      <c r="J19" s="29"/>
      <c r="K19" s="67"/>
      <c r="L19" s="29"/>
      <c r="M19" s="30"/>
      <c r="N19" s="30"/>
      <c r="O19" s="30"/>
      <c r="P19" s="28"/>
      <c r="Q19" s="20"/>
      <c r="R19" s="78"/>
      <c r="S19" s="74"/>
      <c r="T19" s="74" t="s">
        <v>764</v>
      </c>
    </row>
    <row r="20" spans="1:20" ht="31.5">
      <c r="A20" s="48">
        <v>16</v>
      </c>
      <c r="B20" s="102" t="s">
        <v>376</v>
      </c>
      <c r="C20" s="100"/>
      <c r="D20" s="107" t="s">
        <v>366</v>
      </c>
      <c r="E20" s="190">
        <v>7</v>
      </c>
      <c r="F20" s="107" t="s">
        <v>367</v>
      </c>
      <c r="G20" s="67"/>
      <c r="H20" s="29"/>
      <c r="I20" s="67"/>
      <c r="J20" s="29"/>
      <c r="K20" s="115"/>
      <c r="L20" s="29"/>
      <c r="M20" s="30"/>
      <c r="N20" s="30"/>
      <c r="O20" s="30"/>
      <c r="P20" s="28"/>
      <c r="Q20" s="20"/>
      <c r="R20" s="78"/>
      <c r="S20" s="74"/>
      <c r="T20" s="74" t="s">
        <v>764</v>
      </c>
    </row>
    <row r="21" spans="1:20" ht="31.5">
      <c r="A21" s="48">
        <v>17</v>
      </c>
      <c r="B21" s="102" t="s">
        <v>378</v>
      </c>
      <c r="C21" s="102"/>
      <c r="D21" s="105" t="s">
        <v>366</v>
      </c>
      <c r="E21" s="190">
        <v>7</v>
      </c>
      <c r="F21" s="107" t="s">
        <v>367</v>
      </c>
      <c r="G21" s="67"/>
      <c r="H21" s="29"/>
      <c r="I21" s="67"/>
      <c r="J21" s="29"/>
      <c r="K21" s="41"/>
      <c r="L21" s="29"/>
      <c r="M21" s="30"/>
      <c r="N21" s="30"/>
      <c r="O21" s="30"/>
      <c r="P21" s="28"/>
      <c r="Q21" s="20"/>
      <c r="R21" s="78"/>
      <c r="S21" s="74"/>
      <c r="T21" s="74" t="s">
        <v>764</v>
      </c>
    </row>
    <row r="22" spans="1:20" ht="31.5">
      <c r="A22" s="48">
        <v>18</v>
      </c>
      <c r="B22" s="105" t="s">
        <v>14</v>
      </c>
      <c r="C22" s="100"/>
      <c r="D22" s="107" t="s">
        <v>183</v>
      </c>
      <c r="E22" s="190">
        <v>8</v>
      </c>
      <c r="F22" s="107" t="s">
        <v>187</v>
      </c>
      <c r="G22" s="67"/>
      <c r="H22" s="29"/>
      <c r="I22" s="29"/>
      <c r="J22" s="29"/>
      <c r="K22" s="67"/>
      <c r="L22" s="29"/>
      <c r="M22" s="30"/>
      <c r="N22" s="30"/>
      <c r="O22" s="30"/>
      <c r="P22" s="28"/>
      <c r="Q22" s="20"/>
      <c r="R22" s="78"/>
      <c r="S22" s="74"/>
      <c r="T22" s="74" t="s">
        <v>764</v>
      </c>
    </row>
    <row r="23" spans="1:20" ht="34.5" customHeight="1">
      <c r="A23" s="48"/>
      <c r="B23" s="49"/>
      <c r="C23" s="50"/>
      <c r="D23" s="42"/>
      <c r="E23" s="44"/>
      <c r="F23" s="42"/>
      <c r="G23" s="29"/>
      <c r="H23" s="29"/>
      <c r="I23" s="29"/>
      <c r="J23" s="29"/>
      <c r="K23" s="67"/>
      <c r="L23" s="29"/>
      <c r="M23" s="30"/>
      <c r="N23" s="30"/>
      <c r="O23" s="30"/>
      <c r="P23" s="28"/>
      <c r="Q23" s="20"/>
      <c r="R23" s="78"/>
      <c r="S23" s="74"/>
      <c r="T23" s="74"/>
    </row>
    <row r="24" spans="1:20" ht="32.25" customHeight="1">
      <c r="A24" s="48"/>
      <c r="B24" s="49"/>
      <c r="C24" s="50"/>
      <c r="D24" s="42"/>
      <c r="E24" s="44"/>
      <c r="F24" s="42"/>
      <c r="G24" s="67"/>
      <c r="H24" s="29"/>
      <c r="I24" s="67"/>
      <c r="J24" s="29"/>
      <c r="K24" s="67"/>
      <c r="L24" s="29"/>
      <c r="M24" s="30"/>
      <c r="N24" s="30"/>
      <c r="O24" s="30"/>
      <c r="P24" s="28"/>
      <c r="Q24" s="20"/>
      <c r="R24" s="78"/>
      <c r="S24" s="74"/>
      <c r="T24" s="74"/>
    </row>
    <row r="25" spans="1:20">
      <c r="A25" s="48"/>
      <c r="B25" s="49"/>
      <c r="C25" s="50"/>
      <c r="D25" s="42"/>
      <c r="E25" s="44"/>
      <c r="F25" s="42"/>
      <c r="G25" s="67"/>
      <c r="H25" s="29"/>
      <c r="I25" s="67"/>
      <c r="J25" s="29"/>
      <c r="K25" s="67"/>
      <c r="L25" s="29"/>
      <c r="M25" s="30"/>
      <c r="N25" s="30"/>
      <c r="O25" s="30"/>
      <c r="P25" s="28"/>
      <c r="Q25" s="20"/>
      <c r="R25" s="78"/>
      <c r="S25" s="74"/>
      <c r="T25" s="74"/>
    </row>
    <row r="26" spans="1:20">
      <c r="A26" s="48"/>
      <c r="B26" s="42"/>
      <c r="C26" s="50"/>
      <c r="D26" s="42"/>
      <c r="E26" s="44"/>
      <c r="F26" s="42"/>
      <c r="G26" s="67"/>
      <c r="H26" s="29"/>
      <c r="I26" s="67"/>
      <c r="J26" s="29"/>
      <c r="K26" s="67"/>
      <c r="L26" s="29"/>
      <c r="M26" s="30"/>
      <c r="N26" s="30"/>
      <c r="O26" s="30"/>
      <c r="P26" s="28"/>
      <c r="Q26" s="20"/>
      <c r="R26" s="78"/>
      <c r="S26" s="74"/>
      <c r="T26" s="74"/>
    </row>
    <row r="27" spans="1:20">
      <c r="A27" s="55"/>
      <c r="B27" s="58"/>
      <c r="C27" s="88"/>
      <c r="D27" s="58"/>
      <c r="E27" s="89"/>
      <c r="F27" s="58"/>
      <c r="G27" s="67"/>
      <c r="H27" s="29"/>
      <c r="I27" s="67"/>
      <c r="J27" s="29"/>
      <c r="K27" s="67"/>
      <c r="L27" s="29"/>
      <c r="M27" s="30"/>
      <c r="N27" s="30"/>
      <c r="O27" s="30"/>
      <c r="P27" s="28"/>
      <c r="Q27" s="20"/>
      <c r="R27" s="78"/>
      <c r="S27" s="74"/>
      <c r="T27" s="74"/>
    </row>
    <row r="28" spans="1:20" ht="33" customHeight="1">
      <c r="A28" s="48"/>
      <c r="B28" s="49"/>
      <c r="C28" s="50"/>
      <c r="D28" s="42"/>
      <c r="E28" s="44"/>
      <c r="F28" s="42"/>
      <c r="G28" s="67"/>
      <c r="H28" s="29"/>
      <c r="I28" s="29"/>
      <c r="J28" s="29"/>
      <c r="K28" s="67"/>
      <c r="L28" s="29"/>
      <c r="M28" s="30"/>
      <c r="N28" s="30"/>
      <c r="O28" s="30"/>
      <c r="P28" s="28"/>
      <c r="Q28" s="20"/>
      <c r="R28" s="78"/>
      <c r="S28" s="74"/>
      <c r="T28" s="74"/>
    </row>
    <row r="29" spans="1:20">
      <c r="A29" s="48"/>
      <c r="B29" s="118"/>
      <c r="C29" s="119"/>
      <c r="D29" s="120"/>
      <c r="E29" s="121"/>
      <c r="F29" s="120"/>
      <c r="G29" s="122"/>
      <c r="H29" s="29"/>
      <c r="I29" s="29"/>
      <c r="J29" s="29"/>
      <c r="K29" s="29"/>
      <c r="L29" s="29"/>
      <c r="M29" s="30"/>
      <c r="N29" s="30"/>
      <c r="O29" s="30"/>
      <c r="P29" s="28"/>
      <c r="Q29" s="20"/>
      <c r="R29" s="78"/>
      <c r="S29" s="74"/>
      <c r="T29" s="74"/>
    </row>
    <row r="30" spans="1:20">
      <c r="A30" s="48"/>
      <c r="B30" s="118"/>
      <c r="C30" s="119"/>
      <c r="D30" s="120"/>
      <c r="E30" s="121"/>
      <c r="F30" s="120"/>
      <c r="G30" s="122"/>
      <c r="H30" s="29"/>
      <c r="I30" s="29"/>
      <c r="J30" s="29"/>
      <c r="K30" s="29"/>
      <c r="L30" s="29"/>
      <c r="M30" s="30"/>
      <c r="N30" s="30"/>
      <c r="O30" s="30"/>
      <c r="P30" s="28"/>
      <c r="Q30" s="20"/>
      <c r="R30" s="78"/>
      <c r="S30" s="74"/>
      <c r="T30" s="74"/>
    </row>
    <row r="31" spans="1:20" s="26" customFormat="1">
      <c r="A31" s="48"/>
      <c r="B31" s="118"/>
      <c r="C31" s="119"/>
      <c r="D31" s="120"/>
      <c r="E31" s="121"/>
      <c r="F31" s="120"/>
      <c r="G31" s="122"/>
      <c r="H31" s="29"/>
      <c r="I31" s="29"/>
      <c r="J31" s="29"/>
      <c r="K31" s="29"/>
      <c r="L31" s="29"/>
      <c r="M31" s="30"/>
      <c r="N31" s="30"/>
      <c r="O31" s="30"/>
      <c r="P31" s="28"/>
      <c r="Q31" s="27"/>
      <c r="R31" s="78"/>
      <c r="S31" s="74"/>
      <c r="T31" s="74"/>
    </row>
    <row r="32" spans="1:20">
      <c r="A32" s="43"/>
      <c r="B32" s="140"/>
      <c r="C32" s="133"/>
      <c r="D32" s="109"/>
      <c r="E32" s="101"/>
      <c r="F32" s="107"/>
      <c r="G32" s="67"/>
      <c r="H32" s="29"/>
      <c r="I32" s="67"/>
      <c r="J32" s="29"/>
      <c r="K32" s="29"/>
      <c r="L32" s="29"/>
      <c r="M32" s="30"/>
      <c r="N32" s="30"/>
      <c r="O32" s="30"/>
      <c r="P32" s="28"/>
      <c r="Q32" s="20"/>
      <c r="R32" s="78"/>
      <c r="S32" s="74"/>
      <c r="T32" s="74"/>
    </row>
    <row r="33" spans="1:20">
      <c r="A33" s="43"/>
      <c r="B33" s="140"/>
      <c r="C33" s="133"/>
      <c r="D33" s="109"/>
      <c r="E33" s="101"/>
      <c r="F33" s="107"/>
      <c r="G33" s="67"/>
      <c r="H33" s="29"/>
      <c r="I33" s="67"/>
      <c r="J33" s="29"/>
      <c r="K33" s="29"/>
      <c r="L33" s="29"/>
      <c r="M33" s="30"/>
      <c r="N33" s="30"/>
      <c r="O33" s="30"/>
      <c r="P33" s="28"/>
      <c r="Q33" s="20"/>
      <c r="R33" s="78"/>
      <c r="S33" s="74"/>
      <c r="T33" s="74"/>
    </row>
    <row r="34" spans="1:20">
      <c r="A34" s="43"/>
      <c r="B34" s="140"/>
      <c r="C34" s="133"/>
      <c r="D34" s="109"/>
      <c r="E34" s="101"/>
      <c r="F34" s="107"/>
      <c r="G34" s="67"/>
      <c r="H34" s="29"/>
      <c r="I34" s="67"/>
      <c r="J34" s="29"/>
      <c r="K34" s="29"/>
      <c r="L34" s="29"/>
      <c r="M34" s="30"/>
      <c r="N34" s="30"/>
      <c r="O34" s="30"/>
      <c r="P34" s="28"/>
      <c r="Q34" s="20"/>
      <c r="R34" s="78"/>
      <c r="S34" s="74"/>
      <c r="T34" s="74"/>
    </row>
    <row r="35" spans="1:20">
      <c r="A35" s="43"/>
      <c r="B35" s="140"/>
      <c r="C35" s="133"/>
      <c r="D35" s="109"/>
      <c r="E35" s="101"/>
      <c r="F35" s="107"/>
      <c r="G35" s="67"/>
      <c r="H35" s="29"/>
      <c r="I35" s="67"/>
      <c r="J35" s="29"/>
      <c r="K35" s="29"/>
      <c r="L35" s="29"/>
      <c r="M35" s="30"/>
      <c r="N35" s="30"/>
      <c r="O35" s="30"/>
      <c r="P35" s="28"/>
      <c r="Q35" s="20"/>
      <c r="R35" s="78"/>
      <c r="S35" s="74"/>
      <c r="T35" s="74"/>
    </row>
    <row r="36" spans="1:20">
      <c r="A36" s="43"/>
      <c r="B36" s="49"/>
      <c r="C36" s="50"/>
      <c r="D36" s="42"/>
      <c r="E36" s="44"/>
      <c r="F36" s="42"/>
      <c r="G36" s="67"/>
      <c r="H36" s="29"/>
      <c r="I36" s="67"/>
      <c r="J36" s="29"/>
      <c r="K36" s="67"/>
      <c r="L36" s="29"/>
      <c r="M36" s="30"/>
      <c r="N36" s="30"/>
      <c r="O36" s="30"/>
      <c r="P36" s="28"/>
      <c r="Q36" s="20"/>
      <c r="R36" s="78"/>
      <c r="S36" s="74"/>
      <c r="T36" s="74"/>
    </row>
    <row r="37" spans="1:20">
      <c r="A37" s="43"/>
      <c r="B37" s="49"/>
      <c r="C37" s="50"/>
      <c r="D37" s="42"/>
      <c r="E37" s="44"/>
      <c r="F37" s="42"/>
      <c r="G37" s="67"/>
      <c r="H37" s="29"/>
      <c r="I37" s="67"/>
      <c r="J37" s="29"/>
      <c r="K37" s="67"/>
      <c r="L37" s="29"/>
      <c r="M37" s="30"/>
      <c r="N37" s="30"/>
      <c r="O37" s="30"/>
      <c r="P37" s="28"/>
      <c r="Q37" s="20"/>
      <c r="R37" s="78"/>
      <c r="S37" s="74"/>
      <c r="T37" s="74"/>
    </row>
    <row r="38" spans="1:20">
      <c r="A38" s="43"/>
      <c r="B38" s="42"/>
      <c r="C38" s="50"/>
      <c r="D38" s="42"/>
      <c r="E38" s="44"/>
      <c r="F38" s="42"/>
      <c r="G38" s="67"/>
      <c r="H38" s="29"/>
      <c r="I38" s="67"/>
      <c r="J38" s="29"/>
      <c r="K38" s="67"/>
      <c r="L38" s="29"/>
      <c r="M38" s="30"/>
      <c r="N38" s="30"/>
      <c r="O38" s="30"/>
      <c r="P38" s="28"/>
      <c r="Q38" s="20"/>
      <c r="R38" s="78"/>
      <c r="S38" s="74"/>
      <c r="T38" s="74"/>
    </row>
    <row r="39" spans="1:20">
      <c r="A39" s="43"/>
      <c r="B39" s="107"/>
      <c r="C39" s="56"/>
      <c r="D39" s="109"/>
      <c r="E39" s="14"/>
      <c r="F39" s="107"/>
      <c r="G39" s="29"/>
      <c r="H39" s="29"/>
      <c r="I39" s="101"/>
      <c r="J39" s="29"/>
      <c r="K39" s="101"/>
      <c r="L39" s="29"/>
      <c r="M39" s="30"/>
      <c r="N39" s="30"/>
      <c r="O39" s="30"/>
      <c r="P39" s="28"/>
      <c r="Q39" s="20"/>
      <c r="R39" s="78"/>
      <c r="S39" s="74"/>
      <c r="T39" s="74"/>
    </row>
    <row r="40" spans="1:20">
      <c r="A40" s="43"/>
      <c r="B40" s="107"/>
      <c r="C40" s="47"/>
      <c r="D40" s="109"/>
      <c r="E40" s="25"/>
      <c r="F40" s="107"/>
      <c r="G40" s="29"/>
      <c r="H40" s="29"/>
      <c r="I40" s="143"/>
      <c r="J40" s="29"/>
      <c r="K40" s="143"/>
      <c r="L40" s="29"/>
      <c r="M40" s="30"/>
      <c r="N40" s="30"/>
      <c r="O40" s="30"/>
      <c r="P40" s="28"/>
      <c r="Q40" s="20"/>
      <c r="R40" s="78"/>
      <c r="S40" s="74"/>
      <c r="T40" s="74"/>
    </row>
    <row r="41" spans="1:20">
      <c r="A41" s="43"/>
      <c r="B41" s="112"/>
      <c r="C41" s="47"/>
      <c r="D41" s="109"/>
      <c r="E41" s="14"/>
      <c r="F41" s="107"/>
      <c r="G41" s="29"/>
      <c r="H41" s="29"/>
      <c r="I41" s="94"/>
      <c r="J41" s="29"/>
      <c r="K41" s="94"/>
      <c r="L41" s="29"/>
      <c r="M41" s="30"/>
      <c r="N41" s="30"/>
      <c r="O41" s="30"/>
      <c r="P41" s="28"/>
      <c r="Q41" s="20"/>
      <c r="R41" s="78"/>
      <c r="S41" s="74"/>
      <c r="T41" s="74"/>
    </row>
    <row r="42" spans="1:20">
      <c r="A42" s="43"/>
      <c r="B42" s="107"/>
      <c r="C42" s="47"/>
      <c r="D42" s="109"/>
      <c r="E42" s="14"/>
      <c r="F42" s="107"/>
      <c r="G42" s="29"/>
      <c r="H42" s="29"/>
      <c r="I42" s="101"/>
      <c r="J42" s="29"/>
      <c r="K42" s="101"/>
      <c r="L42" s="29"/>
      <c r="M42" s="30"/>
      <c r="N42" s="30"/>
      <c r="O42" s="30"/>
      <c r="P42" s="28"/>
      <c r="Q42" s="20"/>
      <c r="R42" s="78"/>
      <c r="S42" s="74"/>
      <c r="T42" s="74"/>
    </row>
    <row r="43" spans="1:20">
      <c r="A43" s="43"/>
      <c r="B43" s="49"/>
      <c r="C43" s="50"/>
      <c r="D43" s="42"/>
      <c r="E43" s="44"/>
      <c r="F43" s="42"/>
      <c r="G43" s="67"/>
      <c r="H43" s="29"/>
      <c r="I43" s="67"/>
      <c r="J43" s="29"/>
      <c r="K43" s="67"/>
      <c r="L43" s="29"/>
      <c r="M43" s="30"/>
      <c r="N43" s="30"/>
      <c r="O43" s="30"/>
      <c r="P43" s="28"/>
      <c r="Q43" s="20"/>
      <c r="R43" s="78"/>
      <c r="S43" s="74"/>
      <c r="T43" s="74"/>
    </row>
    <row r="44" spans="1:20">
      <c r="A44" s="43"/>
      <c r="B44" s="42"/>
      <c r="C44" s="50"/>
      <c r="D44" s="42"/>
      <c r="E44" s="44"/>
      <c r="F44" s="42"/>
      <c r="G44" s="67"/>
      <c r="H44" s="29"/>
      <c r="I44" s="67"/>
      <c r="J44" s="29"/>
      <c r="K44" s="67"/>
      <c r="L44" s="29"/>
      <c r="M44" s="30"/>
      <c r="N44" s="30"/>
      <c r="O44" s="30"/>
      <c r="P44" s="28"/>
      <c r="Q44" s="20"/>
      <c r="R44" s="78"/>
      <c r="S44" s="74"/>
      <c r="T44" s="74"/>
    </row>
    <row r="45" spans="1:20">
      <c r="A45" s="43"/>
      <c r="B45" s="58"/>
      <c r="C45" s="88"/>
      <c r="D45" s="42"/>
      <c r="E45" s="89"/>
      <c r="F45" s="58"/>
      <c r="G45" s="67"/>
      <c r="H45" s="29"/>
      <c r="I45" s="67"/>
      <c r="J45" s="29"/>
      <c r="K45" s="67"/>
      <c r="L45" s="29"/>
      <c r="M45" s="30"/>
      <c r="N45" s="30"/>
      <c r="O45" s="30"/>
      <c r="P45" s="28"/>
      <c r="Q45" s="20"/>
      <c r="R45" s="78"/>
      <c r="S45" s="74"/>
      <c r="T45" s="74"/>
    </row>
    <row r="46" spans="1:20">
      <c r="A46" s="43"/>
      <c r="B46" s="58"/>
      <c r="C46" s="88"/>
      <c r="D46" s="42"/>
      <c r="E46" s="89"/>
      <c r="F46" s="58"/>
      <c r="G46" s="67"/>
      <c r="H46" s="29"/>
      <c r="I46" s="67"/>
      <c r="J46" s="29"/>
      <c r="K46" s="67"/>
      <c r="L46" s="29"/>
      <c r="M46" s="30"/>
      <c r="N46" s="30"/>
      <c r="O46" s="30"/>
      <c r="P46" s="28"/>
      <c r="Q46" s="20"/>
      <c r="R46" s="78"/>
      <c r="S46" s="74"/>
      <c r="T46" s="74"/>
    </row>
    <row r="47" spans="1:20">
      <c r="A47" s="43"/>
      <c r="B47" s="42"/>
      <c r="C47" s="50"/>
      <c r="D47" s="42"/>
      <c r="E47" s="44"/>
      <c r="F47" s="42"/>
      <c r="G47" s="67"/>
      <c r="H47" s="29"/>
      <c r="I47" s="67"/>
      <c r="J47" s="29"/>
      <c r="K47" s="67"/>
      <c r="L47" s="29"/>
      <c r="M47" s="30"/>
      <c r="N47" s="30"/>
      <c r="O47" s="30"/>
      <c r="P47" s="28"/>
      <c r="Q47" s="20"/>
      <c r="R47" s="78"/>
      <c r="S47" s="74"/>
      <c r="T47" s="74"/>
    </row>
    <row r="48" spans="1:20">
      <c r="A48" s="43"/>
      <c r="B48" s="42"/>
      <c r="C48" s="50"/>
      <c r="D48" s="42"/>
      <c r="E48" s="44"/>
      <c r="F48" s="42"/>
      <c r="G48" s="67"/>
      <c r="H48" s="29"/>
      <c r="I48" s="67"/>
      <c r="J48" s="29"/>
      <c r="K48" s="67"/>
      <c r="L48" s="29"/>
      <c r="M48" s="30"/>
      <c r="N48" s="30"/>
      <c r="O48" s="30"/>
      <c r="P48" s="28"/>
      <c r="Q48" s="20"/>
      <c r="R48" s="78"/>
      <c r="S48" s="74"/>
      <c r="T48" s="74"/>
    </row>
    <row r="49" spans="1:20">
      <c r="A49" s="43"/>
      <c r="B49" s="49"/>
      <c r="C49" s="50"/>
      <c r="D49" s="42"/>
      <c r="E49" s="44"/>
      <c r="F49" s="42"/>
      <c r="G49" s="67"/>
      <c r="H49" s="29"/>
      <c r="I49" s="67"/>
      <c r="J49" s="29"/>
      <c r="K49" s="67"/>
      <c r="L49" s="29"/>
      <c r="M49" s="30"/>
      <c r="N49" s="30"/>
      <c r="O49" s="30"/>
      <c r="P49" s="28"/>
      <c r="Q49" s="20"/>
      <c r="R49" s="78"/>
      <c r="S49" s="74"/>
      <c r="T49" s="20"/>
    </row>
    <row r="50" spans="1:20">
      <c r="A50" s="43"/>
      <c r="B50" s="49"/>
      <c r="C50" s="50"/>
      <c r="D50" s="42"/>
      <c r="E50" s="44"/>
      <c r="F50" s="42"/>
      <c r="G50" s="67"/>
      <c r="H50" s="29"/>
      <c r="I50" s="67"/>
      <c r="J50" s="29"/>
      <c r="K50" s="67"/>
      <c r="L50" s="29"/>
      <c r="M50" s="30"/>
      <c r="N50" s="30"/>
      <c r="O50" s="30"/>
      <c r="P50" s="28"/>
      <c r="Q50" s="20"/>
      <c r="R50" s="78"/>
      <c r="S50" s="74"/>
      <c r="T50" s="20"/>
    </row>
    <row r="51" spans="1:20">
      <c r="A51" s="43"/>
      <c r="B51" s="42"/>
      <c r="C51" s="50"/>
      <c r="D51" s="42"/>
      <c r="E51" s="44"/>
      <c r="F51" s="42"/>
      <c r="G51" s="67"/>
      <c r="H51" s="29"/>
      <c r="I51" s="67"/>
      <c r="J51" s="29"/>
      <c r="K51" s="67"/>
      <c r="L51" s="29"/>
      <c r="M51" s="30"/>
      <c r="N51" s="30"/>
      <c r="O51" s="30"/>
      <c r="P51" s="28"/>
      <c r="Q51" s="20"/>
      <c r="R51" s="78"/>
      <c r="S51" s="74"/>
      <c r="T51" s="20"/>
    </row>
    <row r="52" spans="1:20">
      <c r="A52" s="43"/>
      <c r="B52" s="58"/>
      <c r="C52" s="88"/>
      <c r="D52" s="42"/>
      <c r="E52" s="89"/>
      <c r="F52" s="42"/>
      <c r="G52" s="67"/>
      <c r="H52" s="29"/>
      <c r="I52" s="67"/>
      <c r="J52" s="29"/>
      <c r="K52" s="67"/>
      <c r="L52" s="29"/>
      <c r="M52" s="30"/>
      <c r="N52" s="30"/>
      <c r="O52" s="30"/>
      <c r="P52" s="28"/>
      <c r="Q52" s="20"/>
      <c r="R52" s="78"/>
      <c r="S52" s="74"/>
      <c r="T52" s="20"/>
    </row>
    <row r="53" spans="1:20">
      <c r="A53" s="43"/>
      <c r="B53" s="58"/>
      <c r="C53" s="88"/>
      <c r="D53" s="42"/>
      <c r="E53" s="89"/>
      <c r="F53" s="42"/>
      <c r="G53" s="67"/>
      <c r="H53" s="29"/>
      <c r="I53" s="67"/>
      <c r="J53" s="29"/>
      <c r="K53" s="67"/>
      <c r="L53" s="29"/>
      <c r="M53" s="30"/>
      <c r="N53" s="30"/>
      <c r="O53" s="30"/>
      <c r="P53" s="28"/>
      <c r="Q53" s="20"/>
      <c r="R53" s="78"/>
      <c r="S53" s="74"/>
      <c r="T53" s="20"/>
    </row>
    <row r="54" spans="1:20">
      <c r="A54" s="43"/>
      <c r="B54" s="42"/>
      <c r="C54" s="50"/>
      <c r="D54" s="42"/>
      <c r="E54" s="44"/>
      <c r="F54" s="42"/>
      <c r="G54" s="67"/>
      <c r="H54" s="29"/>
      <c r="I54" s="67"/>
      <c r="J54" s="29"/>
      <c r="K54" s="67"/>
      <c r="L54" s="29"/>
      <c r="M54" s="30"/>
      <c r="N54" s="30"/>
      <c r="O54" s="30"/>
      <c r="P54" s="28"/>
      <c r="Q54" s="20"/>
      <c r="R54" s="78"/>
      <c r="S54" s="74"/>
      <c r="T54" s="20"/>
    </row>
    <row r="55" spans="1:20">
      <c r="A55" s="43"/>
      <c r="B55" s="49"/>
      <c r="C55" s="50"/>
      <c r="D55" s="42"/>
      <c r="E55" s="44"/>
      <c r="F55" s="42"/>
      <c r="G55" s="67"/>
      <c r="H55" s="29"/>
      <c r="I55" s="67"/>
      <c r="J55" s="29"/>
      <c r="K55" s="67"/>
      <c r="L55" s="29"/>
      <c r="M55" s="30"/>
      <c r="N55" s="30"/>
      <c r="O55" s="30"/>
      <c r="P55" s="28"/>
      <c r="Q55" s="20"/>
      <c r="R55" s="78"/>
      <c r="S55" s="74"/>
      <c r="T55" s="20"/>
    </row>
    <row r="56" spans="1:20">
      <c r="A56" s="43"/>
      <c r="B56" s="49"/>
      <c r="C56" s="50"/>
      <c r="D56" s="42"/>
      <c r="E56" s="44"/>
      <c r="F56" s="42"/>
      <c r="G56" s="67"/>
      <c r="H56" s="29"/>
      <c r="I56" s="67"/>
      <c r="J56" s="29"/>
      <c r="K56" s="67"/>
      <c r="L56" s="29"/>
      <c r="M56" s="30"/>
      <c r="N56" s="30"/>
      <c r="O56" s="30"/>
      <c r="P56" s="28"/>
      <c r="Q56" s="20"/>
      <c r="R56" s="78"/>
      <c r="S56" s="74"/>
      <c r="T56" s="20"/>
    </row>
    <row r="57" spans="1:20">
      <c r="A57" s="43"/>
      <c r="B57" s="42"/>
      <c r="C57" s="50"/>
      <c r="D57" s="42"/>
      <c r="E57" s="44"/>
      <c r="F57" s="42"/>
      <c r="G57" s="67"/>
      <c r="H57" s="29"/>
      <c r="I57" s="67"/>
      <c r="J57" s="29"/>
      <c r="K57" s="67"/>
      <c r="L57" s="29"/>
      <c r="M57" s="30"/>
      <c r="N57" s="30"/>
      <c r="O57" s="30"/>
      <c r="P57" s="28"/>
      <c r="Q57" s="20"/>
      <c r="R57" s="78"/>
      <c r="S57" s="74"/>
      <c r="T57" s="20"/>
    </row>
    <row r="58" spans="1:20">
      <c r="A58" s="43"/>
      <c r="B58" s="58"/>
      <c r="C58" s="88"/>
      <c r="D58" s="42"/>
      <c r="E58" s="89"/>
      <c r="F58" s="42"/>
      <c r="G58" s="67"/>
      <c r="H58" s="29"/>
      <c r="I58" s="67"/>
      <c r="J58" s="29"/>
      <c r="K58" s="67"/>
      <c r="L58" s="29"/>
      <c r="M58" s="30"/>
      <c r="N58" s="30"/>
      <c r="O58" s="30"/>
      <c r="P58" s="28"/>
      <c r="Q58" s="20"/>
      <c r="R58" s="78"/>
      <c r="S58" s="74"/>
      <c r="T58" s="20"/>
    </row>
    <row r="59" spans="1:20">
      <c r="A59" s="43"/>
      <c r="B59" s="49"/>
      <c r="C59" s="50"/>
      <c r="D59" s="42"/>
      <c r="E59" s="44"/>
      <c r="F59" s="42"/>
      <c r="G59" s="67"/>
      <c r="H59" s="29"/>
      <c r="I59" s="29"/>
      <c r="J59" s="29"/>
      <c r="K59" s="67"/>
      <c r="L59" s="29"/>
      <c r="M59" s="30"/>
      <c r="N59" s="30"/>
      <c r="O59" s="30"/>
      <c r="P59" s="28"/>
      <c r="Q59" s="20"/>
      <c r="R59" s="78"/>
      <c r="S59" s="74"/>
      <c r="T59" s="20"/>
    </row>
    <row r="60" spans="1:20">
      <c r="A60" s="43"/>
      <c r="B60" s="42"/>
      <c r="C60" s="50"/>
      <c r="D60" s="42"/>
      <c r="E60" s="44"/>
      <c r="F60" s="42"/>
      <c r="G60" s="67"/>
      <c r="H60" s="29"/>
      <c r="I60" s="29"/>
      <c r="J60" s="29"/>
      <c r="K60" s="67"/>
      <c r="L60" s="29"/>
      <c r="M60" s="30"/>
      <c r="N60" s="30"/>
      <c r="O60" s="30"/>
      <c r="P60" s="28"/>
      <c r="Q60" s="20"/>
      <c r="R60" s="78"/>
      <c r="S60" s="74"/>
      <c r="T60" s="20"/>
    </row>
    <row r="61" spans="1:20">
      <c r="A61" s="43"/>
      <c r="B61" s="49"/>
      <c r="C61" s="50"/>
      <c r="D61" s="42"/>
      <c r="E61" s="44"/>
      <c r="F61" s="42"/>
      <c r="G61" s="67"/>
      <c r="H61" s="29"/>
      <c r="I61" s="67"/>
      <c r="J61" s="29"/>
      <c r="K61" s="67"/>
      <c r="L61" s="29"/>
      <c r="M61" s="30"/>
      <c r="N61" s="30"/>
      <c r="O61" s="30"/>
      <c r="P61" s="28"/>
      <c r="Q61" s="20"/>
      <c r="R61" s="78"/>
      <c r="S61" s="74"/>
      <c r="T61" s="20"/>
    </row>
    <row r="62" spans="1:20">
      <c r="A62" s="43"/>
      <c r="B62" s="49"/>
      <c r="C62" s="50"/>
      <c r="D62" s="42"/>
      <c r="E62" s="44"/>
      <c r="F62" s="42"/>
      <c r="G62" s="67"/>
      <c r="H62" s="29"/>
      <c r="I62" s="67"/>
      <c r="J62" s="29"/>
      <c r="K62" s="67"/>
      <c r="L62" s="29"/>
      <c r="M62" s="30"/>
      <c r="N62" s="30"/>
      <c r="O62" s="30"/>
      <c r="P62" s="28"/>
      <c r="Q62" s="20"/>
      <c r="R62" s="78"/>
      <c r="S62" s="74"/>
      <c r="T62" s="20"/>
    </row>
    <row r="63" spans="1:20">
      <c r="A63" s="43"/>
      <c r="B63" s="42"/>
      <c r="C63" s="50"/>
      <c r="D63" s="42"/>
      <c r="E63" s="44"/>
      <c r="F63" s="42"/>
      <c r="G63" s="67"/>
      <c r="H63" s="29"/>
      <c r="I63" s="67"/>
      <c r="J63" s="29"/>
      <c r="K63" s="67"/>
      <c r="L63" s="29"/>
      <c r="M63" s="30"/>
      <c r="N63" s="30"/>
      <c r="O63" s="30"/>
      <c r="P63" s="28"/>
      <c r="Q63" s="20"/>
      <c r="R63" s="78"/>
      <c r="S63" s="74"/>
      <c r="T63" s="20"/>
    </row>
    <row r="64" spans="1:20">
      <c r="A64" s="43"/>
      <c r="B64" s="58"/>
      <c r="C64" s="88"/>
      <c r="D64" s="42"/>
      <c r="E64" s="89"/>
      <c r="F64" s="42"/>
      <c r="G64" s="67"/>
      <c r="H64" s="29"/>
      <c r="I64" s="67"/>
      <c r="J64" s="29"/>
      <c r="K64" s="67"/>
      <c r="L64" s="29"/>
      <c r="M64" s="30"/>
      <c r="N64" s="30"/>
      <c r="O64" s="30"/>
      <c r="P64" s="28"/>
      <c r="Q64" s="20"/>
      <c r="R64" s="78"/>
      <c r="S64" s="74"/>
      <c r="T64" s="20"/>
    </row>
    <row r="65" spans="1:20">
      <c r="A65" s="43"/>
      <c r="B65" s="58"/>
      <c r="C65" s="88"/>
      <c r="D65" s="42"/>
      <c r="E65" s="89"/>
      <c r="F65" s="42"/>
      <c r="G65" s="67"/>
      <c r="H65" s="29"/>
      <c r="I65" s="67"/>
      <c r="J65" s="29"/>
      <c r="K65" s="67"/>
      <c r="L65" s="29"/>
      <c r="M65" s="30"/>
      <c r="N65" s="30"/>
      <c r="O65" s="30"/>
      <c r="P65" s="28"/>
      <c r="Q65" s="20"/>
      <c r="R65" s="78"/>
      <c r="S65" s="74"/>
      <c r="T65" s="20"/>
    </row>
    <row r="66" spans="1:20">
      <c r="A66" s="43"/>
      <c r="B66" s="42"/>
      <c r="C66" s="50"/>
      <c r="D66" s="42"/>
      <c r="E66" s="44"/>
      <c r="F66" s="42"/>
      <c r="G66" s="67"/>
      <c r="H66" s="29"/>
      <c r="I66" s="67"/>
      <c r="J66" s="29"/>
      <c r="K66" s="67"/>
      <c r="L66" s="29"/>
      <c r="M66" s="30"/>
      <c r="N66" s="30"/>
      <c r="O66" s="30"/>
      <c r="P66" s="28"/>
      <c r="Q66" s="20"/>
      <c r="R66" s="78"/>
      <c r="S66" s="74"/>
      <c r="T66" s="20"/>
    </row>
    <row r="67" spans="1:20">
      <c r="A67" s="43"/>
      <c r="B67" s="42"/>
      <c r="C67" s="50"/>
      <c r="D67" s="42"/>
      <c r="E67" s="44"/>
      <c r="F67" s="42"/>
      <c r="G67" s="67"/>
      <c r="H67" s="29"/>
      <c r="I67" s="67"/>
      <c r="J67" s="29"/>
      <c r="K67" s="67"/>
      <c r="L67" s="29"/>
      <c r="M67" s="30"/>
      <c r="N67" s="30"/>
      <c r="O67" s="30"/>
      <c r="P67" s="28"/>
      <c r="Q67" s="20"/>
      <c r="R67" s="78"/>
      <c r="S67" s="74"/>
      <c r="T67" s="20"/>
    </row>
    <row r="68" spans="1:20">
      <c r="A68" s="43"/>
      <c r="B68" s="49"/>
      <c r="C68" s="90"/>
      <c r="D68" s="42"/>
      <c r="E68" s="91"/>
      <c r="F68" s="42"/>
      <c r="G68" s="67"/>
      <c r="H68" s="29"/>
      <c r="I68" s="67"/>
      <c r="J68" s="29"/>
      <c r="K68" s="115"/>
      <c r="L68" s="29"/>
      <c r="M68" s="30"/>
      <c r="N68" s="30"/>
      <c r="O68" s="30"/>
      <c r="P68" s="28"/>
      <c r="Q68" s="20"/>
      <c r="R68" s="78"/>
      <c r="S68" s="74"/>
      <c r="T68" s="20"/>
    </row>
    <row r="69" spans="1:20" ht="27.75" customHeight="1">
      <c r="A69" s="43"/>
      <c r="B69" s="49"/>
      <c r="C69" s="50"/>
      <c r="D69" s="42"/>
      <c r="E69" s="44"/>
      <c r="F69" s="42"/>
      <c r="G69" s="67"/>
      <c r="H69" s="29"/>
      <c r="I69" s="29"/>
      <c r="J69" s="29"/>
      <c r="K69" s="67"/>
      <c r="L69" s="29"/>
      <c r="M69" s="30"/>
      <c r="N69" s="30"/>
      <c r="O69" s="30"/>
      <c r="P69" s="28"/>
      <c r="Q69" s="20"/>
      <c r="R69" s="78"/>
      <c r="S69" s="74"/>
      <c r="T69" s="20"/>
    </row>
    <row r="70" spans="1:20">
      <c r="A70" s="43"/>
      <c r="B70" s="49"/>
      <c r="C70" s="50"/>
      <c r="D70" s="42"/>
      <c r="E70" s="44"/>
      <c r="F70" s="42"/>
      <c r="G70" s="67"/>
      <c r="H70" s="29"/>
      <c r="I70" s="29"/>
      <c r="J70" s="29"/>
      <c r="K70" s="67"/>
      <c r="L70" s="29"/>
      <c r="M70" s="30"/>
      <c r="N70" s="30"/>
      <c r="O70" s="30"/>
      <c r="P70" s="28"/>
      <c r="Q70" s="20"/>
      <c r="R70" s="78"/>
      <c r="S70" s="74"/>
      <c r="T70" s="20"/>
    </row>
    <row r="71" spans="1:20">
      <c r="A71" s="43"/>
      <c r="B71" s="49"/>
      <c r="C71" s="50"/>
      <c r="D71" s="42"/>
      <c r="E71" s="44"/>
      <c r="F71" s="42"/>
      <c r="G71" s="67"/>
      <c r="H71" s="29"/>
      <c r="I71" s="29"/>
      <c r="J71" s="29"/>
      <c r="K71" s="67"/>
      <c r="L71" s="29"/>
      <c r="M71" s="30"/>
      <c r="N71" s="30"/>
      <c r="O71" s="30"/>
      <c r="P71" s="28"/>
      <c r="Q71" s="20"/>
      <c r="R71" s="78"/>
      <c r="S71" s="74"/>
      <c r="T71" s="20"/>
    </row>
    <row r="72" spans="1:20">
      <c r="A72" s="43"/>
      <c r="B72" s="49"/>
      <c r="C72" s="50"/>
      <c r="D72" s="42"/>
      <c r="E72" s="44"/>
      <c r="F72" s="42"/>
      <c r="G72" s="67"/>
      <c r="H72" s="29"/>
      <c r="I72" s="29"/>
      <c r="J72" s="29"/>
      <c r="K72" s="67"/>
      <c r="L72" s="29"/>
      <c r="M72" s="30"/>
      <c r="N72" s="30"/>
      <c r="O72" s="30"/>
      <c r="P72" s="28"/>
      <c r="Q72" s="20"/>
      <c r="R72" s="78"/>
      <c r="S72" s="74"/>
      <c r="T72" s="20"/>
    </row>
    <row r="73" spans="1:20">
      <c r="A73" s="43"/>
      <c r="B73" s="49"/>
      <c r="C73" s="50"/>
      <c r="D73" s="42"/>
      <c r="E73" s="44"/>
      <c r="F73" s="42"/>
      <c r="G73" s="67"/>
      <c r="H73" s="29"/>
      <c r="I73" s="67"/>
      <c r="J73" s="29"/>
      <c r="K73" s="67"/>
      <c r="L73" s="29"/>
      <c r="M73" s="30"/>
      <c r="N73" s="30"/>
      <c r="O73" s="30"/>
      <c r="P73" s="28"/>
      <c r="Q73" s="20"/>
      <c r="R73" s="78"/>
      <c r="S73" s="74"/>
      <c r="T73" s="20"/>
    </row>
    <row r="74" spans="1:20">
      <c r="A74" s="43"/>
      <c r="B74" s="49"/>
      <c r="C74" s="50"/>
      <c r="D74" s="42"/>
      <c r="E74" s="44"/>
      <c r="F74" s="42"/>
      <c r="G74" s="67"/>
      <c r="H74" s="29"/>
      <c r="I74" s="67"/>
      <c r="J74" s="29"/>
      <c r="K74" s="67"/>
      <c r="L74" s="29"/>
      <c r="M74" s="30"/>
      <c r="N74" s="30"/>
      <c r="O74" s="30"/>
      <c r="P74" s="28"/>
      <c r="Q74" s="20"/>
      <c r="R74" s="78"/>
      <c r="S74" s="74"/>
      <c r="T74" s="20"/>
    </row>
    <row r="75" spans="1:20">
      <c r="A75" s="43"/>
      <c r="B75" s="42"/>
      <c r="C75" s="50"/>
      <c r="D75" s="42"/>
      <c r="E75" s="44"/>
      <c r="F75" s="42"/>
      <c r="G75" s="67"/>
      <c r="H75" s="29"/>
      <c r="I75" s="67"/>
      <c r="J75" s="29"/>
      <c r="K75" s="67"/>
      <c r="L75" s="29"/>
      <c r="M75" s="30"/>
      <c r="N75" s="30"/>
      <c r="O75" s="30"/>
      <c r="P75" s="28"/>
      <c r="Q75" s="20"/>
      <c r="R75" s="78"/>
      <c r="S75" s="74"/>
      <c r="T75" s="20"/>
    </row>
    <row r="76" spans="1:20">
      <c r="A76" s="43"/>
      <c r="B76" s="58"/>
      <c r="C76" s="88"/>
      <c r="D76" s="58"/>
      <c r="E76" s="89"/>
      <c r="F76" s="58"/>
      <c r="G76" s="67"/>
      <c r="H76" s="29"/>
      <c r="I76" s="67"/>
      <c r="J76" s="29"/>
      <c r="K76" s="67"/>
      <c r="L76" s="29"/>
      <c r="M76" s="30"/>
      <c r="N76" s="30"/>
      <c r="O76" s="30"/>
      <c r="P76" s="28"/>
      <c r="Q76" s="20"/>
      <c r="R76" s="78"/>
      <c r="S76" s="74"/>
      <c r="T76" s="20"/>
    </row>
    <row r="77" spans="1:20">
      <c r="A77" s="43"/>
      <c r="B77" s="49"/>
      <c r="C77" s="50"/>
      <c r="D77" s="42"/>
      <c r="E77" s="44"/>
      <c r="F77" s="42"/>
      <c r="G77" s="67"/>
      <c r="H77" s="29"/>
      <c r="I77" s="29"/>
      <c r="J77" s="29"/>
      <c r="K77" s="67"/>
      <c r="L77" s="29"/>
      <c r="M77" s="30"/>
      <c r="N77" s="30"/>
      <c r="O77" s="30"/>
      <c r="P77" s="28"/>
      <c r="Q77" s="20"/>
      <c r="R77" s="78"/>
      <c r="S77" s="74"/>
      <c r="T77" s="20"/>
    </row>
    <row r="78" spans="1:20">
      <c r="A78" s="43"/>
      <c r="B78" s="49"/>
      <c r="C78" s="50"/>
      <c r="D78" s="42"/>
      <c r="E78" s="44"/>
      <c r="F78" s="42"/>
      <c r="G78" s="67"/>
      <c r="H78" s="32"/>
      <c r="I78" s="29"/>
      <c r="J78" s="32"/>
      <c r="K78" s="67"/>
      <c r="L78" s="29"/>
      <c r="M78" s="30"/>
      <c r="N78" s="30"/>
      <c r="O78" s="30"/>
      <c r="P78" s="28"/>
      <c r="Q78" s="20"/>
      <c r="R78" s="78"/>
      <c r="S78" s="74"/>
      <c r="T78" s="20"/>
    </row>
    <row r="79" spans="1:20">
      <c r="A79" s="43"/>
      <c r="B79" s="42"/>
      <c r="C79" s="50"/>
      <c r="D79" s="42"/>
      <c r="E79" s="44"/>
      <c r="F79" s="42"/>
      <c r="G79" s="67"/>
      <c r="H79" s="29"/>
      <c r="I79" s="29"/>
      <c r="J79" s="29"/>
      <c r="K79" s="67"/>
      <c r="L79" s="29"/>
      <c r="M79" s="30"/>
      <c r="N79" s="30"/>
      <c r="O79" s="30"/>
      <c r="P79" s="28"/>
      <c r="Q79" s="20"/>
      <c r="R79" s="78"/>
      <c r="S79" s="74"/>
      <c r="T79" s="20"/>
    </row>
    <row r="80" spans="1:20">
      <c r="A80" s="43"/>
      <c r="B80" s="104"/>
      <c r="C80" s="50"/>
      <c r="D80" s="42"/>
      <c r="E80" s="44"/>
      <c r="F80" s="42"/>
      <c r="G80" s="67"/>
      <c r="H80" s="29"/>
      <c r="I80" s="67"/>
      <c r="J80" s="29"/>
      <c r="K80" s="29"/>
      <c r="L80" s="29"/>
      <c r="M80" s="30"/>
      <c r="N80" s="30"/>
      <c r="O80" s="30"/>
      <c r="P80" s="28"/>
      <c r="Q80" s="20"/>
      <c r="R80" s="78"/>
      <c r="S80" s="74"/>
      <c r="T80" s="20"/>
    </row>
    <row r="81" spans="1:20">
      <c r="A81" s="43"/>
      <c r="B81" s="104"/>
      <c r="C81" s="50"/>
      <c r="D81" s="42"/>
      <c r="E81" s="44"/>
      <c r="F81" s="42"/>
      <c r="G81" s="67"/>
      <c r="H81" s="29"/>
      <c r="I81" s="67"/>
      <c r="J81" s="29"/>
      <c r="K81" s="29"/>
      <c r="L81" s="29"/>
      <c r="M81" s="30"/>
      <c r="N81" s="30"/>
      <c r="O81" s="30"/>
      <c r="P81" s="28"/>
      <c r="Q81" s="20"/>
      <c r="R81" s="78"/>
      <c r="S81" s="74"/>
      <c r="T81" s="20"/>
    </row>
    <row r="82" spans="1:20">
      <c r="A82" s="43"/>
      <c r="B82" s="12"/>
      <c r="C82" s="50"/>
      <c r="D82" s="42"/>
      <c r="E82" s="44"/>
      <c r="F82" s="42"/>
      <c r="G82" s="67"/>
      <c r="H82" s="29"/>
      <c r="I82" s="29"/>
      <c r="J82" s="29"/>
      <c r="K82" s="29"/>
      <c r="L82" s="29"/>
      <c r="M82" s="30"/>
      <c r="N82" s="30"/>
      <c r="O82" s="30"/>
      <c r="P82" s="28"/>
      <c r="Q82" s="20"/>
      <c r="R82" s="78"/>
      <c r="S82" s="74"/>
      <c r="T82" s="20"/>
    </row>
    <row r="83" spans="1:20">
      <c r="A83" s="43"/>
      <c r="B83" s="49"/>
      <c r="C83" s="50"/>
      <c r="D83" s="42"/>
      <c r="E83" s="44"/>
      <c r="F83" s="42"/>
      <c r="G83" s="67"/>
      <c r="H83" s="29"/>
      <c r="I83" s="29"/>
      <c r="J83" s="29"/>
      <c r="K83" s="67"/>
      <c r="L83" s="29"/>
      <c r="M83" s="30"/>
      <c r="N83" s="30"/>
      <c r="O83" s="30"/>
      <c r="P83" s="28"/>
      <c r="Q83" s="20"/>
      <c r="R83" s="78"/>
      <c r="S83" s="74"/>
      <c r="T83" s="20"/>
    </row>
    <row r="84" spans="1:20">
      <c r="A84" s="43"/>
      <c r="B84" s="49"/>
      <c r="C84" s="50"/>
      <c r="D84" s="42"/>
      <c r="E84" s="44"/>
      <c r="F84" s="42"/>
      <c r="G84" s="67"/>
      <c r="H84" s="32"/>
      <c r="I84" s="29"/>
      <c r="J84" s="32"/>
      <c r="K84" s="67"/>
      <c r="L84" s="29"/>
      <c r="M84" s="30"/>
      <c r="N84" s="30"/>
      <c r="O84" s="30"/>
      <c r="P84" s="28"/>
      <c r="Q84" s="20"/>
      <c r="R84" s="78"/>
      <c r="S84" s="74"/>
      <c r="T84" s="20"/>
    </row>
    <row r="85" spans="1:20">
      <c r="A85" s="43"/>
      <c r="B85" s="49"/>
      <c r="C85" s="50"/>
      <c r="D85" s="42"/>
      <c r="E85" s="44"/>
      <c r="F85" s="42"/>
      <c r="G85" s="67"/>
      <c r="H85" s="29"/>
      <c r="I85" s="29"/>
      <c r="J85" s="29"/>
      <c r="K85" s="29"/>
      <c r="L85" s="29"/>
      <c r="M85" s="30"/>
      <c r="N85" s="30"/>
      <c r="O85" s="30"/>
      <c r="P85" s="28"/>
      <c r="Q85" s="20"/>
      <c r="R85" s="78"/>
      <c r="S85" s="74"/>
      <c r="T85" s="20"/>
    </row>
    <row r="86" spans="1:20">
      <c r="A86" s="43"/>
      <c r="B86" s="51"/>
      <c r="C86" s="50"/>
      <c r="D86" s="42"/>
      <c r="E86" s="44"/>
      <c r="F86" s="42"/>
      <c r="G86" s="67"/>
      <c r="H86" s="29"/>
      <c r="I86" s="67"/>
      <c r="J86" s="29"/>
      <c r="K86" s="67"/>
      <c r="L86" s="29"/>
      <c r="M86" s="30"/>
      <c r="N86" s="30"/>
      <c r="O86" s="30"/>
      <c r="P86" s="28"/>
      <c r="Q86" s="20"/>
      <c r="R86" s="78"/>
      <c r="S86" s="74"/>
      <c r="T86" s="20"/>
    </row>
    <row r="87" spans="1:20">
      <c r="A87" s="43"/>
      <c r="B87" s="147"/>
      <c r="C87" s="50"/>
      <c r="D87" s="42"/>
      <c r="E87" s="44"/>
      <c r="F87" s="42"/>
      <c r="G87" s="67"/>
      <c r="H87" s="29"/>
      <c r="I87" s="67"/>
      <c r="J87" s="29"/>
      <c r="K87" s="67"/>
      <c r="L87" s="29"/>
      <c r="M87" s="30"/>
      <c r="N87" s="30"/>
      <c r="O87" s="30"/>
      <c r="P87" s="28"/>
      <c r="Q87" s="20"/>
      <c r="R87" s="78"/>
      <c r="S87" s="74"/>
      <c r="T87" s="20"/>
    </row>
    <row r="88" spans="1:20">
      <c r="A88" s="43"/>
      <c r="B88" s="51"/>
      <c r="C88" s="50"/>
      <c r="D88" s="42"/>
      <c r="E88" s="44"/>
      <c r="F88" s="42"/>
      <c r="G88" s="67"/>
      <c r="H88" s="29"/>
      <c r="I88" s="67"/>
      <c r="J88" s="29"/>
      <c r="K88" s="67"/>
      <c r="L88" s="29"/>
      <c r="M88" s="30"/>
      <c r="N88" s="30"/>
      <c r="O88" s="30"/>
      <c r="P88" s="28"/>
      <c r="Q88" s="20"/>
      <c r="R88" s="78"/>
      <c r="S88" s="74"/>
      <c r="T88" s="20"/>
    </row>
    <row r="89" spans="1:20">
      <c r="A89" s="43"/>
      <c r="B89" s="51"/>
      <c r="C89" s="88"/>
      <c r="D89" s="42"/>
      <c r="E89" s="89"/>
      <c r="F89" s="42"/>
      <c r="G89" s="67"/>
      <c r="H89" s="29"/>
      <c r="I89" s="67"/>
      <c r="J89" s="29"/>
      <c r="K89" s="67"/>
      <c r="L89" s="29"/>
      <c r="M89" s="30"/>
      <c r="N89" s="30"/>
      <c r="O89" s="30"/>
      <c r="P89" s="28"/>
      <c r="Q89" s="20"/>
      <c r="R89" s="78"/>
      <c r="S89" s="74"/>
      <c r="T89" s="20"/>
    </row>
    <row r="90" spans="1:20">
      <c r="A90" s="43"/>
      <c r="B90" s="147"/>
      <c r="C90" s="88"/>
      <c r="D90" s="42"/>
      <c r="E90" s="89"/>
      <c r="F90" s="42"/>
      <c r="G90" s="67"/>
      <c r="H90" s="32"/>
      <c r="I90" s="67"/>
      <c r="J90" s="32"/>
      <c r="K90" s="41"/>
      <c r="L90" s="29"/>
      <c r="M90" s="30"/>
      <c r="N90" s="30"/>
      <c r="O90" s="30"/>
      <c r="P90" s="28"/>
      <c r="Q90" s="20"/>
      <c r="R90" s="78"/>
      <c r="S90" s="74"/>
      <c r="T90" s="20"/>
    </row>
    <row r="91" spans="1:20">
      <c r="A91" s="43"/>
      <c r="B91" s="51"/>
      <c r="C91" s="50"/>
      <c r="D91" s="42"/>
      <c r="E91" s="44"/>
      <c r="F91" s="42"/>
      <c r="G91" s="67"/>
      <c r="H91" s="29"/>
      <c r="I91" s="67"/>
      <c r="J91" s="29"/>
      <c r="K91" s="67"/>
      <c r="L91" s="29"/>
      <c r="M91" s="30"/>
      <c r="N91" s="30"/>
      <c r="O91" s="30"/>
      <c r="P91" s="28"/>
      <c r="Q91" s="20"/>
      <c r="R91" s="78"/>
      <c r="S91" s="74"/>
      <c r="T91" s="20"/>
    </row>
    <row r="92" spans="1:20" s="26" customFormat="1">
      <c r="A92" s="43"/>
      <c r="B92" s="51"/>
      <c r="C92" s="50"/>
      <c r="D92" s="42"/>
      <c r="E92" s="91"/>
      <c r="F92" s="42"/>
      <c r="G92" s="67"/>
      <c r="H92" s="29"/>
      <c r="I92" s="67"/>
      <c r="J92" s="29"/>
      <c r="K92" s="67"/>
      <c r="L92" s="29"/>
      <c r="M92" s="30"/>
      <c r="N92" s="30"/>
      <c r="O92" s="30"/>
      <c r="P92" s="28"/>
      <c r="Q92" s="27"/>
      <c r="R92" s="78"/>
      <c r="S92" s="74"/>
      <c r="T92" s="20"/>
    </row>
    <row r="93" spans="1:20">
      <c r="A93" s="43"/>
      <c r="B93" s="148"/>
      <c r="C93" s="90"/>
      <c r="D93" s="42"/>
      <c r="E93" s="91"/>
      <c r="F93" s="42"/>
      <c r="G93" s="67"/>
      <c r="H93" s="29"/>
      <c r="I93" s="67"/>
      <c r="J93" s="29"/>
      <c r="K93" s="115"/>
      <c r="L93" s="29"/>
      <c r="M93" s="30"/>
      <c r="N93" s="30"/>
      <c r="O93" s="30"/>
      <c r="P93" s="28"/>
      <c r="Q93" s="20"/>
      <c r="R93" s="78"/>
      <c r="S93" s="74"/>
      <c r="T93" s="20"/>
    </row>
    <row r="94" spans="1:20" ht="33" customHeight="1">
      <c r="A94" s="45"/>
      <c r="B94" s="51"/>
      <c r="C94" s="50"/>
      <c r="D94" s="42"/>
      <c r="E94" s="44"/>
      <c r="F94" s="42"/>
      <c r="G94" s="67"/>
      <c r="H94" s="29"/>
      <c r="I94" s="67"/>
      <c r="J94" s="29"/>
      <c r="K94" s="67"/>
      <c r="L94" s="29"/>
      <c r="M94" s="30"/>
      <c r="N94" s="30"/>
      <c r="O94" s="30"/>
      <c r="P94" s="28"/>
      <c r="Q94" s="20"/>
      <c r="R94" s="78"/>
      <c r="S94" s="74"/>
      <c r="T94" s="20"/>
    </row>
    <row r="95" spans="1:20" ht="36.75" customHeight="1">
      <c r="A95" s="43"/>
      <c r="B95" s="149"/>
      <c r="C95" s="50"/>
      <c r="D95" s="42"/>
      <c r="E95" s="44"/>
      <c r="F95" s="42"/>
      <c r="G95" s="67"/>
      <c r="H95" s="29"/>
      <c r="I95" s="67"/>
      <c r="J95" s="29"/>
      <c r="K95" s="67"/>
      <c r="L95" s="29"/>
      <c r="M95" s="30"/>
      <c r="N95" s="30"/>
      <c r="O95" s="30"/>
      <c r="P95" s="28"/>
      <c r="Q95" s="20"/>
      <c r="R95" s="78"/>
      <c r="S95" s="74"/>
      <c r="T95" s="20"/>
    </row>
    <row r="96" spans="1:20">
      <c r="A96" s="43"/>
      <c r="B96" s="148"/>
      <c r="C96" s="88"/>
      <c r="D96" s="42"/>
      <c r="E96" s="89"/>
      <c r="F96" s="42"/>
      <c r="G96" s="67"/>
      <c r="H96" s="29"/>
      <c r="I96" s="67"/>
      <c r="J96" s="29"/>
      <c r="K96" s="67"/>
      <c r="L96" s="29"/>
      <c r="M96" s="30"/>
      <c r="N96" s="30"/>
      <c r="O96" s="30"/>
      <c r="P96" s="28"/>
      <c r="Q96" s="20"/>
      <c r="R96" s="78"/>
      <c r="S96" s="74"/>
      <c r="T96" s="20"/>
    </row>
    <row r="97" spans="1:20">
      <c r="A97" s="43"/>
      <c r="B97" s="49"/>
      <c r="C97" s="50"/>
      <c r="D97" s="42"/>
      <c r="E97" s="44"/>
      <c r="F97" s="42"/>
      <c r="G97" s="67"/>
      <c r="H97" s="29"/>
      <c r="I97" s="67"/>
      <c r="J97" s="29"/>
      <c r="K97" s="41"/>
      <c r="L97" s="29"/>
      <c r="M97" s="30"/>
      <c r="N97" s="30"/>
      <c r="O97" s="30"/>
      <c r="P97" s="28"/>
      <c r="Q97" s="20"/>
      <c r="R97" s="78"/>
      <c r="S97" s="74"/>
      <c r="T97" s="20"/>
    </row>
    <row r="98" spans="1:20">
      <c r="A98" s="43"/>
      <c r="B98" s="49"/>
      <c r="C98" s="50"/>
      <c r="D98" s="42"/>
      <c r="E98" s="44"/>
      <c r="F98" s="42"/>
      <c r="G98" s="67"/>
      <c r="H98" s="32"/>
      <c r="I98" s="67"/>
      <c r="J98" s="32"/>
      <c r="K98" s="67"/>
      <c r="L98" s="29"/>
      <c r="M98" s="30"/>
      <c r="N98" s="30"/>
      <c r="O98" s="30"/>
      <c r="P98" s="28"/>
      <c r="Q98" s="20"/>
      <c r="R98" s="78"/>
      <c r="S98" s="74"/>
      <c r="T98" s="20"/>
    </row>
    <row r="99" spans="1:20">
      <c r="A99" s="43"/>
      <c r="B99" s="42"/>
      <c r="C99" s="50"/>
      <c r="D99" s="42"/>
      <c r="E99" s="44"/>
      <c r="F99" s="42"/>
      <c r="G99" s="67"/>
      <c r="H99" s="29"/>
      <c r="I99" s="67"/>
      <c r="J99" s="29"/>
      <c r="K99" s="67"/>
      <c r="L99" s="29"/>
      <c r="M99" s="30"/>
      <c r="N99" s="30"/>
      <c r="O99" s="30"/>
      <c r="P99" s="28"/>
      <c r="Q99" s="20"/>
      <c r="R99" s="78"/>
      <c r="S99" s="74"/>
      <c r="T99" s="20"/>
    </row>
    <row r="100" spans="1:20">
      <c r="A100" s="43"/>
      <c r="B100" s="154"/>
      <c r="C100" s="50"/>
      <c r="D100" s="42"/>
      <c r="E100" s="44"/>
      <c r="F100" s="42"/>
      <c r="G100" s="67"/>
      <c r="H100" s="29"/>
      <c r="I100" s="67"/>
      <c r="J100" s="29"/>
      <c r="K100" s="67"/>
      <c r="L100" s="29"/>
      <c r="M100" s="30"/>
      <c r="N100" s="30"/>
      <c r="O100" s="30"/>
      <c r="P100" s="28"/>
      <c r="Q100" s="20"/>
      <c r="R100" s="78"/>
      <c r="S100" s="74"/>
      <c r="T100" s="20"/>
    </row>
    <row r="101" spans="1:20">
      <c r="A101" s="43"/>
      <c r="B101" s="49"/>
      <c r="C101" s="50"/>
      <c r="D101" s="42"/>
      <c r="E101" s="44"/>
      <c r="F101" s="42"/>
      <c r="G101" s="67"/>
      <c r="H101" s="33"/>
      <c r="I101" s="67"/>
      <c r="J101" s="33"/>
      <c r="K101" s="67"/>
      <c r="L101" s="29"/>
      <c r="M101" s="30"/>
      <c r="N101" s="30"/>
      <c r="O101" s="30"/>
      <c r="P101" s="28"/>
      <c r="Q101" s="20"/>
      <c r="R101" s="78"/>
      <c r="S101" s="74"/>
      <c r="T101" s="20"/>
    </row>
    <row r="102" spans="1:20">
      <c r="A102" s="43"/>
      <c r="B102" s="42"/>
      <c r="C102" s="50"/>
      <c r="D102" s="42"/>
      <c r="E102" s="44"/>
      <c r="F102" s="42"/>
      <c r="G102" s="67"/>
      <c r="H102" s="29"/>
      <c r="I102" s="67"/>
      <c r="J102" s="29"/>
      <c r="K102" s="67"/>
      <c r="L102" s="29"/>
      <c r="M102" s="30"/>
      <c r="N102" s="30"/>
      <c r="O102" s="30"/>
      <c r="P102" s="28"/>
      <c r="Q102" s="20"/>
      <c r="R102" s="78"/>
      <c r="S102" s="74"/>
      <c r="T102" s="20"/>
    </row>
    <row r="103" spans="1:20">
      <c r="A103" s="43"/>
      <c r="B103" s="58"/>
      <c r="C103" s="88"/>
      <c r="D103" s="42"/>
      <c r="E103" s="89"/>
      <c r="F103" s="42"/>
      <c r="G103" s="67"/>
      <c r="H103" s="33"/>
      <c r="I103" s="67"/>
      <c r="J103" s="33"/>
      <c r="K103" s="67"/>
      <c r="L103" s="29"/>
      <c r="M103" s="30"/>
      <c r="N103" s="30"/>
      <c r="O103" s="30"/>
      <c r="P103" s="28"/>
      <c r="Q103" s="20"/>
      <c r="R103" s="78"/>
      <c r="S103" s="74"/>
      <c r="T103" s="20"/>
    </row>
    <row r="104" spans="1:20">
      <c r="A104" s="43"/>
      <c r="B104" s="58"/>
      <c r="C104" s="88"/>
      <c r="D104" s="42"/>
      <c r="E104" s="89"/>
      <c r="F104" s="42"/>
      <c r="G104" s="67"/>
      <c r="H104" s="29"/>
      <c r="I104" s="67"/>
      <c r="J104" s="29"/>
      <c r="K104" s="67"/>
      <c r="L104" s="29"/>
      <c r="M104" s="30"/>
      <c r="N104" s="30"/>
      <c r="O104" s="30"/>
      <c r="P104" s="28"/>
      <c r="Q104" s="20"/>
      <c r="R104" s="78"/>
      <c r="S104" s="74"/>
      <c r="T104" s="20"/>
    </row>
    <row r="105" spans="1:20">
      <c r="A105" s="43"/>
      <c r="B105" s="49"/>
      <c r="C105" s="50"/>
      <c r="D105" s="42"/>
      <c r="E105" s="44"/>
      <c r="F105" s="42"/>
      <c r="G105" s="67"/>
      <c r="H105" s="33"/>
      <c r="I105" s="67"/>
      <c r="J105" s="33"/>
      <c r="K105" s="67"/>
      <c r="L105" s="29"/>
      <c r="M105" s="30"/>
      <c r="N105" s="30"/>
      <c r="O105" s="30"/>
      <c r="P105" s="28"/>
      <c r="Q105" s="5"/>
      <c r="R105" s="78"/>
      <c r="S105" s="74"/>
      <c r="T105" s="20"/>
    </row>
    <row r="106" spans="1:20">
      <c r="A106" s="43"/>
      <c r="B106" s="49"/>
      <c r="C106" s="50"/>
      <c r="D106" s="42"/>
      <c r="E106" s="44"/>
      <c r="F106" s="42"/>
      <c r="G106" s="67"/>
      <c r="H106" s="33"/>
      <c r="I106" s="67"/>
      <c r="J106" s="33"/>
      <c r="K106" s="67"/>
      <c r="L106" s="29"/>
      <c r="M106" s="30"/>
      <c r="N106" s="30"/>
      <c r="O106" s="30"/>
      <c r="P106" s="28"/>
      <c r="Q106" s="5"/>
      <c r="R106" s="78"/>
      <c r="S106" s="74"/>
      <c r="T106" s="20"/>
    </row>
    <row r="107" spans="1:20">
      <c r="A107" s="43"/>
      <c r="B107" s="42"/>
      <c r="C107" s="50"/>
      <c r="D107" s="42"/>
      <c r="E107" s="44"/>
      <c r="F107" s="42"/>
      <c r="G107" s="67"/>
      <c r="H107" s="29"/>
      <c r="I107" s="67"/>
      <c r="J107" s="29"/>
      <c r="K107" s="67"/>
      <c r="L107" s="29"/>
      <c r="M107" s="30"/>
      <c r="N107" s="30"/>
      <c r="O107" s="30"/>
      <c r="P107" s="28"/>
      <c r="Q107" s="5"/>
      <c r="R107" s="78"/>
      <c r="S107" s="74"/>
      <c r="T107" s="20"/>
    </row>
    <row r="108" spans="1:20">
      <c r="A108" s="43"/>
      <c r="B108" s="58"/>
      <c r="C108" s="88"/>
      <c r="D108" s="42"/>
      <c r="E108" s="89"/>
      <c r="F108" s="42"/>
      <c r="G108" s="67"/>
      <c r="H108" s="29"/>
      <c r="I108" s="67"/>
      <c r="J108" s="29"/>
      <c r="K108" s="67"/>
      <c r="L108" s="29"/>
      <c r="M108" s="30"/>
      <c r="N108" s="30"/>
      <c r="O108" s="30"/>
      <c r="P108" s="28"/>
      <c r="Q108" s="5"/>
      <c r="R108" s="78"/>
      <c r="S108" s="74"/>
      <c r="T108" s="20"/>
    </row>
    <row r="109" spans="1:20">
      <c r="A109" s="43"/>
      <c r="B109" s="58"/>
      <c r="C109" s="88"/>
      <c r="D109" s="42"/>
      <c r="E109" s="89"/>
      <c r="F109" s="42"/>
      <c r="G109" s="67"/>
      <c r="H109" s="29"/>
      <c r="I109" s="67"/>
      <c r="J109" s="29"/>
      <c r="K109" s="67"/>
      <c r="L109" s="29"/>
      <c r="M109" s="30"/>
      <c r="N109" s="30"/>
      <c r="O109" s="30"/>
      <c r="P109" s="28"/>
      <c r="Q109" s="5"/>
      <c r="R109" s="78"/>
      <c r="S109" s="74"/>
      <c r="T109" s="20"/>
    </row>
    <row r="110" spans="1:20">
      <c r="A110" s="43"/>
      <c r="B110" s="42"/>
      <c r="C110" s="50"/>
      <c r="D110" s="42"/>
      <c r="E110" s="44"/>
      <c r="F110" s="42"/>
      <c r="G110" s="67"/>
      <c r="H110" s="29"/>
      <c r="I110" s="67"/>
      <c r="J110" s="29"/>
      <c r="K110" s="67"/>
      <c r="L110" s="29"/>
      <c r="M110" s="30"/>
      <c r="N110" s="30"/>
      <c r="O110" s="30"/>
      <c r="P110" s="28"/>
      <c r="Q110" s="5"/>
      <c r="R110" s="78"/>
      <c r="S110" s="74"/>
      <c r="T110" s="20"/>
    </row>
    <row r="111" spans="1:20">
      <c r="A111" s="43"/>
      <c r="B111" s="42"/>
      <c r="C111" s="50"/>
      <c r="D111" s="42"/>
      <c r="E111" s="44"/>
      <c r="F111" s="42"/>
      <c r="G111" s="67"/>
      <c r="H111" s="29"/>
      <c r="I111" s="67"/>
      <c r="J111" s="29"/>
      <c r="K111" s="67"/>
      <c r="L111" s="29"/>
      <c r="M111" s="30"/>
      <c r="N111" s="30"/>
      <c r="O111" s="30"/>
      <c r="P111" s="28"/>
      <c r="Q111" s="5"/>
      <c r="R111" s="78"/>
      <c r="S111" s="74"/>
      <c r="T111" s="20"/>
    </row>
    <row r="112" spans="1:20">
      <c r="A112" s="43"/>
      <c r="B112" s="49"/>
      <c r="C112" s="50"/>
      <c r="D112" s="42"/>
      <c r="E112" s="44"/>
      <c r="F112" s="42"/>
      <c r="G112" s="67"/>
      <c r="H112" s="29"/>
      <c r="I112" s="67"/>
      <c r="J112" s="29"/>
      <c r="K112" s="67"/>
      <c r="L112" s="29"/>
      <c r="M112" s="30"/>
      <c r="N112" s="30"/>
      <c r="O112" s="30"/>
      <c r="P112" s="28"/>
      <c r="Q112" s="5"/>
      <c r="R112" s="78"/>
      <c r="S112" s="74"/>
      <c r="T112" s="20"/>
    </row>
    <row r="113" spans="1:20">
      <c r="A113" s="43"/>
      <c r="B113" s="49"/>
      <c r="C113" s="50"/>
      <c r="D113" s="42"/>
      <c r="E113" s="44"/>
      <c r="F113" s="42"/>
      <c r="G113" s="67"/>
      <c r="H113" s="29"/>
      <c r="I113" s="67"/>
      <c r="J113" s="29"/>
      <c r="K113" s="67"/>
      <c r="L113" s="29"/>
      <c r="M113" s="30"/>
      <c r="N113" s="30"/>
      <c r="O113" s="30"/>
      <c r="P113" s="28"/>
      <c r="Q113" s="5"/>
      <c r="R113" s="78"/>
      <c r="S113" s="74"/>
      <c r="T113" s="20"/>
    </row>
    <row r="114" spans="1:20">
      <c r="A114" s="43"/>
      <c r="B114" s="42"/>
      <c r="C114" s="50"/>
      <c r="D114" s="42"/>
      <c r="E114" s="44"/>
      <c r="F114" s="42"/>
      <c r="G114" s="67"/>
      <c r="H114" s="29"/>
      <c r="I114" s="67"/>
      <c r="J114" s="29"/>
      <c r="K114" s="67"/>
      <c r="L114" s="29"/>
      <c r="M114" s="30"/>
      <c r="N114" s="30"/>
      <c r="O114" s="30"/>
      <c r="P114" s="28"/>
      <c r="Q114" s="5"/>
      <c r="R114" s="78"/>
      <c r="S114" s="74"/>
      <c r="T114" s="20"/>
    </row>
    <row r="115" spans="1:20">
      <c r="A115" s="43"/>
      <c r="B115" s="58"/>
      <c r="C115" s="88"/>
      <c r="D115" s="42"/>
      <c r="E115" s="89"/>
      <c r="F115" s="42"/>
      <c r="G115" s="67"/>
      <c r="H115" s="29"/>
      <c r="I115" s="67"/>
      <c r="J115" s="29"/>
      <c r="K115" s="67"/>
      <c r="L115" s="29"/>
      <c r="M115" s="30"/>
      <c r="N115" s="30"/>
      <c r="O115" s="30"/>
      <c r="P115" s="28"/>
      <c r="Q115" s="5"/>
      <c r="R115" s="78"/>
      <c r="S115" s="74"/>
      <c r="T115" s="20"/>
    </row>
    <row r="116" spans="1:20">
      <c r="A116" s="43"/>
      <c r="B116" s="58"/>
      <c r="C116" s="88"/>
      <c r="D116" s="42"/>
      <c r="E116" s="89"/>
      <c r="F116" s="42"/>
      <c r="G116" s="67"/>
      <c r="H116" s="29"/>
      <c r="I116" s="67"/>
      <c r="J116" s="29"/>
      <c r="K116" s="67"/>
      <c r="L116" s="29"/>
      <c r="M116" s="30"/>
      <c r="N116" s="30"/>
      <c r="O116" s="30"/>
      <c r="P116" s="28"/>
      <c r="Q116" s="5"/>
      <c r="R116" s="78"/>
      <c r="S116" s="74"/>
      <c r="T116" s="20"/>
    </row>
    <row r="117" spans="1:20">
      <c r="A117" s="43"/>
      <c r="B117" s="49"/>
      <c r="C117" s="50"/>
      <c r="D117" s="42"/>
      <c r="E117" s="44"/>
      <c r="F117" s="42"/>
      <c r="G117" s="67"/>
      <c r="H117" s="29"/>
      <c r="I117" s="67"/>
      <c r="J117" s="29"/>
      <c r="K117" s="67"/>
      <c r="L117" s="29"/>
      <c r="M117" s="30"/>
      <c r="N117" s="30"/>
      <c r="O117" s="30"/>
      <c r="P117" s="28"/>
      <c r="Q117" s="5"/>
      <c r="R117" s="78"/>
      <c r="S117" s="74"/>
      <c r="T117" s="20"/>
    </row>
    <row r="118" spans="1:20">
      <c r="A118" s="43"/>
      <c r="B118" s="49"/>
      <c r="C118" s="50"/>
      <c r="D118" s="42"/>
      <c r="E118" s="44"/>
      <c r="F118" s="42"/>
      <c r="G118" s="67"/>
      <c r="H118" s="29"/>
      <c r="I118" s="67"/>
      <c r="J118" s="29"/>
      <c r="K118" s="67"/>
      <c r="L118" s="29"/>
      <c r="M118" s="30"/>
      <c r="N118" s="30"/>
      <c r="O118" s="30"/>
      <c r="P118" s="28"/>
      <c r="Q118" s="5"/>
      <c r="R118" s="78"/>
      <c r="S118" s="74"/>
      <c r="T118" s="20"/>
    </row>
    <row r="119" spans="1:20" ht="18.75">
      <c r="A119" s="43"/>
      <c r="B119" s="159"/>
      <c r="C119" s="50"/>
      <c r="D119" s="42"/>
      <c r="E119" s="44"/>
      <c r="F119" s="42"/>
      <c r="G119" s="67"/>
      <c r="H119" s="29"/>
      <c r="I119" s="29"/>
      <c r="J119" s="29"/>
      <c r="K119" s="29"/>
      <c r="L119" s="29"/>
      <c r="M119" s="30"/>
      <c r="N119" s="30"/>
      <c r="O119" s="30"/>
      <c r="P119" s="28"/>
      <c r="Q119" s="5"/>
      <c r="R119" s="78"/>
      <c r="S119" s="74"/>
      <c r="T119" s="20"/>
    </row>
    <row r="120" spans="1:20" ht="18.75">
      <c r="A120" s="43"/>
      <c r="B120" s="159"/>
      <c r="C120" s="50"/>
      <c r="D120" s="42"/>
      <c r="E120" s="44"/>
      <c r="F120" s="42"/>
      <c r="G120" s="67"/>
      <c r="I120" s="67"/>
      <c r="K120" s="67"/>
      <c r="L120" s="29"/>
      <c r="M120" s="30"/>
      <c r="N120" s="30"/>
      <c r="O120" s="30"/>
      <c r="P120" s="28"/>
      <c r="Q120" s="5"/>
      <c r="R120" s="78"/>
      <c r="S120" s="74"/>
      <c r="T120" s="20"/>
    </row>
    <row r="121" spans="1:20">
      <c r="A121" s="43"/>
      <c r="B121" s="49"/>
      <c r="C121" s="50"/>
      <c r="D121" s="42"/>
      <c r="E121" s="44"/>
      <c r="F121" s="42"/>
      <c r="G121" s="67"/>
      <c r="H121" s="29"/>
      <c r="I121" s="29"/>
      <c r="J121" s="29"/>
      <c r="K121" s="29"/>
      <c r="L121" s="29"/>
      <c r="M121" s="30"/>
      <c r="N121" s="30"/>
      <c r="O121" s="30"/>
      <c r="P121" s="28"/>
      <c r="Q121" s="5"/>
      <c r="R121" s="78"/>
      <c r="S121" s="74"/>
      <c r="T121" s="20"/>
    </row>
    <row r="122" spans="1:20">
      <c r="A122" s="43"/>
      <c r="B122" s="49"/>
      <c r="C122" s="50"/>
      <c r="D122" s="42"/>
      <c r="E122" s="44"/>
      <c r="F122" s="42"/>
      <c r="G122" s="67"/>
      <c r="H122" s="29"/>
      <c r="I122" s="29"/>
      <c r="J122" s="29"/>
      <c r="K122" s="29"/>
      <c r="L122" s="29"/>
      <c r="M122" s="30"/>
      <c r="N122" s="30"/>
      <c r="O122" s="30"/>
      <c r="P122" s="28"/>
      <c r="Q122" s="5"/>
      <c r="R122" s="78"/>
      <c r="S122" s="74"/>
      <c r="T122" s="20"/>
    </row>
    <row r="123" spans="1:20">
      <c r="A123" s="43"/>
      <c r="B123" s="49"/>
      <c r="C123" s="50"/>
      <c r="D123" s="42"/>
      <c r="E123" s="44"/>
      <c r="F123" s="42"/>
      <c r="G123" s="67"/>
      <c r="H123" s="29"/>
      <c r="I123" s="67"/>
      <c r="J123" s="29"/>
      <c r="K123" s="67"/>
      <c r="L123" s="29"/>
      <c r="M123" s="30"/>
      <c r="N123" s="30"/>
      <c r="O123" s="30"/>
      <c r="P123" s="28"/>
      <c r="Q123" s="5"/>
      <c r="R123" s="78"/>
      <c r="S123" s="74"/>
      <c r="T123" s="20"/>
    </row>
    <row r="124" spans="1:20">
      <c r="A124" s="43"/>
      <c r="B124" s="49"/>
      <c r="C124" s="50"/>
      <c r="D124" s="42"/>
      <c r="E124" s="44"/>
      <c r="F124" s="42"/>
      <c r="G124" s="67"/>
      <c r="H124" s="29"/>
      <c r="I124" s="67"/>
      <c r="J124" s="29"/>
      <c r="K124" s="67"/>
      <c r="L124" s="29"/>
      <c r="M124" s="30"/>
      <c r="N124" s="30"/>
      <c r="O124" s="30"/>
      <c r="P124" s="28"/>
      <c r="Q124" s="5"/>
      <c r="R124" s="78"/>
      <c r="S124" s="74"/>
      <c r="T124" s="20"/>
    </row>
    <row r="125" spans="1:20">
      <c r="A125" s="43"/>
      <c r="B125" s="42"/>
      <c r="C125" s="50"/>
      <c r="D125" s="42"/>
      <c r="E125" s="44"/>
      <c r="F125" s="42"/>
      <c r="G125" s="67"/>
      <c r="H125" s="29"/>
      <c r="I125" s="67"/>
      <c r="J125" s="29"/>
      <c r="K125" s="67"/>
      <c r="L125" s="29"/>
      <c r="M125" s="30"/>
      <c r="N125" s="30"/>
      <c r="O125" s="30"/>
      <c r="P125" s="28"/>
      <c r="Q125" s="5"/>
      <c r="R125" s="78"/>
      <c r="S125" s="74"/>
      <c r="T125" s="20"/>
    </row>
    <row r="126" spans="1:20">
      <c r="A126" s="43"/>
      <c r="B126" s="58"/>
      <c r="C126" s="88"/>
      <c r="D126" s="58"/>
      <c r="E126" s="89"/>
      <c r="F126" s="58"/>
      <c r="G126" s="67"/>
      <c r="H126" s="29"/>
      <c r="I126" s="67"/>
      <c r="J126" s="29"/>
      <c r="K126" s="67"/>
      <c r="L126" s="29"/>
      <c r="M126" s="30"/>
      <c r="N126" s="30"/>
      <c r="O126" s="30"/>
      <c r="P126" s="28"/>
      <c r="Q126" s="5"/>
      <c r="R126" s="78"/>
      <c r="S126" s="74"/>
      <c r="T126" s="20"/>
    </row>
    <row r="127" spans="1:20">
      <c r="A127" s="43"/>
      <c r="B127" s="58"/>
      <c r="C127" s="88"/>
      <c r="D127" s="58"/>
      <c r="E127" s="89"/>
      <c r="F127" s="58"/>
      <c r="G127" s="67"/>
      <c r="H127" s="29"/>
      <c r="I127" s="67"/>
      <c r="J127" s="29"/>
      <c r="K127" s="67"/>
      <c r="L127" s="29"/>
      <c r="M127" s="30"/>
      <c r="N127" s="30"/>
      <c r="O127" s="30"/>
      <c r="P127" s="28"/>
      <c r="Q127" s="5"/>
      <c r="R127" s="78"/>
      <c r="S127" s="74"/>
      <c r="T127" s="20"/>
    </row>
    <row r="128" spans="1:20">
      <c r="A128" s="43"/>
      <c r="B128" s="42"/>
      <c r="C128" s="50"/>
      <c r="D128" s="42"/>
      <c r="E128" s="44"/>
      <c r="F128" s="42"/>
      <c r="G128" s="67"/>
      <c r="H128" s="29"/>
      <c r="I128" s="67"/>
      <c r="J128" s="29"/>
      <c r="K128" s="67"/>
      <c r="L128" s="29"/>
      <c r="M128" s="30"/>
      <c r="N128" s="30"/>
      <c r="O128" s="30"/>
      <c r="P128" s="28"/>
      <c r="Q128" s="5"/>
      <c r="R128" s="78"/>
      <c r="S128" s="74"/>
      <c r="T128" s="20"/>
    </row>
    <row r="129" spans="1:20">
      <c r="A129" s="43"/>
      <c r="B129" s="49"/>
      <c r="C129" s="50"/>
      <c r="D129" s="42"/>
      <c r="E129" s="44"/>
      <c r="F129" s="42"/>
      <c r="G129" s="67"/>
      <c r="H129" s="29"/>
      <c r="I129" s="67"/>
      <c r="J129" s="29"/>
      <c r="K129" s="67"/>
      <c r="L129" s="29"/>
      <c r="M129" s="30"/>
      <c r="N129" s="30"/>
      <c r="O129" s="30"/>
      <c r="P129" s="28"/>
      <c r="Q129" s="5"/>
      <c r="R129" s="78"/>
      <c r="S129" s="74"/>
      <c r="T129" s="20"/>
    </row>
    <row r="130" spans="1:20">
      <c r="A130" s="43"/>
      <c r="B130" s="49"/>
      <c r="C130" s="50"/>
      <c r="D130" s="42"/>
      <c r="E130" s="44"/>
      <c r="F130" s="42"/>
      <c r="G130" s="67"/>
      <c r="H130" s="29"/>
      <c r="I130" s="67"/>
      <c r="J130" s="29"/>
      <c r="K130" s="67"/>
      <c r="L130" s="29"/>
      <c r="M130" s="30"/>
      <c r="N130" s="30"/>
      <c r="O130" s="30"/>
      <c r="P130" s="28"/>
      <c r="Q130" s="5"/>
      <c r="R130" s="78"/>
      <c r="S130" s="74"/>
      <c r="T130" s="20"/>
    </row>
    <row r="131" spans="1:20">
      <c r="A131" s="43"/>
      <c r="B131" s="42"/>
      <c r="C131" s="50"/>
      <c r="D131" s="42"/>
      <c r="E131" s="44"/>
      <c r="F131" s="42"/>
      <c r="G131" s="67"/>
      <c r="H131" s="29"/>
      <c r="I131" s="67"/>
      <c r="J131" s="29"/>
      <c r="K131" s="67"/>
      <c r="L131" s="29"/>
      <c r="M131" s="30"/>
      <c r="N131" s="30"/>
      <c r="O131" s="30"/>
      <c r="P131" s="28"/>
      <c r="Q131" s="5"/>
      <c r="R131" s="78"/>
      <c r="S131" s="74"/>
      <c r="T131" s="20"/>
    </row>
    <row r="132" spans="1:20">
      <c r="A132" s="43"/>
      <c r="B132" s="49"/>
      <c r="C132" s="50"/>
      <c r="D132" s="42"/>
      <c r="E132" s="44"/>
      <c r="F132" s="42"/>
      <c r="G132" s="67"/>
      <c r="H132" s="29"/>
      <c r="I132" s="29"/>
      <c r="J132" s="29"/>
      <c r="K132" s="67"/>
      <c r="L132" s="29"/>
      <c r="M132" s="30"/>
      <c r="N132" s="30"/>
      <c r="O132" s="30"/>
      <c r="P132" s="28"/>
      <c r="Q132" s="5"/>
      <c r="R132" s="78"/>
      <c r="S132" s="74"/>
      <c r="T132" s="20"/>
    </row>
    <row r="133" spans="1:20">
      <c r="A133" s="43"/>
      <c r="B133" s="49"/>
      <c r="C133" s="50"/>
      <c r="D133" s="42"/>
      <c r="E133" s="44"/>
      <c r="F133" s="42"/>
      <c r="G133" s="67"/>
      <c r="H133" s="29"/>
      <c r="I133" s="67"/>
      <c r="J133" s="29"/>
      <c r="K133" s="29"/>
      <c r="L133" s="29"/>
      <c r="M133" s="30"/>
      <c r="N133" s="30"/>
      <c r="O133" s="30"/>
      <c r="P133" s="28"/>
      <c r="Q133" s="5"/>
      <c r="R133" s="78"/>
      <c r="S133" s="74"/>
      <c r="T133" s="20"/>
    </row>
    <row r="134" spans="1:20">
      <c r="A134" s="43"/>
      <c r="B134" s="49"/>
      <c r="C134" s="50"/>
      <c r="D134" s="42"/>
      <c r="E134" s="44"/>
      <c r="F134" s="42"/>
      <c r="G134" s="67"/>
      <c r="H134" s="29"/>
      <c r="I134" s="67"/>
      <c r="J134" s="29"/>
      <c r="K134" s="29"/>
      <c r="L134" s="29"/>
      <c r="M134" s="30"/>
      <c r="N134" s="30"/>
      <c r="O134" s="30"/>
      <c r="P134" s="28"/>
      <c r="Q134" s="5"/>
      <c r="R134" s="78"/>
      <c r="S134" s="74"/>
      <c r="T134" s="20"/>
    </row>
    <row r="135" spans="1:20">
      <c r="A135" s="43"/>
      <c r="B135" s="42"/>
      <c r="C135" s="50"/>
      <c r="D135" s="42"/>
      <c r="E135" s="44"/>
      <c r="F135" s="42"/>
      <c r="G135" s="67"/>
      <c r="H135" s="29"/>
      <c r="I135" s="67"/>
      <c r="J135" s="29"/>
      <c r="K135" s="29"/>
      <c r="L135" s="29"/>
      <c r="M135" s="30"/>
      <c r="N135" s="30"/>
      <c r="O135" s="30"/>
      <c r="P135" s="28"/>
      <c r="Q135" s="5"/>
      <c r="R135" s="78"/>
      <c r="S135" s="74"/>
      <c r="T135" s="20"/>
    </row>
    <row r="136" spans="1:20">
      <c r="A136" s="43"/>
      <c r="B136" s="58"/>
      <c r="C136" s="88"/>
      <c r="D136" s="58"/>
      <c r="E136" s="89"/>
      <c r="F136" s="58"/>
      <c r="G136" s="67"/>
      <c r="H136" s="29"/>
      <c r="I136" s="67"/>
      <c r="J136" s="29"/>
      <c r="K136" s="29"/>
      <c r="L136" s="29"/>
      <c r="M136" s="30"/>
      <c r="N136" s="30"/>
      <c r="O136" s="30"/>
      <c r="P136" s="28"/>
      <c r="Q136" s="5"/>
      <c r="R136" s="78"/>
      <c r="S136" s="74"/>
      <c r="T136" s="20"/>
    </row>
    <row r="137" spans="1:20">
      <c r="A137" s="43"/>
      <c r="B137" s="49"/>
      <c r="C137" s="50"/>
      <c r="D137" s="42"/>
      <c r="E137" s="44"/>
      <c r="F137" s="42"/>
      <c r="G137" s="67"/>
      <c r="H137" s="29"/>
      <c r="I137" s="29"/>
      <c r="J137" s="29"/>
      <c r="K137" s="67"/>
      <c r="L137" s="29"/>
      <c r="M137" s="30"/>
      <c r="N137" s="30"/>
      <c r="O137" s="30"/>
      <c r="P137" s="28"/>
      <c r="Q137" s="5"/>
      <c r="R137" s="78"/>
      <c r="S137" s="74"/>
      <c r="T137" s="20"/>
    </row>
    <row r="138" spans="1:20">
      <c r="A138" s="43"/>
      <c r="B138" s="49"/>
      <c r="C138" s="50"/>
      <c r="D138" s="42"/>
      <c r="E138" s="44"/>
      <c r="F138" s="42"/>
      <c r="G138" s="67"/>
      <c r="H138" s="29"/>
      <c r="I138" s="29"/>
      <c r="J138" s="29"/>
      <c r="K138" s="67"/>
      <c r="L138" s="29"/>
      <c r="M138" s="30"/>
      <c r="N138" s="30"/>
      <c r="O138" s="30"/>
      <c r="P138" s="28"/>
      <c r="Q138" s="5"/>
      <c r="R138" s="78"/>
      <c r="S138" s="74"/>
      <c r="T138" s="20"/>
    </row>
    <row r="139" spans="1:20">
      <c r="A139" s="43"/>
      <c r="B139" s="49"/>
      <c r="C139" s="50"/>
      <c r="D139" s="42"/>
      <c r="E139" s="44"/>
      <c r="F139" s="42"/>
      <c r="G139" s="67"/>
      <c r="H139" s="29"/>
      <c r="I139" s="29"/>
      <c r="J139" s="29"/>
      <c r="K139" s="29"/>
      <c r="L139" s="29"/>
      <c r="M139" s="30"/>
      <c r="N139" s="30"/>
      <c r="O139" s="30"/>
      <c r="P139" s="28"/>
      <c r="Q139" s="5"/>
      <c r="R139" s="78"/>
      <c r="S139" s="74"/>
      <c r="T139" s="20"/>
    </row>
    <row r="140" spans="1:20">
      <c r="A140" s="43"/>
      <c r="B140" s="49"/>
      <c r="C140" s="50"/>
      <c r="D140" s="42"/>
      <c r="E140" s="44"/>
      <c r="F140" s="42"/>
      <c r="G140" s="67"/>
      <c r="H140" s="29"/>
      <c r="I140" s="67"/>
      <c r="J140" s="29"/>
      <c r="K140" s="67"/>
      <c r="L140" s="29"/>
      <c r="M140" s="30"/>
      <c r="N140" s="30"/>
      <c r="O140" s="30"/>
      <c r="P140" s="28"/>
      <c r="Q140" s="5"/>
      <c r="R140" s="78"/>
      <c r="S140" s="74"/>
      <c r="T140" s="20"/>
    </row>
    <row r="141" spans="1:20">
      <c r="A141" s="43"/>
      <c r="B141" s="49"/>
      <c r="C141" s="50"/>
      <c r="D141" s="42"/>
      <c r="E141" s="44"/>
      <c r="F141" s="42"/>
      <c r="G141" s="67"/>
      <c r="H141" s="29"/>
      <c r="I141" s="67"/>
      <c r="J141" s="29"/>
      <c r="K141" s="67"/>
      <c r="L141" s="29"/>
      <c r="M141" s="30"/>
      <c r="N141" s="30"/>
      <c r="O141" s="30"/>
      <c r="P141" s="28"/>
      <c r="Q141" s="5"/>
      <c r="R141" s="78"/>
      <c r="S141" s="74"/>
      <c r="T141" s="20"/>
    </row>
    <row r="142" spans="1:20">
      <c r="A142" s="43"/>
      <c r="B142" s="42"/>
      <c r="C142" s="50"/>
      <c r="D142" s="42"/>
      <c r="E142" s="44"/>
      <c r="F142" s="42"/>
      <c r="G142" s="67"/>
      <c r="H142" s="29"/>
      <c r="I142" s="67"/>
      <c r="J142" s="29"/>
      <c r="K142" s="67"/>
      <c r="L142" s="29"/>
      <c r="M142" s="30"/>
      <c r="N142" s="30"/>
      <c r="O142" s="30"/>
      <c r="P142" s="28"/>
      <c r="Q142" s="5"/>
      <c r="R142" s="78"/>
      <c r="S142" s="74"/>
      <c r="T142" s="20"/>
    </row>
    <row r="143" spans="1:20">
      <c r="A143" s="43"/>
      <c r="B143" s="58"/>
      <c r="C143" s="50"/>
      <c r="D143" s="42"/>
      <c r="E143" s="44"/>
      <c r="F143" s="42"/>
      <c r="G143" s="67"/>
      <c r="H143" s="29"/>
      <c r="I143" s="67"/>
      <c r="J143" s="29"/>
      <c r="K143" s="67"/>
      <c r="L143" s="29"/>
      <c r="M143" s="30"/>
      <c r="N143" s="30"/>
      <c r="O143" s="30"/>
      <c r="P143" s="28"/>
      <c r="Q143" s="5"/>
      <c r="R143" s="78"/>
      <c r="S143" s="74"/>
      <c r="T143" s="20"/>
    </row>
    <row r="144" spans="1:20">
      <c r="A144" s="43"/>
      <c r="B144" s="42"/>
      <c r="C144" s="50"/>
      <c r="D144" s="42"/>
      <c r="E144" s="44"/>
      <c r="F144" s="42"/>
      <c r="G144" s="67"/>
      <c r="H144" s="29"/>
      <c r="I144" s="67"/>
      <c r="J144" s="29"/>
      <c r="K144" s="67"/>
      <c r="L144" s="29"/>
      <c r="M144" s="30"/>
      <c r="N144" s="30"/>
      <c r="O144" s="30"/>
      <c r="P144" s="28"/>
      <c r="Q144" s="5"/>
      <c r="R144" s="78"/>
      <c r="S144" s="74"/>
      <c r="T144" s="20"/>
    </row>
    <row r="145" spans="1:20">
      <c r="A145" s="43"/>
      <c r="B145" s="42"/>
      <c r="C145" s="50"/>
      <c r="D145" s="42"/>
      <c r="E145" s="44"/>
      <c r="F145" s="42"/>
      <c r="G145" s="67"/>
      <c r="H145" s="29"/>
      <c r="I145" s="67"/>
      <c r="J145" s="29"/>
      <c r="K145" s="67"/>
      <c r="L145" s="29"/>
      <c r="M145" s="30"/>
      <c r="N145" s="30"/>
      <c r="O145" s="30"/>
      <c r="P145" s="28"/>
      <c r="Q145" s="5"/>
      <c r="R145" s="78"/>
      <c r="S145" s="74"/>
      <c r="T145" s="20"/>
    </row>
    <row r="146" spans="1:20">
      <c r="A146" s="43"/>
      <c r="B146" s="161"/>
      <c r="C146" s="94"/>
      <c r="D146" s="162"/>
      <c r="E146" s="163"/>
      <c r="F146" s="161"/>
      <c r="G146" s="94"/>
      <c r="H146" s="29"/>
      <c r="I146" s="67"/>
      <c r="J146" s="29"/>
      <c r="K146" s="67"/>
      <c r="L146" s="29"/>
      <c r="M146" s="30"/>
      <c r="N146" s="30"/>
      <c r="O146" s="30"/>
      <c r="P146" s="28"/>
      <c r="Q146" s="5"/>
      <c r="R146" s="78"/>
      <c r="S146" s="74"/>
      <c r="T146" s="20"/>
    </row>
    <row r="147" spans="1:20">
      <c r="A147" s="43"/>
      <c r="B147" s="161"/>
      <c r="C147" s="94"/>
      <c r="D147" s="162"/>
      <c r="E147" s="163"/>
      <c r="F147" s="161"/>
      <c r="G147" s="94"/>
      <c r="H147" s="29"/>
      <c r="I147" s="67"/>
      <c r="J147" s="29"/>
      <c r="K147" s="67"/>
      <c r="L147" s="29"/>
      <c r="M147" s="30"/>
      <c r="N147" s="30"/>
      <c r="O147" s="30"/>
      <c r="P147" s="28"/>
      <c r="Q147" s="5"/>
      <c r="R147" s="78"/>
      <c r="S147" s="74"/>
      <c r="T147" s="20"/>
    </row>
    <row r="148" spans="1:20">
      <c r="A148" s="43"/>
      <c r="B148" s="161"/>
      <c r="C148" s="94"/>
      <c r="D148" s="162"/>
      <c r="E148" s="163"/>
      <c r="F148" s="161"/>
      <c r="G148" s="94"/>
      <c r="H148" s="29"/>
      <c r="I148" s="67"/>
      <c r="J148" s="29"/>
      <c r="K148" s="67"/>
      <c r="L148" s="29"/>
      <c r="M148" s="30"/>
      <c r="N148" s="30"/>
      <c r="O148" s="30"/>
      <c r="P148" s="28"/>
      <c r="Q148" s="5"/>
      <c r="R148" s="78"/>
      <c r="S148" s="74"/>
      <c r="T148" s="20"/>
    </row>
    <row r="149" spans="1:20">
      <c r="A149" s="43"/>
      <c r="B149" s="161"/>
      <c r="C149" s="94"/>
      <c r="D149" s="162"/>
      <c r="E149" s="163"/>
      <c r="F149" s="161"/>
      <c r="G149" s="94"/>
      <c r="H149" s="29"/>
      <c r="I149" s="67"/>
      <c r="J149" s="29"/>
      <c r="K149" s="67"/>
      <c r="L149" s="29"/>
      <c r="M149" s="30"/>
      <c r="N149" s="30"/>
      <c r="O149" s="30"/>
      <c r="P149" s="28"/>
      <c r="Q149" s="5"/>
      <c r="R149" s="78"/>
      <c r="S149" s="74"/>
      <c r="T149" s="20"/>
    </row>
    <row r="150" spans="1:20">
      <c r="A150" s="43"/>
      <c r="B150" s="161"/>
      <c r="C150" s="94"/>
      <c r="D150" s="162"/>
      <c r="E150" s="163"/>
      <c r="F150" s="161"/>
      <c r="G150" s="94"/>
      <c r="H150" s="29"/>
      <c r="I150" s="67"/>
      <c r="J150" s="29"/>
      <c r="K150" s="115"/>
      <c r="L150" s="29"/>
      <c r="M150" s="30"/>
      <c r="N150" s="30"/>
      <c r="O150" s="30"/>
      <c r="P150" s="28"/>
      <c r="Q150" s="5"/>
      <c r="R150" s="78"/>
      <c r="S150" s="74"/>
      <c r="T150" s="20"/>
    </row>
    <row r="151" spans="1:20">
      <c r="A151" s="43"/>
      <c r="B151" s="161"/>
      <c r="C151" s="94"/>
      <c r="D151" s="162"/>
      <c r="E151" s="163"/>
      <c r="F151" s="161"/>
      <c r="G151" s="94"/>
      <c r="H151" s="29"/>
      <c r="I151" s="67"/>
      <c r="J151" s="29"/>
      <c r="K151" s="67"/>
      <c r="L151" s="29"/>
      <c r="M151" s="30"/>
      <c r="N151" s="30"/>
      <c r="O151" s="30"/>
      <c r="P151" s="28"/>
      <c r="Q151" s="5"/>
      <c r="R151" s="78"/>
      <c r="S151" s="74"/>
      <c r="T151" s="20"/>
    </row>
    <row r="152" spans="1:20">
      <c r="A152" s="43"/>
      <c r="B152" s="161"/>
      <c r="C152" s="94"/>
      <c r="D152" s="162"/>
      <c r="E152" s="163"/>
      <c r="F152" s="161"/>
      <c r="G152" s="94"/>
      <c r="H152" s="29"/>
      <c r="I152" s="67"/>
      <c r="J152" s="29"/>
      <c r="K152" s="67"/>
      <c r="L152" s="29"/>
      <c r="M152" s="30"/>
      <c r="N152" s="30"/>
      <c r="O152" s="30"/>
      <c r="P152" s="28"/>
      <c r="Q152" s="5"/>
      <c r="R152" s="78"/>
      <c r="S152" s="74"/>
      <c r="T152" s="20"/>
    </row>
    <row r="153" spans="1:20">
      <c r="A153" s="43"/>
      <c r="B153" s="161"/>
      <c r="C153" s="94"/>
      <c r="D153" s="162"/>
      <c r="E153" s="163"/>
      <c r="F153" s="161"/>
      <c r="G153" s="94"/>
      <c r="H153" s="29"/>
      <c r="I153" s="67"/>
      <c r="J153" s="29"/>
      <c r="K153" s="67"/>
      <c r="L153" s="29"/>
      <c r="M153" s="30"/>
      <c r="N153" s="30"/>
      <c r="O153" s="30"/>
      <c r="P153" s="28"/>
      <c r="Q153" s="5"/>
      <c r="R153" s="78"/>
      <c r="S153" s="74"/>
      <c r="T153" s="20"/>
    </row>
    <row r="154" spans="1:20">
      <c r="A154" s="43"/>
      <c r="B154" s="161"/>
      <c r="C154" s="94"/>
      <c r="D154" s="162"/>
      <c r="E154" s="163"/>
      <c r="F154" s="161"/>
      <c r="G154" s="94"/>
      <c r="H154" s="29"/>
      <c r="I154" s="67"/>
      <c r="J154" s="29"/>
      <c r="K154" s="67"/>
      <c r="L154" s="29"/>
      <c r="M154" s="30"/>
      <c r="N154" s="30"/>
      <c r="O154" s="30"/>
      <c r="P154" s="28"/>
      <c r="Q154" s="5"/>
      <c r="R154" s="78"/>
      <c r="S154" s="74"/>
      <c r="T154" s="20"/>
    </row>
    <row r="155" spans="1:20">
      <c r="A155" s="43"/>
      <c r="B155" s="161"/>
      <c r="C155" s="94"/>
      <c r="D155" s="162"/>
      <c r="E155" s="163"/>
      <c r="F155" s="161"/>
      <c r="G155" s="94"/>
      <c r="H155" s="29"/>
      <c r="I155" s="67"/>
      <c r="J155" s="29"/>
      <c r="K155" s="67"/>
      <c r="L155" s="29"/>
      <c r="M155" s="30"/>
      <c r="N155" s="30"/>
      <c r="O155" s="30"/>
      <c r="P155" s="28"/>
      <c r="Q155" s="5"/>
      <c r="R155" s="78"/>
      <c r="S155" s="74"/>
      <c r="T155" s="20"/>
    </row>
    <row r="156" spans="1:20">
      <c r="A156" s="43"/>
      <c r="B156" s="161"/>
      <c r="C156" s="94"/>
      <c r="D156" s="162"/>
      <c r="E156" s="163"/>
      <c r="F156" s="161"/>
      <c r="G156" s="94"/>
      <c r="H156" s="29"/>
      <c r="I156" s="67"/>
      <c r="J156" s="29"/>
      <c r="K156" s="67"/>
      <c r="L156" s="29"/>
      <c r="M156" s="30"/>
      <c r="N156" s="30"/>
      <c r="O156" s="30"/>
      <c r="P156" s="28"/>
      <c r="Q156" s="5"/>
      <c r="R156" s="78"/>
      <c r="S156" s="74"/>
      <c r="T156" s="20"/>
    </row>
    <row r="157" spans="1:20">
      <c r="A157" s="43"/>
      <c r="B157" s="161"/>
      <c r="C157" s="94"/>
      <c r="D157" s="162"/>
      <c r="E157" s="163"/>
      <c r="F157" s="161"/>
      <c r="G157" s="94"/>
      <c r="H157" s="29"/>
      <c r="I157" s="67"/>
      <c r="J157" s="29"/>
      <c r="K157" s="67"/>
      <c r="L157" s="29"/>
      <c r="M157" s="30"/>
      <c r="N157" s="30"/>
      <c r="O157" s="30"/>
      <c r="P157" s="28"/>
      <c r="Q157" s="5"/>
      <c r="R157" s="78"/>
      <c r="S157" s="74"/>
      <c r="T157" s="20"/>
    </row>
    <row r="158" spans="1:20">
      <c r="A158" s="43"/>
      <c r="B158" s="161"/>
      <c r="C158" s="94"/>
      <c r="D158" s="162"/>
      <c r="E158" s="163"/>
      <c r="F158" s="161"/>
      <c r="G158" s="94"/>
      <c r="H158" s="29"/>
      <c r="I158" s="67"/>
      <c r="J158" s="29"/>
      <c r="K158" s="67"/>
      <c r="L158" s="29"/>
      <c r="M158" s="30"/>
      <c r="N158" s="30"/>
      <c r="O158" s="30"/>
      <c r="P158" s="28"/>
      <c r="Q158" s="5"/>
      <c r="R158" s="78"/>
      <c r="S158" s="74"/>
      <c r="T158" s="20"/>
    </row>
    <row r="159" spans="1:20">
      <c r="A159" s="43"/>
      <c r="B159" s="161"/>
      <c r="C159" s="94"/>
      <c r="D159" s="162"/>
      <c r="E159" s="163"/>
      <c r="F159" s="161"/>
      <c r="G159" s="94"/>
      <c r="H159" s="29"/>
      <c r="I159" s="67"/>
      <c r="J159" s="29"/>
      <c r="K159" s="67"/>
      <c r="L159" s="29"/>
      <c r="M159" s="30"/>
      <c r="N159" s="30"/>
      <c r="O159" s="30"/>
      <c r="P159" s="28"/>
      <c r="Q159" s="5"/>
      <c r="R159" s="78"/>
      <c r="S159" s="74"/>
      <c r="T159" s="20"/>
    </row>
    <row r="160" spans="1:20">
      <c r="A160" s="43"/>
      <c r="B160" s="161"/>
      <c r="C160" s="94"/>
      <c r="D160" s="162"/>
      <c r="E160" s="163"/>
      <c r="F160" s="161"/>
      <c r="G160" s="94"/>
      <c r="H160" s="29"/>
      <c r="I160" s="67"/>
      <c r="J160" s="29"/>
      <c r="K160" s="67"/>
      <c r="L160" s="29"/>
      <c r="M160" s="30"/>
      <c r="N160" s="30"/>
      <c r="O160" s="30"/>
      <c r="P160" s="28"/>
      <c r="Q160" s="5"/>
      <c r="R160" s="78"/>
      <c r="S160" s="74"/>
      <c r="T160" s="20"/>
    </row>
    <row r="161" spans="1:20">
      <c r="A161" s="43"/>
      <c r="B161" s="161"/>
      <c r="C161" s="94"/>
      <c r="D161" s="162"/>
      <c r="E161" s="163"/>
      <c r="F161" s="161"/>
      <c r="G161" s="94"/>
      <c r="H161" s="29"/>
      <c r="I161" s="67"/>
      <c r="J161" s="29"/>
      <c r="K161" s="67"/>
      <c r="L161" s="29"/>
      <c r="M161" s="30"/>
      <c r="N161" s="30"/>
      <c r="O161" s="30"/>
      <c r="P161" s="28"/>
      <c r="Q161" s="5"/>
      <c r="R161" s="78"/>
      <c r="S161" s="74"/>
      <c r="T161" s="20"/>
    </row>
    <row r="162" spans="1:20">
      <c r="A162" s="43"/>
      <c r="B162" s="161"/>
      <c r="C162" s="94"/>
      <c r="D162" s="162"/>
      <c r="E162" s="163"/>
      <c r="F162" s="161"/>
      <c r="G162" s="94"/>
      <c r="H162" s="29"/>
      <c r="I162" s="67"/>
      <c r="J162" s="29"/>
      <c r="K162" s="67"/>
      <c r="L162" s="29"/>
      <c r="M162" s="30"/>
      <c r="N162" s="30"/>
      <c r="O162" s="30"/>
      <c r="P162" s="28"/>
      <c r="Q162" s="5"/>
      <c r="R162" s="78"/>
      <c r="S162" s="74"/>
      <c r="T162" s="20"/>
    </row>
    <row r="163" spans="1:20">
      <c r="A163" s="43"/>
      <c r="B163" s="161"/>
      <c r="C163" s="94"/>
      <c r="D163" s="162"/>
      <c r="E163" s="163"/>
      <c r="F163" s="161"/>
      <c r="G163" s="94"/>
      <c r="H163" s="29"/>
      <c r="I163" s="67"/>
      <c r="J163" s="29"/>
      <c r="K163" s="67"/>
      <c r="L163" s="29"/>
      <c r="M163" s="30"/>
      <c r="N163" s="30"/>
      <c r="O163" s="30"/>
      <c r="P163" s="28"/>
      <c r="Q163" s="5"/>
      <c r="R163" s="78"/>
      <c r="S163" s="74"/>
      <c r="T163" s="20"/>
    </row>
    <row r="164" spans="1:20">
      <c r="A164" s="43"/>
      <c r="B164" s="161"/>
      <c r="C164" s="94"/>
      <c r="D164" s="162"/>
      <c r="E164" s="163"/>
      <c r="F164" s="161"/>
      <c r="G164" s="94"/>
      <c r="H164" s="29"/>
      <c r="I164" s="67"/>
      <c r="J164" s="29"/>
      <c r="K164" s="67"/>
      <c r="L164" s="29"/>
      <c r="M164" s="30"/>
      <c r="N164" s="30"/>
      <c r="O164" s="30"/>
      <c r="P164" s="28"/>
      <c r="Q164" s="5"/>
      <c r="R164" s="78"/>
      <c r="S164" s="74"/>
      <c r="T164" s="20"/>
    </row>
    <row r="165" spans="1:20">
      <c r="A165" s="43"/>
      <c r="B165" s="42"/>
      <c r="C165" s="40"/>
      <c r="D165" s="162"/>
      <c r="E165" s="91"/>
      <c r="F165" s="161"/>
      <c r="G165" s="67"/>
      <c r="H165" s="29"/>
      <c r="I165" s="67"/>
      <c r="J165" s="29"/>
      <c r="K165" s="67"/>
      <c r="L165" s="29"/>
      <c r="M165" s="30"/>
      <c r="N165" s="30"/>
      <c r="O165" s="30"/>
      <c r="P165" s="28"/>
      <c r="Q165" s="5"/>
      <c r="R165" s="78"/>
      <c r="S165" s="74"/>
      <c r="T165" s="20"/>
    </row>
    <row r="166" spans="1:20">
      <c r="A166" s="43"/>
      <c r="B166" s="42"/>
      <c r="C166" s="39"/>
      <c r="D166" s="162"/>
      <c r="E166" s="44"/>
      <c r="F166" s="51"/>
      <c r="G166" s="67"/>
      <c r="H166" s="29"/>
      <c r="I166" s="67"/>
      <c r="J166" s="29"/>
      <c r="K166" s="67"/>
      <c r="L166" s="29"/>
      <c r="M166" s="30"/>
      <c r="N166" s="30"/>
      <c r="O166" s="30"/>
      <c r="P166" s="28"/>
      <c r="Q166" s="5"/>
      <c r="R166" s="78"/>
      <c r="S166" s="74"/>
      <c r="T166" s="20"/>
    </row>
    <row r="167" spans="1:20">
      <c r="A167" s="43"/>
      <c r="B167" s="58"/>
      <c r="C167" s="67"/>
      <c r="D167" s="162"/>
      <c r="E167" s="89"/>
      <c r="F167" s="58"/>
      <c r="G167" s="67"/>
      <c r="H167" s="29"/>
      <c r="I167" s="67"/>
      <c r="J167" s="29"/>
      <c r="K167" s="67"/>
      <c r="L167" s="29"/>
      <c r="M167" s="30"/>
      <c r="N167" s="30"/>
      <c r="O167" s="30"/>
      <c r="P167" s="28"/>
      <c r="Q167" s="5"/>
      <c r="R167" s="78"/>
      <c r="S167" s="74"/>
      <c r="T167" s="20"/>
    </row>
    <row r="168" spans="1:20">
      <c r="A168" s="43"/>
      <c r="B168" s="164"/>
      <c r="C168" s="94"/>
      <c r="D168" s="161"/>
      <c r="E168" s="163"/>
      <c r="F168" s="161"/>
      <c r="G168" s="67"/>
      <c r="H168" s="29"/>
      <c r="I168" s="67"/>
      <c r="J168" s="29"/>
      <c r="K168" s="67"/>
      <c r="L168" s="29"/>
      <c r="M168" s="30"/>
      <c r="N168" s="30"/>
      <c r="O168" s="30"/>
      <c r="P168" s="28"/>
      <c r="Q168" s="5"/>
      <c r="R168" s="78"/>
      <c r="S168" s="74"/>
      <c r="T168" s="20"/>
    </row>
    <row r="169" spans="1:20">
      <c r="A169" s="43"/>
      <c r="B169" s="164"/>
      <c r="C169" s="94"/>
      <c r="D169" s="161"/>
      <c r="E169" s="163"/>
      <c r="F169" s="161"/>
      <c r="G169" s="67"/>
      <c r="H169" s="29"/>
      <c r="I169" s="67"/>
      <c r="J169" s="29"/>
      <c r="K169" s="67"/>
      <c r="L169" s="29"/>
      <c r="M169" s="30"/>
      <c r="N169" s="30"/>
      <c r="O169" s="30"/>
      <c r="P169" s="28"/>
      <c r="Q169" s="5"/>
      <c r="R169" s="78"/>
      <c r="S169" s="74"/>
      <c r="T169" s="20"/>
    </row>
    <row r="170" spans="1:20">
      <c r="A170" s="43"/>
      <c r="B170" s="164"/>
      <c r="C170" s="94"/>
      <c r="D170" s="161"/>
      <c r="E170" s="163"/>
      <c r="F170" s="161"/>
      <c r="G170" s="67"/>
      <c r="H170" s="29"/>
      <c r="I170" s="67"/>
      <c r="J170" s="29"/>
      <c r="K170" s="67"/>
      <c r="L170" s="29"/>
      <c r="M170" s="30"/>
      <c r="N170" s="30"/>
      <c r="O170" s="30"/>
      <c r="P170" s="28"/>
      <c r="Q170" s="5"/>
      <c r="R170" s="78"/>
      <c r="S170" s="74"/>
      <c r="T170" s="20"/>
    </row>
    <row r="171" spans="1:20">
      <c r="A171" s="43"/>
      <c r="B171" s="164"/>
      <c r="C171" s="94"/>
      <c r="D171" s="161"/>
      <c r="E171" s="163"/>
      <c r="F171" s="161"/>
      <c r="G171" s="67"/>
      <c r="H171" s="29"/>
      <c r="I171" s="67"/>
      <c r="J171" s="29"/>
      <c r="K171" s="67"/>
      <c r="L171" s="29"/>
      <c r="M171" s="30"/>
      <c r="N171" s="30"/>
      <c r="O171" s="30"/>
      <c r="P171" s="28"/>
      <c r="Q171" s="5"/>
      <c r="R171" s="78"/>
      <c r="S171" s="74"/>
      <c r="T171" s="20"/>
    </row>
    <row r="172" spans="1:20">
      <c r="A172" s="43"/>
      <c r="B172" s="164"/>
      <c r="C172" s="94"/>
      <c r="D172" s="161"/>
      <c r="E172" s="163"/>
      <c r="F172" s="161"/>
      <c r="G172" s="67"/>
      <c r="H172" s="29"/>
      <c r="I172" s="67"/>
      <c r="J172" s="29"/>
      <c r="K172" s="67"/>
      <c r="L172" s="29"/>
      <c r="M172" s="30"/>
      <c r="N172" s="30"/>
      <c r="O172" s="30"/>
      <c r="P172" s="28"/>
      <c r="Q172" s="5"/>
      <c r="R172" s="78"/>
      <c r="S172" s="74"/>
      <c r="T172" s="20"/>
    </row>
    <row r="173" spans="1:20">
      <c r="A173" s="43"/>
      <c r="B173" s="164"/>
      <c r="C173" s="94"/>
      <c r="D173" s="161"/>
      <c r="E173" s="163"/>
      <c r="F173" s="161"/>
      <c r="G173" s="67"/>
      <c r="H173" s="29"/>
      <c r="I173" s="67"/>
      <c r="J173" s="29"/>
      <c r="K173" s="67"/>
      <c r="L173" s="29"/>
      <c r="M173" s="30"/>
      <c r="N173" s="30"/>
      <c r="O173" s="30"/>
      <c r="P173" s="28"/>
      <c r="Q173" s="5"/>
      <c r="R173" s="78"/>
      <c r="S173" s="74"/>
      <c r="T173" s="20"/>
    </row>
    <row r="174" spans="1:20">
      <c r="A174" s="43"/>
      <c r="B174" s="42"/>
      <c r="C174" s="39"/>
      <c r="D174" s="161"/>
      <c r="E174" s="44"/>
      <c r="F174" s="161"/>
      <c r="G174" s="67"/>
      <c r="H174" s="29"/>
      <c r="I174" s="67"/>
      <c r="J174" s="29"/>
      <c r="K174" s="67"/>
      <c r="L174" s="29"/>
      <c r="M174" s="30"/>
      <c r="N174" s="30"/>
      <c r="O174" s="30"/>
      <c r="P174" s="28"/>
      <c r="Q174" s="5"/>
      <c r="R174" s="78"/>
      <c r="S174" s="74"/>
      <c r="T174" s="20"/>
    </row>
    <row r="175" spans="1:20">
      <c r="A175" s="43"/>
      <c r="B175" s="49"/>
      <c r="C175" s="165"/>
      <c r="D175" s="49"/>
      <c r="E175" s="91"/>
      <c r="F175" s="49"/>
      <c r="G175" s="67"/>
      <c r="H175" s="29"/>
      <c r="I175" s="67"/>
      <c r="J175" s="29"/>
      <c r="K175" s="115"/>
      <c r="L175" s="29"/>
      <c r="M175" s="30"/>
      <c r="N175" s="30"/>
      <c r="O175" s="30"/>
      <c r="P175" s="28"/>
      <c r="Q175" s="5"/>
      <c r="R175" s="78"/>
      <c r="S175" s="74"/>
      <c r="T175" s="20"/>
    </row>
    <row r="176" spans="1:20">
      <c r="A176" s="43"/>
      <c r="B176" s="49"/>
      <c r="C176" s="39"/>
      <c r="D176" s="42"/>
      <c r="E176" s="44"/>
      <c r="F176" s="42"/>
      <c r="G176" s="67"/>
      <c r="H176" s="29"/>
      <c r="I176" s="67"/>
      <c r="J176" s="29"/>
      <c r="K176" s="67"/>
      <c r="L176" s="29"/>
      <c r="M176" s="30"/>
      <c r="N176" s="30"/>
      <c r="O176" s="30"/>
      <c r="P176" s="28"/>
      <c r="Q176" s="5"/>
      <c r="R176" s="78"/>
      <c r="S176" s="74"/>
      <c r="T176" s="20"/>
    </row>
    <row r="177" spans="1:20">
      <c r="A177" s="43"/>
      <c r="B177" s="107"/>
      <c r="C177" s="108"/>
      <c r="D177" s="109"/>
      <c r="E177" s="110"/>
      <c r="F177" s="107"/>
      <c r="G177" s="67"/>
      <c r="H177" s="29"/>
      <c r="I177" s="67"/>
      <c r="J177" s="29"/>
      <c r="K177" s="67"/>
      <c r="L177" s="29"/>
      <c r="M177" s="30"/>
      <c r="N177" s="30"/>
      <c r="O177" s="30"/>
      <c r="P177" s="28"/>
      <c r="Q177" s="5"/>
      <c r="R177" s="78"/>
      <c r="S177" s="74"/>
      <c r="T177" s="20"/>
    </row>
    <row r="178" spans="1:20">
      <c r="A178" s="43"/>
      <c r="B178" s="107"/>
      <c r="C178" s="108"/>
      <c r="D178" s="109"/>
      <c r="E178" s="110"/>
      <c r="F178" s="107"/>
      <c r="G178" s="67"/>
      <c r="H178" s="29"/>
      <c r="I178" s="67"/>
      <c r="J178" s="29"/>
      <c r="K178" s="67"/>
      <c r="L178" s="29"/>
      <c r="M178" s="30"/>
      <c r="N178" s="30"/>
      <c r="O178" s="30"/>
      <c r="P178" s="28"/>
      <c r="Q178" s="5"/>
      <c r="R178" s="78"/>
      <c r="S178" s="74"/>
      <c r="T178" s="20"/>
    </row>
    <row r="179" spans="1:20">
      <c r="A179" s="43"/>
      <c r="B179" s="107"/>
      <c r="C179" s="111"/>
      <c r="D179" s="109"/>
      <c r="E179" s="101"/>
      <c r="F179" s="107"/>
      <c r="G179" s="67"/>
      <c r="H179" s="29"/>
      <c r="I179" s="67"/>
      <c r="J179" s="29"/>
      <c r="K179" s="67"/>
      <c r="L179" s="29"/>
      <c r="M179" s="30"/>
      <c r="N179" s="30"/>
      <c r="O179" s="30"/>
      <c r="P179" s="28"/>
      <c r="Q179" s="5"/>
      <c r="R179" s="78"/>
      <c r="S179" s="74"/>
      <c r="T179" s="20"/>
    </row>
    <row r="180" spans="1:20" ht="20.25" customHeight="1">
      <c r="A180" s="43"/>
      <c r="B180" s="112"/>
      <c r="C180" s="108"/>
      <c r="D180" s="109"/>
      <c r="E180" s="101"/>
      <c r="F180" s="107"/>
      <c r="G180" s="67"/>
      <c r="H180" s="29"/>
      <c r="I180" s="67"/>
      <c r="J180" s="29"/>
      <c r="K180" s="67"/>
      <c r="L180" s="29"/>
      <c r="M180" s="30"/>
      <c r="N180" s="30"/>
      <c r="O180" s="30"/>
      <c r="P180" s="28"/>
      <c r="Q180" s="5"/>
      <c r="R180" s="78"/>
      <c r="S180" s="74"/>
      <c r="T180" s="20"/>
    </row>
    <row r="181" spans="1:20">
      <c r="A181" s="43"/>
      <c r="B181" s="107"/>
      <c r="C181" s="113"/>
      <c r="D181" s="109"/>
      <c r="E181" s="101"/>
      <c r="F181" s="107"/>
      <c r="G181" s="67"/>
      <c r="H181" s="29"/>
      <c r="I181" s="67"/>
      <c r="J181" s="29"/>
      <c r="K181" s="67"/>
      <c r="L181" s="29"/>
      <c r="M181" s="30"/>
      <c r="N181" s="30"/>
      <c r="O181" s="30"/>
      <c r="P181" s="28"/>
      <c r="Q181" s="5"/>
      <c r="R181" s="78"/>
      <c r="S181" s="74"/>
      <c r="T181" s="20"/>
    </row>
    <row r="182" spans="1:20">
      <c r="A182" s="43"/>
      <c r="B182" s="112"/>
      <c r="C182" s="108"/>
      <c r="D182" s="109"/>
      <c r="E182" s="101"/>
      <c r="F182" s="107"/>
      <c r="G182" s="67"/>
      <c r="H182" s="29"/>
      <c r="I182" s="67"/>
      <c r="J182" s="29"/>
      <c r="K182" s="67"/>
      <c r="L182" s="29"/>
      <c r="M182" s="30"/>
      <c r="N182" s="30"/>
      <c r="O182" s="30"/>
      <c r="P182" s="28"/>
      <c r="Q182" s="5"/>
      <c r="R182" s="78"/>
      <c r="S182" s="74"/>
      <c r="T182" s="20"/>
    </row>
    <row r="183" spans="1:20">
      <c r="A183" s="43"/>
      <c r="B183" s="49"/>
      <c r="C183" s="50"/>
      <c r="D183" s="42"/>
      <c r="E183" s="44"/>
      <c r="F183" s="42"/>
      <c r="G183" s="67"/>
      <c r="H183" s="29"/>
      <c r="I183" s="67"/>
      <c r="J183" s="29"/>
      <c r="K183" s="144"/>
      <c r="L183" s="29"/>
      <c r="M183" s="30"/>
      <c r="N183" s="30"/>
      <c r="O183" s="30"/>
      <c r="P183" s="28"/>
      <c r="Q183" s="5"/>
      <c r="R183" s="78"/>
      <c r="S183" s="74"/>
      <c r="T183" s="20"/>
    </row>
    <row r="184" spans="1:20">
      <c r="A184" s="43"/>
      <c r="B184" s="49"/>
      <c r="C184" s="50"/>
      <c r="D184" s="42"/>
      <c r="E184" s="44"/>
      <c r="F184" s="42"/>
      <c r="G184" s="67"/>
      <c r="H184" s="29"/>
      <c r="I184" s="67"/>
      <c r="J184" s="29"/>
      <c r="K184" s="67"/>
      <c r="L184" s="29"/>
      <c r="M184" s="30"/>
      <c r="N184" s="30"/>
      <c r="O184" s="30"/>
      <c r="P184" s="28"/>
      <c r="Q184" s="5"/>
      <c r="R184" s="78"/>
      <c r="S184" s="74"/>
      <c r="T184" s="20"/>
    </row>
    <row r="185" spans="1:20">
      <c r="A185" s="43"/>
      <c r="B185" s="49"/>
      <c r="C185" s="169"/>
      <c r="D185" s="42"/>
      <c r="E185" s="42"/>
      <c r="F185" s="42"/>
      <c r="G185" s="42"/>
      <c r="H185" s="29"/>
      <c r="I185" s="67"/>
      <c r="J185" s="29"/>
      <c r="K185" s="44"/>
      <c r="L185" s="29"/>
      <c r="M185" s="30"/>
      <c r="N185" s="30"/>
      <c r="O185" s="30"/>
      <c r="P185" s="28"/>
      <c r="Q185" s="5"/>
      <c r="R185" s="78"/>
      <c r="S185" s="74"/>
      <c r="T185" s="20"/>
    </row>
    <row r="186" spans="1:20">
      <c r="A186" s="43"/>
      <c r="B186" s="49"/>
      <c r="C186" s="169"/>
      <c r="D186" s="107"/>
      <c r="E186" s="42"/>
      <c r="F186" s="170"/>
      <c r="G186" s="42"/>
      <c r="H186" s="29"/>
      <c r="I186" s="67"/>
      <c r="J186" s="29"/>
      <c r="K186" s="44"/>
      <c r="L186" s="29"/>
      <c r="M186" s="30"/>
      <c r="N186" s="30"/>
      <c r="O186" s="30"/>
      <c r="P186" s="28"/>
      <c r="Q186" s="5"/>
      <c r="R186" s="78"/>
      <c r="S186" s="74"/>
      <c r="T186" s="20"/>
    </row>
    <row r="187" spans="1:20">
      <c r="A187" s="43"/>
      <c r="B187" s="49"/>
      <c r="C187" s="169"/>
      <c r="D187" s="107"/>
      <c r="E187" s="42"/>
      <c r="F187" s="170"/>
      <c r="G187" s="42"/>
      <c r="H187" s="29"/>
      <c r="I187" s="67"/>
      <c r="J187" s="29"/>
      <c r="K187" s="44"/>
      <c r="L187" s="29"/>
      <c r="M187" s="30"/>
      <c r="N187" s="30"/>
      <c r="O187" s="30"/>
      <c r="P187" s="28"/>
      <c r="Q187" s="5"/>
      <c r="R187" s="78"/>
      <c r="S187" s="74"/>
      <c r="T187" s="20"/>
    </row>
    <row r="188" spans="1:20">
      <c r="A188" s="43"/>
      <c r="B188" s="42"/>
      <c r="C188" s="169"/>
      <c r="D188" s="107"/>
      <c r="E188" s="42"/>
      <c r="F188" s="170"/>
      <c r="G188" s="42"/>
      <c r="H188" s="29"/>
      <c r="I188" s="67"/>
      <c r="J188" s="29"/>
      <c r="K188" s="44"/>
      <c r="L188" s="29"/>
      <c r="M188" s="30"/>
      <c r="N188" s="30"/>
      <c r="O188" s="30"/>
      <c r="P188" s="28"/>
      <c r="Q188" s="5"/>
      <c r="R188" s="78"/>
      <c r="S188" s="74"/>
      <c r="T188" s="20"/>
    </row>
    <row r="189" spans="1:20">
      <c r="A189" s="43"/>
      <c r="B189" s="49"/>
      <c r="C189" s="50"/>
      <c r="D189" s="42"/>
      <c r="E189" s="44"/>
      <c r="F189" s="42"/>
      <c r="G189" s="67"/>
      <c r="H189" s="29"/>
      <c r="I189" s="67"/>
      <c r="J189" s="29"/>
      <c r="K189" s="67"/>
      <c r="L189" s="29"/>
      <c r="M189" s="30"/>
      <c r="N189" s="30"/>
      <c r="O189" s="30"/>
      <c r="P189" s="28"/>
      <c r="Q189" s="5"/>
      <c r="R189" s="78"/>
      <c r="S189" s="74"/>
      <c r="T189" s="20"/>
    </row>
    <row r="190" spans="1:20">
      <c r="A190" s="43"/>
      <c r="B190" s="49"/>
      <c r="C190" s="50"/>
      <c r="D190" s="42"/>
      <c r="E190" s="44"/>
      <c r="F190" s="42"/>
      <c r="G190" s="67"/>
      <c r="H190" s="29"/>
      <c r="I190" s="67"/>
      <c r="J190" s="29"/>
      <c r="K190" s="67"/>
      <c r="L190" s="29"/>
      <c r="M190" s="30"/>
      <c r="N190" s="30"/>
      <c r="O190" s="30"/>
      <c r="P190" s="28"/>
      <c r="Q190" s="5"/>
      <c r="R190" s="78"/>
      <c r="S190" s="74"/>
      <c r="T190" s="20"/>
    </row>
    <row r="191" spans="1:20">
      <c r="A191" s="43"/>
      <c r="B191" s="42"/>
      <c r="C191" s="50"/>
      <c r="D191" s="42"/>
      <c r="E191" s="44"/>
      <c r="F191" s="42"/>
      <c r="G191" s="67"/>
      <c r="H191" s="29"/>
      <c r="I191" s="67"/>
      <c r="J191" s="29"/>
      <c r="K191" s="67"/>
      <c r="L191" s="29"/>
      <c r="M191" s="30"/>
      <c r="N191" s="30"/>
      <c r="O191" s="30"/>
      <c r="P191" s="28"/>
      <c r="Q191" s="5"/>
      <c r="R191" s="78"/>
      <c r="S191" s="74"/>
      <c r="T191" s="20"/>
    </row>
    <row r="192" spans="1:20">
      <c r="A192" s="43"/>
      <c r="B192" s="58"/>
      <c r="C192" s="88"/>
      <c r="D192" s="58"/>
      <c r="E192" s="89"/>
      <c r="F192" s="58"/>
      <c r="G192" s="67"/>
      <c r="H192" s="29"/>
      <c r="I192" s="67"/>
      <c r="J192" s="29"/>
      <c r="K192" s="67"/>
      <c r="L192" s="29"/>
      <c r="M192" s="30"/>
      <c r="N192" s="30"/>
      <c r="O192" s="30"/>
      <c r="P192" s="28"/>
      <c r="Q192" s="5"/>
      <c r="R192" s="78"/>
      <c r="S192" s="74"/>
      <c r="T192" s="20"/>
    </row>
    <row r="193" spans="1:20">
      <c r="A193" s="43"/>
      <c r="B193" s="49"/>
      <c r="C193" s="50"/>
      <c r="D193" s="42"/>
      <c r="E193" s="44"/>
      <c r="F193" s="42"/>
      <c r="G193" s="67"/>
      <c r="H193" s="29"/>
      <c r="I193" s="67"/>
      <c r="J193" s="29"/>
      <c r="K193" s="67"/>
      <c r="L193" s="29"/>
      <c r="M193" s="30"/>
      <c r="N193" s="30"/>
      <c r="O193" s="30"/>
      <c r="P193" s="28"/>
      <c r="Q193" s="5"/>
      <c r="R193" s="78"/>
      <c r="S193" s="74"/>
      <c r="T193" s="20"/>
    </row>
    <row r="194" spans="1:20">
      <c r="A194" s="43"/>
      <c r="B194" s="49"/>
      <c r="C194" s="180"/>
      <c r="D194" s="42"/>
      <c r="E194" s="44"/>
      <c r="F194" s="42"/>
      <c r="G194" s="67"/>
      <c r="H194" s="29"/>
      <c r="I194" s="67"/>
      <c r="J194" s="29"/>
      <c r="K194" s="67"/>
      <c r="L194" s="29"/>
      <c r="M194" s="30"/>
      <c r="N194" s="30"/>
      <c r="O194" s="30"/>
      <c r="P194" s="28"/>
      <c r="Q194" s="5"/>
      <c r="R194" s="78"/>
      <c r="S194" s="74"/>
      <c r="T194" s="20"/>
    </row>
    <row r="195" spans="1:20">
      <c r="A195" s="43"/>
      <c r="B195" s="49"/>
      <c r="C195" s="180"/>
      <c r="D195" s="42"/>
      <c r="E195" s="44"/>
      <c r="F195" s="42"/>
      <c r="G195" s="67"/>
      <c r="H195" s="29"/>
      <c r="I195" s="67"/>
      <c r="J195" s="29"/>
      <c r="K195" s="67"/>
      <c r="L195" s="29"/>
      <c r="M195" s="30"/>
      <c r="N195" s="30"/>
      <c r="O195" s="30"/>
      <c r="P195" s="28"/>
      <c r="Q195" s="5"/>
      <c r="R195" s="78"/>
      <c r="S195" s="74"/>
      <c r="T195" s="20"/>
    </row>
    <row r="196" spans="1:20">
      <c r="A196" s="43"/>
      <c r="B196" s="58"/>
      <c r="C196" s="181"/>
      <c r="D196" s="58"/>
      <c r="E196" s="89"/>
      <c r="F196" s="58"/>
      <c r="G196" s="67"/>
      <c r="H196" s="29"/>
      <c r="I196" s="67"/>
      <c r="J196" s="29"/>
      <c r="K196" s="67"/>
      <c r="L196" s="29"/>
      <c r="M196" s="30"/>
      <c r="N196" s="30"/>
      <c r="O196" s="30"/>
      <c r="P196" s="28"/>
      <c r="Q196" s="5"/>
      <c r="R196" s="78"/>
      <c r="S196" s="74"/>
      <c r="T196" s="20"/>
    </row>
    <row r="197" spans="1:20">
      <c r="A197" s="43"/>
      <c r="B197" s="49"/>
      <c r="C197" s="50"/>
      <c r="D197" s="42"/>
      <c r="E197" s="44"/>
      <c r="F197" s="42"/>
      <c r="G197" s="67"/>
      <c r="H197" s="29"/>
      <c r="I197" s="67"/>
      <c r="J197" s="29"/>
      <c r="K197" s="67"/>
      <c r="L197" s="29"/>
      <c r="M197" s="30"/>
      <c r="N197" s="30"/>
      <c r="O197" s="30"/>
      <c r="P197" s="28"/>
      <c r="Q197" s="5"/>
      <c r="R197" s="78"/>
      <c r="S197" s="74"/>
      <c r="T197" s="20"/>
    </row>
    <row r="198" spans="1:20">
      <c r="A198" s="43"/>
      <c r="B198" s="49"/>
      <c r="C198" s="50"/>
      <c r="D198" s="42"/>
      <c r="E198" s="44"/>
      <c r="F198" s="42"/>
      <c r="G198" s="67"/>
      <c r="H198" s="29"/>
      <c r="I198" s="67"/>
      <c r="J198" s="29"/>
      <c r="K198" s="67"/>
      <c r="L198" s="29"/>
      <c r="M198" s="30"/>
      <c r="N198" s="30"/>
      <c r="O198" s="30"/>
      <c r="P198" s="28"/>
      <c r="Q198" s="5"/>
      <c r="R198" s="78"/>
      <c r="S198" s="74"/>
      <c r="T198" s="20"/>
    </row>
    <row r="199" spans="1:20">
      <c r="A199" s="43"/>
      <c r="B199" s="42"/>
      <c r="C199" s="50"/>
      <c r="D199" s="42"/>
      <c r="E199" s="44"/>
      <c r="F199" s="42"/>
      <c r="G199" s="67"/>
      <c r="H199" s="29"/>
      <c r="I199" s="67"/>
      <c r="J199" s="29"/>
      <c r="K199" s="67"/>
      <c r="L199" s="29"/>
      <c r="M199" s="30"/>
      <c r="N199" s="30"/>
      <c r="O199" s="30"/>
      <c r="P199" s="28"/>
      <c r="Q199" s="5"/>
      <c r="R199" s="78"/>
      <c r="S199" s="74"/>
      <c r="T199" s="20"/>
    </row>
    <row r="200" spans="1:20">
      <c r="A200" s="43"/>
      <c r="B200" s="49"/>
      <c r="C200" s="182"/>
      <c r="D200" s="42"/>
      <c r="E200" s="44"/>
      <c r="F200" s="42"/>
      <c r="G200" s="44"/>
      <c r="H200" s="29"/>
      <c r="I200" s="67"/>
      <c r="J200" s="29"/>
      <c r="K200" s="67"/>
      <c r="L200" s="29"/>
      <c r="M200" s="30"/>
      <c r="N200" s="30"/>
      <c r="O200" s="30"/>
      <c r="P200" s="28"/>
      <c r="Q200" s="5"/>
      <c r="R200" s="78"/>
      <c r="S200" s="74"/>
      <c r="T200" s="20"/>
    </row>
    <row r="201" spans="1:20">
      <c r="A201" s="43"/>
      <c r="B201" s="42"/>
      <c r="C201" s="50"/>
      <c r="D201" s="42"/>
      <c r="E201" s="44"/>
      <c r="F201" s="42"/>
      <c r="G201" s="67"/>
      <c r="H201" s="29"/>
      <c r="I201" s="67"/>
      <c r="J201" s="29"/>
      <c r="K201" s="67"/>
      <c r="L201" s="29"/>
      <c r="M201" s="30"/>
      <c r="N201" s="30"/>
      <c r="O201" s="30"/>
      <c r="P201" s="28"/>
      <c r="Q201" s="5"/>
      <c r="R201" s="78"/>
      <c r="S201" s="74"/>
      <c r="T201" s="20"/>
    </row>
    <row r="202" spans="1:20">
      <c r="A202" s="43"/>
      <c r="B202" s="49"/>
      <c r="C202" s="50"/>
      <c r="D202" s="42"/>
      <c r="E202" s="44"/>
      <c r="F202" s="42"/>
      <c r="G202" s="67"/>
      <c r="H202" s="29"/>
      <c r="I202" s="67"/>
      <c r="J202" s="29"/>
      <c r="K202" s="67"/>
      <c r="L202" s="29"/>
      <c r="M202" s="30"/>
      <c r="N202" s="30"/>
      <c r="O202" s="30"/>
      <c r="P202" s="28"/>
      <c r="Q202" s="5"/>
      <c r="R202" s="78"/>
      <c r="S202" s="74"/>
      <c r="T202" s="20"/>
    </row>
    <row r="203" spans="1:20">
      <c r="A203" s="43"/>
      <c r="B203" s="49"/>
      <c r="C203" s="50"/>
      <c r="D203" s="42"/>
      <c r="E203" s="44"/>
      <c r="F203" s="42"/>
      <c r="G203" s="67"/>
      <c r="H203" s="29"/>
      <c r="I203" s="67"/>
      <c r="J203" s="29"/>
      <c r="K203" s="67"/>
      <c r="L203" s="29"/>
      <c r="M203" s="30"/>
      <c r="N203" s="30"/>
      <c r="O203" s="30"/>
      <c r="P203" s="28"/>
      <c r="Q203" s="5"/>
      <c r="R203" s="78"/>
      <c r="S203" s="74"/>
      <c r="T203" s="20"/>
    </row>
    <row r="204" spans="1:20">
      <c r="A204" s="43"/>
      <c r="B204" s="49"/>
      <c r="C204" s="50"/>
      <c r="D204" s="42"/>
      <c r="E204" s="44"/>
      <c r="F204" s="42"/>
      <c r="G204" s="67"/>
      <c r="H204" s="29"/>
      <c r="I204" s="67"/>
      <c r="J204" s="29"/>
      <c r="K204" s="67"/>
      <c r="L204" s="29"/>
      <c r="M204" s="30"/>
      <c r="N204" s="30"/>
      <c r="O204" s="30"/>
      <c r="P204" s="28"/>
      <c r="Q204" s="5"/>
      <c r="R204" s="78"/>
      <c r="S204" s="74"/>
      <c r="T204" s="20"/>
    </row>
    <row r="205" spans="1:20" ht="15.75" customHeight="1">
      <c r="A205" s="43"/>
      <c r="B205" s="49"/>
      <c r="C205" s="183"/>
      <c r="D205" s="42"/>
      <c r="E205" s="44"/>
      <c r="F205" s="42"/>
      <c r="G205" s="64"/>
      <c r="H205" s="29"/>
      <c r="I205" s="64"/>
      <c r="J205" s="29"/>
      <c r="K205" s="64"/>
      <c r="L205" s="29"/>
      <c r="M205" s="30"/>
      <c r="N205" s="30"/>
      <c r="O205" s="30"/>
      <c r="P205" s="28"/>
      <c r="Q205" s="5"/>
      <c r="R205" s="78"/>
      <c r="S205" s="74"/>
      <c r="T205" s="20"/>
    </row>
    <row r="206" spans="1:20" ht="15.75" customHeight="1">
      <c r="A206" s="43"/>
      <c r="B206" s="49"/>
      <c r="C206" s="183"/>
      <c r="D206" s="42"/>
      <c r="E206" s="44"/>
      <c r="F206" s="42"/>
      <c r="G206" s="64"/>
      <c r="H206" s="29"/>
      <c r="I206" s="64"/>
      <c r="J206" s="29"/>
      <c r="K206" s="64"/>
      <c r="L206" s="29"/>
      <c r="M206" s="30"/>
      <c r="N206" s="30"/>
      <c r="O206" s="30"/>
      <c r="P206" s="28"/>
      <c r="Q206" s="5"/>
      <c r="R206" s="78"/>
      <c r="S206" s="74"/>
      <c r="T206" s="20"/>
    </row>
    <row r="207" spans="1:20">
      <c r="A207" s="43"/>
      <c r="B207" s="42"/>
      <c r="C207" s="183"/>
      <c r="D207" s="42"/>
      <c r="E207" s="44"/>
      <c r="F207" s="42"/>
      <c r="G207" s="64"/>
      <c r="H207" s="29"/>
      <c r="I207" s="64"/>
      <c r="J207" s="29"/>
      <c r="K207" s="64"/>
      <c r="L207" s="29"/>
      <c r="M207" s="30"/>
      <c r="N207" s="30"/>
      <c r="O207" s="30"/>
      <c r="P207" s="28"/>
      <c r="Q207" s="5"/>
      <c r="R207" s="78"/>
      <c r="S207" s="74"/>
      <c r="T207" s="20"/>
    </row>
    <row r="208" spans="1:20" ht="36.75" customHeight="1">
      <c r="A208" s="43"/>
      <c r="B208" s="73"/>
      <c r="C208" s="184"/>
      <c r="D208" s="42"/>
      <c r="E208" s="18"/>
      <c r="F208" s="73"/>
      <c r="G208" s="64"/>
      <c r="H208" s="29"/>
      <c r="I208" s="64"/>
      <c r="J208" s="29"/>
      <c r="K208" s="64"/>
      <c r="L208" s="29"/>
      <c r="M208" s="30"/>
      <c r="N208" s="30"/>
      <c r="O208" s="30"/>
      <c r="P208" s="28"/>
      <c r="Q208" s="5"/>
      <c r="R208" s="78"/>
      <c r="S208" s="74"/>
      <c r="T208" s="20"/>
    </row>
    <row r="209" spans="2:20" ht="15.75" hidden="1" customHeight="1">
      <c r="B209" s="46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"/>
      <c r="Q209" s="5"/>
      <c r="R209" s="5"/>
      <c r="S209" s="5"/>
      <c r="T209" s="5"/>
    </row>
    <row r="210" spans="2:20">
      <c r="B210" s="155"/>
      <c r="C210" s="155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6"/>
      <c r="Q210" s="157"/>
      <c r="R210" s="157"/>
      <c r="S210" s="157"/>
      <c r="T210" s="157"/>
    </row>
  </sheetData>
  <sortState ref="A2:T213">
    <sortCondition descending="1" ref="P5:P127"/>
  </sortState>
  <mergeCells count="14">
    <mergeCell ref="S2:S4"/>
    <mergeCell ref="T2:T4"/>
    <mergeCell ref="A1:R1"/>
    <mergeCell ref="A2:A4"/>
    <mergeCell ref="B2:B4"/>
    <mergeCell ref="C2:C4"/>
    <mergeCell ref="D2:D4"/>
    <mergeCell ref="E2:E4"/>
    <mergeCell ref="F2:F4"/>
    <mergeCell ref="Q2:Q4"/>
    <mergeCell ref="R2:R4"/>
    <mergeCell ref="G2:O2"/>
    <mergeCell ref="G3:K3"/>
    <mergeCell ref="M3:O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3"/>
  <sheetViews>
    <sheetView topLeftCell="B1" zoomScale="110" zoomScaleNormal="110" workbookViewId="0">
      <selection activeCell="F270" sqref="F270"/>
    </sheetView>
  </sheetViews>
  <sheetFormatPr defaultColWidth="9.140625" defaultRowHeight="15.75"/>
  <cols>
    <col min="1" max="1" width="9.140625" style="8" customWidth="1"/>
    <col min="2" max="2" width="23" style="10" customWidth="1"/>
    <col min="3" max="3" width="9.140625" style="7"/>
    <col min="4" max="4" width="27.7109375" style="10" customWidth="1"/>
    <col min="5" max="5" width="9.140625" style="8"/>
    <col min="6" max="6" width="22.28515625" style="6" customWidth="1"/>
    <col min="7" max="7" width="8.140625" style="9" bestFit="1" customWidth="1"/>
    <col min="8" max="8" width="12.42578125" style="9" hidden="1" customWidth="1"/>
    <col min="9" max="9" width="13.28515625" style="9" bestFit="1" customWidth="1"/>
    <col min="10" max="10" width="11.5703125" style="9" hidden="1" customWidth="1"/>
    <col min="11" max="11" width="25.5703125" style="9" bestFit="1" customWidth="1"/>
    <col min="12" max="12" width="11" style="9" customWidth="1"/>
    <col min="13" max="13" width="11.42578125" style="9" bestFit="1" customWidth="1"/>
    <col min="14" max="14" width="13.28515625" style="9" bestFit="1" customWidth="1"/>
    <col min="15" max="15" width="13.7109375" style="9" bestFit="1" customWidth="1"/>
    <col min="16" max="16" width="9.140625" style="8"/>
    <col min="17" max="17" width="9.140625" style="6"/>
    <col min="18" max="18" width="9.140625" style="6" customWidth="1"/>
    <col min="19" max="19" width="9.28515625" style="6" bestFit="1" customWidth="1"/>
    <col min="20" max="20" width="12.5703125" style="6" customWidth="1"/>
    <col min="21" max="16384" width="9.140625" style="6"/>
  </cols>
  <sheetData>
    <row r="1" spans="1:20" ht="30" customHeight="1">
      <c r="A1" s="216" t="s">
        <v>10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"/>
      <c r="R1" s="2"/>
    </row>
    <row r="2" spans="1:20" ht="31.5">
      <c r="A2" s="213" t="s">
        <v>0</v>
      </c>
      <c r="B2" s="213" t="s">
        <v>9</v>
      </c>
      <c r="C2" s="217" t="s">
        <v>1</v>
      </c>
      <c r="D2" s="213" t="s">
        <v>2</v>
      </c>
      <c r="E2" s="213" t="s">
        <v>3</v>
      </c>
      <c r="F2" s="213" t="s">
        <v>4</v>
      </c>
      <c r="G2" s="220"/>
      <c r="H2" s="220"/>
      <c r="I2" s="220"/>
      <c r="J2" s="220"/>
      <c r="K2" s="220"/>
      <c r="L2" s="220"/>
      <c r="M2" s="220"/>
      <c r="N2" s="220"/>
      <c r="O2" s="220"/>
      <c r="P2" s="3" t="s">
        <v>6</v>
      </c>
      <c r="Q2" s="213" t="s">
        <v>23</v>
      </c>
      <c r="R2" s="213" t="s">
        <v>5</v>
      </c>
      <c r="S2" s="213" t="s">
        <v>8</v>
      </c>
      <c r="T2" s="213" t="s">
        <v>7</v>
      </c>
    </row>
    <row r="3" spans="1:20">
      <c r="A3" s="214"/>
      <c r="B3" s="214"/>
      <c r="C3" s="218"/>
      <c r="D3" s="214"/>
      <c r="E3" s="214"/>
      <c r="F3" s="214"/>
      <c r="G3" s="220" t="s">
        <v>19</v>
      </c>
      <c r="H3" s="220"/>
      <c r="I3" s="220"/>
      <c r="J3" s="220"/>
      <c r="K3" s="220"/>
      <c r="L3" s="3"/>
      <c r="M3" s="220" t="s">
        <v>21</v>
      </c>
      <c r="N3" s="220"/>
      <c r="O3" s="220"/>
      <c r="P3" s="3"/>
      <c r="Q3" s="214"/>
      <c r="R3" s="214"/>
      <c r="S3" s="214"/>
      <c r="T3" s="214"/>
    </row>
    <row r="4" spans="1:20" ht="15.75" customHeight="1">
      <c r="A4" s="215"/>
      <c r="B4" s="215"/>
      <c r="C4" s="219"/>
      <c r="D4" s="215"/>
      <c r="E4" s="215"/>
      <c r="F4" s="215"/>
      <c r="G4" s="3" t="s">
        <v>16</v>
      </c>
      <c r="H4" s="3"/>
      <c r="I4" s="3" t="s">
        <v>17</v>
      </c>
      <c r="J4" s="3"/>
      <c r="K4" s="3" t="s">
        <v>18</v>
      </c>
      <c r="L4" s="3"/>
      <c r="M4" s="3" t="s">
        <v>16</v>
      </c>
      <c r="N4" s="3" t="s">
        <v>17</v>
      </c>
      <c r="O4" s="3" t="s">
        <v>20</v>
      </c>
      <c r="P4" s="3" t="s">
        <v>24</v>
      </c>
      <c r="Q4" s="215"/>
      <c r="R4" s="215"/>
      <c r="S4" s="215"/>
      <c r="T4" s="215"/>
    </row>
    <row r="5" spans="1:20" ht="33" customHeight="1">
      <c r="A5" s="55">
        <v>1</v>
      </c>
      <c r="B5" s="49" t="s">
        <v>29</v>
      </c>
      <c r="C5" s="29"/>
      <c r="D5" s="42" t="s">
        <v>26</v>
      </c>
      <c r="E5" s="19" t="s">
        <v>27</v>
      </c>
      <c r="F5" s="42" t="s">
        <v>28</v>
      </c>
      <c r="G5" s="29">
        <v>24</v>
      </c>
      <c r="H5" s="29"/>
      <c r="I5" s="29">
        <v>4</v>
      </c>
      <c r="J5" s="29"/>
      <c r="K5" s="29"/>
      <c r="L5" s="29" t="str">
        <f>IF(K5&lt;&gt;"",INT(K5)*60+(K5-INT(K5))*100,"")</f>
        <v/>
      </c>
      <c r="M5" s="30">
        <f>IF(G5&lt;&gt;"",(30*G5)/MAX(G$5:G$253),"0")</f>
        <v>24</v>
      </c>
      <c r="N5" s="30">
        <f>IF(I5&lt;&gt;"",IF(I5=0,0,(10*I5)/MAX(I$5:I$253)),"0")</f>
        <v>4</v>
      </c>
      <c r="O5" s="30" t="str">
        <f t="shared" ref="O5:O68" si="0">IF(L5&lt;&gt;"",60/(MAX(L$5:L$260)-SMALL(L$5:L$260,COUNTIF(L$5:L$260,"&lt;=0")+1))*(MAX(L$5:L$260)-L5),"0")</f>
        <v>0</v>
      </c>
      <c r="P5" s="28">
        <f t="shared" ref="P5:P68" si="1">M5+N5+O5</f>
        <v>28</v>
      </c>
      <c r="Q5" s="24"/>
      <c r="R5" s="78">
        <f>P5</f>
        <v>28</v>
      </c>
      <c r="S5" s="75">
        <f>RANK(R5,R$5:R$253)</f>
        <v>239</v>
      </c>
      <c r="T5" s="76"/>
    </row>
    <row r="6" spans="1:20" ht="31.5" customHeight="1">
      <c r="A6" s="55">
        <v>2</v>
      </c>
      <c r="B6" s="49" t="s">
        <v>30</v>
      </c>
      <c r="C6" s="41"/>
      <c r="D6" s="42" t="s">
        <v>26</v>
      </c>
      <c r="E6" s="14" t="s">
        <v>27</v>
      </c>
      <c r="F6" s="42" t="s">
        <v>28</v>
      </c>
      <c r="G6" s="29">
        <v>23</v>
      </c>
      <c r="H6" s="29"/>
      <c r="I6" s="29">
        <v>10</v>
      </c>
      <c r="J6" s="29"/>
      <c r="K6" s="29"/>
      <c r="L6" s="29" t="str">
        <f t="shared" ref="L6:L69" si="2">IF(K6&lt;&gt;"",INT(K6)*60+(K6-INT(K6))*100,"")</f>
        <v/>
      </c>
      <c r="M6" s="30">
        <f t="shared" ref="M6:M69" si="3">IF(G6&lt;&gt;"",(30*G6)/MAX(G$5:G$253),"0")</f>
        <v>23</v>
      </c>
      <c r="N6" s="30">
        <f t="shared" ref="N6:N69" si="4">IF(I6&lt;&gt;"",IF(I6=0,0,(10*I6)/MAX(I$5:I$253)),"0")</f>
        <v>10</v>
      </c>
      <c r="O6" s="30" t="str">
        <f t="shared" si="0"/>
        <v>0</v>
      </c>
      <c r="P6" s="28">
        <f t="shared" si="1"/>
        <v>33</v>
      </c>
      <c r="Q6" s="24"/>
      <c r="R6" s="78">
        <f t="shared" ref="R6:R69" si="5">P6</f>
        <v>33</v>
      </c>
      <c r="S6" s="75">
        <f t="shared" ref="S6:S69" si="6">RANK(R6,R$5:R$253)</f>
        <v>230</v>
      </c>
      <c r="T6" s="76"/>
    </row>
    <row r="7" spans="1:20" ht="33" customHeight="1">
      <c r="A7" s="55">
        <v>3</v>
      </c>
      <c r="B7" s="79" t="s">
        <v>37</v>
      </c>
      <c r="C7" s="80">
        <v>8001</v>
      </c>
      <c r="D7" s="81" t="s">
        <v>32</v>
      </c>
      <c r="E7" s="82">
        <v>8</v>
      </c>
      <c r="F7" s="81" t="s">
        <v>36</v>
      </c>
      <c r="G7" s="29">
        <v>18</v>
      </c>
      <c r="H7" s="29"/>
      <c r="I7" s="29">
        <v>8</v>
      </c>
      <c r="J7" s="29"/>
      <c r="K7" s="29">
        <v>0.39</v>
      </c>
      <c r="L7" s="29">
        <f t="shared" si="2"/>
        <v>39</v>
      </c>
      <c r="M7" s="30">
        <f t="shared" si="3"/>
        <v>18</v>
      </c>
      <c r="N7" s="30">
        <f t="shared" si="4"/>
        <v>8</v>
      </c>
      <c r="O7" s="30">
        <f t="shared" si="0"/>
        <v>51.272727272727273</v>
      </c>
      <c r="P7" s="28">
        <f t="shared" si="1"/>
        <v>77.27272727272728</v>
      </c>
      <c r="Q7" s="24"/>
      <c r="R7" s="78">
        <f t="shared" si="5"/>
        <v>77.27272727272728</v>
      </c>
      <c r="S7" s="75">
        <f t="shared" si="6"/>
        <v>132</v>
      </c>
      <c r="T7" s="76"/>
    </row>
    <row r="8" spans="1:20" ht="32.25" customHeight="1">
      <c r="A8" s="55">
        <v>4</v>
      </c>
      <c r="B8" s="58" t="s">
        <v>48</v>
      </c>
      <c r="C8" s="88" t="s">
        <v>49</v>
      </c>
      <c r="D8" s="58" t="s">
        <v>42</v>
      </c>
      <c r="E8" s="89">
        <v>7</v>
      </c>
      <c r="F8" s="58" t="s">
        <v>43</v>
      </c>
      <c r="G8" s="29">
        <v>18.5</v>
      </c>
      <c r="H8" s="29"/>
      <c r="I8" s="29">
        <v>2</v>
      </c>
      <c r="J8" s="29"/>
      <c r="K8" s="29">
        <v>1.42</v>
      </c>
      <c r="L8" s="29">
        <f t="shared" si="2"/>
        <v>102</v>
      </c>
      <c r="M8" s="30">
        <f t="shared" si="3"/>
        <v>18.5</v>
      </c>
      <c r="N8" s="30">
        <f t="shared" si="4"/>
        <v>2</v>
      </c>
      <c r="O8" s="30">
        <f t="shared" si="0"/>
        <v>28.363636363636363</v>
      </c>
      <c r="P8" s="28">
        <f t="shared" si="1"/>
        <v>48.86363636363636</v>
      </c>
      <c r="Q8" s="24"/>
      <c r="R8" s="78">
        <f t="shared" si="5"/>
        <v>48.86363636363636</v>
      </c>
      <c r="S8" s="75">
        <f t="shared" si="6"/>
        <v>220</v>
      </c>
      <c r="T8" s="76"/>
    </row>
    <row r="9" spans="1:20" ht="33" customHeight="1">
      <c r="A9" s="55">
        <v>5</v>
      </c>
      <c r="B9" s="58" t="s">
        <v>50</v>
      </c>
      <c r="C9" s="88" t="s">
        <v>51</v>
      </c>
      <c r="D9" s="58" t="s">
        <v>42</v>
      </c>
      <c r="E9" s="89">
        <v>7</v>
      </c>
      <c r="F9" s="58" t="s">
        <v>43</v>
      </c>
      <c r="G9" s="29">
        <v>18.5</v>
      </c>
      <c r="H9" s="29"/>
      <c r="I9" s="29">
        <v>2</v>
      </c>
      <c r="J9" s="29"/>
      <c r="K9" s="29">
        <v>1.32</v>
      </c>
      <c r="L9" s="29">
        <f t="shared" si="2"/>
        <v>92</v>
      </c>
      <c r="M9" s="30">
        <f t="shared" si="3"/>
        <v>18.5</v>
      </c>
      <c r="N9" s="30">
        <f t="shared" si="4"/>
        <v>2</v>
      </c>
      <c r="O9" s="30">
        <f t="shared" si="0"/>
        <v>32</v>
      </c>
      <c r="P9" s="28">
        <f t="shared" si="1"/>
        <v>52.5</v>
      </c>
      <c r="Q9" s="24"/>
      <c r="R9" s="78">
        <f t="shared" si="5"/>
        <v>52.5</v>
      </c>
      <c r="S9" s="75">
        <f t="shared" si="6"/>
        <v>217</v>
      </c>
      <c r="T9" s="76"/>
    </row>
    <row r="10" spans="1:20" ht="31.5" customHeight="1">
      <c r="A10" s="55">
        <v>6</v>
      </c>
      <c r="B10" s="58" t="s">
        <v>61</v>
      </c>
      <c r="C10" s="50" t="s">
        <v>62</v>
      </c>
      <c r="D10" s="58" t="s">
        <v>42</v>
      </c>
      <c r="E10" s="89">
        <v>8</v>
      </c>
      <c r="F10" s="58" t="s">
        <v>54</v>
      </c>
      <c r="G10" s="67">
        <v>20.5</v>
      </c>
      <c r="H10" s="29"/>
      <c r="I10" s="29">
        <v>2</v>
      </c>
      <c r="J10" s="29"/>
      <c r="K10" s="67">
        <v>1.21</v>
      </c>
      <c r="L10" s="29">
        <f t="shared" si="2"/>
        <v>81</v>
      </c>
      <c r="M10" s="30">
        <f t="shared" si="3"/>
        <v>20.5</v>
      </c>
      <c r="N10" s="30">
        <f t="shared" si="4"/>
        <v>2</v>
      </c>
      <c r="O10" s="30">
        <f t="shared" si="0"/>
        <v>36</v>
      </c>
      <c r="P10" s="28">
        <f t="shared" si="1"/>
        <v>58.5</v>
      </c>
      <c r="Q10" s="24"/>
      <c r="R10" s="78">
        <f t="shared" si="5"/>
        <v>58.5</v>
      </c>
      <c r="S10" s="75">
        <f t="shared" si="6"/>
        <v>215</v>
      </c>
      <c r="T10" s="76"/>
    </row>
    <row r="11" spans="1:20" ht="31.5" customHeight="1">
      <c r="A11" s="55">
        <v>7</v>
      </c>
      <c r="B11" s="58" t="s">
        <v>63</v>
      </c>
      <c r="C11" s="88" t="s">
        <v>64</v>
      </c>
      <c r="D11" s="58" t="s">
        <v>42</v>
      </c>
      <c r="E11" s="89">
        <v>8</v>
      </c>
      <c r="F11" s="58" t="s">
        <v>54</v>
      </c>
      <c r="G11" s="67">
        <v>18.5</v>
      </c>
      <c r="H11" s="29"/>
      <c r="I11" s="29">
        <v>2</v>
      </c>
      <c r="J11" s="29"/>
      <c r="K11" s="67">
        <v>1.04</v>
      </c>
      <c r="L11" s="29">
        <f t="shared" si="2"/>
        <v>64</v>
      </c>
      <c r="M11" s="30">
        <f t="shared" si="3"/>
        <v>18.5</v>
      </c>
      <c r="N11" s="30">
        <f t="shared" si="4"/>
        <v>2</v>
      </c>
      <c r="O11" s="30">
        <f t="shared" si="0"/>
        <v>42.18181818181818</v>
      </c>
      <c r="P11" s="28">
        <f t="shared" si="1"/>
        <v>62.68181818181818</v>
      </c>
      <c r="Q11" s="24"/>
      <c r="R11" s="78">
        <f t="shared" si="5"/>
        <v>62.68181818181818</v>
      </c>
      <c r="S11" s="75">
        <f t="shared" si="6"/>
        <v>205</v>
      </c>
      <c r="T11" s="76"/>
    </row>
    <row r="12" spans="1:20" ht="32.25" customHeight="1">
      <c r="A12" s="55">
        <v>8</v>
      </c>
      <c r="B12" s="58" t="s">
        <v>65</v>
      </c>
      <c r="C12" s="88" t="s">
        <v>66</v>
      </c>
      <c r="D12" s="58" t="s">
        <v>42</v>
      </c>
      <c r="E12" s="89">
        <v>8</v>
      </c>
      <c r="F12" s="58" t="s">
        <v>54</v>
      </c>
      <c r="G12" s="67">
        <v>20.5</v>
      </c>
      <c r="H12" s="29"/>
      <c r="I12" s="29">
        <v>3</v>
      </c>
      <c r="J12" s="29"/>
      <c r="K12" s="67">
        <v>1.58</v>
      </c>
      <c r="L12" s="29">
        <f t="shared" si="2"/>
        <v>118</v>
      </c>
      <c r="M12" s="30">
        <f t="shared" si="3"/>
        <v>20.5</v>
      </c>
      <c r="N12" s="30">
        <f t="shared" si="4"/>
        <v>3</v>
      </c>
      <c r="O12" s="30">
        <f t="shared" si="0"/>
        <v>22.545454545454547</v>
      </c>
      <c r="P12" s="28">
        <f t="shared" si="1"/>
        <v>46.045454545454547</v>
      </c>
      <c r="Q12" s="24"/>
      <c r="R12" s="78">
        <f t="shared" si="5"/>
        <v>46.045454545454547</v>
      </c>
      <c r="S12" s="75">
        <f t="shared" si="6"/>
        <v>223</v>
      </c>
      <c r="T12" s="76"/>
    </row>
    <row r="13" spans="1:20" ht="33" customHeight="1">
      <c r="A13" s="59">
        <v>9</v>
      </c>
      <c r="B13" s="58" t="s">
        <v>67</v>
      </c>
      <c r="C13" s="88" t="s">
        <v>68</v>
      </c>
      <c r="D13" s="58" t="s">
        <v>42</v>
      </c>
      <c r="E13" s="93">
        <v>8</v>
      </c>
      <c r="F13" s="58" t="s">
        <v>54</v>
      </c>
      <c r="G13" s="67">
        <v>20.5</v>
      </c>
      <c r="H13" s="29"/>
      <c r="I13" s="29">
        <v>4</v>
      </c>
      <c r="J13" s="29"/>
      <c r="K13" s="67">
        <v>2.0099999999999998</v>
      </c>
      <c r="L13" s="29">
        <f t="shared" si="2"/>
        <v>120.99999999999997</v>
      </c>
      <c r="M13" s="30">
        <f t="shared" si="3"/>
        <v>20.5</v>
      </c>
      <c r="N13" s="30">
        <f t="shared" si="4"/>
        <v>4</v>
      </c>
      <c r="O13" s="30">
        <f t="shared" si="0"/>
        <v>21.454545454545464</v>
      </c>
      <c r="P13" s="28">
        <f t="shared" si="1"/>
        <v>45.954545454545467</v>
      </c>
      <c r="Q13" s="20"/>
      <c r="R13" s="78">
        <f t="shared" si="5"/>
        <v>45.954545454545467</v>
      </c>
      <c r="S13" s="75">
        <f t="shared" si="6"/>
        <v>224</v>
      </c>
      <c r="T13" s="76"/>
    </row>
    <row r="14" spans="1:20" ht="32.25" customHeight="1">
      <c r="A14" s="55">
        <v>10</v>
      </c>
      <c r="B14" s="58" t="s">
        <v>69</v>
      </c>
      <c r="C14" s="88" t="s">
        <v>70</v>
      </c>
      <c r="D14" s="58" t="s">
        <v>42</v>
      </c>
      <c r="E14" s="89">
        <v>8</v>
      </c>
      <c r="F14" s="58" t="s">
        <v>54</v>
      </c>
      <c r="G14" s="67">
        <v>20.5</v>
      </c>
      <c r="H14" s="29"/>
      <c r="I14" s="29">
        <v>2</v>
      </c>
      <c r="J14" s="29"/>
      <c r="K14" s="67">
        <v>2.15</v>
      </c>
      <c r="L14" s="29">
        <f t="shared" si="2"/>
        <v>135</v>
      </c>
      <c r="M14" s="30">
        <f t="shared" si="3"/>
        <v>20.5</v>
      </c>
      <c r="N14" s="30">
        <f t="shared" si="4"/>
        <v>2</v>
      </c>
      <c r="O14" s="30">
        <f t="shared" si="0"/>
        <v>16.363636363636363</v>
      </c>
      <c r="P14" s="28">
        <f t="shared" si="1"/>
        <v>38.86363636363636</v>
      </c>
      <c r="Q14" s="20"/>
      <c r="R14" s="78">
        <f t="shared" si="5"/>
        <v>38.86363636363636</v>
      </c>
      <c r="S14" s="75">
        <f t="shared" si="6"/>
        <v>228</v>
      </c>
      <c r="T14" s="76"/>
    </row>
    <row r="15" spans="1:20" ht="33" customHeight="1">
      <c r="A15" s="55">
        <v>11</v>
      </c>
      <c r="B15" s="49" t="s">
        <v>75</v>
      </c>
      <c r="C15" s="50">
        <v>7002</v>
      </c>
      <c r="D15" s="42" t="s">
        <v>71</v>
      </c>
      <c r="E15" s="44">
        <v>7</v>
      </c>
      <c r="F15" s="42" t="s">
        <v>72</v>
      </c>
      <c r="G15" s="29">
        <v>16</v>
      </c>
      <c r="H15" s="29"/>
      <c r="I15" s="29">
        <v>8.1999999999999993</v>
      </c>
      <c r="J15" s="29"/>
      <c r="K15" s="29">
        <v>1</v>
      </c>
      <c r="L15" s="29">
        <f t="shared" si="2"/>
        <v>60</v>
      </c>
      <c r="M15" s="30">
        <f t="shared" si="3"/>
        <v>16</v>
      </c>
      <c r="N15" s="30">
        <f t="shared" si="4"/>
        <v>8.1999999999999993</v>
      </c>
      <c r="O15" s="30">
        <f t="shared" si="0"/>
        <v>43.63636363636364</v>
      </c>
      <c r="P15" s="28">
        <f t="shared" si="1"/>
        <v>67.836363636363643</v>
      </c>
      <c r="Q15" s="20"/>
      <c r="R15" s="78">
        <f t="shared" si="5"/>
        <v>67.836363636363643</v>
      </c>
      <c r="S15" s="75">
        <f t="shared" si="6"/>
        <v>186</v>
      </c>
      <c r="T15" s="76"/>
    </row>
    <row r="16" spans="1:20" ht="30">
      <c r="A16" s="55">
        <v>12</v>
      </c>
      <c r="B16" s="49" t="s">
        <v>83</v>
      </c>
      <c r="C16" s="50" t="s">
        <v>84</v>
      </c>
      <c r="D16" s="42" t="s">
        <v>79</v>
      </c>
      <c r="E16" s="44">
        <v>7</v>
      </c>
      <c r="F16" s="42" t="s">
        <v>83</v>
      </c>
      <c r="G16" s="29">
        <v>22</v>
      </c>
      <c r="H16" s="29"/>
      <c r="I16" s="29">
        <v>7.2</v>
      </c>
      <c r="J16" s="29"/>
      <c r="K16" s="29">
        <v>0.55000000000000004</v>
      </c>
      <c r="L16" s="29">
        <f t="shared" si="2"/>
        <v>55.000000000000007</v>
      </c>
      <c r="M16" s="30">
        <f t="shared" si="3"/>
        <v>22</v>
      </c>
      <c r="N16" s="30">
        <f t="shared" si="4"/>
        <v>7.2</v>
      </c>
      <c r="O16" s="30">
        <f t="shared" si="0"/>
        <v>45.454545454545453</v>
      </c>
      <c r="P16" s="28">
        <f t="shared" si="1"/>
        <v>74.654545454545456</v>
      </c>
      <c r="Q16" s="20"/>
      <c r="R16" s="78">
        <f t="shared" si="5"/>
        <v>74.654545454545456</v>
      </c>
      <c r="S16" s="75">
        <f t="shared" si="6"/>
        <v>149</v>
      </c>
      <c r="T16" s="76"/>
    </row>
    <row r="17" spans="1:20" ht="30.75" thickBot="1">
      <c r="A17" s="59">
        <v>13</v>
      </c>
      <c r="B17" s="49" t="s">
        <v>88</v>
      </c>
      <c r="C17" s="50" t="s">
        <v>89</v>
      </c>
      <c r="D17" s="42" t="s">
        <v>79</v>
      </c>
      <c r="E17" s="44">
        <v>8</v>
      </c>
      <c r="F17" s="42" t="s">
        <v>83</v>
      </c>
      <c r="G17" s="29">
        <v>25</v>
      </c>
      <c r="H17" s="29"/>
      <c r="I17" s="29">
        <v>7.2</v>
      </c>
      <c r="J17" s="29"/>
      <c r="K17" s="29">
        <v>0.36</v>
      </c>
      <c r="L17" s="29">
        <f t="shared" si="2"/>
        <v>36</v>
      </c>
      <c r="M17" s="30">
        <f t="shared" si="3"/>
        <v>25</v>
      </c>
      <c r="N17" s="30">
        <f t="shared" si="4"/>
        <v>7.2</v>
      </c>
      <c r="O17" s="30">
        <f t="shared" si="0"/>
        <v>52.363636363636367</v>
      </c>
      <c r="P17" s="28">
        <f t="shared" si="1"/>
        <v>84.563636363636363</v>
      </c>
      <c r="Q17" s="20"/>
      <c r="R17" s="78">
        <f t="shared" si="5"/>
        <v>84.563636363636363</v>
      </c>
      <c r="S17" s="75">
        <f t="shared" si="6"/>
        <v>73</v>
      </c>
      <c r="T17" s="76"/>
    </row>
    <row r="18" spans="1:20" ht="38.25" thickBot="1">
      <c r="A18" s="55">
        <v>14</v>
      </c>
      <c r="B18" s="97" t="s">
        <v>90</v>
      </c>
      <c r="C18" s="50" t="s">
        <v>91</v>
      </c>
      <c r="D18" s="42" t="s">
        <v>92</v>
      </c>
      <c r="E18" s="44" t="s">
        <v>27</v>
      </c>
      <c r="F18" s="42" t="s">
        <v>93</v>
      </c>
      <c r="G18" s="29">
        <v>21</v>
      </c>
      <c r="H18" s="29"/>
      <c r="I18" s="29">
        <v>6</v>
      </c>
      <c r="J18" s="29"/>
      <c r="K18" s="67">
        <v>0.41</v>
      </c>
      <c r="L18" s="29">
        <f t="shared" si="2"/>
        <v>41</v>
      </c>
      <c r="M18" s="30">
        <f t="shared" si="3"/>
        <v>21</v>
      </c>
      <c r="N18" s="30">
        <f t="shared" si="4"/>
        <v>6</v>
      </c>
      <c r="O18" s="30">
        <f t="shared" si="0"/>
        <v>50.545454545454547</v>
      </c>
      <c r="P18" s="28">
        <f t="shared" si="1"/>
        <v>77.545454545454547</v>
      </c>
      <c r="Q18" s="20"/>
      <c r="R18" s="78">
        <f t="shared" si="5"/>
        <v>77.545454545454547</v>
      </c>
      <c r="S18" s="75">
        <f t="shared" si="6"/>
        <v>129</v>
      </c>
      <c r="T18" s="76"/>
    </row>
    <row r="19" spans="1:20" ht="38.25" thickBot="1">
      <c r="A19" s="55">
        <v>15</v>
      </c>
      <c r="B19" s="98" t="s">
        <v>94</v>
      </c>
      <c r="C19" s="50" t="s">
        <v>95</v>
      </c>
      <c r="D19" s="42" t="s">
        <v>92</v>
      </c>
      <c r="E19" s="44" t="s">
        <v>27</v>
      </c>
      <c r="F19" s="42" t="s">
        <v>93</v>
      </c>
      <c r="G19" s="29">
        <v>20</v>
      </c>
      <c r="H19" s="29"/>
      <c r="I19" s="29">
        <v>5</v>
      </c>
      <c r="J19" s="29"/>
      <c r="K19" s="67">
        <v>0.48</v>
      </c>
      <c r="L19" s="29">
        <f t="shared" si="2"/>
        <v>48</v>
      </c>
      <c r="M19" s="30">
        <f t="shared" si="3"/>
        <v>20</v>
      </c>
      <c r="N19" s="30">
        <f t="shared" si="4"/>
        <v>5</v>
      </c>
      <c r="O19" s="30">
        <f t="shared" si="0"/>
        <v>48</v>
      </c>
      <c r="P19" s="28">
        <f t="shared" si="1"/>
        <v>73</v>
      </c>
      <c r="Q19" s="20"/>
      <c r="R19" s="78">
        <f t="shared" si="5"/>
        <v>73</v>
      </c>
      <c r="S19" s="75">
        <f t="shared" si="6"/>
        <v>158</v>
      </c>
      <c r="T19" s="76"/>
    </row>
    <row r="20" spans="1:20" ht="38.25" thickBot="1">
      <c r="A20" s="55">
        <v>16</v>
      </c>
      <c r="B20" s="98" t="s">
        <v>96</v>
      </c>
      <c r="C20" s="50" t="s">
        <v>97</v>
      </c>
      <c r="D20" s="42" t="s">
        <v>92</v>
      </c>
      <c r="E20" s="44" t="s">
        <v>27</v>
      </c>
      <c r="F20" s="42" t="s">
        <v>93</v>
      </c>
      <c r="G20" s="29">
        <v>27</v>
      </c>
      <c r="H20" s="29"/>
      <c r="I20" s="29">
        <v>9</v>
      </c>
      <c r="J20" s="29"/>
      <c r="K20" s="67">
        <v>0.21</v>
      </c>
      <c r="L20" s="29">
        <f t="shared" si="2"/>
        <v>21</v>
      </c>
      <c r="M20" s="30">
        <f t="shared" si="3"/>
        <v>27</v>
      </c>
      <c r="N20" s="30">
        <f t="shared" si="4"/>
        <v>9</v>
      </c>
      <c r="O20" s="30">
        <f t="shared" si="0"/>
        <v>57.81818181818182</v>
      </c>
      <c r="P20" s="28">
        <f t="shared" si="1"/>
        <v>93.818181818181813</v>
      </c>
      <c r="Q20" s="20"/>
      <c r="R20" s="78">
        <f t="shared" si="5"/>
        <v>93.818181818181813</v>
      </c>
      <c r="S20" s="75">
        <f t="shared" si="6"/>
        <v>10</v>
      </c>
      <c r="T20" s="76"/>
    </row>
    <row r="21" spans="1:20" ht="31.5">
      <c r="A21" s="55">
        <v>17</v>
      </c>
      <c r="B21" s="112" t="s">
        <v>110</v>
      </c>
      <c r="C21" s="108"/>
      <c r="D21" s="109" t="s">
        <v>98</v>
      </c>
      <c r="E21" s="101" t="s">
        <v>102</v>
      </c>
      <c r="F21" s="107" t="s">
        <v>103</v>
      </c>
      <c r="G21" s="67">
        <v>15</v>
      </c>
      <c r="H21" s="29"/>
      <c r="I21" s="67">
        <v>9.5</v>
      </c>
      <c r="J21" s="29"/>
      <c r="K21" s="67">
        <v>0.33</v>
      </c>
      <c r="L21" s="29">
        <f t="shared" si="2"/>
        <v>33</v>
      </c>
      <c r="M21" s="30">
        <f t="shared" si="3"/>
        <v>15</v>
      </c>
      <c r="N21" s="30">
        <f t="shared" si="4"/>
        <v>9.5</v>
      </c>
      <c r="O21" s="30">
        <f t="shared" si="0"/>
        <v>53.454545454545453</v>
      </c>
      <c r="P21" s="28">
        <f t="shared" si="1"/>
        <v>77.954545454545453</v>
      </c>
      <c r="Q21" s="20"/>
      <c r="R21" s="78">
        <f t="shared" si="5"/>
        <v>77.954545454545453</v>
      </c>
      <c r="S21" s="75">
        <f t="shared" si="6"/>
        <v>125</v>
      </c>
      <c r="T21" s="76"/>
    </row>
    <row r="22" spans="1:20" ht="31.5">
      <c r="A22" s="55">
        <v>18</v>
      </c>
      <c r="B22" s="112" t="s">
        <v>111</v>
      </c>
      <c r="C22" s="108"/>
      <c r="D22" s="109" t="s">
        <v>98</v>
      </c>
      <c r="E22" s="101" t="s">
        <v>102</v>
      </c>
      <c r="F22" s="107" t="s">
        <v>103</v>
      </c>
      <c r="G22" s="67">
        <v>24</v>
      </c>
      <c r="H22" s="29"/>
      <c r="I22" s="67">
        <v>9.5</v>
      </c>
      <c r="J22" s="29"/>
      <c r="K22" s="67">
        <v>0.27</v>
      </c>
      <c r="L22" s="29">
        <f t="shared" si="2"/>
        <v>27</v>
      </c>
      <c r="M22" s="30">
        <f t="shared" si="3"/>
        <v>24</v>
      </c>
      <c r="N22" s="30">
        <f t="shared" si="4"/>
        <v>9.5</v>
      </c>
      <c r="O22" s="30">
        <f t="shared" si="0"/>
        <v>55.63636363636364</v>
      </c>
      <c r="P22" s="28">
        <f t="shared" si="1"/>
        <v>89.13636363636364</v>
      </c>
      <c r="Q22" s="20"/>
      <c r="R22" s="78">
        <f t="shared" si="5"/>
        <v>89.13636363636364</v>
      </c>
      <c r="S22" s="75">
        <f t="shared" si="6"/>
        <v>41</v>
      </c>
      <c r="T22" s="76"/>
    </row>
    <row r="23" spans="1:20" ht="31.5">
      <c r="A23" s="55">
        <v>19</v>
      </c>
      <c r="B23" s="106" t="s">
        <v>112</v>
      </c>
      <c r="C23" s="108"/>
      <c r="D23" s="109" t="s">
        <v>98</v>
      </c>
      <c r="E23" s="101" t="s">
        <v>102</v>
      </c>
      <c r="F23" s="107" t="s">
        <v>103</v>
      </c>
      <c r="G23" s="67">
        <v>17</v>
      </c>
      <c r="H23" s="29"/>
      <c r="I23" s="67">
        <v>9.6999999999999993</v>
      </c>
      <c r="J23" s="29"/>
      <c r="K23" s="67">
        <v>0.33</v>
      </c>
      <c r="L23" s="29">
        <f t="shared" si="2"/>
        <v>33</v>
      </c>
      <c r="M23" s="30">
        <f t="shared" si="3"/>
        <v>17</v>
      </c>
      <c r="N23" s="30">
        <f t="shared" si="4"/>
        <v>9.6999999999999993</v>
      </c>
      <c r="O23" s="30">
        <f t="shared" si="0"/>
        <v>53.454545454545453</v>
      </c>
      <c r="P23" s="28">
        <f t="shared" si="1"/>
        <v>80.154545454545456</v>
      </c>
      <c r="Q23" s="20"/>
      <c r="R23" s="78">
        <f t="shared" si="5"/>
        <v>80.154545454545456</v>
      </c>
      <c r="S23" s="75">
        <f t="shared" si="6"/>
        <v>113</v>
      </c>
      <c r="T23" s="76"/>
    </row>
    <row r="24" spans="1:20" ht="31.5">
      <c r="A24" s="55">
        <v>20</v>
      </c>
      <c r="B24" s="107" t="s">
        <v>113</v>
      </c>
      <c r="C24" s="113"/>
      <c r="D24" s="109" t="s">
        <v>98</v>
      </c>
      <c r="E24" s="101" t="s">
        <v>102</v>
      </c>
      <c r="F24" s="107" t="s">
        <v>103</v>
      </c>
      <c r="G24" s="67">
        <v>12</v>
      </c>
      <c r="H24" s="29"/>
      <c r="I24" s="67">
        <v>9.6999999999999993</v>
      </c>
      <c r="J24" s="29"/>
      <c r="K24" s="67">
        <v>0.37</v>
      </c>
      <c r="L24" s="29">
        <f t="shared" si="2"/>
        <v>37</v>
      </c>
      <c r="M24" s="30">
        <f t="shared" si="3"/>
        <v>12</v>
      </c>
      <c r="N24" s="30">
        <f t="shared" si="4"/>
        <v>9.6999999999999993</v>
      </c>
      <c r="O24" s="30">
        <f t="shared" si="0"/>
        <v>52</v>
      </c>
      <c r="P24" s="28">
        <f t="shared" si="1"/>
        <v>73.7</v>
      </c>
      <c r="Q24" s="20"/>
      <c r="R24" s="78">
        <f t="shared" si="5"/>
        <v>73.7</v>
      </c>
      <c r="S24" s="75">
        <f t="shared" si="6"/>
        <v>154</v>
      </c>
      <c r="T24" s="76"/>
    </row>
    <row r="25" spans="1:20" ht="31.5">
      <c r="A25" s="59">
        <v>21</v>
      </c>
      <c r="B25" s="107" t="s">
        <v>114</v>
      </c>
      <c r="C25" s="108"/>
      <c r="D25" s="109" t="s">
        <v>98</v>
      </c>
      <c r="E25" s="101" t="s">
        <v>115</v>
      </c>
      <c r="F25" s="107" t="s">
        <v>100</v>
      </c>
      <c r="G25" s="67">
        <v>16</v>
      </c>
      <c r="H25" s="29"/>
      <c r="I25" s="67">
        <v>7</v>
      </c>
      <c r="J25" s="29"/>
      <c r="K25" s="67">
        <v>0.42</v>
      </c>
      <c r="L25" s="29">
        <f t="shared" si="2"/>
        <v>42</v>
      </c>
      <c r="M25" s="30">
        <f t="shared" si="3"/>
        <v>16</v>
      </c>
      <c r="N25" s="30">
        <f t="shared" si="4"/>
        <v>7</v>
      </c>
      <c r="O25" s="30">
        <f t="shared" si="0"/>
        <v>50.18181818181818</v>
      </c>
      <c r="P25" s="28">
        <f t="shared" si="1"/>
        <v>73.181818181818187</v>
      </c>
      <c r="Q25" s="20"/>
      <c r="R25" s="78">
        <f t="shared" si="5"/>
        <v>73.181818181818187</v>
      </c>
      <c r="S25" s="75">
        <f t="shared" si="6"/>
        <v>156</v>
      </c>
      <c r="T25" s="76"/>
    </row>
    <row r="26" spans="1:20" ht="40.5" customHeight="1">
      <c r="A26" s="55">
        <v>22</v>
      </c>
      <c r="B26" s="107" t="s">
        <v>116</v>
      </c>
      <c r="C26" s="113"/>
      <c r="D26" s="109" t="s">
        <v>98</v>
      </c>
      <c r="E26" s="101" t="s">
        <v>106</v>
      </c>
      <c r="F26" s="107" t="s">
        <v>100</v>
      </c>
      <c r="G26" s="67">
        <v>28</v>
      </c>
      <c r="H26" s="29"/>
      <c r="I26" s="67">
        <v>9.8000000000000007</v>
      </c>
      <c r="J26" s="29"/>
      <c r="K26" s="67">
        <v>0.31</v>
      </c>
      <c r="L26" s="29">
        <f t="shared" si="2"/>
        <v>31</v>
      </c>
      <c r="M26" s="30">
        <f t="shared" si="3"/>
        <v>28</v>
      </c>
      <c r="N26" s="30">
        <f t="shared" si="4"/>
        <v>9.8000000000000007</v>
      </c>
      <c r="O26" s="30">
        <f t="shared" si="0"/>
        <v>54.18181818181818</v>
      </c>
      <c r="P26" s="28">
        <f t="shared" si="1"/>
        <v>91.98181818181817</v>
      </c>
      <c r="Q26" s="20"/>
      <c r="R26" s="78">
        <f t="shared" si="5"/>
        <v>91.98181818181817</v>
      </c>
      <c r="S26" s="75">
        <f t="shared" si="6"/>
        <v>24</v>
      </c>
      <c r="T26" s="76"/>
    </row>
    <row r="27" spans="1:20" ht="31.5">
      <c r="A27" s="59">
        <v>23</v>
      </c>
      <c r="B27" s="117" t="s">
        <v>117</v>
      </c>
      <c r="C27" s="114"/>
      <c r="D27" s="109" t="s">
        <v>98</v>
      </c>
      <c r="E27" s="101" t="s">
        <v>106</v>
      </c>
      <c r="F27" s="107" t="s">
        <v>100</v>
      </c>
      <c r="G27" s="67">
        <v>23</v>
      </c>
      <c r="H27" s="29"/>
      <c r="I27" s="67">
        <v>8.6</v>
      </c>
      <c r="J27" s="29"/>
      <c r="K27" s="67">
        <v>0.4</v>
      </c>
      <c r="L27" s="29">
        <f t="shared" si="2"/>
        <v>40</v>
      </c>
      <c r="M27" s="30">
        <f t="shared" si="3"/>
        <v>23</v>
      </c>
      <c r="N27" s="30">
        <f t="shared" si="4"/>
        <v>8.6</v>
      </c>
      <c r="O27" s="30">
        <f t="shared" si="0"/>
        <v>50.909090909090914</v>
      </c>
      <c r="P27" s="28">
        <f t="shared" si="1"/>
        <v>82.509090909090915</v>
      </c>
      <c r="Q27" s="20"/>
      <c r="R27" s="78">
        <f t="shared" si="5"/>
        <v>82.509090909090915</v>
      </c>
      <c r="S27" s="75">
        <f t="shared" si="6"/>
        <v>94</v>
      </c>
      <c r="T27" s="76"/>
    </row>
    <row r="28" spans="1:20" ht="31.5">
      <c r="A28" s="59">
        <v>24</v>
      </c>
      <c r="B28" s="112" t="s">
        <v>118</v>
      </c>
      <c r="C28" s="108"/>
      <c r="D28" s="109" t="s">
        <v>98</v>
      </c>
      <c r="E28" s="101" t="s">
        <v>106</v>
      </c>
      <c r="F28" s="107" t="s">
        <v>100</v>
      </c>
      <c r="G28" s="67">
        <v>24</v>
      </c>
      <c r="H28" s="29"/>
      <c r="I28" s="67">
        <v>9</v>
      </c>
      <c r="J28" s="29"/>
      <c r="K28" s="115">
        <v>0.4</v>
      </c>
      <c r="L28" s="29">
        <f t="shared" si="2"/>
        <v>40</v>
      </c>
      <c r="M28" s="30">
        <f t="shared" si="3"/>
        <v>24</v>
      </c>
      <c r="N28" s="30">
        <f t="shared" si="4"/>
        <v>9</v>
      </c>
      <c r="O28" s="30">
        <f t="shared" si="0"/>
        <v>50.909090909090914</v>
      </c>
      <c r="P28" s="28">
        <f t="shared" si="1"/>
        <v>83.909090909090907</v>
      </c>
      <c r="Q28" s="20"/>
      <c r="R28" s="78">
        <f t="shared" si="5"/>
        <v>83.909090909090907</v>
      </c>
      <c r="S28" s="75">
        <f t="shared" si="6"/>
        <v>84</v>
      </c>
      <c r="T28" s="76"/>
    </row>
    <row r="29" spans="1:20" s="21" customFormat="1" ht="31.5">
      <c r="A29" s="59">
        <v>25</v>
      </c>
      <c r="B29" s="42" t="s">
        <v>119</v>
      </c>
      <c r="C29" s="50"/>
      <c r="D29" s="109" t="s">
        <v>98</v>
      </c>
      <c r="E29" s="101" t="s">
        <v>106</v>
      </c>
      <c r="F29" s="107" t="s">
        <v>100</v>
      </c>
      <c r="G29" s="67">
        <v>24</v>
      </c>
      <c r="H29" s="29"/>
      <c r="I29" s="67">
        <v>9</v>
      </c>
      <c r="J29" s="29"/>
      <c r="K29" s="67">
        <v>0.41</v>
      </c>
      <c r="L29" s="29">
        <f t="shared" si="2"/>
        <v>41</v>
      </c>
      <c r="M29" s="30">
        <f t="shared" si="3"/>
        <v>24</v>
      </c>
      <c r="N29" s="30">
        <f t="shared" si="4"/>
        <v>9</v>
      </c>
      <c r="O29" s="30">
        <f t="shared" si="0"/>
        <v>50.545454545454547</v>
      </c>
      <c r="P29" s="28">
        <f t="shared" si="1"/>
        <v>83.545454545454547</v>
      </c>
      <c r="Q29" s="20"/>
      <c r="R29" s="78">
        <f t="shared" si="5"/>
        <v>83.545454545454547</v>
      </c>
      <c r="S29" s="75">
        <f t="shared" si="6"/>
        <v>87</v>
      </c>
      <c r="T29" s="76"/>
    </row>
    <row r="30" spans="1:20" s="21" customFormat="1" ht="32.25" customHeight="1">
      <c r="A30" s="59">
        <v>26</v>
      </c>
      <c r="B30" s="58" t="s">
        <v>120</v>
      </c>
      <c r="C30" s="88"/>
      <c r="D30" s="109" t="s">
        <v>98</v>
      </c>
      <c r="E30" s="101" t="s">
        <v>106</v>
      </c>
      <c r="F30" s="107" t="s">
        <v>100</v>
      </c>
      <c r="G30" s="67">
        <v>24</v>
      </c>
      <c r="H30" s="29"/>
      <c r="I30" s="67">
        <v>8.6</v>
      </c>
      <c r="J30" s="29"/>
      <c r="K30" s="67">
        <v>0.3</v>
      </c>
      <c r="L30" s="29">
        <f t="shared" si="2"/>
        <v>30</v>
      </c>
      <c r="M30" s="30">
        <f t="shared" si="3"/>
        <v>24</v>
      </c>
      <c r="N30" s="30">
        <f t="shared" si="4"/>
        <v>8.6</v>
      </c>
      <c r="O30" s="30">
        <f t="shared" si="0"/>
        <v>54.545454545454547</v>
      </c>
      <c r="P30" s="28">
        <f t="shared" si="1"/>
        <v>87.145454545454555</v>
      </c>
      <c r="Q30" s="20"/>
      <c r="R30" s="78">
        <f t="shared" si="5"/>
        <v>87.145454545454555</v>
      </c>
      <c r="S30" s="75">
        <f t="shared" si="6"/>
        <v>56</v>
      </c>
      <c r="T30" s="76"/>
    </row>
    <row r="31" spans="1:20" s="21" customFormat="1" ht="36.75" customHeight="1">
      <c r="A31" s="59">
        <v>27</v>
      </c>
      <c r="B31" s="107" t="s">
        <v>123</v>
      </c>
      <c r="C31" s="111"/>
      <c r="D31" s="109" t="s">
        <v>98</v>
      </c>
      <c r="E31" s="101" t="s">
        <v>124</v>
      </c>
      <c r="F31" s="107" t="s">
        <v>99</v>
      </c>
      <c r="G31" s="67">
        <v>22</v>
      </c>
      <c r="H31" s="29"/>
      <c r="I31" s="67">
        <v>9</v>
      </c>
      <c r="J31" s="29"/>
      <c r="K31" s="67">
        <v>0.43</v>
      </c>
      <c r="L31" s="29">
        <f t="shared" si="2"/>
        <v>43</v>
      </c>
      <c r="M31" s="30">
        <f t="shared" si="3"/>
        <v>22</v>
      </c>
      <c r="N31" s="30">
        <f t="shared" si="4"/>
        <v>9</v>
      </c>
      <c r="O31" s="30">
        <f t="shared" si="0"/>
        <v>49.81818181818182</v>
      </c>
      <c r="P31" s="28">
        <f t="shared" si="1"/>
        <v>80.818181818181813</v>
      </c>
      <c r="Q31" s="20"/>
      <c r="R31" s="78">
        <f t="shared" si="5"/>
        <v>80.818181818181813</v>
      </c>
      <c r="S31" s="75">
        <f t="shared" si="6"/>
        <v>106</v>
      </c>
      <c r="T31" s="76"/>
    </row>
    <row r="32" spans="1:20" ht="31.5">
      <c r="A32" s="59">
        <v>28</v>
      </c>
      <c r="B32" s="107" t="s">
        <v>125</v>
      </c>
      <c r="C32" s="111"/>
      <c r="D32" s="109" t="s">
        <v>98</v>
      </c>
      <c r="E32" s="101" t="s">
        <v>121</v>
      </c>
      <c r="F32" s="107" t="s">
        <v>99</v>
      </c>
      <c r="G32" s="67">
        <v>19</v>
      </c>
      <c r="H32" s="29"/>
      <c r="I32" s="67">
        <v>8.8000000000000007</v>
      </c>
      <c r="J32" s="29"/>
      <c r="K32" s="67">
        <v>0.27</v>
      </c>
      <c r="L32" s="29">
        <f t="shared" si="2"/>
        <v>27</v>
      </c>
      <c r="M32" s="30">
        <f t="shared" si="3"/>
        <v>19</v>
      </c>
      <c r="N32" s="30">
        <f t="shared" si="4"/>
        <v>8.8000000000000007</v>
      </c>
      <c r="O32" s="30">
        <f t="shared" si="0"/>
        <v>55.63636363636364</v>
      </c>
      <c r="P32" s="28">
        <f t="shared" si="1"/>
        <v>83.436363636363637</v>
      </c>
      <c r="Q32" s="20"/>
      <c r="R32" s="78">
        <f t="shared" si="5"/>
        <v>83.436363636363637</v>
      </c>
      <c r="S32" s="75">
        <f t="shared" si="6"/>
        <v>90</v>
      </c>
      <c r="T32" s="76"/>
    </row>
    <row r="33" spans="1:20" ht="30">
      <c r="A33" s="55">
        <v>29</v>
      </c>
      <c r="B33" s="49" t="s">
        <v>130</v>
      </c>
      <c r="C33" s="50">
        <v>21707</v>
      </c>
      <c r="D33" s="42" t="s">
        <v>126</v>
      </c>
      <c r="E33" s="44">
        <v>7</v>
      </c>
      <c r="F33" s="42" t="s">
        <v>129</v>
      </c>
      <c r="G33" s="29">
        <v>16</v>
      </c>
      <c r="H33" s="29"/>
      <c r="I33" s="29">
        <v>7</v>
      </c>
      <c r="J33" s="29"/>
      <c r="K33" s="67">
        <v>0.56999999999999995</v>
      </c>
      <c r="L33" s="29">
        <f t="shared" si="2"/>
        <v>56.999999999999993</v>
      </c>
      <c r="M33" s="30">
        <f t="shared" si="3"/>
        <v>16</v>
      </c>
      <c r="N33" s="30">
        <f t="shared" si="4"/>
        <v>7</v>
      </c>
      <c r="O33" s="30">
        <f t="shared" si="0"/>
        <v>44.727272727272727</v>
      </c>
      <c r="P33" s="28">
        <f t="shared" si="1"/>
        <v>67.72727272727272</v>
      </c>
      <c r="Q33" s="20"/>
      <c r="R33" s="78">
        <f t="shared" si="5"/>
        <v>67.72727272727272</v>
      </c>
      <c r="S33" s="75">
        <f t="shared" si="6"/>
        <v>187</v>
      </c>
      <c r="T33" s="76"/>
    </row>
    <row r="34" spans="1:20" s="21" customFormat="1" ht="30">
      <c r="A34" s="55">
        <v>30</v>
      </c>
      <c r="B34" s="49" t="s">
        <v>133</v>
      </c>
      <c r="C34" s="50">
        <v>21809</v>
      </c>
      <c r="D34" s="42" t="s">
        <v>126</v>
      </c>
      <c r="E34" s="44">
        <v>8</v>
      </c>
      <c r="F34" s="42" t="s">
        <v>127</v>
      </c>
      <c r="G34" s="29">
        <v>19</v>
      </c>
      <c r="H34" s="29"/>
      <c r="I34" s="29">
        <v>10</v>
      </c>
      <c r="J34" s="29"/>
      <c r="K34" s="67">
        <v>0.53</v>
      </c>
      <c r="L34" s="29">
        <f t="shared" si="2"/>
        <v>53</v>
      </c>
      <c r="M34" s="30">
        <f t="shared" si="3"/>
        <v>19</v>
      </c>
      <c r="N34" s="30">
        <f t="shared" si="4"/>
        <v>10</v>
      </c>
      <c r="O34" s="30">
        <f t="shared" si="0"/>
        <v>46.18181818181818</v>
      </c>
      <c r="P34" s="28">
        <f t="shared" si="1"/>
        <v>75.181818181818187</v>
      </c>
      <c r="Q34" s="20"/>
      <c r="R34" s="78">
        <f t="shared" si="5"/>
        <v>75.181818181818187</v>
      </c>
      <c r="S34" s="75">
        <f t="shared" si="6"/>
        <v>147</v>
      </c>
      <c r="T34" s="76"/>
    </row>
    <row r="35" spans="1:20" ht="30">
      <c r="A35" s="55">
        <v>31</v>
      </c>
      <c r="B35" s="49" t="s">
        <v>135</v>
      </c>
      <c r="C35" s="50" t="s">
        <v>91</v>
      </c>
      <c r="D35" s="42" t="s">
        <v>134</v>
      </c>
      <c r="E35" s="44">
        <v>8</v>
      </c>
      <c r="F35" s="42" t="s">
        <v>136</v>
      </c>
      <c r="G35" s="67">
        <v>8.5</v>
      </c>
      <c r="H35" s="29"/>
      <c r="I35" s="29">
        <v>5</v>
      </c>
      <c r="J35" s="29"/>
      <c r="K35" s="67">
        <v>1.56</v>
      </c>
      <c r="L35" s="29">
        <f t="shared" si="2"/>
        <v>116</v>
      </c>
      <c r="M35" s="30">
        <f t="shared" si="3"/>
        <v>8.5</v>
      </c>
      <c r="N35" s="30">
        <f t="shared" si="4"/>
        <v>5</v>
      </c>
      <c r="O35" s="30">
        <f t="shared" si="0"/>
        <v>23.272727272727273</v>
      </c>
      <c r="P35" s="28">
        <f t="shared" si="1"/>
        <v>36.772727272727273</v>
      </c>
      <c r="Q35" s="20"/>
      <c r="R35" s="78">
        <f t="shared" si="5"/>
        <v>36.772727272727273</v>
      </c>
      <c r="S35" s="75">
        <f t="shared" si="6"/>
        <v>229</v>
      </c>
      <c r="T35" s="76"/>
    </row>
    <row r="36" spans="1:20" ht="30">
      <c r="A36" s="59">
        <v>32</v>
      </c>
      <c r="B36" s="49" t="s">
        <v>162</v>
      </c>
      <c r="C36" s="50">
        <v>7000</v>
      </c>
      <c r="D36" s="42" t="s">
        <v>152</v>
      </c>
      <c r="E36" s="44">
        <v>7</v>
      </c>
      <c r="F36" s="42" t="s">
        <v>153</v>
      </c>
      <c r="G36" s="67">
        <v>21</v>
      </c>
      <c r="H36" s="29"/>
      <c r="I36" s="67">
        <v>7</v>
      </c>
      <c r="J36" s="29"/>
      <c r="K36" s="29"/>
      <c r="L36" s="29" t="str">
        <f t="shared" si="2"/>
        <v/>
      </c>
      <c r="M36" s="30">
        <f t="shared" si="3"/>
        <v>21</v>
      </c>
      <c r="N36" s="30">
        <f t="shared" si="4"/>
        <v>7</v>
      </c>
      <c r="O36" s="30" t="str">
        <f t="shared" si="0"/>
        <v>0</v>
      </c>
      <c r="P36" s="28">
        <f t="shared" si="1"/>
        <v>28</v>
      </c>
      <c r="Q36" s="20"/>
      <c r="R36" s="78">
        <f t="shared" si="5"/>
        <v>28</v>
      </c>
      <c r="S36" s="75">
        <f t="shared" si="6"/>
        <v>239</v>
      </c>
      <c r="T36" s="76"/>
    </row>
    <row r="37" spans="1:20" ht="30">
      <c r="A37" s="59">
        <v>33</v>
      </c>
      <c r="B37" s="49" t="s">
        <v>163</v>
      </c>
      <c r="C37" s="50">
        <v>7000</v>
      </c>
      <c r="D37" s="42" t="s">
        <v>152</v>
      </c>
      <c r="E37" s="44">
        <v>7</v>
      </c>
      <c r="F37" s="42" t="s">
        <v>153</v>
      </c>
      <c r="G37" s="67">
        <v>21</v>
      </c>
      <c r="H37" s="29"/>
      <c r="I37" s="67">
        <v>7</v>
      </c>
      <c r="J37" s="29"/>
      <c r="K37" s="29"/>
      <c r="L37" s="29" t="str">
        <f t="shared" si="2"/>
        <v/>
      </c>
      <c r="M37" s="30">
        <f t="shared" si="3"/>
        <v>21</v>
      </c>
      <c r="N37" s="30">
        <f t="shared" si="4"/>
        <v>7</v>
      </c>
      <c r="O37" s="30" t="str">
        <f t="shared" si="0"/>
        <v>0</v>
      </c>
      <c r="P37" s="28">
        <f t="shared" si="1"/>
        <v>28</v>
      </c>
      <c r="Q37" s="20"/>
      <c r="R37" s="78">
        <f t="shared" si="5"/>
        <v>28</v>
      </c>
      <c r="S37" s="75">
        <f t="shared" si="6"/>
        <v>239</v>
      </c>
      <c r="T37" s="76"/>
    </row>
    <row r="38" spans="1:20" ht="30">
      <c r="A38" s="55">
        <v>34</v>
      </c>
      <c r="B38" s="42" t="s">
        <v>164</v>
      </c>
      <c r="C38" s="50">
        <v>7000</v>
      </c>
      <c r="D38" s="42" t="s">
        <v>152</v>
      </c>
      <c r="E38" s="44">
        <v>7</v>
      </c>
      <c r="F38" s="42" t="s">
        <v>153</v>
      </c>
      <c r="G38" s="67">
        <v>21</v>
      </c>
      <c r="H38" s="29"/>
      <c r="I38" s="67">
        <v>7</v>
      </c>
      <c r="J38" s="29"/>
      <c r="K38" s="29"/>
      <c r="L38" s="29" t="str">
        <f t="shared" si="2"/>
        <v/>
      </c>
      <c r="M38" s="30">
        <f t="shared" si="3"/>
        <v>21</v>
      </c>
      <c r="N38" s="30">
        <f t="shared" si="4"/>
        <v>7</v>
      </c>
      <c r="O38" s="30" t="str">
        <f t="shared" si="0"/>
        <v>0</v>
      </c>
      <c r="P38" s="28">
        <f t="shared" si="1"/>
        <v>28</v>
      </c>
      <c r="Q38" s="20"/>
      <c r="R38" s="78">
        <f t="shared" si="5"/>
        <v>28</v>
      </c>
      <c r="S38" s="75">
        <f t="shared" si="6"/>
        <v>239</v>
      </c>
      <c r="T38" s="76"/>
    </row>
    <row r="39" spans="1:20" ht="30">
      <c r="A39" s="55">
        <v>35</v>
      </c>
      <c r="B39" s="58" t="s">
        <v>165</v>
      </c>
      <c r="C39" s="50">
        <v>7000</v>
      </c>
      <c r="D39" s="42" t="s">
        <v>152</v>
      </c>
      <c r="E39" s="44">
        <v>7</v>
      </c>
      <c r="F39" s="42" t="s">
        <v>153</v>
      </c>
      <c r="G39" s="67">
        <v>21</v>
      </c>
      <c r="H39" s="29"/>
      <c r="I39" s="67">
        <v>7</v>
      </c>
      <c r="J39" s="29"/>
      <c r="K39" s="29"/>
      <c r="L39" s="29" t="str">
        <f t="shared" si="2"/>
        <v/>
      </c>
      <c r="M39" s="30">
        <f t="shared" si="3"/>
        <v>21</v>
      </c>
      <c r="N39" s="30">
        <f t="shared" si="4"/>
        <v>7</v>
      </c>
      <c r="O39" s="30" t="str">
        <f t="shared" si="0"/>
        <v>0</v>
      </c>
      <c r="P39" s="28">
        <f t="shared" si="1"/>
        <v>28</v>
      </c>
      <c r="Q39" s="20"/>
      <c r="R39" s="78">
        <f t="shared" si="5"/>
        <v>28</v>
      </c>
      <c r="S39" s="75">
        <f t="shared" si="6"/>
        <v>239</v>
      </c>
      <c r="T39" s="76"/>
    </row>
    <row r="40" spans="1:20" ht="30">
      <c r="A40" s="55">
        <v>36</v>
      </c>
      <c r="B40" s="58" t="s">
        <v>166</v>
      </c>
      <c r="C40" s="50">
        <v>7000</v>
      </c>
      <c r="D40" s="42" t="s">
        <v>152</v>
      </c>
      <c r="E40" s="44">
        <v>7</v>
      </c>
      <c r="F40" s="42" t="s">
        <v>153</v>
      </c>
      <c r="G40" s="67">
        <v>21</v>
      </c>
      <c r="H40" s="29"/>
      <c r="I40" s="67">
        <v>7</v>
      </c>
      <c r="J40" s="29"/>
      <c r="K40" s="29"/>
      <c r="L40" s="29" t="str">
        <f t="shared" si="2"/>
        <v/>
      </c>
      <c r="M40" s="30">
        <f t="shared" si="3"/>
        <v>21</v>
      </c>
      <c r="N40" s="30">
        <f t="shared" si="4"/>
        <v>7</v>
      </c>
      <c r="O40" s="30" t="str">
        <f t="shared" si="0"/>
        <v>0</v>
      </c>
      <c r="P40" s="28">
        <f t="shared" si="1"/>
        <v>28</v>
      </c>
      <c r="Q40" s="20"/>
      <c r="R40" s="78">
        <f t="shared" si="5"/>
        <v>28</v>
      </c>
      <c r="S40" s="75">
        <f t="shared" si="6"/>
        <v>239</v>
      </c>
      <c r="T40" s="76"/>
    </row>
    <row r="41" spans="1:20" ht="30">
      <c r="A41" s="55">
        <v>37</v>
      </c>
      <c r="B41" s="42" t="s">
        <v>167</v>
      </c>
      <c r="C41" s="50">
        <v>7000</v>
      </c>
      <c r="D41" s="42" t="s">
        <v>152</v>
      </c>
      <c r="E41" s="44">
        <v>7</v>
      </c>
      <c r="F41" s="42" t="s">
        <v>153</v>
      </c>
      <c r="G41" s="67">
        <v>21</v>
      </c>
      <c r="H41" s="29"/>
      <c r="I41" s="67">
        <v>7</v>
      </c>
      <c r="J41" s="29"/>
      <c r="K41" s="29"/>
      <c r="L41" s="29" t="str">
        <f t="shared" si="2"/>
        <v/>
      </c>
      <c r="M41" s="30">
        <f t="shared" si="3"/>
        <v>21</v>
      </c>
      <c r="N41" s="30">
        <f t="shared" si="4"/>
        <v>7</v>
      </c>
      <c r="O41" s="30" t="str">
        <f t="shared" si="0"/>
        <v>0</v>
      </c>
      <c r="P41" s="28">
        <f t="shared" si="1"/>
        <v>28</v>
      </c>
      <c r="Q41" s="20"/>
      <c r="R41" s="78">
        <f t="shared" si="5"/>
        <v>28</v>
      </c>
      <c r="S41" s="75">
        <f t="shared" si="6"/>
        <v>239</v>
      </c>
      <c r="T41" s="76"/>
    </row>
    <row r="42" spans="1:20" ht="30">
      <c r="A42" s="55">
        <v>38</v>
      </c>
      <c r="B42" s="42" t="s">
        <v>168</v>
      </c>
      <c r="C42" s="50">
        <v>7000</v>
      </c>
      <c r="D42" s="42" t="s">
        <v>152</v>
      </c>
      <c r="E42" s="44">
        <v>7</v>
      </c>
      <c r="F42" s="42" t="s">
        <v>153</v>
      </c>
      <c r="G42" s="67">
        <v>15</v>
      </c>
      <c r="H42" s="29"/>
      <c r="I42" s="67">
        <v>7</v>
      </c>
      <c r="J42" s="29"/>
      <c r="K42" s="29"/>
      <c r="L42" s="29" t="str">
        <f t="shared" si="2"/>
        <v/>
      </c>
      <c r="M42" s="30">
        <f t="shared" si="3"/>
        <v>15</v>
      </c>
      <c r="N42" s="30">
        <f t="shared" si="4"/>
        <v>7</v>
      </c>
      <c r="O42" s="30" t="str">
        <f t="shared" si="0"/>
        <v>0</v>
      </c>
      <c r="P42" s="28">
        <f t="shared" si="1"/>
        <v>22</v>
      </c>
      <c r="Q42" s="20"/>
      <c r="R42" s="78">
        <f t="shared" si="5"/>
        <v>22</v>
      </c>
      <c r="S42" s="75">
        <f t="shared" si="6"/>
        <v>246</v>
      </c>
      <c r="T42" s="76"/>
    </row>
    <row r="43" spans="1:20" ht="30">
      <c r="A43" s="55">
        <v>39</v>
      </c>
      <c r="B43" s="49" t="s">
        <v>169</v>
      </c>
      <c r="C43" s="50">
        <v>7000</v>
      </c>
      <c r="D43" s="42" t="s">
        <v>152</v>
      </c>
      <c r="E43" s="44">
        <v>7</v>
      </c>
      <c r="F43" s="42" t="s">
        <v>153</v>
      </c>
      <c r="G43" s="67">
        <v>21</v>
      </c>
      <c r="H43" s="29"/>
      <c r="I43" s="67">
        <v>9</v>
      </c>
      <c r="J43" s="29"/>
      <c r="K43" s="29"/>
      <c r="L43" s="29" t="str">
        <f t="shared" si="2"/>
        <v/>
      </c>
      <c r="M43" s="30">
        <f t="shared" si="3"/>
        <v>21</v>
      </c>
      <c r="N43" s="30">
        <f t="shared" si="4"/>
        <v>9</v>
      </c>
      <c r="O43" s="30" t="str">
        <f t="shared" si="0"/>
        <v>0</v>
      </c>
      <c r="P43" s="28">
        <f t="shared" si="1"/>
        <v>30</v>
      </c>
      <c r="Q43" s="20"/>
      <c r="R43" s="78">
        <f t="shared" si="5"/>
        <v>30</v>
      </c>
      <c r="S43" s="75">
        <f t="shared" si="6"/>
        <v>236</v>
      </c>
      <c r="T43" s="76"/>
    </row>
    <row r="44" spans="1:20" ht="30">
      <c r="A44" s="59">
        <v>40</v>
      </c>
      <c r="B44" s="49" t="s">
        <v>170</v>
      </c>
      <c r="C44" s="50">
        <v>7000</v>
      </c>
      <c r="D44" s="42" t="s">
        <v>152</v>
      </c>
      <c r="E44" s="44">
        <v>7</v>
      </c>
      <c r="F44" s="42" t="s">
        <v>153</v>
      </c>
      <c r="G44" s="67">
        <v>21</v>
      </c>
      <c r="H44" s="29"/>
      <c r="I44" s="67">
        <v>9</v>
      </c>
      <c r="J44" s="29"/>
      <c r="K44" s="29"/>
      <c r="L44" s="29" t="str">
        <f t="shared" si="2"/>
        <v/>
      </c>
      <c r="M44" s="30">
        <f t="shared" si="3"/>
        <v>21</v>
      </c>
      <c r="N44" s="30">
        <f t="shared" si="4"/>
        <v>9</v>
      </c>
      <c r="O44" s="30" t="str">
        <f t="shared" si="0"/>
        <v>0</v>
      </c>
      <c r="P44" s="28">
        <f t="shared" si="1"/>
        <v>30</v>
      </c>
      <c r="Q44" s="20"/>
      <c r="R44" s="78">
        <f t="shared" si="5"/>
        <v>30</v>
      </c>
      <c r="S44" s="75">
        <f t="shared" si="6"/>
        <v>236</v>
      </c>
      <c r="T44" s="76"/>
    </row>
    <row r="45" spans="1:20" ht="30">
      <c r="A45" s="55">
        <v>41</v>
      </c>
      <c r="B45" s="42" t="s">
        <v>171</v>
      </c>
      <c r="C45" s="50">
        <v>7000</v>
      </c>
      <c r="D45" s="42" t="s">
        <v>152</v>
      </c>
      <c r="E45" s="44">
        <v>7</v>
      </c>
      <c r="F45" s="42" t="s">
        <v>153</v>
      </c>
      <c r="G45" s="67">
        <v>21</v>
      </c>
      <c r="H45" s="29"/>
      <c r="I45" s="67">
        <v>9</v>
      </c>
      <c r="J45" s="29"/>
      <c r="K45" s="29"/>
      <c r="L45" s="29" t="str">
        <f t="shared" si="2"/>
        <v/>
      </c>
      <c r="M45" s="30">
        <f t="shared" si="3"/>
        <v>21</v>
      </c>
      <c r="N45" s="30">
        <f t="shared" si="4"/>
        <v>9</v>
      </c>
      <c r="O45" s="30" t="str">
        <f t="shared" si="0"/>
        <v>0</v>
      </c>
      <c r="P45" s="28">
        <f t="shared" si="1"/>
        <v>30</v>
      </c>
      <c r="Q45" s="20"/>
      <c r="R45" s="78">
        <f t="shared" si="5"/>
        <v>30</v>
      </c>
      <c r="S45" s="75">
        <f t="shared" si="6"/>
        <v>236</v>
      </c>
      <c r="T45" s="76"/>
    </row>
    <row r="46" spans="1:20" ht="30">
      <c r="A46" s="59">
        <v>42</v>
      </c>
      <c r="B46" s="49" t="s">
        <v>177</v>
      </c>
      <c r="C46" s="50">
        <v>8000</v>
      </c>
      <c r="D46" s="42" t="s">
        <v>152</v>
      </c>
      <c r="E46" s="44">
        <v>8</v>
      </c>
      <c r="F46" s="42" t="s">
        <v>153</v>
      </c>
      <c r="G46" s="67">
        <v>24</v>
      </c>
      <c r="H46" s="29"/>
      <c r="I46" s="29">
        <v>9</v>
      </c>
      <c r="J46" s="29"/>
      <c r="K46" s="29"/>
      <c r="L46" s="29" t="str">
        <f t="shared" si="2"/>
        <v/>
      </c>
      <c r="M46" s="30">
        <f t="shared" si="3"/>
        <v>24</v>
      </c>
      <c r="N46" s="30">
        <f t="shared" si="4"/>
        <v>9</v>
      </c>
      <c r="O46" s="30" t="str">
        <f t="shared" si="0"/>
        <v>0</v>
      </c>
      <c r="P46" s="28">
        <f t="shared" si="1"/>
        <v>33</v>
      </c>
      <c r="Q46" s="20"/>
      <c r="R46" s="78">
        <f t="shared" si="5"/>
        <v>33</v>
      </c>
      <c r="S46" s="75">
        <f t="shared" si="6"/>
        <v>230</v>
      </c>
      <c r="T46" s="76"/>
    </row>
    <row r="47" spans="1:20" ht="30">
      <c r="A47" s="55">
        <v>43</v>
      </c>
      <c r="B47" s="49" t="s">
        <v>178</v>
      </c>
      <c r="C47" s="50">
        <v>8000</v>
      </c>
      <c r="D47" s="42" t="s">
        <v>152</v>
      </c>
      <c r="E47" s="44">
        <v>8</v>
      </c>
      <c r="F47" s="42" t="s">
        <v>153</v>
      </c>
      <c r="G47" s="67">
        <v>24</v>
      </c>
      <c r="H47" s="29"/>
      <c r="I47" s="29">
        <v>9</v>
      </c>
      <c r="J47" s="29"/>
      <c r="K47" s="29"/>
      <c r="L47" s="29" t="str">
        <f t="shared" si="2"/>
        <v/>
      </c>
      <c r="M47" s="30">
        <f t="shared" si="3"/>
        <v>24</v>
      </c>
      <c r="N47" s="30">
        <f t="shared" si="4"/>
        <v>9</v>
      </c>
      <c r="O47" s="30" t="str">
        <f t="shared" si="0"/>
        <v>0</v>
      </c>
      <c r="P47" s="28">
        <f t="shared" si="1"/>
        <v>33</v>
      </c>
      <c r="Q47" s="20"/>
      <c r="R47" s="78">
        <f t="shared" si="5"/>
        <v>33</v>
      </c>
      <c r="S47" s="75">
        <f t="shared" si="6"/>
        <v>230</v>
      </c>
      <c r="T47" s="76"/>
    </row>
    <row r="48" spans="1:20" ht="30">
      <c r="A48" s="55">
        <v>44</v>
      </c>
      <c r="B48" s="42" t="s">
        <v>179</v>
      </c>
      <c r="C48" s="50">
        <v>8000</v>
      </c>
      <c r="D48" s="42" t="s">
        <v>152</v>
      </c>
      <c r="E48" s="44">
        <v>8</v>
      </c>
      <c r="F48" s="42" t="s">
        <v>153</v>
      </c>
      <c r="G48" s="67">
        <v>24</v>
      </c>
      <c r="H48" s="29"/>
      <c r="I48" s="29">
        <v>9</v>
      </c>
      <c r="J48" s="29"/>
      <c r="K48" s="29"/>
      <c r="L48" s="29" t="str">
        <f t="shared" si="2"/>
        <v/>
      </c>
      <c r="M48" s="30">
        <f t="shared" si="3"/>
        <v>24</v>
      </c>
      <c r="N48" s="30">
        <f t="shared" si="4"/>
        <v>9</v>
      </c>
      <c r="O48" s="30" t="str">
        <f t="shared" si="0"/>
        <v>0</v>
      </c>
      <c r="P48" s="28">
        <f t="shared" si="1"/>
        <v>33</v>
      </c>
      <c r="Q48" s="20"/>
      <c r="R48" s="78">
        <f t="shared" si="5"/>
        <v>33</v>
      </c>
      <c r="S48" s="75">
        <f t="shared" si="6"/>
        <v>230</v>
      </c>
      <c r="T48" s="76"/>
    </row>
    <row r="49" spans="1:20" ht="30">
      <c r="A49" s="59">
        <v>45</v>
      </c>
      <c r="B49" s="58" t="s">
        <v>180</v>
      </c>
      <c r="C49" s="50">
        <v>8000</v>
      </c>
      <c r="D49" s="42" t="s">
        <v>152</v>
      </c>
      <c r="E49" s="44">
        <v>8</v>
      </c>
      <c r="F49" s="42" t="s">
        <v>153</v>
      </c>
      <c r="G49" s="67">
        <v>24</v>
      </c>
      <c r="H49" s="29"/>
      <c r="I49" s="29">
        <v>9</v>
      </c>
      <c r="J49" s="29"/>
      <c r="K49" s="29"/>
      <c r="L49" s="29" t="str">
        <f t="shared" si="2"/>
        <v/>
      </c>
      <c r="M49" s="30">
        <f t="shared" si="3"/>
        <v>24</v>
      </c>
      <c r="N49" s="30">
        <f t="shared" si="4"/>
        <v>9</v>
      </c>
      <c r="O49" s="30" t="str">
        <f t="shared" si="0"/>
        <v>0</v>
      </c>
      <c r="P49" s="28">
        <f t="shared" si="1"/>
        <v>33</v>
      </c>
      <c r="Q49" s="20"/>
      <c r="R49" s="78">
        <f t="shared" si="5"/>
        <v>33</v>
      </c>
      <c r="S49" s="75">
        <f t="shared" si="6"/>
        <v>230</v>
      </c>
      <c r="T49" s="75"/>
    </row>
    <row r="50" spans="1:20" ht="30">
      <c r="A50" s="55">
        <v>46</v>
      </c>
      <c r="B50" s="58" t="s">
        <v>181</v>
      </c>
      <c r="C50" s="50">
        <v>8000</v>
      </c>
      <c r="D50" s="42" t="s">
        <v>152</v>
      </c>
      <c r="E50" s="44">
        <v>8</v>
      </c>
      <c r="F50" s="42" t="s">
        <v>153</v>
      </c>
      <c r="G50" s="67">
        <v>24</v>
      </c>
      <c r="H50" s="29"/>
      <c r="I50" s="29">
        <v>9</v>
      </c>
      <c r="J50" s="29"/>
      <c r="K50" s="29"/>
      <c r="L50" s="29" t="str">
        <f t="shared" si="2"/>
        <v/>
      </c>
      <c r="M50" s="30">
        <f t="shared" si="3"/>
        <v>24</v>
      </c>
      <c r="N50" s="30">
        <f t="shared" si="4"/>
        <v>9</v>
      </c>
      <c r="O50" s="30" t="str">
        <f t="shared" si="0"/>
        <v>0</v>
      </c>
      <c r="P50" s="28">
        <f t="shared" si="1"/>
        <v>33</v>
      </c>
      <c r="Q50" s="20"/>
      <c r="R50" s="78">
        <f t="shared" si="5"/>
        <v>33</v>
      </c>
      <c r="S50" s="75">
        <f t="shared" si="6"/>
        <v>230</v>
      </c>
      <c r="T50" s="75"/>
    </row>
    <row r="51" spans="1:20" ht="30">
      <c r="A51" s="59">
        <v>47</v>
      </c>
      <c r="B51" s="137" t="s">
        <v>140</v>
      </c>
      <c r="C51" s="50" t="s">
        <v>141</v>
      </c>
      <c r="D51" s="42" t="s">
        <v>137</v>
      </c>
      <c r="E51" s="44" t="s">
        <v>142</v>
      </c>
      <c r="F51" s="42" t="s">
        <v>138</v>
      </c>
      <c r="G51" s="67">
        <v>28</v>
      </c>
      <c r="H51" s="29"/>
      <c r="I51" s="67">
        <v>8</v>
      </c>
      <c r="J51" s="29"/>
      <c r="K51" s="67">
        <v>0.24</v>
      </c>
      <c r="L51" s="29">
        <f t="shared" si="2"/>
        <v>24</v>
      </c>
      <c r="M51" s="30">
        <f t="shared" si="3"/>
        <v>28</v>
      </c>
      <c r="N51" s="30">
        <f t="shared" si="4"/>
        <v>8</v>
      </c>
      <c r="O51" s="30">
        <f t="shared" si="0"/>
        <v>56.727272727272727</v>
      </c>
      <c r="P51" s="28">
        <f t="shared" si="1"/>
        <v>92.72727272727272</v>
      </c>
      <c r="Q51" s="20"/>
      <c r="R51" s="78">
        <f t="shared" si="5"/>
        <v>92.72727272727272</v>
      </c>
      <c r="S51" s="75">
        <f t="shared" si="6"/>
        <v>20</v>
      </c>
      <c r="T51" s="75"/>
    </row>
    <row r="52" spans="1:20" ht="30">
      <c r="A52" s="55">
        <v>48</v>
      </c>
      <c r="B52" s="137" t="s">
        <v>143</v>
      </c>
      <c r="C52" s="50" t="s">
        <v>144</v>
      </c>
      <c r="D52" s="42" t="s">
        <v>137</v>
      </c>
      <c r="E52" s="44" t="s">
        <v>145</v>
      </c>
      <c r="F52" s="42" t="s">
        <v>139</v>
      </c>
      <c r="G52" s="67">
        <v>27</v>
      </c>
      <c r="H52" s="29"/>
      <c r="I52" s="67">
        <v>8</v>
      </c>
      <c r="J52" s="29"/>
      <c r="K52" s="39">
        <v>0.19</v>
      </c>
      <c r="L52" s="29">
        <f t="shared" si="2"/>
        <v>19</v>
      </c>
      <c r="M52" s="30">
        <f t="shared" si="3"/>
        <v>27</v>
      </c>
      <c r="N52" s="30">
        <f t="shared" si="4"/>
        <v>8</v>
      </c>
      <c r="O52" s="30">
        <f t="shared" si="0"/>
        <v>58.545454545454547</v>
      </c>
      <c r="P52" s="28">
        <f t="shared" si="1"/>
        <v>93.545454545454547</v>
      </c>
      <c r="Q52" s="20"/>
      <c r="R52" s="78">
        <f t="shared" si="5"/>
        <v>93.545454545454547</v>
      </c>
      <c r="S52" s="75">
        <f t="shared" si="6"/>
        <v>12</v>
      </c>
      <c r="T52" s="75"/>
    </row>
    <row r="53" spans="1:20" ht="30">
      <c r="A53" s="59">
        <v>49</v>
      </c>
      <c r="B53" s="137" t="s">
        <v>146</v>
      </c>
      <c r="C53" s="50" t="s">
        <v>147</v>
      </c>
      <c r="D53" s="42" t="s">
        <v>137</v>
      </c>
      <c r="E53" s="44" t="s">
        <v>145</v>
      </c>
      <c r="F53" s="42" t="s">
        <v>139</v>
      </c>
      <c r="G53" s="67">
        <v>27</v>
      </c>
      <c r="H53" s="29"/>
      <c r="I53" s="67">
        <v>10</v>
      </c>
      <c r="J53" s="29"/>
      <c r="K53" s="67">
        <v>0.21</v>
      </c>
      <c r="L53" s="29">
        <f t="shared" si="2"/>
        <v>21</v>
      </c>
      <c r="M53" s="30">
        <f t="shared" si="3"/>
        <v>27</v>
      </c>
      <c r="N53" s="30">
        <f t="shared" si="4"/>
        <v>10</v>
      </c>
      <c r="O53" s="30">
        <f t="shared" si="0"/>
        <v>57.81818181818182</v>
      </c>
      <c r="P53" s="28">
        <f t="shared" si="1"/>
        <v>94.818181818181813</v>
      </c>
      <c r="Q53" s="20"/>
      <c r="R53" s="78">
        <f t="shared" si="5"/>
        <v>94.818181818181813</v>
      </c>
      <c r="S53" s="75">
        <f t="shared" si="6"/>
        <v>8</v>
      </c>
      <c r="T53" s="75"/>
    </row>
    <row r="54" spans="1:20" ht="30">
      <c r="A54" s="55">
        <v>50</v>
      </c>
      <c r="B54" s="138" t="s">
        <v>148</v>
      </c>
      <c r="C54" s="50" t="s">
        <v>149</v>
      </c>
      <c r="D54" s="42" t="s">
        <v>137</v>
      </c>
      <c r="E54" s="44" t="s">
        <v>150</v>
      </c>
      <c r="F54" s="42" t="s">
        <v>139</v>
      </c>
      <c r="G54" s="67">
        <v>28</v>
      </c>
      <c r="H54" s="29"/>
      <c r="I54" s="29">
        <v>10</v>
      </c>
      <c r="J54" s="29"/>
      <c r="K54" s="67">
        <v>0.21</v>
      </c>
      <c r="L54" s="29">
        <f t="shared" si="2"/>
        <v>21</v>
      </c>
      <c r="M54" s="30">
        <f t="shared" si="3"/>
        <v>28</v>
      </c>
      <c r="N54" s="30">
        <f t="shared" si="4"/>
        <v>10</v>
      </c>
      <c r="O54" s="30">
        <f t="shared" si="0"/>
        <v>57.81818181818182</v>
      </c>
      <c r="P54" s="28">
        <f t="shared" si="1"/>
        <v>95.818181818181813</v>
      </c>
      <c r="Q54" s="20"/>
      <c r="R54" s="78">
        <f t="shared" si="5"/>
        <v>95.818181818181813</v>
      </c>
      <c r="S54" s="75">
        <f t="shared" si="6"/>
        <v>3</v>
      </c>
      <c r="T54" s="75"/>
    </row>
    <row r="55" spans="1:20" ht="31.5" customHeight="1">
      <c r="A55" s="55">
        <v>51</v>
      </c>
      <c r="B55" s="140" t="s">
        <v>188</v>
      </c>
      <c r="C55" s="50" t="s">
        <v>195</v>
      </c>
      <c r="D55" s="109" t="s">
        <v>182</v>
      </c>
      <c r="E55" s="44" t="s">
        <v>150</v>
      </c>
      <c r="F55" s="107" t="s">
        <v>187</v>
      </c>
      <c r="G55" s="67">
        <v>29</v>
      </c>
      <c r="H55" s="29"/>
      <c r="I55" s="67">
        <v>9</v>
      </c>
      <c r="J55" s="29"/>
      <c r="K55" s="29">
        <v>0.44</v>
      </c>
      <c r="L55" s="29">
        <f t="shared" si="2"/>
        <v>44</v>
      </c>
      <c r="M55" s="30">
        <f t="shared" si="3"/>
        <v>29</v>
      </c>
      <c r="N55" s="30">
        <f t="shared" si="4"/>
        <v>9</v>
      </c>
      <c r="O55" s="30">
        <f t="shared" si="0"/>
        <v>49.454545454545453</v>
      </c>
      <c r="P55" s="28">
        <f t="shared" si="1"/>
        <v>87.454545454545453</v>
      </c>
      <c r="Q55" s="20"/>
      <c r="R55" s="78">
        <f t="shared" si="5"/>
        <v>87.454545454545453</v>
      </c>
      <c r="S55" s="75">
        <f t="shared" si="6"/>
        <v>55</v>
      </c>
      <c r="T55" s="75"/>
    </row>
    <row r="56" spans="1:20" ht="31.5">
      <c r="A56" s="55">
        <v>52</v>
      </c>
      <c r="B56" s="140" t="s">
        <v>189</v>
      </c>
      <c r="C56" s="50" t="s">
        <v>196</v>
      </c>
      <c r="D56" s="109" t="s">
        <v>182</v>
      </c>
      <c r="E56" s="44" t="s">
        <v>150</v>
      </c>
      <c r="F56" s="107" t="s">
        <v>187</v>
      </c>
      <c r="G56" s="67">
        <v>28</v>
      </c>
      <c r="H56" s="29"/>
      <c r="I56" s="67">
        <v>9</v>
      </c>
      <c r="J56" s="29"/>
      <c r="K56" s="29">
        <v>0.41</v>
      </c>
      <c r="L56" s="29">
        <f t="shared" si="2"/>
        <v>41</v>
      </c>
      <c r="M56" s="30">
        <f t="shared" si="3"/>
        <v>28</v>
      </c>
      <c r="N56" s="30">
        <f t="shared" si="4"/>
        <v>9</v>
      </c>
      <c r="O56" s="30">
        <f t="shared" si="0"/>
        <v>50.545454545454547</v>
      </c>
      <c r="P56" s="28">
        <f t="shared" si="1"/>
        <v>87.545454545454547</v>
      </c>
      <c r="Q56" s="20"/>
      <c r="R56" s="78">
        <f t="shared" si="5"/>
        <v>87.545454545454547</v>
      </c>
      <c r="S56" s="75">
        <f t="shared" si="6"/>
        <v>53</v>
      </c>
      <c r="T56" s="75"/>
    </row>
    <row r="57" spans="1:20" ht="31.5">
      <c r="A57" s="55">
        <v>53</v>
      </c>
      <c r="B57" s="140" t="s">
        <v>190</v>
      </c>
      <c r="C57" s="50" t="s">
        <v>197</v>
      </c>
      <c r="D57" s="109" t="s">
        <v>182</v>
      </c>
      <c r="E57" s="44" t="s">
        <v>150</v>
      </c>
      <c r="F57" s="107" t="s">
        <v>187</v>
      </c>
      <c r="G57" s="67">
        <v>29</v>
      </c>
      <c r="H57" s="29"/>
      <c r="I57" s="67">
        <v>10</v>
      </c>
      <c r="J57" s="29"/>
      <c r="K57" s="29">
        <v>0.39</v>
      </c>
      <c r="L57" s="29">
        <f t="shared" si="2"/>
        <v>39</v>
      </c>
      <c r="M57" s="30">
        <f t="shared" si="3"/>
        <v>29</v>
      </c>
      <c r="N57" s="30">
        <f t="shared" si="4"/>
        <v>10</v>
      </c>
      <c r="O57" s="30">
        <f t="shared" si="0"/>
        <v>51.272727272727273</v>
      </c>
      <c r="P57" s="28">
        <f t="shared" si="1"/>
        <v>90.27272727272728</v>
      </c>
      <c r="Q57" s="20"/>
      <c r="R57" s="78">
        <f t="shared" si="5"/>
        <v>90.27272727272728</v>
      </c>
      <c r="S57" s="75">
        <f t="shared" si="6"/>
        <v>35</v>
      </c>
      <c r="T57" s="75"/>
    </row>
    <row r="58" spans="1:20" ht="31.5">
      <c r="A58" s="55">
        <v>54</v>
      </c>
      <c r="B58" s="140" t="s">
        <v>191</v>
      </c>
      <c r="C58" s="50" t="s">
        <v>198</v>
      </c>
      <c r="D58" s="109" t="s">
        <v>182</v>
      </c>
      <c r="E58" s="44" t="s">
        <v>150</v>
      </c>
      <c r="F58" s="107" t="s">
        <v>187</v>
      </c>
      <c r="G58" s="67">
        <v>27</v>
      </c>
      <c r="H58" s="29"/>
      <c r="I58" s="67">
        <v>8</v>
      </c>
      <c r="J58" s="29"/>
      <c r="K58" s="29">
        <v>0.47</v>
      </c>
      <c r="L58" s="29">
        <f t="shared" si="2"/>
        <v>47</v>
      </c>
      <c r="M58" s="30">
        <f t="shared" si="3"/>
        <v>27</v>
      </c>
      <c r="N58" s="30">
        <f t="shared" si="4"/>
        <v>8</v>
      </c>
      <c r="O58" s="30">
        <f t="shared" si="0"/>
        <v>48.363636363636367</v>
      </c>
      <c r="P58" s="28">
        <f t="shared" si="1"/>
        <v>83.363636363636374</v>
      </c>
      <c r="Q58" s="20"/>
      <c r="R58" s="78">
        <f t="shared" si="5"/>
        <v>83.363636363636374</v>
      </c>
      <c r="S58" s="75">
        <f t="shared" si="6"/>
        <v>91</v>
      </c>
      <c r="T58" s="75"/>
    </row>
    <row r="59" spans="1:20" ht="31.5">
      <c r="A59" s="59">
        <v>55</v>
      </c>
      <c r="B59" s="140" t="s">
        <v>192</v>
      </c>
      <c r="C59" s="50" t="s">
        <v>199</v>
      </c>
      <c r="D59" s="109" t="s">
        <v>182</v>
      </c>
      <c r="E59" s="44" t="s">
        <v>150</v>
      </c>
      <c r="F59" s="107" t="s">
        <v>187</v>
      </c>
      <c r="G59" s="67">
        <v>28</v>
      </c>
      <c r="H59" s="29"/>
      <c r="I59" s="67">
        <v>9</v>
      </c>
      <c r="J59" s="29"/>
      <c r="K59" s="29">
        <v>0.4</v>
      </c>
      <c r="L59" s="29">
        <f t="shared" si="2"/>
        <v>40</v>
      </c>
      <c r="M59" s="30">
        <f t="shared" si="3"/>
        <v>28</v>
      </c>
      <c r="N59" s="30">
        <f t="shared" si="4"/>
        <v>9</v>
      </c>
      <c r="O59" s="30">
        <f t="shared" si="0"/>
        <v>50.909090909090914</v>
      </c>
      <c r="P59" s="28">
        <f t="shared" si="1"/>
        <v>87.909090909090907</v>
      </c>
      <c r="Q59" s="20"/>
      <c r="R59" s="78">
        <f t="shared" si="5"/>
        <v>87.909090909090907</v>
      </c>
      <c r="S59" s="75">
        <f t="shared" si="6"/>
        <v>48</v>
      </c>
      <c r="T59" s="75"/>
    </row>
    <row r="60" spans="1:20" ht="31.5">
      <c r="A60" s="55">
        <v>56</v>
      </c>
      <c r="B60" s="140" t="s">
        <v>193</v>
      </c>
      <c r="C60" s="50" t="s">
        <v>200</v>
      </c>
      <c r="D60" s="109" t="s">
        <v>182</v>
      </c>
      <c r="E60" s="44" t="s">
        <v>150</v>
      </c>
      <c r="F60" s="107" t="s">
        <v>187</v>
      </c>
      <c r="G60" s="67">
        <v>30</v>
      </c>
      <c r="H60" s="29"/>
      <c r="I60" s="67">
        <v>10</v>
      </c>
      <c r="J60" s="29"/>
      <c r="K60" s="29">
        <v>0.34</v>
      </c>
      <c r="L60" s="29">
        <f t="shared" si="2"/>
        <v>34</v>
      </c>
      <c r="M60" s="30">
        <f t="shared" si="3"/>
        <v>30</v>
      </c>
      <c r="N60" s="30">
        <f t="shared" si="4"/>
        <v>10</v>
      </c>
      <c r="O60" s="30">
        <f t="shared" si="0"/>
        <v>53.090909090909093</v>
      </c>
      <c r="P60" s="28">
        <f t="shared" si="1"/>
        <v>93.090909090909093</v>
      </c>
      <c r="Q60" s="20"/>
      <c r="R60" s="78">
        <f t="shared" si="5"/>
        <v>93.090909090909093</v>
      </c>
      <c r="S60" s="75">
        <f t="shared" si="6"/>
        <v>17</v>
      </c>
      <c r="T60" s="75"/>
    </row>
    <row r="61" spans="1:20" ht="31.5">
      <c r="A61" s="55">
        <v>57</v>
      </c>
      <c r="B61" s="140" t="s">
        <v>194</v>
      </c>
      <c r="C61" s="50" t="s">
        <v>201</v>
      </c>
      <c r="D61" s="109" t="s">
        <v>182</v>
      </c>
      <c r="E61" s="44" t="s">
        <v>150</v>
      </c>
      <c r="F61" s="107" t="s">
        <v>187</v>
      </c>
      <c r="G61" s="67">
        <v>28</v>
      </c>
      <c r="H61" s="29"/>
      <c r="I61" s="67">
        <v>8</v>
      </c>
      <c r="J61" s="29"/>
      <c r="K61" s="29">
        <v>0.41</v>
      </c>
      <c r="L61" s="29">
        <f t="shared" si="2"/>
        <v>41</v>
      </c>
      <c r="M61" s="30">
        <f t="shared" si="3"/>
        <v>28</v>
      </c>
      <c r="N61" s="30">
        <f t="shared" si="4"/>
        <v>8</v>
      </c>
      <c r="O61" s="30">
        <f t="shared" si="0"/>
        <v>50.545454545454547</v>
      </c>
      <c r="P61" s="28">
        <f t="shared" si="1"/>
        <v>86.545454545454547</v>
      </c>
      <c r="Q61" s="20"/>
      <c r="R61" s="78">
        <f t="shared" si="5"/>
        <v>86.545454545454547</v>
      </c>
      <c r="S61" s="75">
        <f t="shared" si="6"/>
        <v>63</v>
      </c>
      <c r="T61" s="75"/>
    </row>
    <row r="62" spans="1:20" ht="31.5">
      <c r="A62" s="55">
        <v>58</v>
      </c>
      <c r="B62" s="139" t="s">
        <v>202</v>
      </c>
      <c r="C62" s="29"/>
      <c r="D62" s="109" t="s">
        <v>182</v>
      </c>
      <c r="E62" s="19">
        <v>8</v>
      </c>
      <c r="F62" s="107" t="s">
        <v>187</v>
      </c>
      <c r="G62" s="67">
        <v>28</v>
      </c>
      <c r="H62" s="29"/>
      <c r="I62" s="67">
        <v>9</v>
      </c>
      <c r="J62" s="29"/>
      <c r="K62" s="29">
        <v>0.43</v>
      </c>
      <c r="L62" s="29">
        <f t="shared" si="2"/>
        <v>43</v>
      </c>
      <c r="M62" s="30">
        <f t="shared" si="3"/>
        <v>28</v>
      </c>
      <c r="N62" s="30">
        <f t="shared" si="4"/>
        <v>9</v>
      </c>
      <c r="O62" s="30">
        <f t="shared" si="0"/>
        <v>49.81818181818182</v>
      </c>
      <c r="P62" s="28">
        <f t="shared" si="1"/>
        <v>86.818181818181813</v>
      </c>
      <c r="Q62" s="20"/>
      <c r="R62" s="78">
        <f t="shared" si="5"/>
        <v>86.818181818181813</v>
      </c>
      <c r="S62" s="75">
        <f t="shared" si="6"/>
        <v>59</v>
      </c>
      <c r="T62" s="75"/>
    </row>
    <row r="63" spans="1:20" ht="30">
      <c r="A63" s="55">
        <v>59</v>
      </c>
      <c r="B63" s="49" t="s">
        <v>207</v>
      </c>
      <c r="C63" s="50">
        <v>701</v>
      </c>
      <c r="D63" s="42" t="s">
        <v>203</v>
      </c>
      <c r="E63" s="44">
        <v>7</v>
      </c>
      <c r="F63" s="42" t="s">
        <v>208</v>
      </c>
      <c r="G63" s="67">
        <v>27</v>
      </c>
      <c r="H63" s="29"/>
      <c r="I63" s="29">
        <v>9</v>
      </c>
      <c r="J63" s="29"/>
      <c r="K63" s="29">
        <v>0.47</v>
      </c>
      <c r="L63" s="29">
        <f t="shared" si="2"/>
        <v>47</v>
      </c>
      <c r="M63" s="30">
        <f t="shared" si="3"/>
        <v>27</v>
      </c>
      <c r="N63" s="30">
        <f t="shared" si="4"/>
        <v>9</v>
      </c>
      <c r="O63" s="30">
        <f t="shared" si="0"/>
        <v>48.363636363636367</v>
      </c>
      <c r="P63" s="28">
        <f t="shared" si="1"/>
        <v>84.363636363636374</v>
      </c>
      <c r="Q63" s="20"/>
      <c r="R63" s="78">
        <f t="shared" si="5"/>
        <v>84.363636363636374</v>
      </c>
      <c r="S63" s="75">
        <f t="shared" si="6"/>
        <v>79</v>
      </c>
      <c r="T63" s="75"/>
    </row>
    <row r="64" spans="1:20" ht="30">
      <c r="A64" s="55">
        <v>60</v>
      </c>
      <c r="B64" s="49" t="s">
        <v>209</v>
      </c>
      <c r="C64" s="50">
        <v>801</v>
      </c>
      <c r="D64" s="42" t="s">
        <v>203</v>
      </c>
      <c r="E64" s="44">
        <v>8</v>
      </c>
      <c r="F64" s="42" t="s">
        <v>205</v>
      </c>
      <c r="G64" s="67">
        <v>27</v>
      </c>
      <c r="H64" s="29"/>
      <c r="I64" s="29">
        <v>10</v>
      </c>
      <c r="J64" s="29"/>
      <c r="K64" s="29">
        <v>0.3</v>
      </c>
      <c r="L64" s="29">
        <f t="shared" si="2"/>
        <v>30</v>
      </c>
      <c r="M64" s="30">
        <f t="shared" si="3"/>
        <v>27</v>
      </c>
      <c r="N64" s="30">
        <f t="shared" si="4"/>
        <v>10</v>
      </c>
      <c r="O64" s="30">
        <f t="shared" si="0"/>
        <v>54.545454545454547</v>
      </c>
      <c r="P64" s="28">
        <f t="shared" si="1"/>
        <v>91.545454545454547</v>
      </c>
      <c r="Q64" s="20"/>
      <c r="R64" s="78">
        <f t="shared" si="5"/>
        <v>91.545454545454547</v>
      </c>
      <c r="S64" s="75">
        <f t="shared" si="6"/>
        <v>25</v>
      </c>
      <c r="T64" s="75"/>
    </row>
    <row r="65" spans="1:20" ht="31.5">
      <c r="A65" s="59">
        <v>61</v>
      </c>
      <c r="B65" s="107" t="s">
        <v>212</v>
      </c>
      <c r="C65" s="29"/>
      <c r="D65" s="109" t="s">
        <v>210</v>
      </c>
      <c r="E65" s="19">
        <v>7</v>
      </c>
      <c r="F65" s="107" t="s">
        <v>211</v>
      </c>
      <c r="G65" s="29">
        <v>9</v>
      </c>
      <c r="H65" s="29"/>
      <c r="I65" s="101">
        <v>6.9</v>
      </c>
      <c r="J65" s="29"/>
      <c r="K65" s="101">
        <v>0.54</v>
      </c>
      <c r="L65" s="29">
        <f t="shared" si="2"/>
        <v>54</v>
      </c>
      <c r="M65" s="30">
        <f t="shared" si="3"/>
        <v>9</v>
      </c>
      <c r="N65" s="30">
        <f t="shared" si="4"/>
        <v>6.9</v>
      </c>
      <c r="O65" s="30">
        <f t="shared" si="0"/>
        <v>45.81818181818182</v>
      </c>
      <c r="P65" s="28">
        <f t="shared" si="1"/>
        <v>61.718181818181819</v>
      </c>
      <c r="Q65" s="20"/>
      <c r="R65" s="78">
        <f t="shared" si="5"/>
        <v>61.718181818181819</v>
      </c>
      <c r="S65" s="75">
        <f t="shared" si="6"/>
        <v>209</v>
      </c>
      <c r="T65" s="75"/>
    </row>
    <row r="66" spans="1:20" ht="47.25">
      <c r="A66" s="55">
        <v>62</v>
      </c>
      <c r="B66" s="107" t="s">
        <v>213</v>
      </c>
      <c r="C66" s="41"/>
      <c r="D66" s="109" t="s">
        <v>210</v>
      </c>
      <c r="E66" s="14">
        <v>7</v>
      </c>
      <c r="F66" s="107" t="s">
        <v>211</v>
      </c>
      <c r="G66" s="29">
        <v>11</v>
      </c>
      <c r="H66" s="29"/>
      <c r="I66" s="143">
        <v>7.8</v>
      </c>
      <c r="J66" s="29"/>
      <c r="K66" s="143">
        <v>0.57999999999999996</v>
      </c>
      <c r="L66" s="29">
        <f t="shared" si="2"/>
        <v>57.999999999999993</v>
      </c>
      <c r="M66" s="30">
        <f t="shared" si="3"/>
        <v>11</v>
      </c>
      <c r="N66" s="30">
        <f t="shared" si="4"/>
        <v>7.8</v>
      </c>
      <c r="O66" s="30">
        <f t="shared" si="0"/>
        <v>44.363636363636367</v>
      </c>
      <c r="P66" s="28">
        <f t="shared" si="1"/>
        <v>63.163636363636371</v>
      </c>
      <c r="Q66" s="20"/>
      <c r="R66" s="78">
        <f t="shared" si="5"/>
        <v>63.163636363636371</v>
      </c>
      <c r="S66" s="75">
        <f t="shared" si="6"/>
        <v>199</v>
      </c>
      <c r="T66" s="75"/>
    </row>
    <row r="67" spans="1:20" ht="31.5">
      <c r="A67" s="55">
        <v>63</v>
      </c>
      <c r="B67" s="112" t="s">
        <v>214</v>
      </c>
      <c r="C67" s="41"/>
      <c r="D67" s="109" t="s">
        <v>210</v>
      </c>
      <c r="E67" s="14">
        <v>7</v>
      </c>
      <c r="F67" s="107" t="s">
        <v>211</v>
      </c>
      <c r="G67" s="29">
        <v>11</v>
      </c>
      <c r="H67" s="29"/>
      <c r="I67" s="94">
        <v>6.7</v>
      </c>
      <c r="J67" s="29"/>
      <c r="K67" s="94">
        <v>1</v>
      </c>
      <c r="L67" s="29">
        <f t="shared" si="2"/>
        <v>60</v>
      </c>
      <c r="M67" s="30">
        <f t="shared" si="3"/>
        <v>11</v>
      </c>
      <c r="N67" s="30">
        <f t="shared" si="4"/>
        <v>6.7</v>
      </c>
      <c r="O67" s="30">
        <f t="shared" si="0"/>
        <v>43.63636363636364</v>
      </c>
      <c r="P67" s="28">
        <f t="shared" si="1"/>
        <v>61.336363636363643</v>
      </c>
      <c r="Q67" s="20"/>
      <c r="R67" s="78">
        <f t="shared" si="5"/>
        <v>61.336363636363643</v>
      </c>
      <c r="S67" s="75">
        <f t="shared" si="6"/>
        <v>210</v>
      </c>
      <c r="T67" s="75"/>
    </row>
    <row r="68" spans="1:20" s="21" customFormat="1" ht="31.5">
      <c r="A68" s="59">
        <v>64</v>
      </c>
      <c r="B68" s="107" t="s">
        <v>215</v>
      </c>
      <c r="C68" s="39"/>
      <c r="D68" s="109" t="s">
        <v>210</v>
      </c>
      <c r="E68" s="14">
        <v>7</v>
      </c>
      <c r="F68" s="107" t="s">
        <v>211</v>
      </c>
      <c r="G68" s="29">
        <v>11</v>
      </c>
      <c r="H68" s="29"/>
      <c r="I68" s="101">
        <v>7.5</v>
      </c>
      <c r="J68" s="29"/>
      <c r="K68" s="101">
        <v>0.52</v>
      </c>
      <c r="L68" s="29">
        <f t="shared" si="2"/>
        <v>52</v>
      </c>
      <c r="M68" s="30">
        <f t="shared" si="3"/>
        <v>11</v>
      </c>
      <c r="N68" s="30">
        <f t="shared" si="4"/>
        <v>7.5</v>
      </c>
      <c r="O68" s="30">
        <f t="shared" si="0"/>
        <v>46.545454545454547</v>
      </c>
      <c r="P68" s="28">
        <f t="shared" si="1"/>
        <v>65.045454545454547</v>
      </c>
      <c r="Q68" s="20"/>
      <c r="R68" s="78">
        <f t="shared" si="5"/>
        <v>65.045454545454547</v>
      </c>
      <c r="S68" s="75">
        <f t="shared" si="6"/>
        <v>191</v>
      </c>
      <c r="T68" s="75"/>
    </row>
    <row r="69" spans="1:20" ht="31.5">
      <c r="A69" s="55">
        <v>65</v>
      </c>
      <c r="B69" s="112" t="s">
        <v>216</v>
      </c>
      <c r="C69" s="39"/>
      <c r="D69" s="109" t="s">
        <v>210</v>
      </c>
      <c r="E69" s="14">
        <v>7</v>
      </c>
      <c r="F69" s="107" t="s">
        <v>211</v>
      </c>
      <c r="G69" s="29">
        <v>14</v>
      </c>
      <c r="H69" s="29"/>
      <c r="I69" s="94">
        <v>6.9</v>
      </c>
      <c r="J69" s="29"/>
      <c r="K69" s="94">
        <v>0.5</v>
      </c>
      <c r="L69" s="29">
        <f t="shared" si="2"/>
        <v>50</v>
      </c>
      <c r="M69" s="30">
        <f t="shared" si="3"/>
        <v>14</v>
      </c>
      <c r="N69" s="30">
        <f t="shared" si="4"/>
        <v>6.9</v>
      </c>
      <c r="O69" s="30">
        <f t="shared" ref="O69:O132" si="7">IF(L69&lt;&gt;"",60/(MAX(L$5:L$260)-SMALL(L$5:L$260,COUNTIF(L$5:L$260,"&lt;=0")+1))*(MAX(L$5:L$260)-L69),"0")</f>
        <v>47.272727272727273</v>
      </c>
      <c r="P69" s="28">
        <f t="shared" ref="P69:P132" si="8">M69+N69+O69</f>
        <v>68.172727272727272</v>
      </c>
      <c r="Q69" s="20"/>
      <c r="R69" s="78">
        <f t="shared" si="5"/>
        <v>68.172727272727272</v>
      </c>
      <c r="S69" s="75">
        <f t="shared" si="6"/>
        <v>185</v>
      </c>
      <c r="T69" s="75"/>
    </row>
    <row r="70" spans="1:20" ht="31.5">
      <c r="A70" s="55">
        <v>66</v>
      </c>
      <c r="B70" s="107" t="s">
        <v>217</v>
      </c>
      <c r="C70" s="41"/>
      <c r="D70" s="109" t="s">
        <v>210</v>
      </c>
      <c r="E70" s="14">
        <v>8</v>
      </c>
      <c r="F70" s="107" t="s">
        <v>211</v>
      </c>
      <c r="G70" s="29">
        <v>13</v>
      </c>
      <c r="H70" s="29"/>
      <c r="I70" s="101">
        <v>7.8</v>
      </c>
      <c r="J70" s="29"/>
      <c r="K70" s="101">
        <v>0.49</v>
      </c>
      <c r="L70" s="29">
        <f t="shared" ref="L70:L133" si="9">IF(K70&lt;&gt;"",INT(K70)*60+(K70-INT(K70))*100,"")</f>
        <v>49</v>
      </c>
      <c r="M70" s="30">
        <f t="shared" ref="M70:M133" si="10">IF(G70&lt;&gt;"",(30*G70)/MAX(G$5:G$253),"0")</f>
        <v>13</v>
      </c>
      <c r="N70" s="30">
        <f t="shared" ref="N70:N133" si="11">IF(I70&lt;&gt;"",IF(I70=0,0,(10*I70)/MAX(I$5:I$253)),"0")</f>
        <v>7.8</v>
      </c>
      <c r="O70" s="30">
        <f t="shared" si="7"/>
        <v>47.63636363636364</v>
      </c>
      <c r="P70" s="28">
        <f t="shared" si="8"/>
        <v>68.436363636363637</v>
      </c>
      <c r="Q70" s="20"/>
      <c r="R70" s="78">
        <f t="shared" ref="R70:R133" si="12">P70</f>
        <v>68.436363636363637</v>
      </c>
      <c r="S70" s="75">
        <f t="shared" ref="S70:S133" si="13">RANK(R70,R$5:R$253)</f>
        <v>183</v>
      </c>
      <c r="T70" s="75"/>
    </row>
    <row r="71" spans="1:20" ht="31.5">
      <c r="A71" s="55">
        <v>67</v>
      </c>
      <c r="B71" s="107" t="s">
        <v>218</v>
      </c>
      <c r="C71" s="41"/>
      <c r="D71" s="109" t="s">
        <v>210</v>
      </c>
      <c r="E71" s="14">
        <v>8</v>
      </c>
      <c r="F71" s="107" t="s">
        <v>211</v>
      </c>
      <c r="G71" s="29">
        <v>8</v>
      </c>
      <c r="H71" s="29"/>
      <c r="I71" s="143">
        <v>7</v>
      </c>
      <c r="J71" s="29"/>
      <c r="K71" s="143">
        <v>0.57999999999999996</v>
      </c>
      <c r="L71" s="29">
        <f t="shared" si="9"/>
        <v>57.999999999999993</v>
      </c>
      <c r="M71" s="30">
        <f t="shared" si="10"/>
        <v>8</v>
      </c>
      <c r="N71" s="30">
        <f t="shared" si="11"/>
        <v>7</v>
      </c>
      <c r="O71" s="30">
        <f t="shared" si="7"/>
        <v>44.363636363636367</v>
      </c>
      <c r="P71" s="28">
        <f t="shared" si="8"/>
        <v>59.363636363636367</v>
      </c>
      <c r="Q71" s="22"/>
      <c r="R71" s="78">
        <f t="shared" si="12"/>
        <v>59.363636363636367</v>
      </c>
      <c r="S71" s="75">
        <f t="shared" si="13"/>
        <v>212</v>
      </c>
      <c r="T71" s="75"/>
    </row>
    <row r="72" spans="1:20" ht="31.5">
      <c r="A72" s="55">
        <v>68</v>
      </c>
      <c r="B72" s="112" t="s">
        <v>219</v>
      </c>
      <c r="C72" s="39"/>
      <c r="D72" s="109" t="s">
        <v>210</v>
      </c>
      <c r="E72" s="14">
        <v>8</v>
      </c>
      <c r="F72" s="107" t="s">
        <v>211</v>
      </c>
      <c r="G72" s="29">
        <v>9</v>
      </c>
      <c r="H72" s="29"/>
      <c r="I72" s="94">
        <v>6.9</v>
      </c>
      <c r="J72" s="29"/>
      <c r="K72" s="94">
        <v>0.47</v>
      </c>
      <c r="L72" s="29">
        <f t="shared" si="9"/>
        <v>47</v>
      </c>
      <c r="M72" s="30">
        <f t="shared" si="10"/>
        <v>9</v>
      </c>
      <c r="N72" s="30">
        <f t="shared" si="11"/>
        <v>6.9</v>
      </c>
      <c r="O72" s="30">
        <f t="shared" si="7"/>
        <v>48.363636363636367</v>
      </c>
      <c r="P72" s="28">
        <f t="shared" si="8"/>
        <v>64.263636363636365</v>
      </c>
      <c r="Q72" s="22"/>
      <c r="R72" s="78">
        <f t="shared" si="12"/>
        <v>64.263636363636365</v>
      </c>
      <c r="S72" s="75">
        <f t="shared" si="13"/>
        <v>194</v>
      </c>
      <c r="T72" s="75"/>
    </row>
    <row r="73" spans="1:20" ht="31.5">
      <c r="A73" s="59">
        <v>69</v>
      </c>
      <c r="B73" s="107" t="s">
        <v>220</v>
      </c>
      <c r="C73" s="29"/>
      <c r="D73" s="109" t="s">
        <v>210</v>
      </c>
      <c r="E73" s="14">
        <v>8</v>
      </c>
      <c r="F73" s="107" t="s">
        <v>211</v>
      </c>
      <c r="G73" s="29">
        <v>11</v>
      </c>
      <c r="H73" s="29"/>
      <c r="I73" s="101">
        <v>7.1</v>
      </c>
      <c r="J73" s="29"/>
      <c r="K73" s="101">
        <v>0.56000000000000005</v>
      </c>
      <c r="L73" s="29">
        <f t="shared" si="9"/>
        <v>56.000000000000007</v>
      </c>
      <c r="M73" s="30">
        <f t="shared" si="10"/>
        <v>11</v>
      </c>
      <c r="N73" s="30">
        <f t="shared" si="11"/>
        <v>7.1</v>
      </c>
      <c r="O73" s="30">
        <f t="shared" si="7"/>
        <v>45.090909090909093</v>
      </c>
      <c r="P73" s="28">
        <f t="shared" si="8"/>
        <v>63.190909090909095</v>
      </c>
      <c r="Q73" s="22"/>
      <c r="R73" s="78">
        <f t="shared" si="12"/>
        <v>63.190909090909095</v>
      </c>
      <c r="S73" s="75">
        <f t="shared" si="13"/>
        <v>198</v>
      </c>
      <c r="T73" s="75"/>
    </row>
    <row r="74" spans="1:20" ht="31.5">
      <c r="A74" s="55">
        <v>70</v>
      </c>
      <c r="B74" s="112" t="s">
        <v>221</v>
      </c>
      <c r="C74" s="39"/>
      <c r="D74" s="109" t="s">
        <v>210</v>
      </c>
      <c r="E74" s="14">
        <v>8</v>
      </c>
      <c r="F74" s="107" t="s">
        <v>211</v>
      </c>
      <c r="G74" s="29">
        <v>11</v>
      </c>
      <c r="H74" s="29"/>
      <c r="I74" s="94">
        <v>6.5</v>
      </c>
      <c r="J74" s="29"/>
      <c r="K74" s="101">
        <v>0.6</v>
      </c>
      <c r="L74" s="29">
        <f t="shared" si="9"/>
        <v>60</v>
      </c>
      <c r="M74" s="30">
        <f t="shared" si="10"/>
        <v>11</v>
      </c>
      <c r="N74" s="30">
        <f t="shared" si="11"/>
        <v>6.5</v>
      </c>
      <c r="O74" s="30">
        <f t="shared" si="7"/>
        <v>43.63636363636364</v>
      </c>
      <c r="P74" s="28">
        <f t="shared" si="8"/>
        <v>61.13636363636364</v>
      </c>
      <c r="Q74" s="22"/>
      <c r="R74" s="78">
        <f t="shared" si="12"/>
        <v>61.13636363636364</v>
      </c>
      <c r="S74" s="75">
        <f t="shared" si="13"/>
        <v>211</v>
      </c>
      <c r="T74" s="75"/>
    </row>
    <row r="75" spans="1:20" ht="31.5">
      <c r="A75" s="55">
        <v>71</v>
      </c>
      <c r="B75" s="106" t="s">
        <v>222</v>
      </c>
      <c r="C75" s="41"/>
      <c r="D75" s="109" t="s">
        <v>210</v>
      </c>
      <c r="E75" s="14">
        <v>8</v>
      </c>
      <c r="F75" s="107" t="s">
        <v>211</v>
      </c>
      <c r="G75" s="29">
        <v>12</v>
      </c>
      <c r="H75" s="29"/>
      <c r="I75" s="101">
        <v>6.8</v>
      </c>
      <c r="J75" s="29"/>
      <c r="K75" s="101">
        <v>0.42</v>
      </c>
      <c r="L75" s="29">
        <f t="shared" si="9"/>
        <v>42</v>
      </c>
      <c r="M75" s="30">
        <f t="shared" si="10"/>
        <v>12</v>
      </c>
      <c r="N75" s="30">
        <f t="shared" si="11"/>
        <v>6.8</v>
      </c>
      <c r="O75" s="30">
        <f t="shared" si="7"/>
        <v>50.18181818181818</v>
      </c>
      <c r="P75" s="28">
        <f t="shared" si="8"/>
        <v>68.981818181818184</v>
      </c>
      <c r="Q75" s="20"/>
      <c r="R75" s="78">
        <f t="shared" si="12"/>
        <v>68.981818181818184</v>
      </c>
      <c r="S75" s="75">
        <f t="shared" si="13"/>
        <v>181</v>
      </c>
      <c r="T75" s="75"/>
    </row>
    <row r="76" spans="1:20" ht="30">
      <c r="A76" s="59">
        <v>72</v>
      </c>
      <c r="B76" s="49" t="s">
        <v>236</v>
      </c>
      <c r="C76" s="50">
        <v>7006</v>
      </c>
      <c r="D76" s="42" t="s">
        <v>229</v>
      </c>
      <c r="E76" s="44" t="s">
        <v>106</v>
      </c>
      <c r="F76" s="42" t="s">
        <v>235</v>
      </c>
      <c r="G76" s="67">
        <v>11</v>
      </c>
      <c r="H76" s="29"/>
      <c r="I76" s="67">
        <v>3</v>
      </c>
      <c r="J76" s="29"/>
      <c r="K76" s="67">
        <v>1.07</v>
      </c>
      <c r="L76" s="29">
        <f t="shared" si="9"/>
        <v>67</v>
      </c>
      <c r="M76" s="30">
        <f t="shared" si="10"/>
        <v>11</v>
      </c>
      <c r="N76" s="30">
        <f t="shared" si="11"/>
        <v>3</v>
      </c>
      <c r="O76" s="30">
        <f t="shared" si="7"/>
        <v>41.090909090909093</v>
      </c>
      <c r="P76" s="28">
        <f t="shared" si="8"/>
        <v>55.090909090909093</v>
      </c>
      <c r="Q76" s="20"/>
      <c r="R76" s="78">
        <f t="shared" si="12"/>
        <v>55.090909090909093</v>
      </c>
      <c r="S76" s="75">
        <f t="shared" si="13"/>
        <v>216</v>
      </c>
      <c r="T76" s="75"/>
    </row>
    <row r="77" spans="1:20" ht="30">
      <c r="A77" s="55">
        <v>73</v>
      </c>
      <c r="B77" s="49" t="s">
        <v>237</v>
      </c>
      <c r="C77" s="50">
        <v>7007</v>
      </c>
      <c r="D77" s="42" t="s">
        <v>229</v>
      </c>
      <c r="E77" s="44" t="s">
        <v>106</v>
      </c>
      <c r="F77" s="42" t="s">
        <v>235</v>
      </c>
      <c r="G77" s="67">
        <v>10</v>
      </c>
      <c r="H77" s="29"/>
      <c r="I77" s="67">
        <v>8</v>
      </c>
      <c r="J77" s="29"/>
      <c r="K77" s="67">
        <v>1.08</v>
      </c>
      <c r="L77" s="29">
        <f t="shared" si="9"/>
        <v>68</v>
      </c>
      <c r="M77" s="30">
        <f t="shared" si="10"/>
        <v>10</v>
      </c>
      <c r="N77" s="30">
        <f t="shared" si="11"/>
        <v>8</v>
      </c>
      <c r="O77" s="30">
        <f t="shared" si="7"/>
        <v>40.727272727272727</v>
      </c>
      <c r="P77" s="28">
        <f t="shared" si="8"/>
        <v>58.727272727272727</v>
      </c>
      <c r="Q77" s="20"/>
      <c r="R77" s="78">
        <f t="shared" si="12"/>
        <v>58.727272727272727</v>
      </c>
      <c r="S77" s="75">
        <f t="shared" si="13"/>
        <v>214</v>
      </c>
      <c r="T77" s="75"/>
    </row>
    <row r="78" spans="1:20" ht="30">
      <c r="A78" s="59">
        <v>74</v>
      </c>
      <c r="B78" s="42" t="s">
        <v>238</v>
      </c>
      <c r="C78" s="50">
        <v>7001</v>
      </c>
      <c r="D78" s="42" t="s">
        <v>229</v>
      </c>
      <c r="E78" s="44" t="s">
        <v>106</v>
      </c>
      <c r="F78" s="42" t="s">
        <v>235</v>
      </c>
      <c r="G78" s="67">
        <v>10</v>
      </c>
      <c r="H78" s="29"/>
      <c r="I78" s="67">
        <v>5</v>
      </c>
      <c r="J78" s="29"/>
      <c r="K78" s="67">
        <v>0.36</v>
      </c>
      <c r="L78" s="29">
        <f t="shared" si="9"/>
        <v>36</v>
      </c>
      <c r="M78" s="30">
        <f t="shared" si="10"/>
        <v>10</v>
      </c>
      <c r="N78" s="30">
        <f t="shared" si="11"/>
        <v>5</v>
      </c>
      <c r="O78" s="30">
        <f t="shared" si="7"/>
        <v>52.363636363636367</v>
      </c>
      <c r="P78" s="28">
        <f t="shared" si="8"/>
        <v>67.363636363636374</v>
      </c>
      <c r="Q78" s="20"/>
      <c r="R78" s="78">
        <f t="shared" si="12"/>
        <v>67.363636363636374</v>
      </c>
      <c r="S78" s="75">
        <f t="shared" si="13"/>
        <v>188</v>
      </c>
      <c r="T78" s="75"/>
    </row>
    <row r="79" spans="1:20" ht="30">
      <c r="A79" s="55">
        <v>75</v>
      </c>
      <c r="B79" s="58" t="s">
        <v>239</v>
      </c>
      <c r="C79" s="88">
        <v>7004</v>
      </c>
      <c r="D79" s="42" t="s">
        <v>229</v>
      </c>
      <c r="E79" s="44" t="s">
        <v>106</v>
      </c>
      <c r="F79" s="42" t="s">
        <v>235</v>
      </c>
      <c r="G79" s="67">
        <v>7</v>
      </c>
      <c r="H79" s="29"/>
      <c r="I79" s="67">
        <v>3</v>
      </c>
      <c r="J79" s="29"/>
      <c r="K79" s="67">
        <v>0.36</v>
      </c>
      <c r="L79" s="29">
        <f t="shared" si="9"/>
        <v>36</v>
      </c>
      <c r="M79" s="30">
        <f t="shared" si="10"/>
        <v>7</v>
      </c>
      <c r="N79" s="30">
        <f t="shared" si="11"/>
        <v>3</v>
      </c>
      <c r="O79" s="30">
        <f t="shared" si="7"/>
        <v>52.363636363636367</v>
      </c>
      <c r="P79" s="28">
        <f t="shared" si="8"/>
        <v>62.363636363636367</v>
      </c>
      <c r="Q79" s="20"/>
      <c r="R79" s="78">
        <f t="shared" si="12"/>
        <v>62.363636363636367</v>
      </c>
      <c r="S79" s="75">
        <f t="shared" si="13"/>
        <v>207</v>
      </c>
      <c r="T79" s="75"/>
    </row>
    <row r="80" spans="1:20" ht="30">
      <c r="A80" s="55">
        <v>76</v>
      </c>
      <c r="B80" s="58" t="s">
        <v>240</v>
      </c>
      <c r="C80" s="88">
        <v>7005</v>
      </c>
      <c r="D80" s="42" t="s">
        <v>229</v>
      </c>
      <c r="E80" s="89" t="s">
        <v>241</v>
      </c>
      <c r="F80" s="58" t="s">
        <v>242</v>
      </c>
      <c r="G80" s="67">
        <v>19</v>
      </c>
      <c r="H80" s="29"/>
      <c r="I80" s="67">
        <v>7</v>
      </c>
      <c r="J80" s="29"/>
      <c r="K80" s="67">
        <v>0.27</v>
      </c>
      <c r="L80" s="29">
        <f t="shared" si="9"/>
        <v>27</v>
      </c>
      <c r="M80" s="30">
        <f t="shared" si="10"/>
        <v>19</v>
      </c>
      <c r="N80" s="30">
        <f t="shared" si="11"/>
        <v>7</v>
      </c>
      <c r="O80" s="30">
        <f t="shared" si="7"/>
        <v>55.63636363636364</v>
      </c>
      <c r="P80" s="28">
        <f t="shared" si="8"/>
        <v>81.63636363636364</v>
      </c>
      <c r="Q80" s="20"/>
      <c r="R80" s="78">
        <f t="shared" si="12"/>
        <v>81.63636363636364</v>
      </c>
      <c r="S80" s="75">
        <f t="shared" si="13"/>
        <v>97</v>
      </c>
      <c r="T80" s="75"/>
    </row>
    <row r="81" spans="1:20" s="21" customFormat="1" ht="30">
      <c r="A81" s="55">
        <v>77</v>
      </c>
      <c r="B81" s="49" t="s">
        <v>243</v>
      </c>
      <c r="C81" s="90">
        <v>8006</v>
      </c>
      <c r="D81" s="42" t="s">
        <v>229</v>
      </c>
      <c r="E81" s="91" t="s">
        <v>244</v>
      </c>
      <c r="F81" s="49" t="s">
        <v>231</v>
      </c>
      <c r="G81" s="67">
        <v>8</v>
      </c>
      <c r="H81" s="29"/>
      <c r="I81" s="67">
        <v>7.5</v>
      </c>
      <c r="J81" s="29"/>
      <c r="K81" s="115">
        <v>0.49</v>
      </c>
      <c r="L81" s="29">
        <f t="shared" si="9"/>
        <v>49</v>
      </c>
      <c r="M81" s="30">
        <f t="shared" si="10"/>
        <v>8</v>
      </c>
      <c r="N81" s="30">
        <f t="shared" si="11"/>
        <v>7.5</v>
      </c>
      <c r="O81" s="30">
        <f t="shared" si="7"/>
        <v>47.63636363636364</v>
      </c>
      <c r="P81" s="28">
        <f t="shared" si="8"/>
        <v>63.13636363636364</v>
      </c>
      <c r="Q81" s="20"/>
      <c r="R81" s="78">
        <f t="shared" si="12"/>
        <v>63.13636363636364</v>
      </c>
      <c r="S81" s="75">
        <f t="shared" si="13"/>
        <v>200</v>
      </c>
      <c r="T81" s="75"/>
    </row>
    <row r="82" spans="1:20" s="21" customFormat="1" ht="30">
      <c r="A82" s="55">
        <v>78</v>
      </c>
      <c r="B82" s="49" t="s">
        <v>245</v>
      </c>
      <c r="C82" s="50">
        <v>8001</v>
      </c>
      <c r="D82" s="42" t="s">
        <v>229</v>
      </c>
      <c r="E82" s="91" t="s">
        <v>244</v>
      </c>
      <c r="F82" s="49" t="s">
        <v>231</v>
      </c>
      <c r="G82" s="67">
        <v>24</v>
      </c>
      <c r="H82" s="29"/>
      <c r="I82" s="67">
        <v>7</v>
      </c>
      <c r="J82" s="29"/>
      <c r="K82" s="67">
        <v>0.28999999999999998</v>
      </c>
      <c r="L82" s="29">
        <f t="shared" si="9"/>
        <v>28.999999999999996</v>
      </c>
      <c r="M82" s="30">
        <f t="shared" si="10"/>
        <v>24</v>
      </c>
      <c r="N82" s="30">
        <f t="shared" si="11"/>
        <v>7</v>
      </c>
      <c r="O82" s="30">
        <f t="shared" si="7"/>
        <v>54.909090909090914</v>
      </c>
      <c r="P82" s="28">
        <f t="shared" si="8"/>
        <v>85.909090909090907</v>
      </c>
      <c r="Q82" s="20"/>
      <c r="R82" s="78">
        <f t="shared" si="12"/>
        <v>85.909090909090907</v>
      </c>
      <c r="S82" s="75">
        <f t="shared" si="13"/>
        <v>67</v>
      </c>
      <c r="T82" s="75"/>
    </row>
    <row r="83" spans="1:20" s="21" customFormat="1" ht="30">
      <c r="A83" s="55">
        <v>79</v>
      </c>
      <c r="B83" s="42" t="s">
        <v>246</v>
      </c>
      <c r="C83" s="50">
        <v>8003</v>
      </c>
      <c r="D83" s="42" t="s">
        <v>229</v>
      </c>
      <c r="E83" s="91" t="s">
        <v>244</v>
      </c>
      <c r="F83" s="49" t="s">
        <v>231</v>
      </c>
      <c r="G83" s="67">
        <v>13</v>
      </c>
      <c r="H83" s="29"/>
      <c r="I83" s="67">
        <v>8</v>
      </c>
      <c r="J83" s="29"/>
      <c r="K83" s="67">
        <v>0.42</v>
      </c>
      <c r="L83" s="29">
        <f t="shared" si="9"/>
        <v>42</v>
      </c>
      <c r="M83" s="30">
        <f t="shared" si="10"/>
        <v>13</v>
      </c>
      <c r="N83" s="30">
        <f t="shared" si="11"/>
        <v>8</v>
      </c>
      <c r="O83" s="30">
        <f t="shared" si="7"/>
        <v>50.18181818181818</v>
      </c>
      <c r="P83" s="28">
        <f t="shared" si="8"/>
        <v>71.181818181818187</v>
      </c>
      <c r="Q83" s="20"/>
      <c r="R83" s="78">
        <f t="shared" si="12"/>
        <v>71.181818181818187</v>
      </c>
      <c r="S83" s="75">
        <f t="shared" si="13"/>
        <v>168</v>
      </c>
      <c r="T83" s="75"/>
    </row>
    <row r="84" spans="1:20" s="21" customFormat="1" ht="30">
      <c r="A84" s="43">
        <v>80</v>
      </c>
      <c r="B84" s="58" t="s">
        <v>247</v>
      </c>
      <c r="C84" s="88">
        <v>8005</v>
      </c>
      <c r="D84" s="42" t="s">
        <v>229</v>
      </c>
      <c r="E84" s="91" t="s">
        <v>244</v>
      </c>
      <c r="F84" s="49" t="s">
        <v>231</v>
      </c>
      <c r="G84" s="67">
        <v>11</v>
      </c>
      <c r="H84" s="29"/>
      <c r="I84" s="67">
        <v>3</v>
      </c>
      <c r="J84" s="29"/>
      <c r="K84" s="67">
        <v>3</v>
      </c>
      <c r="L84" s="29">
        <f t="shared" si="9"/>
        <v>180</v>
      </c>
      <c r="M84" s="30">
        <f t="shared" si="10"/>
        <v>11</v>
      </c>
      <c r="N84" s="30">
        <f t="shared" si="11"/>
        <v>3</v>
      </c>
      <c r="O84" s="30">
        <f t="shared" si="7"/>
        <v>0</v>
      </c>
      <c r="P84" s="28">
        <f t="shared" si="8"/>
        <v>14</v>
      </c>
      <c r="Q84" s="20"/>
      <c r="R84" s="78">
        <f t="shared" si="12"/>
        <v>14</v>
      </c>
      <c r="S84" s="75">
        <f t="shared" si="13"/>
        <v>249</v>
      </c>
      <c r="T84" s="75"/>
    </row>
    <row r="85" spans="1:20" s="21" customFormat="1" ht="30">
      <c r="A85" s="43">
        <v>81</v>
      </c>
      <c r="B85" s="58" t="s">
        <v>248</v>
      </c>
      <c r="C85" s="88">
        <v>8004</v>
      </c>
      <c r="D85" s="42" t="s">
        <v>229</v>
      </c>
      <c r="E85" s="91" t="s">
        <v>244</v>
      </c>
      <c r="F85" s="49" t="s">
        <v>231</v>
      </c>
      <c r="G85" s="67">
        <v>11</v>
      </c>
      <c r="H85" s="29"/>
      <c r="I85" s="67">
        <v>5</v>
      </c>
      <c r="J85" s="29"/>
      <c r="K85" s="67">
        <v>0.32</v>
      </c>
      <c r="L85" s="29">
        <f t="shared" si="9"/>
        <v>32</v>
      </c>
      <c r="M85" s="30">
        <f t="shared" si="10"/>
        <v>11</v>
      </c>
      <c r="N85" s="30">
        <f t="shared" si="11"/>
        <v>5</v>
      </c>
      <c r="O85" s="30">
        <f t="shared" si="7"/>
        <v>53.81818181818182</v>
      </c>
      <c r="P85" s="28">
        <f t="shared" si="8"/>
        <v>69.818181818181813</v>
      </c>
      <c r="Q85" s="20"/>
      <c r="R85" s="78">
        <f t="shared" si="12"/>
        <v>69.818181818181813</v>
      </c>
      <c r="S85" s="75">
        <f t="shared" si="13"/>
        <v>175</v>
      </c>
      <c r="T85" s="75"/>
    </row>
    <row r="86" spans="1:20" s="21" customFormat="1" ht="30">
      <c r="A86" s="43">
        <v>82</v>
      </c>
      <c r="B86" s="49" t="s">
        <v>272</v>
      </c>
      <c r="C86" s="50">
        <v>7001</v>
      </c>
      <c r="D86" s="42" t="s">
        <v>249</v>
      </c>
      <c r="E86" s="44" t="s">
        <v>106</v>
      </c>
      <c r="F86" s="42" t="s">
        <v>252</v>
      </c>
      <c r="G86" s="67">
        <v>19</v>
      </c>
      <c r="H86" s="29"/>
      <c r="I86" s="67">
        <v>4.5</v>
      </c>
      <c r="J86" s="29"/>
      <c r="K86" s="67">
        <v>0.43</v>
      </c>
      <c r="L86" s="29">
        <f t="shared" si="9"/>
        <v>43</v>
      </c>
      <c r="M86" s="30">
        <f t="shared" si="10"/>
        <v>19</v>
      </c>
      <c r="N86" s="30">
        <f t="shared" si="11"/>
        <v>4.5</v>
      </c>
      <c r="O86" s="30">
        <f t="shared" si="7"/>
        <v>49.81818181818182</v>
      </c>
      <c r="P86" s="28">
        <f t="shared" si="8"/>
        <v>73.318181818181813</v>
      </c>
      <c r="Q86" s="20"/>
      <c r="R86" s="78">
        <f t="shared" si="12"/>
        <v>73.318181818181813</v>
      </c>
      <c r="S86" s="75">
        <f t="shared" si="13"/>
        <v>155</v>
      </c>
      <c r="T86" s="75"/>
    </row>
    <row r="87" spans="1:20" s="21" customFormat="1" ht="30">
      <c r="A87" s="43">
        <v>83</v>
      </c>
      <c r="B87" s="49" t="s">
        <v>273</v>
      </c>
      <c r="C87" s="50">
        <v>7006</v>
      </c>
      <c r="D87" s="42" t="s">
        <v>249</v>
      </c>
      <c r="E87" s="44" t="s">
        <v>241</v>
      </c>
      <c r="F87" s="42" t="s">
        <v>258</v>
      </c>
      <c r="G87" s="67">
        <v>20</v>
      </c>
      <c r="H87" s="29"/>
      <c r="I87" s="67">
        <v>10</v>
      </c>
      <c r="J87" s="29"/>
      <c r="K87" s="67">
        <v>0.36</v>
      </c>
      <c r="L87" s="29">
        <f t="shared" si="9"/>
        <v>36</v>
      </c>
      <c r="M87" s="30">
        <f t="shared" si="10"/>
        <v>20</v>
      </c>
      <c r="N87" s="30">
        <f t="shared" si="11"/>
        <v>10</v>
      </c>
      <c r="O87" s="30">
        <f t="shared" si="7"/>
        <v>52.363636363636367</v>
      </c>
      <c r="P87" s="28">
        <f t="shared" si="8"/>
        <v>82.363636363636374</v>
      </c>
      <c r="Q87" s="20"/>
      <c r="R87" s="78">
        <f t="shared" si="12"/>
        <v>82.363636363636374</v>
      </c>
      <c r="S87" s="75">
        <f t="shared" si="13"/>
        <v>95</v>
      </c>
      <c r="T87" s="75"/>
    </row>
    <row r="88" spans="1:20" s="21" customFormat="1" ht="30">
      <c r="A88" s="43">
        <v>84</v>
      </c>
      <c r="B88" s="42" t="s">
        <v>274</v>
      </c>
      <c r="C88" s="50">
        <v>7005</v>
      </c>
      <c r="D88" s="42" t="s">
        <v>249</v>
      </c>
      <c r="E88" s="44" t="s">
        <v>257</v>
      </c>
      <c r="F88" s="42" t="s">
        <v>258</v>
      </c>
      <c r="G88" s="67">
        <v>21</v>
      </c>
      <c r="H88" s="29"/>
      <c r="I88" s="67">
        <v>8</v>
      </c>
      <c r="J88" s="29"/>
      <c r="K88" s="67">
        <v>0.59</v>
      </c>
      <c r="L88" s="29">
        <f t="shared" si="9"/>
        <v>59</v>
      </c>
      <c r="M88" s="30">
        <f t="shared" si="10"/>
        <v>21</v>
      </c>
      <c r="N88" s="30">
        <f t="shared" si="11"/>
        <v>8</v>
      </c>
      <c r="O88" s="30">
        <f t="shared" si="7"/>
        <v>44</v>
      </c>
      <c r="P88" s="28">
        <f t="shared" si="8"/>
        <v>73</v>
      </c>
      <c r="Q88" s="20"/>
      <c r="R88" s="78">
        <f t="shared" si="12"/>
        <v>73</v>
      </c>
      <c r="S88" s="75">
        <f t="shared" si="13"/>
        <v>158</v>
      </c>
      <c r="T88" s="75"/>
    </row>
    <row r="89" spans="1:20" s="21" customFormat="1" ht="30">
      <c r="A89" s="43">
        <v>85</v>
      </c>
      <c r="B89" s="58" t="s">
        <v>275</v>
      </c>
      <c r="C89" s="88">
        <v>7009</v>
      </c>
      <c r="D89" s="42" t="s">
        <v>249</v>
      </c>
      <c r="E89" s="89" t="s">
        <v>106</v>
      </c>
      <c r="F89" s="42" t="s">
        <v>252</v>
      </c>
      <c r="G89" s="67">
        <v>23</v>
      </c>
      <c r="H89" s="29"/>
      <c r="I89" s="67">
        <v>9.9</v>
      </c>
      <c r="J89" s="29"/>
      <c r="K89" s="67">
        <v>0.27</v>
      </c>
      <c r="L89" s="29">
        <f t="shared" si="9"/>
        <v>27</v>
      </c>
      <c r="M89" s="30">
        <f t="shared" si="10"/>
        <v>23</v>
      </c>
      <c r="N89" s="30">
        <f t="shared" si="11"/>
        <v>9.9</v>
      </c>
      <c r="O89" s="30">
        <f t="shared" si="7"/>
        <v>55.63636363636364</v>
      </c>
      <c r="P89" s="28">
        <f t="shared" si="8"/>
        <v>88.536363636363632</v>
      </c>
      <c r="Q89" s="20"/>
      <c r="R89" s="78">
        <f t="shared" si="12"/>
        <v>88.536363636363632</v>
      </c>
      <c r="S89" s="75">
        <f t="shared" si="13"/>
        <v>45</v>
      </c>
      <c r="T89" s="75"/>
    </row>
    <row r="90" spans="1:20" s="21" customFormat="1" ht="30">
      <c r="A90" s="60">
        <v>86</v>
      </c>
      <c r="B90" s="58" t="s">
        <v>276</v>
      </c>
      <c r="C90" s="88">
        <v>7013</v>
      </c>
      <c r="D90" s="42" t="s">
        <v>249</v>
      </c>
      <c r="E90" s="89" t="s">
        <v>115</v>
      </c>
      <c r="F90" s="42" t="s">
        <v>250</v>
      </c>
      <c r="G90" s="67">
        <v>15</v>
      </c>
      <c r="H90" s="29"/>
      <c r="I90" s="67">
        <v>10</v>
      </c>
      <c r="J90" s="29"/>
      <c r="K90" s="67">
        <v>0.5</v>
      </c>
      <c r="L90" s="29">
        <f t="shared" si="9"/>
        <v>50</v>
      </c>
      <c r="M90" s="30">
        <f t="shared" si="10"/>
        <v>15</v>
      </c>
      <c r="N90" s="30">
        <f t="shared" si="11"/>
        <v>10</v>
      </c>
      <c r="O90" s="30">
        <f t="shared" si="7"/>
        <v>47.272727272727273</v>
      </c>
      <c r="P90" s="28">
        <f t="shared" si="8"/>
        <v>72.27272727272728</v>
      </c>
      <c r="Q90" s="20"/>
      <c r="R90" s="78">
        <f t="shared" si="12"/>
        <v>72.27272727272728</v>
      </c>
      <c r="S90" s="75">
        <f t="shared" si="13"/>
        <v>161</v>
      </c>
      <c r="T90" s="75"/>
    </row>
    <row r="91" spans="1:20" s="21" customFormat="1" ht="30">
      <c r="A91" s="43">
        <v>87</v>
      </c>
      <c r="B91" s="42" t="s">
        <v>277</v>
      </c>
      <c r="C91" s="50">
        <v>7009</v>
      </c>
      <c r="D91" s="42" t="s">
        <v>249</v>
      </c>
      <c r="E91" s="44" t="s">
        <v>115</v>
      </c>
      <c r="F91" s="42" t="s">
        <v>250</v>
      </c>
      <c r="G91" s="67">
        <v>22</v>
      </c>
      <c r="H91" s="29"/>
      <c r="I91" s="67">
        <v>9.9</v>
      </c>
      <c r="J91" s="29"/>
      <c r="K91" s="67">
        <v>0.37</v>
      </c>
      <c r="L91" s="29">
        <f t="shared" si="9"/>
        <v>37</v>
      </c>
      <c r="M91" s="30">
        <f t="shared" si="10"/>
        <v>22</v>
      </c>
      <c r="N91" s="30">
        <f t="shared" si="11"/>
        <v>9.9</v>
      </c>
      <c r="O91" s="30">
        <f t="shared" si="7"/>
        <v>52</v>
      </c>
      <c r="P91" s="28">
        <f t="shared" si="8"/>
        <v>83.9</v>
      </c>
      <c r="Q91" s="20"/>
      <c r="R91" s="78">
        <f t="shared" si="12"/>
        <v>83.9</v>
      </c>
      <c r="S91" s="75">
        <f t="shared" si="13"/>
        <v>85</v>
      </c>
      <c r="T91" s="75"/>
    </row>
    <row r="92" spans="1:20" s="21" customFormat="1" ht="30">
      <c r="A92" s="43">
        <v>88</v>
      </c>
      <c r="B92" s="42" t="s">
        <v>278</v>
      </c>
      <c r="C92" s="50">
        <v>7012</v>
      </c>
      <c r="D92" s="42" t="s">
        <v>249</v>
      </c>
      <c r="E92" s="44" t="s">
        <v>115</v>
      </c>
      <c r="F92" s="42" t="s">
        <v>250</v>
      </c>
      <c r="G92" s="67">
        <v>21</v>
      </c>
      <c r="H92" s="29"/>
      <c r="I92" s="67">
        <v>10</v>
      </c>
      <c r="J92" s="29"/>
      <c r="K92" s="67">
        <v>0.56000000000000005</v>
      </c>
      <c r="L92" s="29">
        <f t="shared" si="9"/>
        <v>56.000000000000007</v>
      </c>
      <c r="M92" s="30">
        <f t="shared" si="10"/>
        <v>21</v>
      </c>
      <c r="N92" s="30">
        <f t="shared" si="11"/>
        <v>10</v>
      </c>
      <c r="O92" s="30">
        <f t="shared" si="7"/>
        <v>45.090909090909093</v>
      </c>
      <c r="P92" s="28">
        <f t="shared" si="8"/>
        <v>76.090909090909093</v>
      </c>
      <c r="Q92" s="20"/>
      <c r="R92" s="78">
        <f t="shared" si="12"/>
        <v>76.090909090909093</v>
      </c>
      <c r="S92" s="75">
        <f t="shared" si="13"/>
        <v>138</v>
      </c>
      <c r="T92" s="75"/>
    </row>
    <row r="93" spans="1:20" s="21" customFormat="1" ht="30">
      <c r="A93" s="43">
        <v>89</v>
      </c>
      <c r="B93" s="49" t="s">
        <v>279</v>
      </c>
      <c r="C93" s="90">
        <v>7014</v>
      </c>
      <c r="D93" s="42" t="s">
        <v>249</v>
      </c>
      <c r="E93" s="91" t="s">
        <v>106</v>
      </c>
      <c r="F93" s="42" t="s">
        <v>252</v>
      </c>
      <c r="G93" s="67">
        <v>6.5</v>
      </c>
      <c r="H93" s="29"/>
      <c r="I93" s="67">
        <v>6.3</v>
      </c>
      <c r="J93" s="29"/>
      <c r="K93" s="115">
        <v>1.36</v>
      </c>
      <c r="L93" s="29">
        <f t="shared" si="9"/>
        <v>96</v>
      </c>
      <c r="M93" s="30">
        <f t="shared" si="10"/>
        <v>6.5</v>
      </c>
      <c r="N93" s="30">
        <f t="shared" si="11"/>
        <v>6.3</v>
      </c>
      <c r="O93" s="30">
        <f t="shared" si="7"/>
        <v>30.545454545454547</v>
      </c>
      <c r="P93" s="28">
        <f t="shared" si="8"/>
        <v>43.345454545454544</v>
      </c>
      <c r="Q93" s="20"/>
      <c r="R93" s="78">
        <f t="shared" si="12"/>
        <v>43.345454545454544</v>
      </c>
      <c r="S93" s="75">
        <f t="shared" si="13"/>
        <v>227</v>
      </c>
      <c r="T93" s="75"/>
    </row>
    <row r="94" spans="1:20" s="21" customFormat="1" ht="30">
      <c r="A94" s="43">
        <v>90</v>
      </c>
      <c r="B94" s="49" t="s">
        <v>280</v>
      </c>
      <c r="C94" s="50">
        <v>7015</v>
      </c>
      <c r="D94" s="42" t="s">
        <v>249</v>
      </c>
      <c r="E94" s="44" t="s">
        <v>106</v>
      </c>
      <c r="F94" s="42" t="s">
        <v>252</v>
      </c>
      <c r="G94" s="67">
        <v>25</v>
      </c>
      <c r="H94" s="29"/>
      <c r="I94" s="67">
        <v>9</v>
      </c>
      <c r="J94" s="29"/>
      <c r="K94" s="67">
        <v>0.51</v>
      </c>
      <c r="L94" s="29">
        <f t="shared" si="9"/>
        <v>51</v>
      </c>
      <c r="M94" s="30">
        <f t="shared" si="10"/>
        <v>25</v>
      </c>
      <c r="N94" s="30">
        <f t="shared" si="11"/>
        <v>9</v>
      </c>
      <c r="O94" s="30">
        <f t="shared" si="7"/>
        <v>46.909090909090914</v>
      </c>
      <c r="P94" s="28">
        <f t="shared" si="8"/>
        <v>80.909090909090907</v>
      </c>
      <c r="Q94" s="20"/>
      <c r="R94" s="78">
        <f t="shared" si="12"/>
        <v>80.909090909090907</v>
      </c>
      <c r="S94" s="75">
        <f t="shared" si="13"/>
        <v>104</v>
      </c>
      <c r="T94" s="75"/>
    </row>
    <row r="95" spans="1:20" s="21" customFormat="1" ht="30">
      <c r="A95" s="43">
        <v>91</v>
      </c>
      <c r="B95" s="42" t="s">
        <v>281</v>
      </c>
      <c r="C95" s="50">
        <v>7017</v>
      </c>
      <c r="D95" s="42" t="s">
        <v>249</v>
      </c>
      <c r="E95" s="44" t="s">
        <v>106</v>
      </c>
      <c r="F95" s="42" t="s">
        <v>252</v>
      </c>
      <c r="G95" s="67">
        <v>17</v>
      </c>
      <c r="H95" s="29"/>
      <c r="I95" s="67">
        <v>6.3</v>
      </c>
      <c r="J95" s="29"/>
      <c r="K95" s="67">
        <v>0.37</v>
      </c>
      <c r="L95" s="29">
        <f t="shared" si="9"/>
        <v>37</v>
      </c>
      <c r="M95" s="30">
        <f t="shared" si="10"/>
        <v>17</v>
      </c>
      <c r="N95" s="30">
        <f t="shared" si="11"/>
        <v>6.3</v>
      </c>
      <c r="O95" s="30">
        <f t="shared" si="7"/>
        <v>52</v>
      </c>
      <c r="P95" s="28">
        <f t="shared" si="8"/>
        <v>75.3</v>
      </c>
      <c r="Q95" s="20"/>
      <c r="R95" s="78">
        <f t="shared" si="12"/>
        <v>75.3</v>
      </c>
      <c r="S95" s="75">
        <f t="shared" si="13"/>
        <v>146</v>
      </c>
      <c r="T95" s="75"/>
    </row>
    <row r="96" spans="1:20" s="21" customFormat="1" ht="30">
      <c r="A96" s="43">
        <v>92</v>
      </c>
      <c r="B96" s="58" t="s">
        <v>282</v>
      </c>
      <c r="C96" s="88">
        <v>7020</v>
      </c>
      <c r="D96" s="42" t="s">
        <v>249</v>
      </c>
      <c r="E96" s="89" t="s">
        <v>106</v>
      </c>
      <c r="F96" s="42" t="s">
        <v>252</v>
      </c>
      <c r="G96" s="67">
        <v>23</v>
      </c>
      <c r="H96" s="29"/>
      <c r="I96" s="67">
        <v>9.9</v>
      </c>
      <c r="J96" s="29"/>
      <c r="K96" s="67">
        <v>0.43</v>
      </c>
      <c r="L96" s="29">
        <f t="shared" si="9"/>
        <v>43</v>
      </c>
      <c r="M96" s="30">
        <f t="shared" si="10"/>
        <v>23</v>
      </c>
      <c r="N96" s="30">
        <f t="shared" si="11"/>
        <v>9.9</v>
      </c>
      <c r="O96" s="30">
        <f t="shared" si="7"/>
        <v>49.81818181818182</v>
      </c>
      <c r="P96" s="28">
        <f t="shared" si="8"/>
        <v>82.718181818181819</v>
      </c>
      <c r="Q96" s="20"/>
      <c r="R96" s="78">
        <f t="shared" si="12"/>
        <v>82.718181818181819</v>
      </c>
      <c r="S96" s="75">
        <f t="shared" si="13"/>
        <v>93</v>
      </c>
      <c r="T96" s="75"/>
    </row>
    <row r="97" spans="1:20" s="21" customFormat="1" ht="30">
      <c r="A97" s="43">
        <v>93</v>
      </c>
      <c r="B97" s="49" t="s">
        <v>283</v>
      </c>
      <c r="C97" s="50">
        <v>8003</v>
      </c>
      <c r="D97" s="42" t="s">
        <v>249</v>
      </c>
      <c r="E97" s="44" t="s">
        <v>270</v>
      </c>
      <c r="F97" s="42" t="s">
        <v>251</v>
      </c>
      <c r="G97" s="67">
        <v>19</v>
      </c>
      <c r="H97" s="29"/>
      <c r="I97" s="67">
        <v>10</v>
      </c>
      <c r="J97" s="29"/>
      <c r="K97" s="67">
        <v>0.39</v>
      </c>
      <c r="L97" s="29">
        <f t="shared" si="9"/>
        <v>39</v>
      </c>
      <c r="M97" s="30">
        <f t="shared" si="10"/>
        <v>19</v>
      </c>
      <c r="N97" s="30">
        <f t="shared" si="11"/>
        <v>10</v>
      </c>
      <c r="O97" s="30">
        <f t="shared" si="7"/>
        <v>51.272727272727273</v>
      </c>
      <c r="P97" s="28">
        <f t="shared" si="8"/>
        <v>80.27272727272728</v>
      </c>
      <c r="Q97" s="20"/>
      <c r="R97" s="78">
        <f t="shared" si="12"/>
        <v>80.27272727272728</v>
      </c>
      <c r="S97" s="75">
        <f t="shared" si="13"/>
        <v>112</v>
      </c>
      <c r="T97" s="75"/>
    </row>
    <row r="98" spans="1:20" s="21" customFormat="1" ht="30">
      <c r="A98" s="43">
        <v>94</v>
      </c>
      <c r="B98" s="49" t="s">
        <v>284</v>
      </c>
      <c r="C98" s="50">
        <v>8004</v>
      </c>
      <c r="D98" s="42" t="s">
        <v>249</v>
      </c>
      <c r="E98" s="44" t="s">
        <v>270</v>
      </c>
      <c r="F98" s="42" t="s">
        <v>251</v>
      </c>
      <c r="G98" s="67">
        <v>16</v>
      </c>
      <c r="H98" s="29"/>
      <c r="I98" s="67">
        <v>7.9</v>
      </c>
      <c r="J98" s="29"/>
      <c r="K98" s="67">
        <v>0.56000000000000005</v>
      </c>
      <c r="L98" s="29">
        <f t="shared" si="9"/>
        <v>56.000000000000007</v>
      </c>
      <c r="M98" s="30">
        <f t="shared" si="10"/>
        <v>16</v>
      </c>
      <c r="N98" s="30">
        <f t="shared" si="11"/>
        <v>7.9</v>
      </c>
      <c r="O98" s="30">
        <f t="shared" si="7"/>
        <v>45.090909090909093</v>
      </c>
      <c r="P98" s="28">
        <f t="shared" si="8"/>
        <v>68.990909090909099</v>
      </c>
      <c r="Q98" s="20"/>
      <c r="R98" s="78">
        <f t="shared" si="12"/>
        <v>68.990909090909099</v>
      </c>
      <c r="S98" s="75">
        <f t="shared" si="13"/>
        <v>180</v>
      </c>
      <c r="T98" s="75"/>
    </row>
    <row r="99" spans="1:20" s="21" customFormat="1" ht="30">
      <c r="A99" s="60">
        <v>95</v>
      </c>
      <c r="B99" s="42" t="s">
        <v>285</v>
      </c>
      <c r="C99" s="50">
        <v>8006</v>
      </c>
      <c r="D99" s="42" t="s">
        <v>249</v>
      </c>
      <c r="E99" s="44" t="s">
        <v>270</v>
      </c>
      <c r="F99" s="42" t="s">
        <v>251</v>
      </c>
      <c r="G99" s="67">
        <v>17</v>
      </c>
      <c r="H99" s="29"/>
      <c r="I99" s="67">
        <v>9.5</v>
      </c>
      <c r="J99" s="29"/>
      <c r="K99" s="67">
        <v>0.55000000000000004</v>
      </c>
      <c r="L99" s="29">
        <f t="shared" si="9"/>
        <v>55.000000000000007</v>
      </c>
      <c r="M99" s="30">
        <f t="shared" si="10"/>
        <v>17</v>
      </c>
      <c r="N99" s="30">
        <f t="shared" si="11"/>
        <v>9.5</v>
      </c>
      <c r="O99" s="30">
        <f t="shared" si="7"/>
        <v>45.454545454545453</v>
      </c>
      <c r="P99" s="28">
        <f t="shared" si="8"/>
        <v>71.954545454545453</v>
      </c>
      <c r="Q99" s="20"/>
      <c r="R99" s="78">
        <f t="shared" si="12"/>
        <v>71.954545454545453</v>
      </c>
      <c r="S99" s="75">
        <f t="shared" si="13"/>
        <v>163</v>
      </c>
      <c r="T99" s="75"/>
    </row>
    <row r="100" spans="1:20" s="21" customFormat="1" ht="30">
      <c r="A100" s="43">
        <v>96</v>
      </c>
      <c r="B100" s="58" t="s">
        <v>286</v>
      </c>
      <c r="C100" s="88">
        <v>8011</v>
      </c>
      <c r="D100" s="42" t="s">
        <v>249</v>
      </c>
      <c r="E100" s="89" t="s">
        <v>267</v>
      </c>
      <c r="F100" s="42" t="s">
        <v>258</v>
      </c>
      <c r="G100" s="67">
        <v>22</v>
      </c>
      <c r="H100" s="29"/>
      <c r="I100" s="67">
        <v>9.8000000000000007</v>
      </c>
      <c r="J100" s="29"/>
      <c r="K100" s="67">
        <v>0.51</v>
      </c>
      <c r="L100" s="29">
        <f t="shared" si="9"/>
        <v>51</v>
      </c>
      <c r="M100" s="30">
        <f t="shared" si="10"/>
        <v>22</v>
      </c>
      <c r="N100" s="30">
        <f t="shared" si="11"/>
        <v>9.8000000000000007</v>
      </c>
      <c r="O100" s="30">
        <f t="shared" si="7"/>
        <v>46.909090909090914</v>
      </c>
      <c r="P100" s="28">
        <f t="shared" si="8"/>
        <v>78.709090909090918</v>
      </c>
      <c r="Q100" s="20"/>
      <c r="R100" s="78">
        <f t="shared" si="12"/>
        <v>78.709090909090918</v>
      </c>
      <c r="S100" s="75">
        <f t="shared" si="13"/>
        <v>122</v>
      </c>
      <c r="T100" s="75"/>
    </row>
    <row r="101" spans="1:20" s="21" customFormat="1" ht="30">
      <c r="A101" s="43">
        <v>97</v>
      </c>
      <c r="B101" s="58" t="s">
        <v>287</v>
      </c>
      <c r="C101" s="88">
        <v>8007</v>
      </c>
      <c r="D101" s="42" t="s">
        <v>249</v>
      </c>
      <c r="E101" s="89" t="s">
        <v>27</v>
      </c>
      <c r="F101" s="42" t="s">
        <v>251</v>
      </c>
      <c r="G101" s="67">
        <v>20</v>
      </c>
      <c r="H101" s="29"/>
      <c r="I101" s="67">
        <v>8</v>
      </c>
      <c r="J101" s="29"/>
      <c r="K101" s="67">
        <v>0.43</v>
      </c>
      <c r="L101" s="29">
        <f t="shared" si="9"/>
        <v>43</v>
      </c>
      <c r="M101" s="30">
        <f t="shared" si="10"/>
        <v>20</v>
      </c>
      <c r="N101" s="30">
        <f t="shared" si="11"/>
        <v>8</v>
      </c>
      <c r="O101" s="30">
        <f t="shared" si="7"/>
        <v>49.81818181818182</v>
      </c>
      <c r="P101" s="28">
        <f t="shared" si="8"/>
        <v>77.818181818181813</v>
      </c>
      <c r="Q101" s="20"/>
      <c r="R101" s="78">
        <f t="shared" si="12"/>
        <v>77.818181818181813</v>
      </c>
      <c r="S101" s="75">
        <f t="shared" si="13"/>
        <v>127</v>
      </c>
      <c r="T101" s="75"/>
    </row>
    <row r="102" spans="1:20" s="21" customFormat="1" ht="30">
      <c r="A102" s="43">
        <v>98</v>
      </c>
      <c r="B102" s="42" t="s">
        <v>288</v>
      </c>
      <c r="C102" s="50">
        <v>8008</v>
      </c>
      <c r="D102" s="42" t="s">
        <v>249</v>
      </c>
      <c r="E102" s="44" t="s">
        <v>27</v>
      </c>
      <c r="F102" s="42" t="s">
        <v>251</v>
      </c>
      <c r="G102" s="67">
        <v>16</v>
      </c>
      <c r="H102" s="29"/>
      <c r="I102" s="67">
        <v>10</v>
      </c>
      <c r="J102" s="29"/>
      <c r="K102" s="67">
        <v>0.44</v>
      </c>
      <c r="L102" s="29">
        <f t="shared" si="9"/>
        <v>44</v>
      </c>
      <c r="M102" s="30">
        <f t="shared" si="10"/>
        <v>16</v>
      </c>
      <c r="N102" s="30">
        <f t="shared" si="11"/>
        <v>10</v>
      </c>
      <c r="O102" s="30">
        <f t="shared" si="7"/>
        <v>49.454545454545453</v>
      </c>
      <c r="P102" s="28">
        <f t="shared" si="8"/>
        <v>75.454545454545453</v>
      </c>
      <c r="Q102" s="20"/>
      <c r="R102" s="78">
        <f t="shared" si="12"/>
        <v>75.454545454545453</v>
      </c>
      <c r="S102" s="75">
        <f t="shared" si="13"/>
        <v>144</v>
      </c>
      <c r="T102" s="75"/>
    </row>
    <row r="103" spans="1:20" s="21" customFormat="1" ht="30">
      <c r="A103" s="43">
        <v>99</v>
      </c>
      <c r="B103" s="42" t="s">
        <v>289</v>
      </c>
      <c r="C103" s="50">
        <v>8009</v>
      </c>
      <c r="D103" s="42" t="s">
        <v>249</v>
      </c>
      <c r="E103" s="44" t="s">
        <v>27</v>
      </c>
      <c r="F103" s="42" t="s">
        <v>251</v>
      </c>
      <c r="G103" s="67">
        <v>20</v>
      </c>
      <c r="H103" s="29"/>
      <c r="I103" s="67">
        <v>10</v>
      </c>
      <c r="J103" s="29"/>
      <c r="K103" s="67">
        <v>0.3</v>
      </c>
      <c r="L103" s="29">
        <f t="shared" si="9"/>
        <v>30</v>
      </c>
      <c r="M103" s="30">
        <f t="shared" si="10"/>
        <v>20</v>
      </c>
      <c r="N103" s="30">
        <f t="shared" si="11"/>
        <v>10</v>
      </c>
      <c r="O103" s="30">
        <f t="shared" si="7"/>
        <v>54.545454545454547</v>
      </c>
      <c r="P103" s="28">
        <f t="shared" si="8"/>
        <v>84.545454545454547</v>
      </c>
      <c r="Q103" s="20"/>
      <c r="R103" s="78">
        <f t="shared" si="12"/>
        <v>84.545454545454547</v>
      </c>
      <c r="S103" s="75">
        <f t="shared" si="13"/>
        <v>74</v>
      </c>
      <c r="T103" s="75"/>
    </row>
    <row r="104" spans="1:20" s="21" customFormat="1" ht="30">
      <c r="A104" s="43">
        <v>100</v>
      </c>
      <c r="B104" s="49" t="s">
        <v>290</v>
      </c>
      <c r="C104" s="90">
        <v>8010</v>
      </c>
      <c r="D104" s="42" t="s">
        <v>249</v>
      </c>
      <c r="E104" s="91" t="s">
        <v>267</v>
      </c>
      <c r="F104" s="42" t="s">
        <v>258</v>
      </c>
      <c r="G104" s="67">
        <v>25</v>
      </c>
      <c r="H104" s="29"/>
      <c r="I104" s="67">
        <v>8.9</v>
      </c>
      <c r="J104" s="29"/>
      <c r="K104" s="115">
        <v>0.44</v>
      </c>
      <c r="L104" s="29">
        <f t="shared" si="9"/>
        <v>44</v>
      </c>
      <c r="M104" s="30">
        <f t="shared" si="10"/>
        <v>25</v>
      </c>
      <c r="N104" s="30">
        <f t="shared" si="11"/>
        <v>8.9</v>
      </c>
      <c r="O104" s="30">
        <f t="shared" si="7"/>
        <v>49.454545454545453</v>
      </c>
      <c r="P104" s="28">
        <f t="shared" si="8"/>
        <v>83.354545454545445</v>
      </c>
      <c r="Q104" s="20"/>
      <c r="R104" s="78">
        <f t="shared" si="12"/>
        <v>83.354545454545445</v>
      </c>
      <c r="S104" s="75">
        <f t="shared" si="13"/>
        <v>92</v>
      </c>
      <c r="T104" s="75"/>
    </row>
    <row r="105" spans="1:20" ht="30">
      <c r="A105" s="43">
        <v>101</v>
      </c>
      <c r="B105" s="49" t="s">
        <v>291</v>
      </c>
      <c r="C105" s="50">
        <v>8012</v>
      </c>
      <c r="D105" s="42" t="s">
        <v>249</v>
      </c>
      <c r="E105" s="44" t="s">
        <v>267</v>
      </c>
      <c r="F105" s="42" t="s">
        <v>258</v>
      </c>
      <c r="G105" s="67">
        <v>16.5</v>
      </c>
      <c r="H105" s="29"/>
      <c r="I105" s="67">
        <v>9.8000000000000007</v>
      </c>
      <c r="J105" s="29"/>
      <c r="K105" s="67">
        <v>0.28999999999999998</v>
      </c>
      <c r="L105" s="29">
        <f t="shared" si="9"/>
        <v>28.999999999999996</v>
      </c>
      <c r="M105" s="30">
        <f t="shared" si="10"/>
        <v>16.5</v>
      </c>
      <c r="N105" s="30">
        <f t="shared" si="11"/>
        <v>9.8000000000000007</v>
      </c>
      <c r="O105" s="30">
        <f t="shared" si="7"/>
        <v>54.909090909090914</v>
      </c>
      <c r="P105" s="28">
        <f t="shared" si="8"/>
        <v>81.209090909090918</v>
      </c>
      <c r="Q105" s="20"/>
      <c r="R105" s="78">
        <f t="shared" si="12"/>
        <v>81.209090909090918</v>
      </c>
      <c r="S105" s="75">
        <f t="shared" si="13"/>
        <v>102</v>
      </c>
      <c r="T105" s="75"/>
    </row>
    <row r="106" spans="1:20" ht="30">
      <c r="A106" s="60">
        <v>102</v>
      </c>
      <c r="B106" s="42" t="s">
        <v>292</v>
      </c>
      <c r="C106" s="50">
        <v>8014</v>
      </c>
      <c r="D106" s="42" t="s">
        <v>249</v>
      </c>
      <c r="E106" s="44" t="s">
        <v>267</v>
      </c>
      <c r="F106" s="42" t="s">
        <v>258</v>
      </c>
      <c r="G106" s="67">
        <v>21</v>
      </c>
      <c r="H106" s="29"/>
      <c r="I106" s="67">
        <v>10</v>
      </c>
      <c r="J106" s="29"/>
      <c r="K106" s="67">
        <v>0.42</v>
      </c>
      <c r="L106" s="29">
        <f t="shared" si="9"/>
        <v>42</v>
      </c>
      <c r="M106" s="30">
        <f t="shared" si="10"/>
        <v>21</v>
      </c>
      <c r="N106" s="30">
        <f t="shared" si="11"/>
        <v>10</v>
      </c>
      <c r="O106" s="30">
        <f t="shared" si="7"/>
        <v>50.18181818181818</v>
      </c>
      <c r="P106" s="28">
        <f t="shared" si="8"/>
        <v>81.181818181818187</v>
      </c>
      <c r="Q106" s="20"/>
      <c r="R106" s="78">
        <f t="shared" si="12"/>
        <v>81.181818181818187</v>
      </c>
      <c r="S106" s="75">
        <f t="shared" si="13"/>
        <v>103</v>
      </c>
      <c r="T106" s="75"/>
    </row>
    <row r="107" spans="1:20" ht="30">
      <c r="A107" s="43">
        <v>103</v>
      </c>
      <c r="B107" s="49" t="s">
        <v>298</v>
      </c>
      <c r="C107" s="50"/>
      <c r="D107" s="42" t="s">
        <v>293</v>
      </c>
      <c r="E107" s="44" t="s">
        <v>299</v>
      </c>
      <c r="F107" s="42" t="s">
        <v>295</v>
      </c>
      <c r="G107" s="67">
        <v>12</v>
      </c>
      <c r="H107" s="29"/>
      <c r="I107" s="29">
        <v>8</v>
      </c>
      <c r="J107" s="29"/>
      <c r="K107" s="67">
        <v>1.02</v>
      </c>
      <c r="L107" s="29">
        <f t="shared" si="9"/>
        <v>62</v>
      </c>
      <c r="M107" s="30">
        <f t="shared" si="10"/>
        <v>12</v>
      </c>
      <c r="N107" s="30">
        <f t="shared" si="11"/>
        <v>8</v>
      </c>
      <c r="O107" s="30">
        <f t="shared" si="7"/>
        <v>42.909090909090914</v>
      </c>
      <c r="P107" s="28">
        <f t="shared" si="8"/>
        <v>62.909090909090914</v>
      </c>
      <c r="Q107" s="20"/>
      <c r="R107" s="78">
        <f t="shared" si="12"/>
        <v>62.909090909090914</v>
      </c>
      <c r="S107" s="75">
        <f t="shared" si="13"/>
        <v>203</v>
      </c>
      <c r="T107" s="75"/>
    </row>
    <row r="108" spans="1:20" ht="30">
      <c r="A108" s="43">
        <v>104</v>
      </c>
      <c r="B108" s="49" t="s">
        <v>296</v>
      </c>
      <c r="C108" s="50"/>
      <c r="D108" s="42" t="s">
        <v>293</v>
      </c>
      <c r="E108" s="44" t="s">
        <v>297</v>
      </c>
      <c r="F108" s="42" t="s">
        <v>294</v>
      </c>
      <c r="G108" s="67">
        <v>13</v>
      </c>
      <c r="H108" s="29"/>
      <c r="I108" s="29">
        <v>5.5</v>
      </c>
      <c r="J108" s="29"/>
      <c r="K108" s="67">
        <v>0.56999999999999995</v>
      </c>
      <c r="L108" s="29">
        <f t="shared" si="9"/>
        <v>56.999999999999993</v>
      </c>
      <c r="M108" s="30">
        <f t="shared" si="10"/>
        <v>13</v>
      </c>
      <c r="N108" s="30">
        <f t="shared" si="11"/>
        <v>5.5</v>
      </c>
      <c r="O108" s="30">
        <f t="shared" si="7"/>
        <v>44.727272727272727</v>
      </c>
      <c r="P108" s="28">
        <f t="shared" si="8"/>
        <v>63.227272727272727</v>
      </c>
      <c r="Q108" s="20"/>
      <c r="R108" s="78">
        <f t="shared" si="12"/>
        <v>63.227272727272727</v>
      </c>
      <c r="S108" s="75">
        <f t="shared" si="13"/>
        <v>197</v>
      </c>
      <c r="T108" s="75"/>
    </row>
    <row r="109" spans="1:20" ht="30">
      <c r="A109" s="43">
        <v>105</v>
      </c>
      <c r="B109" s="49" t="s">
        <v>300</v>
      </c>
      <c r="C109" s="50"/>
      <c r="D109" s="42" t="s">
        <v>293</v>
      </c>
      <c r="E109" s="44" t="s">
        <v>301</v>
      </c>
      <c r="F109" s="42" t="s">
        <v>294</v>
      </c>
      <c r="G109" s="67">
        <v>17</v>
      </c>
      <c r="H109" s="29"/>
      <c r="I109" s="29">
        <v>7.4</v>
      </c>
      <c r="J109" s="29"/>
      <c r="K109" s="67">
        <v>0.36</v>
      </c>
      <c r="L109" s="29">
        <f t="shared" si="9"/>
        <v>36</v>
      </c>
      <c r="M109" s="30">
        <f t="shared" si="10"/>
        <v>17</v>
      </c>
      <c r="N109" s="30">
        <f t="shared" si="11"/>
        <v>7.4</v>
      </c>
      <c r="O109" s="30">
        <f t="shared" si="7"/>
        <v>52.363636363636367</v>
      </c>
      <c r="P109" s="28">
        <f t="shared" si="8"/>
        <v>76.763636363636365</v>
      </c>
      <c r="Q109" s="20"/>
      <c r="R109" s="78">
        <f t="shared" si="12"/>
        <v>76.763636363636365</v>
      </c>
      <c r="S109" s="75">
        <f t="shared" si="13"/>
        <v>135</v>
      </c>
      <c r="T109" s="75"/>
    </row>
    <row r="110" spans="1:20" ht="30">
      <c r="A110" s="43">
        <v>106</v>
      </c>
      <c r="B110" s="49" t="s">
        <v>302</v>
      </c>
      <c r="C110" s="50"/>
      <c r="D110" s="42" t="s">
        <v>293</v>
      </c>
      <c r="E110" s="44" t="s">
        <v>301</v>
      </c>
      <c r="F110" s="42" t="s">
        <v>294</v>
      </c>
      <c r="G110" s="67">
        <v>16</v>
      </c>
      <c r="H110" s="29"/>
      <c r="I110" s="29">
        <v>8.1999999999999993</v>
      </c>
      <c r="J110" s="29"/>
      <c r="K110" s="67">
        <v>0.25</v>
      </c>
      <c r="L110" s="29">
        <f t="shared" si="9"/>
        <v>25</v>
      </c>
      <c r="M110" s="30">
        <f t="shared" si="10"/>
        <v>16</v>
      </c>
      <c r="N110" s="30">
        <f t="shared" si="11"/>
        <v>8.1999999999999993</v>
      </c>
      <c r="O110" s="30">
        <f t="shared" si="7"/>
        <v>56.363636363636367</v>
      </c>
      <c r="P110" s="28">
        <f t="shared" si="8"/>
        <v>80.563636363636363</v>
      </c>
      <c r="Q110" s="20"/>
      <c r="R110" s="78">
        <f t="shared" si="12"/>
        <v>80.563636363636363</v>
      </c>
      <c r="S110" s="75">
        <f t="shared" si="13"/>
        <v>110</v>
      </c>
      <c r="T110" s="75"/>
    </row>
    <row r="111" spans="1:20" ht="30">
      <c r="A111" s="60">
        <v>107</v>
      </c>
      <c r="B111" s="42" t="s">
        <v>306</v>
      </c>
      <c r="C111" s="50"/>
      <c r="D111" s="42" t="s">
        <v>303</v>
      </c>
      <c r="E111" s="44">
        <v>8</v>
      </c>
      <c r="F111" s="42" t="s">
        <v>304</v>
      </c>
      <c r="G111" s="67">
        <v>20</v>
      </c>
      <c r="H111" s="29"/>
      <c r="I111" s="29"/>
      <c r="J111" s="29"/>
      <c r="K111" s="29"/>
      <c r="L111" s="29" t="str">
        <f t="shared" si="9"/>
        <v/>
      </c>
      <c r="M111" s="30">
        <f t="shared" si="10"/>
        <v>20</v>
      </c>
      <c r="N111" s="30" t="str">
        <f t="shared" si="11"/>
        <v>0</v>
      </c>
      <c r="O111" s="30" t="str">
        <f t="shared" si="7"/>
        <v>0</v>
      </c>
      <c r="P111" s="28">
        <f t="shared" si="8"/>
        <v>20</v>
      </c>
      <c r="Q111" s="20"/>
      <c r="R111" s="78">
        <f t="shared" si="12"/>
        <v>20</v>
      </c>
      <c r="S111" s="75">
        <f t="shared" si="13"/>
        <v>247</v>
      </c>
      <c r="T111" s="75"/>
    </row>
    <row r="112" spans="1:20" ht="30">
      <c r="A112" s="60">
        <v>108</v>
      </c>
      <c r="B112" s="49" t="s">
        <v>310</v>
      </c>
      <c r="C112" s="50">
        <v>7001</v>
      </c>
      <c r="D112" s="42" t="s">
        <v>307</v>
      </c>
      <c r="E112" s="44" t="s">
        <v>142</v>
      </c>
      <c r="F112" s="42" t="s">
        <v>308</v>
      </c>
      <c r="G112" s="67">
        <v>20</v>
      </c>
      <c r="H112" s="29"/>
      <c r="I112" s="67">
        <v>6.5</v>
      </c>
      <c r="J112" s="29"/>
      <c r="K112" s="67">
        <v>1.49</v>
      </c>
      <c r="L112" s="29">
        <f t="shared" si="9"/>
        <v>109</v>
      </c>
      <c r="M112" s="30">
        <f t="shared" si="10"/>
        <v>20</v>
      </c>
      <c r="N112" s="30">
        <f t="shared" si="11"/>
        <v>6.5</v>
      </c>
      <c r="O112" s="30">
        <f t="shared" si="7"/>
        <v>25.81818181818182</v>
      </c>
      <c r="P112" s="28">
        <f t="shared" si="8"/>
        <v>52.31818181818182</v>
      </c>
      <c r="Q112" s="20"/>
      <c r="R112" s="78">
        <f t="shared" si="12"/>
        <v>52.31818181818182</v>
      </c>
      <c r="S112" s="75">
        <f t="shared" si="13"/>
        <v>218</v>
      </c>
      <c r="T112" s="75"/>
    </row>
    <row r="113" spans="1:20" ht="30">
      <c r="A113" s="43">
        <v>109</v>
      </c>
      <c r="B113" s="49" t="s">
        <v>311</v>
      </c>
      <c r="C113" s="96">
        <v>7005</v>
      </c>
      <c r="D113" s="42" t="s">
        <v>307</v>
      </c>
      <c r="E113" s="44" t="s">
        <v>312</v>
      </c>
      <c r="F113" s="42" t="s">
        <v>308</v>
      </c>
      <c r="G113" s="67">
        <v>22</v>
      </c>
      <c r="H113" s="29"/>
      <c r="I113" s="67">
        <v>8.9</v>
      </c>
      <c r="J113" s="29"/>
      <c r="K113" s="67">
        <v>1.17</v>
      </c>
      <c r="L113" s="29">
        <f t="shared" si="9"/>
        <v>77</v>
      </c>
      <c r="M113" s="30">
        <f t="shared" si="10"/>
        <v>22</v>
      </c>
      <c r="N113" s="30">
        <f t="shared" si="11"/>
        <v>8.9</v>
      </c>
      <c r="O113" s="30">
        <f t="shared" si="7"/>
        <v>37.454545454545453</v>
      </c>
      <c r="P113" s="28">
        <f t="shared" si="8"/>
        <v>68.354545454545445</v>
      </c>
      <c r="Q113" s="20"/>
      <c r="R113" s="78">
        <f t="shared" si="12"/>
        <v>68.354545454545445</v>
      </c>
      <c r="S113" s="75">
        <f t="shared" si="13"/>
        <v>184</v>
      </c>
      <c r="T113" s="75"/>
    </row>
    <row r="114" spans="1:20" ht="30">
      <c r="A114" s="60">
        <v>110</v>
      </c>
      <c r="B114" s="42" t="s">
        <v>313</v>
      </c>
      <c r="C114" s="50">
        <v>7004</v>
      </c>
      <c r="D114" s="42" t="s">
        <v>307</v>
      </c>
      <c r="E114" s="44" t="s">
        <v>312</v>
      </c>
      <c r="F114" s="42" t="s">
        <v>308</v>
      </c>
      <c r="G114" s="67">
        <v>22</v>
      </c>
      <c r="H114" s="29"/>
      <c r="I114" s="67">
        <v>9.1</v>
      </c>
      <c r="J114" s="29"/>
      <c r="K114" s="67">
        <v>1.21</v>
      </c>
      <c r="L114" s="29">
        <f t="shared" si="9"/>
        <v>81</v>
      </c>
      <c r="M114" s="30">
        <f t="shared" si="10"/>
        <v>22</v>
      </c>
      <c r="N114" s="30">
        <f t="shared" si="11"/>
        <v>9.1</v>
      </c>
      <c r="O114" s="30">
        <f t="shared" si="7"/>
        <v>36</v>
      </c>
      <c r="P114" s="28">
        <f t="shared" si="8"/>
        <v>67.099999999999994</v>
      </c>
      <c r="Q114" s="20"/>
      <c r="R114" s="78">
        <f t="shared" si="12"/>
        <v>67.099999999999994</v>
      </c>
      <c r="S114" s="75">
        <f t="shared" si="13"/>
        <v>189</v>
      </c>
      <c r="T114" s="75"/>
    </row>
    <row r="115" spans="1:20" ht="30">
      <c r="A115" s="43">
        <v>111</v>
      </c>
      <c r="B115" s="58" t="s">
        <v>314</v>
      </c>
      <c r="C115" s="88">
        <v>7003</v>
      </c>
      <c r="D115" s="42" t="s">
        <v>307</v>
      </c>
      <c r="E115" s="89" t="s">
        <v>312</v>
      </c>
      <c r="F115" s="42" t="s">
        <v>308</v>
      </c>
      <c r="G115" s="67">
        <v>22</v>
      </c>
      <c r="H115" s="29"/>
      <c r="I115" s="67">
        <v>8.8000000000000007</v>
      </c>
      <c r="J115" s="29"/>
      <c r="K115" s="67">
        <v>1.42</v>
      </c>
      <c r="L115" s="29">
        <f t="shared" si="9"/>
        <v>102</v>
      </c>
      <c r="M115" s="30">
        <f t="shared" si="10"/>
        <v>22</v>
      </c>
      <c r="N115" s="30">
        <f t="shared" si="11"/>
        <v>8.8000000000000007</v>
      </c>
      <c r="O115" s="30">
        <f t="shared" si="7"/>
        <v>28.363636363636363</v>
      </c>
      <c r="P115" s="28">
        <f t="shared" si="8"/>
        <v>59.163636363636364</v>
      </c>
      <c r="Q115" s="20"/>
      <c r="R115" s="78">
        <f t="shared" si="12"/>
        <v>59.163636363636364</v>
      </c>
      <c r="S115" s="75">
        <f t="shared" si="13"/>
        <v>213</v>
      </c>
      <c r="T115" s="75"/>
    </row>
    <row r="116" spans="1:20" ht="30">
      <c r="A116" s="43">
        <v>112</v>
      </c>
      <c r="B116" s="49" t="s">
        <v>315</v>
      </c>
      <c r="C116" s="50">
        <v>8002</v>
      </c>
      <c r="D116" s="42" t="s">
        <v>307</v>
      </c>
      <c r="E116" s="44" t="s">
        <v>150</v>
      </c>
      <c r="F116" s="42" t="s">
        <v>316</v>
      </c>
      <c r="G116" s="67">
        <v>17</v>
      </c>
      <c r="H116" s="29"/>
      <c r="I116" s="67">
        <v>7.3</v>
      </c>
      <c r="J116" s="29"/>
      <c r="K116" s="67">
        <v>2.0299999999999998</v>
      </c>
      <c r="L116" s="29">
        <f t="shared" si="9"/>
        <v>122.99999999999999</v>
      </c>
      <c r="M116" s="30">
        <f t="shared" si="10"/>
        <v>17</v>
      </c>
      <c r="N116" s="30">
        <f t="shared" si="11"/>
        <v>7.3</v>
      </c>
      <c r="O116" s="30">
        <f t="shared" si="7"/>
        <v>20.727272727272734</v>
      </c>
      <c r="P116" s="28">
        <f t="shared" si="8"/>
        <v>45.027272727272731</v>
      </c>
      <c r="Q116" s="20"/>
      <c r="R116" s="78">
        <f t="shared" si="12"/>
        <v>45.027272727272731</v>
      </c>
      <c r="S116" s="75">
        <f t="shared" si="13"/>
        <v>226</v>
      </c>
      <c r="T116" s="75"/>
    </row>
    <row r="117" spans="1:20" ht="30">
      <c r="A117" s="43">
        <v>113</v>
      </c>
      <c r="B117" s="49" t="s">
        <v>317</v>
      </c>
      <c r="C117" s="50">
        <v>8001</v>
      </c>
      <c r="D117" s="42" t="s">
        <v>307</v>
      </c>
      <c r="E117" s="44" t="s">
        <v>150</v>
      </c>
      <c r="F117" s="42" t="s">
        <v>316</v>
      </c>
      <c r="G117" s="67">
        <v>17</v>
      </c>
      <c r="H117" s="29"/>
      <c r="I117" s="67">
        <v>7.1</v>
      </c>
      <c r="J117" s="29"/>
      <c r="K117" s="67">
        <v>1.53</v>
      </c>
      <c r="L117" s="29">
        <f t="shared" si="9"/>
        <v>113</v>
      </c>
      <c r="M117" s="30">
        <f t="shared" si="10"/>
        <v>17</v>
      </c>
      <c r="N117" s="30">
        <f t="shared" si="11"/>
        <v>7.1</v>
      </c>
      <c r="O117" s="30">
        <f t="shared" si="7"/>
        <v>24.363636363636363</v>
      </c>
      <c r="P117" s="28">
        <f t="shared" si="8"/>
        <v>48.463636363636368</v>
      </c>
      <c r="Q117" s="20"/>
      <c r="R117" s="78">
        <f t="shared" si="12"/>
        <v>48.463636363636368</v>
      </c>
      <c r="S117" s="75">
        <f t="shared" si="13"/>
        <v>221</v>
      </c>
      <c r="T117" s="75"/>
    </row>
    <row r="118" spans="1:20" ht="30">
      <c r="A118" s="60">
        <v>114</v>
      </c>
      <c r="B118" s="42" t="s">
        <v>318</v>
      </c>
      <c r="C118" s="50">
        <v>8003</v>
      </c>
      <c r="D118" s="42" t="s">
        <v>307</v>
      </c>
      <c r="E118" s="44" t="s">
        <v>319</v>
      </c>
      <c r="F118" s="42" t="s">
        <v>308</v>
      </c>
      <c r="G118" s="67">
        <v>22</v>
      </c>
      <c r="H118" s="29"/>
      <c r="I118" s="67">
        <v>8.1</v>
      </c>
      <c r="J118" s="29"/>
      <c r="K118" s="67">
        <v>1.1299999999999999</v>
      </c>
      <c r="L118" s="29">
        <f t="shared" si="9"/>
        <v>72.999999999999986</v>
      </c>
      <c r="M118" s="30">
        <f t="shared" si="10"/>
        <v>22</v>
      </c>
      <c r="N118" s="30">
        <f t="shared" si="11"/>
        <v>8.1</v>
      </c>
      <c r="O118" s="30">
        <f t="shared" si="7"/>
        <v>38.909090909090914</v>
      </c>
      <c r="P118" s="28">
        <f t="shared" si="8"/>
        <v>69.009090909090915</v>
      </c>
      <c r="Q118" s="20"/>
      <c r="R118" s="78">
        <f t="shared" si="12"/>
        <v>69.009090909090915</v>
      </c>
      <c r="S118" s="75">
        <f t="shared" si="13"/>
        <v>179</v>
      </c>
      <c r="T118" s="75"/>
    </row>
    <row r="119" spans="1:20" ht="30">
      <c r="A119" s="60">
        <v>115</v>
      </c>
      <c r="B119" s="58" t="s">
        <v>320</v>
      </c>
      <c r="C119" s="88">
        <v>8004</v>
      </c>
      <c r="D119" s="42" t="s">
        <v>307</v>
      </c>
      <c r="E119" s="44" t="s">
        <v>319</v>
      </c>
      <c r="F119" s="42" t="s">
        <v>308</v>
      </c>
      <c r="G119" s="67">
        <v>22</v>
      </c>
      <c r="H119" s="29"/>
      <c r="I119" s="67">
        <v>9.3000000000000007</v>
      </c>
      <c r="J119" s="29"/>
      <c r="K119" s="67">
        <v>1.1000000000000001</v>
      </c>
      <c r="L119" s="29">
        <f t="shared" si="9"/>
        <v>70.000000000000014</v>
      </c>
      <c r="M119" s="30">
        <f t="shared" si="10"/>
        <v>22</v>
      </c>
      <c r="N119" s="30">
        <f t="shared" si="11"/>
        <v>9.3000000000000007</v>
      </c>
      <c r="O119" s="30">
        <f t="shared" si="7"/>
        <v>39.999999999999993</v>
      </c>
      <c r="P119" s="28">
        <f t="shared" si="8"/>
        <v>71.3</v>
      </c>
      <c r="Q119" s="20"/>
      <c r="R119" s="78">
        <f t="shared" si="12"/>
        <v>71.3</v>
      </c>
      <c r="S119" s="75">
        <f t="shared" si="13"/>
        <v>166</v>
      </c>
      <c r="T119" s="75"/>
    </row>
    <row r="120" spans="1:20" ht="30">
      <c r="A120" s="60">
        <v>116</v>
      </c>
      <c r="B120" s="49" t="s">
        <v>333</v>
      </c>
      <c r="C120" s="50" t="s">
        <v>334</v>
      </c>
      <c r="D120" s="42" t="s">
        <v>321</v>
      </c>
      <c r="E120" s="44">
        <v>7</v>
      </c>
      <c r="F120" s="42" t="s">
        <v>322</v>
      </c>
      <c r="G120" s="67">
        <v>8</v>
      </c>
      <c r="H120" s="29"/>
      <c r="I120" s="29">
        <v>4</v>
      </c>
      <c r="J120" s="29"/>
      <c r="K120" s="67">
        <v>0.35</v>
      </c>
      <c r="L120" s="29">
        <f t="shared" si="9"/>
        <v>35</v>
      </c>
      <c r="M120" s="30">
        <f t="shared" si="10"/>
        <v>8</v>
      </c>
      <c r="N120" s="30">
        <f t="shared" si="11"/>
        <v>4</v>
      </c>
      <c r="O120" s="30">
        <f t="shared" si="7"/>
        <v>52.727272727272727</v>
      </c>
      <c r="P120" s="28">
        <f t="shared" si="8"/>
        <v>64.72727272727272</v>
      </c>
      <c r="Q120" s="20"/>
      <c r="R120" s="78">
        <f t="shared" si="12"/>
        <v>64.72727272727272</v>
      </c>
      <c r="S120" s="75">
        <f t="shared" si="13"/>
        <v>192</v>
      </c>
      <c r="T120" s="75"/>
    </row>
    <row r="121" spans="1:20" ht="30">
      <c r="A121" s="60">
        <v>117</v>
      </c>
      <c r="B121" s="49" t="s">
        <v>335</v>
      </c>
      <c r="C121" s="50" t="s">
        <v>336</v>
      </c>
      <c r="D121" s="42" t="s">
        <v>321</v>
      </c>
      <c r="E121" s="44">
        <v>7</v>
      </c>
      <c r="F121" s="42" t="s">
        <v>322</v>
      </c>
      <c r="G121" s="67">
        <v>18</v>
      </c>
      <c r="H121" s="29"/>
      <c r="I121" s="29">
        <v>5</v>
      </c>
      <c r="J121" s="29"/>
      <c r="K121" s="67">
        <v>0.33</v>
      </c>
      <c r="L121" s="29">
        <f t="shared" si="9"/>
        <v>33</v>
      </c>
      <c r="M121" s="30">
        <f t="shared" si="10"/>
        <v>18</v>
      </c>
      <c r="N121" s="30">
        <f t="shared" si="11"/>
        <v>5</v>
      </c>
      <c r="O121" s="30">
        <f t="shared" si="7"/>
        <v>53.454545454545453</v>
      </c>
      <c r="P121" s="28">
        <f t="shared" si="8"/>
        <v>76.454545454545453</v>
      </c>
      <c r="Q121" s="20"/>
      <c r="R121" s="78">
        <f t="shared" si="12"/>
        <v>76.454545454545453</v>
      </c>
      <c r="S121" s="75">
        <f t="shared" si="13"/>
        <v>136</v>
      </c>
      <c r="T121" s="75"/>
    </row>
    <row r="122" spans="1:20" ht="30">
      <c r="A122" s="60">
        <v>118</v>
      </c>
      <c r="B122" s="49" t="s">
        <v>344</v>
      </c>
      <c r="C122" s="50" t="s">
        <v>345</v>
      </c>
      <c r="D122" s="42" t="s">
        <v>337</v>
      </c>
      <c r="E122" s="44">
        <v>7</v>
      </c>
      <c r="F122" s="42" t="s">
        <v>339</v>
      </c>
      <c r="G122" s="67">
        <v>9</v>
      </c>
      <c r="H122" s="29"/>
      <c r="I122" s="29">
        <v>5</v>
      </c>
      <c r="J122" s="29"/>
      <c r="K122" s="29">
        <v>0.45</v>
      </c>
      <c r="L122" s="29">
        <f t="shared" si="9"/>
        <v>45</v>
      </c>
      <c r="M122" s="30">
        <f t="shared" si="10"/>
        <v>9</v>
      </c>
      <c r="N122" s="30">
        <f t="shared" si="11"/>
        <v>5</v>
      </c>
      <c r="O122" s="30">
        <f t="shared" si="7"/>
        <v>49.090909090909093</v>
      </c>
      <c r="P122" s="28">
        <f t="shared" si="8"/>
        <v>63.090909090909093</v>
      </c>
      <c r="Q122" s="20"/>
      <c r="R122" s="78">
        <f t="shared" si="12"/>
        <v>63.090909090909093</v>
      </c>
      <c r="S122" s="75">
        <f t="shared" si="13"/>
        <v>201</v>
      </c>
      <c r="T122" s="75"/>
    </row>
    <row r="123" spans="1:20" ht="30.75" thickBot="1">
      <c r="A123" s="60">
        <v>119</v>
      </c>
      <c r="B123" s="49" t="s">
        <v>346</v>
      </c>
      <c r="C123" s="50" t="s">
        <v>347</v>
      </c>
      <c r="D123" s="42" t="s">
        <v>337</v>
      </c>
      <c r="E123" s="44">
        <v>7</v>
      </c>
      <c r="F123" s="42" t="s">
        <v>339</v>
      </c>
      <c r="G123" s="67">
        <v>12</v>
      </c>
      <c r="H123" s="29"/>
      <c r="I123" s="29">
        <v>6.5</v>
      </c>
      <c r="J123" s="29"/>
      <c r="K123" s="29">
        <v>0.4</v>
      </c>
      <c r="L123" s="29">
        <f t="shared" si="9"/>
        <v>40</v>
      </c>
      <c r="M123" s="30">
        <f t="shared" si="10"/>
        <v>12</v>
      </c>
      <c r="N123" s="30">
        <f t="shared" si="11"/>
        <v>6.5</v>
      </c>
      <c r="O123" s="30">
        <f t="shared" si="7"/>
        <v>50.909090909090914</v>
      </c>
      <c r="P123" s="28">
        <f t="shared" si="8"/>
        <v>69.409090909090907</v>
      </c>
      <c r="Q123" s="20"/>
      <c r="R123" s="78">
        <f t="shared" si="12"/>
        <v>69.409090909090907</v>
      </c>
      <c r="S123" s="75">
        <f t="shared" si="13"/>
        <v>176</v>
      </c>
      <c r="T123" s="75"/>
    </row>
    <row r="124" spans="1:20" ht="32.25" thickBot="1">
      <c r="A124" s="60">
        <v>120</v>
      </c>
      <c r="B124" s="146" t="s">
        <v>348</v>
      </c>
      <c r="C124" s="50" t="s">
        <v>349</v>
      </c>
      <c r="D124" s="42" t="s">
        <v>337</v>
      </c>
      <c r="E124" s="44">
        <v>8</v>
      </c>
      <c r="F124" s="107" t="s">
        <v>338</v>
      </c>
      <c r="G124" s="67">
        <v>22</v>
      </c>
      <c r="H124" s="29"/>
      <c r="I124" s="29">
        <v>5.8</v>
      </c>
      <c r="J124" s="29"/>
      <c r="K124" s="29">
        <v>0.37</v>
      </c>
      <c r="L124" s="29">
        <f t="shared" si="9"/>
        <v>37</v>
      </c>
      <c r="M124" s="30">
        <f t="shared" si="10"/>
        <v>22</v>
      </c>
      <c r="N124" s="30">
        <f t="shared" si="11"/>
        <v>5.8</v>
      </c>
      <c r="O124" s="30">
        <f t="shared" si="7"/>
        <v>52</v>
      </c>
      <c r="P124" s="28">
        <f t="shared" si="8"/>
        <v>79.8</v>
      </c>
      <c r="Q124" s="20"/>
      <c r="R124" s="78">
        <f t="shared" si="12"/>
        <v>79.8</v>
      </c>
      <c r="S124" s="75">
        <f t="shared" si="13"/>
        <v>116</v>
      </c>
      <c r="T124" s="75"/>
    </row>
    <row r="125" spans="1:20" ht="45">
      <c r="A125" s="60">
        <v>121</v>
      </c>
      <c r="B125" s="49" t="s">
        <v>356</v>
      </c>
      <c r="C125" s="50" t="s">
        <v>357</v>
      </c>
      <c r="D125" s="42" t="s">
        <v>350</v>
      </c>
      <c r="E125" s="44">
        <v>8</v>
      </c>
      <c r="F125" s="42" t="s">
        <v>351</v>
      </c>
      <c r="G125" s="67">
        <v>15</v>
      </c>
      <c r="H125" s="29"/>
      <c r="I125" s="29">
        <v>9</v>
      </c>
      <c r="J125" s="29"/>
      <c r="K125" s="29">
        <v>0.38</v>
      </c>
      <c r="L125" s="29">
        <f t="shared" si="9"/>
        <v>38</v>
      </c>
      <c r="M125" s="30">
        <f t="shared" si="10"/>
        <v>15</v>
      </c>
      <c r="N125" s="30">
        <f t="shared" si="11"/>
        <v>9</v>
      </c>
      <c r="O125" s="30">
        <f t="shared" si="7"/>
        <v>51.63636363636364</v>
      </c>
      <c r="P125" s="28">
        <f t="shared" si="8"/>
        <v>75.63636363636364</v>
      </c>
      <c r="Q125" s="20"/>
      <c r="R125" s="78">
        <f t="shared" si="12"/>
        <v>75.63636363636364</v>
      </c>
      <c r="S125" s="75">
        <f t="shared" si="13"/>
        <v>143</v>
      </c>
      <c r="T125" s="75"/>
    </row>
    <row r="126" spans="1:20" ht="30">
      <c r="A126" s="60">
        <v>122</v>
      </c>
      <c r="B126" s="49" t="s">
        <v>382</v>
      </c>
      <c r="C126" s="50"/>
      <c r="D126" s="42" t="s">
        <v>358</v>
      </c>
      <c r="E126" s="44">
        <v>7</v>
      </c>
      <c r="F126" s="42" t="s">
        <v>360</v>
      </c>
      <c r="G126" s="67">
        <v>28</v>
      </c>
      <c r="H126" s="29"/>
      <c r="I126" s="67">
        <v>8</v>
      </c>
      <c r="J126" s="29"/>
      <c r="K126" s="67">
        <v>0.34</v>
      </c>
      <c r="L126" s="29">
        <f t="shared" si="9"/>
        <v>34</v>
      </c>
      <c r="M126" s="30">
        <f t="shared" si="10"/>
        <v>28</v>
      </c>
      <c r="N126" s="30">
        <f t="shared" si="11"/>
        <v>8</v>
      </c>
      <c r="O126" s="30">
        <f t="shared" si="7"/>
        <v>53.090909090909093</v>
      </c>
      <c r="P126" s="28">
        <f t="shared" si="8"/>
        <v>89.090909090909093</v>
      </c>
      <c r="Q126" s="20"/>
      <c r="R126" s="78">
        <f t="shared" si="12"/>
        <v>89.090909090909093</v>
      </c>
      <c r="S126" s="75">
        <f t="shared" si="13"/>
        <v>42</v>
      </c>
      <c r="T126" s="75"/>
    </row>
    <row r="127" spans="1:20" ht="30">
      <c r="A127" s="60">
        <v>123</v>
      </c>
      <c r="B127" s="49" t="s">
        <v>383</v>
      </c>
      <c r="C127" s="50"/>
      <c r="D127" s="42" t="s">
        <v>358</v>
      </c>
      <c r="E127" s="44">
        <v>7</v>
      </c>
      <c r="F127" s="42" t="s">
        <v>360</v>
      </c>
      <c r="G127" s="67">
        <v>28</v>
      </c>
      <c r="H127" s="29"/>
      <c r="I127" s="67">
        <v>9</v>
      </c>
      <c r="J127" s="29"/>
      <c r="K127" s="67">
        <v>0.37</v>
      </c>
      <c r="L127" s="29">
        <f t="shared" si="9"/>
        <v>37</v>
      </c>
      <c r="M127" s="30">
        <f t="shared" si="10"/>
        <v>28</v>
      </c>
      <c r="N127" s="30">
        <f t="shared" si="11"/>
        <v>9</v>
      </c>
      <c r="O127" s="30">
        <f t="shared" si="7"/>
        <v>52</v>
      </c>
      <c r="P127" s="28">
        <f t="shared" si="8"/>
        <v>89</v>
      </c>
      <c r="Q127" s="20"/>
      <c r="R127" s="78">
        <f t="shared" si="12"/>
        <v>89</v>
      </c>
      <c r="S127" s="75">
        <f t="shared" si="13"/>
        <v>43</v>
      </c>
      <c r="T127" s="75"/>
    </row>
    <row r="128" spans="1:20" ht="30">
      <c r="A128" s="60">
        <v>124</v>
      </c>
      <c r="B128" s="42" t="s">
        <v>384</v>
      </c>
      <c r="C128" s="50"/>
      <c r="D128" s="42" t="s">
        <v>358</v>
      </c>
      <c r="E128" s="44">
        <v>7</v>
      </c>
      <c r="F128" s="42" t="s">
        <v>360</v>
      </c>
      <c r="G128" s="67">
        <v>24</v>
      </c>
      <c r="H128" s="29"/>
      <c r="I128" s="67">
        <v>8</v>
      </c>
      <c r="J128" s="29"/>
      <c r="K128" s="67">
        <v>0.34</v>
      </c>
      <c r="L128" s="29">
        <f t="shared" si="9"/>
        <v>34</v>
      </c>
      <c r="M128" s="30">
        <f t="shared" si="10"/>
        <v>24</v>
      </c>
      <c r="N128" s="30">
        <f t="shared" si="11"/>
        <v>8</v>
      </c>
      <c r="O128" s="30">
        <f t="shared" si="7"/>
        <v>53.090909090909093</v>
      </c>
      <c r="P128" s="28">
        <f t="shared" si="8"/>
        <v>85.090909090909093</v>
      </c>
      <c r="Q128" s="20"/>
      <c r="R128" s="78">
        <f t="shared" si="12"/>
        <v>85.090909090909093</v>
      </c>
      <c r="S128" s="75">
        <f t="shared" si="13"/>
        <v>72</v>
      </c>
      <c r="T128" s="75"/>
    </row>
    <row r="129" spans="1:20" ht="30">
      <c r="A129" s="60">
        <v>125</v>
      </c>
      <c r="B129" s="58" t="s">
        <v>385</v>
      </c>
      <c r="C129" s="88"/>
      <c r="D129" s="42" t="s">
        <v>358</v>
      </c>
      <c r="E129" s="44">
        <v>7</v>
      </c>
      <c r="F129" s="42" t="s">
        <v>360</v>
      </c>
      <c r="G129" s="67">
        <v>21</v>
      </c>
      <c r="H129" s="29"/>
      <c r="I129" s="67">
        <v>5</v>
      </c>
      <c r="J129" s="29"/>
      <c r="K129" s="67">
        <v>0.54</v>
      </c>
      <c r="L129" s="29">
        <f t="shared" si="9"/>
        <v>54</v>
      </c>
      <c r="M129" s="30">
        <f t="shared" si="10"/>
        <v>21</v>
      </c>
      <c r="N129" s="30">
        <f t="shared" si="11"/>
        <v>5</v>
      </c>
      <c r="O129" s="30">
        <f t="shared" si="7"/>
        <v>45.81818181818182</v>
      </c>
      <c r="P129" s="28">
        <f t="shared" si="8"/>
        <v>71.818181818181813</v>
      </c>
      <c r="Q129" s="20"/>
      <c r="R129" s="78">
        <f t="shared" si="12"/>
        <v>71.818181818181813</v>
      </c>
      <c r="S129" s="75">
        <f t="shared" si="13"/>
        <v>164</v>
      </c>
      <c r="T129" s="75"/>
    </row>
    <row r="130" spans="1:20" ht="30">
      <c r="A130" s="60">
        <v>126</v>
      </c>
      <c r="B130" s="58" t="s">
        <v>386</v>
      </c>
      <c r="C130" s="88"/>
      <c r="D130" s="42" t="s">
        <v>358</v>
      </c>
      <c r="E130" s="44">
        <v>7</v>
      </c>
      <c r="F130" s="42" t="s">
        <v>360</v>
      </c>
      <c r="G130" s="67">
        <v>21</v>
      </c>
      <c r="H130" s="29"/>
      <c r="I130" s="67">
        <v>9</v>
      </c>
      <c r="J130" s="29"/>
      <c r="K130" s="67">
        <v>0.27</v>
      </c>
      <c r="L130" s="29">
        <f t="shared" si="9"/>
        <v>27</v>
      </c>
      <c r="M130" s="30">
        <f t="shared" si="10"/>
        <v>21</v>
      </c>
      <c r="N130" s="30">
        <f t="shared" si="11"/>
        <v>9</v>
      </c>
      <c r="O130" s="30">
        <f t="shared" si="7"/>
        <v>55.63636363636364</v>
      </c>
      <c r="P130" s="28">
        <f t="shared" si="8"/>
        <v>85.63636363636364</v>
      </c>
      <c r="Q130" s="20"/>
      <c r="R130" s="78">
        <f t="shared" si="12"/>
        <v>85.63636363636364</v>
      </c>
      <c r="S130" s="75">
        <f t="shared" si="13"/>
        <v>69</v>
      </c>
      <c r="T130" s="75"/>
    </row>
    <row r="131" spans="1:20" ht="15.75" hidden="1" customHeight="1">
      <c r="A131" s="60"/>
      <c r="B131" s="42" t="s">
        <v>387</v>
      </c>
      <c r="C131" s="50"/>
      <c r="D131" s="42" t="s">
        <v>358</v>
      </c>
      <c r="E131" s="44">
        <v>7</v>
      </c>
      <c r="F131" s="42" t="s">
        <v>360</v>
      </c>
      <c r="G131" s="67">
        <v>23</v>
      </c>
      <c r="H131" s="12">
        <f>MIN(G5:G130)</f>
        <v>6.5</v>
      </c>
      <c r="I131" s="67">
        <v>7</v>
      </c>
      <c r="J131" s="12">
        <f>MIN(I5:I130)</f>
        <v>2</v>
      </c>
      <c r="K131" s="67">
        <v>0.54</v>
      </c>
      <c r="L131" s="29">
        <f t="shared" si="9"/>
        <v>54</v>
      </c>
      <c r="M131" s="30">
        <f t="shared" si="10"/>
        <v>23</v>
      </c>
      <c r="N131" s="30">
        <f t="shared" si="11"/>
        <v>7</v>
      </c>
      <c r="O131" s="30">
        <f t="shared" si="7"/>
        <v>45.81818181818182</v>
      </c>
      <c r="P131" s="28">
        <f t="shared" si="8"/>
        <v>75.818181818181813</v>
      </c>
      <c r="Q131" s="20"/>
      <c r="R131" s="78">
        <f t="shared" si="12"/>
        <v>75.818181818181813</v>
      </c>
      <c r="S131" s="75">
        <f t="shared" si="13"/>
        <v>141</v>
      </c>
      <c r="T131" s="75"/>
    </row>
    <row r="132" spans="1:20" ht="30">
      <c r="A132" s="60">
        <v>127</v>
      </c>
      <c r="B132" s="42" t="s">
        <v>388</v>
      </c>
      <c r="C132" s="50"/>
      <c r="D132" s="42" t="s">
        <v>358</v>
      </c>
      <c r="E132" s="44">
        <v>7</v>
      </c>
      <c r="F132" s="42" t="s">
        <v>360</v>
      </c>
      <c r="G132" s="67">
        <v>15</v>
      </c>
      <c r="I132" s="67">
        <v>7</v>
      </c>
      <c r="K132" s="67">
        <v>0.51</v>
      </c>
      <c r="L132" s="29">
        <f t="shared" si="9"/>
        <v>51</v>
      </c>
      <c r="M132" s="30">
        <f t="shared" si="10"/>
        <v>15</v>
      </c>
      <c r="N132" s="30">
        <f t="shared" si="11"/>
        <v>7</v>
      </c>
      <c r="O132" s="30">
        <f t="shared" si="7"/>
        <v>46.909090909090914</v>
      </c>
      <c r="P132" s="28">
        <f t="shared" si="8"/>
        <v>68.909090909090907</v>
      </c>
      <c r="Q132" s="20"/>
      <c r="R132" s="78">
        <f t="shared" si="12"/>
        <v>68.909090909090907</v>
      </c>
      <c r="S132" s="75">
        <f t="shared" si="13"/>
        <v>182</v>
      </c>
      <c r="T132" s="75"/>
    </row>
    <row r="133" spans="1:20" ht="30">
      <c r="A133" s="60">
        <v>128</v>
      </c>
      <c r="B133" s="49" t="s">
        <v>389</v>
      </c>
      <c r="C133" s="90"/>
      <c r="D133" s="42" t="s">
        <v>358</v>
      </c>
      <c r="E133" s="44">
        <v>7</v>
      </c>
      <c r="F133" s="42" t="s">
        <v>360</v>
      </c>
      <c r="G133" s="67">
        <v>15</v>
      </c>
      <c r="I133" s="67">
        <v>7</v>
      </c>
      <c r="K133" s="115">
        <v>0.37</v>
      </c>
      <c r="L133" s="29">
        <f t="shared" si="9"/>
        <v>37</v>
      </c>
      <c r="M133" s="30">
        <f t="shared" si="10"/>
        <v>15</v>
      </c>
      <c r="N133" s="30">
        <f t="shared" si="11"/>
        <v>7</v>
      </c>
      <c r="O133" s="30">
        <f t="shared" ref="O133:O196" si="14">IF(L133&lt;&gt;"",60/(MAX(L$5:L$260)-SMALL(L$5:L$260,COUNTIF(L$5:L$260,"&lt;=0")+1))*(MAX(L$5:L$260)-L133),"0")</f>
        <v>52</v>
      </c>
      <c r="P133" s="28">
        <f t="shared" ref="P133:P196" si="15">M133+N133+O133</f>
        <v>74</v>
      </c>
      <c r="Q133" s="20"/>
      <c r="R133" s="78">
        <f t="shared" si="12"/>
        <v>74</v>
      </c>
      <c r="S133" s="75">
        <f t="shared" si="13"/>
        <v>153</v>
      </c>
      <c r="T133" s="75"/>
    </row>
    <row r="134" spans="1:20" ht="30">
      <c r="A134" s="60">
        <v>129</v>
      </c>
      <c r="B134" s="49" t="s">
        <v>390</v>
      </c>
      <c r="C134" s="50"/>
      <c r="D134" s="42" t="s">
        <v>358</v>
      </c>
      <c r="E134" s="44">
        <v>7</v>
      </c>
      <c r="F134" s="42" t="s">
        <v>360</v>
      </c>
      <c r="G134" s="67">
        <v>23</v>
      </c>
      <c r="I134" s="67">
        <v>7</v>
      </c>
      <c r="K134" s="67">
        <v>0.39</v>
      </c>
      <c r="L134" s="29">
        <f t="shared" ref="L134:L197" si="16">IF(K134&lt;&gt;"",INT(K134)*60+(K134-INT(K134))*100,"")</f>
        <v>39</v>
      </c>
      <c r="M134" s="30">
        <f t="shared" ref="M134:M197" si="17">IF(G134&lt;&gt;"",(30*G134)/MAX(G$5:G$253),"0")</f>
        <v>23</v>
      </c>
      <c r="N134" s="30">
        <f t="shared" ref="N134:N197" si="18">IF(I134&lt;&gt;"",IF(I134=0,0,(10*I134)/MAX(I$5:I$253)),"0")</f>
        <v>7</v>
      </c>
      <c r="O134" s="30">
        <f t="shared" si="14"/>
        <v>51.272727272727273</v>
      </c>
      <c r="P134" s="28">
        <f t="shared" si="15"/>
        <v>81.27272727272728</v>
      </c>
      <c r="Q134" s="20"/>
      <c r="R134" s="78">
        <f t="shared" ref="R134:R197" si="19">P134</f>
        <v>81.27272727272728</v>
      </c>
      <c r="S134" s="75">
        <f t="shared" ref="S134:S197" si="20">RANK(R134,R$5:R$253)</f>
        <v>101</v>
      </c>
      <c r="T134" s="75"/>
    </row>
    <row r="135" spans="1:20" ht="30.75" thickBot="1">
      <c r="A135" s="60">
        <v>130</v>
      </c>
      <c r="B135" s="42" t="s">
        <v>391</v>
      </c>
      <c r="C135" s="50"/>
      <c r="D135" s="42" t="s">
        <v>358</v>
      </c>
      <c r="E135" s="44">
        <v>7</v>
      </c>
      <c r="F135" s="42" t="s">
        <v>360</v>
      </c>
      <c r="G135" s="67">
        <v>15</v>
      </c>
      <c r="I135" s="67">
        <v>4</v>
      </c>
      <c r="K135" s="67">
        <v>0.59</v>
      </c>
      <c r="L135" s="29">
        <f t="shared" si="16"/>
        <v>59</v>
      </c>
      <c r="M135" s="30">
        <f t="shared" si="17"/>
        <v>15</v>
      </c>
      <c r="N135" s="30">
        <f t="shared" si="18"/>
        <v>4</v>
      </c>
      <c r="O135" s="30">
        <f t="shared" si="14"/>
        <v>44</v>
      </c>
      <c r="P135" s="28">
        <f t="shared" si="15"/>
        <v>63</v>
      </c>
      <c r="Q135" s="20"/>
      <c r="R135" s="78">
        <f t="shared" si="19"/>
        <v>63</v>
      </c>
      <c r="S135" s="75">
        <f t="shared" si="20"/>
        <v>202</v>
      </c>
      <c r="T135" s="75"/>
    </row>
    <row r="136" spans="1:20" ht="32.25" thickBot="1">
      <c r="A136" s="60">
        <v>131</v>
      </c>
      <c r="B136" s="153" t="s">
        <v>392</v>
      </c>
      <c r="C136" s="88"/>
      <c r="D136" s="42" t="s">
        <v>358</v>
      </c>
      <c r="E136" s="44">
        <v>7</v>
      </c>
      <c r="F136" s="42" t="s">
        <v>367</v>
      </c>
      <c r="G136" s="67">
        <v>26</v>
      </c>
      <c r="I136" s="67">
        <v>8</v>
      </c>
      <c r="K136" s="67">
        <v>0.24</v>
      </c>
      <c r="L136" s="29">
        <f t="shared" si="16"/>
        <v>24</v>
      </c>
      <c r="M136" s="30">
        <f t="shared" si="17"/>
        <v>26</v>
      </c>
      <c r="N136" s="30">
        <f t="shared" si="18"/>
        <v>8</v>
      </c>
      <c r="O136" s="30">
        <f t="shared" si="14"/>
        <v>56.727272727272727</v>
      </c>
      <c r="P136" s="28">
        <f t="shared" si="15"/>
        <v>90.72727272727272</v>
      </c>
      <c r="Q136" s="20"/>
      <c r="R136" s="78">
        <f t="shared" si="19"/>
        <v>90.72727272727272</v>
      </c>
      <c r="S136" s="75">
        <f t="shared" si="20"/>
        <v>30</v>
      </c>
      <c r="T136" s="75"/>
    </row>
    <row r="137" spans="1:20" ht="32.25" thickBot="1">
      <c r="A137" s="60">
        <v>132</v>
      </c>
      <c r="B137" s="151" t="s">
        <v>393</v>
      </c>
      <c r="C137" s="88"/>
      <c r="D137" s="42" t="s">
        <v>358</v>
      </c>
      <c r="E137" s="44">
        <v>7</v>
      </c>
      <c r="F137" s="42" t="s">
        <v>367</v>
      </c>
      <c r="G137" s="67">
        <v>29</v>
      </c>
      <c r="I137" s="67">
        <v>8</v>
      </c>
      <c r="K137" s="67">
        <v>0.25</v>
      </c>
      <c r="L137" s="29">
        <f t="shared" si="16"/>
        <v>25</v>
      </c>
      <c r="M137" s="30">
        <f t="shared" si="17"/>
        <v>29</v>
      </c>
      <c r="N137" s="30">
        <f t="shared" si="18"/>
        <v>8</v>
      </c>
      <c r="O137" s="30">
        <f t="shared" si="14"/>
        <v>56.363636363636367</v>
      </c>
      <c r="P137" s="28">
        <f t="shared" si="15"/>
        <v>93.363636363636374</v>
      </c>
      <c r="Q137" s="20"/>
      <c r="R137" s="78">
        <f t="shared" si="19"/>
        <v>93.363636363636374</v>
      </c>
      <c r="S137" s="75">
        <f t="shared" si="20"/>
        <v>14</v>
      </c>
      <c r="T137" s="75"/>
    </row>
    <row r="138" spans="1:20" ht="32.25" thickBot="1">
      <c r="A138" s="60">
        <v>133</v>
      </c>
      <c r="B138" s="151" t="s">
        <v>394</v>
      </c>
      <c r="C138" s="50"/>
      <c r="D138" s="42" t="s">
        <v>358</v>
      </c>
      <c r="E138" s="44">
        <v>7</v>
      </c>
      <c r="F138" s="42" t="s">
        <v>367</v>
      </c>
      <c r="G138" s="67">
        <v>26</v>
      </c>
      <c r="I138" s="67">
        <v>7</v>
      </c>
      <c r="K138" s="67">
        <v>0.21</v>
      </c>
      <c r="L138" s="29">
        <f t="shared" si="16"/>
        <v>21</v>
      </c>
      <c r="M138" s="30">
        <f t="shared" si="17"/>
        <v>26</v>
      </c>
      <c r="N138" s="30">
        <f t="shared" si="18"/>
        <v>7</v>
      </c>
      <c r="O138" s="30">
        <f t="shared" si="14"/>
        <v>57.81818181818182</v>
      </c>
      <c r="P138" s="28">
        <f t="shared" si="15"/>
        <v>90.818181818181813</v>
      </c>
      <c r="Q138" s="20"/>
      <c r="R138" s="78">
        <f t="shared" si="19"/>
        <v>90.818181818181813</v>
      </c>
      <c r="S138" s="75">
        <f t="shared" si="20"/>
        <v>28</v>
      </c>
      <c r="T138" s="75"/>
    </row>
    <row r="139" spans="1:20" ht="32.25" thickBot="1">
      <c r="A139" s="60">
        <v>134</v>
      </c>
      <c r="B139" s="151" t="s">
        <v>395</v>
      </c>
      <c r="C139" s="88"/>
      <c r="D139" s="42" t="s">
        <v>358</v>
      </c>
      <c r="E139" s="44">
        <v>7</v>
      </c>
      <c r="F139" s="42" t="s">
        <v>367</v>
      </c>
      <c r="G139" s="67">
        <v>21</v>
      </c>
      <c r="I139" s="67">
        <v>4</v>
      </c>
      <c r="K139" s="67">
        <v>0.27</v>
      </c>
      <c r="L139" s="29">
        <f t="shared" si="16"/>
        <v>27</v>
      </c>
      <c r="M139" s="30">
        <f t="shared" si="17"/>
        <v>21</v>
      </c>
      <c r="N139" s="30">
        <f t="shared" si="18"/>
        <v>4</v>
      </c>
      <c r="O139" s="30">
        <f t="shared" si="14"/>
        <v>55.63636363636364</v>
      </c>
      <c r="P139" s="28">
        <f t="shared" si="15"/>
        <v>80.63636363636364</v>
      </c>
      <c r="Q139" s="20"/>
      <c r="R139" s="78">
        <f t="shared" si="19"/>
        <v>80.63636363636364</v>
      </c>
      <c r="S139" s="75">
        <f t="shared" si="20"/>
        <v>109</v>
      </c>
      <c r="T139" s="75"/>
    </row>
    <row r="140" spans="1:20" ht="32.25" thickBot="1">
      <c r="A140" s="60">
        <v>135</v>
      </c>
      <c r="B140" s="151" t="s">
        <v>396</v>
      </c>
      <c r="C140" s="50"/>
      <c r="D140" s="42" t="s">
        <v>358</v>
      </c>
      <c r="E140" s="44">
        <v>7</v>
      </c>
      <c r="F140" s="42" t="s">
        <v>367</v>
      </c>
      <c r="G140" s="67">
        <v>25</v>
      </c>
      <c r="I140" s="67">
        <v>4</v>
      </c>
      <c r="K140" s="67">
        <v>0.25</v>
      </c>
      <c r="L140" s="29">
        <f t="shared" si="16"/>
        <v>25</v>
      </c>
      <c r="M140" s="30">
        <f t="shared" si="17"/>
        <v>25</v>
      </c>
      <c r="N140" s="30">
        <f t="shared" si="18"/>
        <v>4</v>
      </c>
      <c r="O140" s="30">
        <f t="shared" si="14"/>
        <v>56.363636363636367</v>
      </c>
      <c r="P140" s="28">
        <f t="shared" si="15"/>
        <v>85.363636363636374</v>
      </c>
      <c r="Q140" s="20"/>
      <c r="R140" s="78">
        <f t="shared" si="19"/>
        <v>85.363636363636374</v>
      </c>
      <c r="S140" s="75">
        <f t="shared" si="20"/>
        <v>70</v>
      </c>
      <c r="T140" s="75"/>
    </row>
    <row r="141" spans="1:20" ht="32.25" thickBot="1">
      <c r="A141" s="60">
        <v>136</v>
      </c>
      <c r="B141" s="151" t="s">
        <v>397</v>
      </c>
      <c r="C141" s="50"/>
      <c r="D141" s="42" t="s">
        <v>358</v>
      </c>
      <c r="E141" s="44">
        <v>7</v>
      </c>
      <c r="F141" s="42" t="s">
        <v>367</v>
      </c>
      <c r="G141" s="67">
        <v>20</v>
      </c>
      <c r="I141" s="67">
        <v>10</v>
      </c>
      <c r="K141" s="67">
        <v>0.23</v>
      </c>
      <c r="L141" s="29">
        <f t="shared" si="16"/>
        <v>23</v>
      </c>
      <c r="M141" s="30">
        <f t="shared" si="17"/>
        <v>20</v>
      </c>
      <c r="N141" s="30">
        <f t="shared" si="18"/>
        <v>10</v>
      </c>
      <c r="O141" s="30">
        <f t="shared" si="14"/>
        <v>57.090909090909093</v>
      </c>
      <c r="P141" s="28">
        <f t="shared" si="15"/>
        <v>87.090909090909093</v>
      </c>
      <c r="Q141" s="20"/>
      <c r="R141" s="78">
        <f t="shared" si="19"/>
        <v>87.090909090909093</v>
      </c>
      <c r="S141" s="75">
        <f t="shared" si="20"/>
        <v>57</v>
      </c>
      <c r="T141" s="75"/>
    </row>
    <row r="142" spans="1:20" ht="32.25" thickBot="1">
      <c r="A142" s="60">
        <v>137</v>
      </c>
      <c r="B142" s="151" t="s">
        <v>398</v>
      </c>
      <c r="C142" s="53"/>
      <c r="D142" s="42" t="s">
        <v>358</v>
      </c>
      <c r="E142" s="44">
        <v>7</v>
      </c>
      <c r="F142" s="42" t="s">
        <v>367</v>
      </c>
      <c r="G142" s="67">
        <v>11</v>
      </c>
      <c r="I142" s="67">
        <v>3</v>
      </c>
      <c r="K142" s="67">
        <v>0.41</v>
      </c>
      <c r="L142" s="29">
        <f t="shared" si="16"/>
        <v>41</v>
      </c>
      <c r="M142" s="30">
        <f t="shared" si="17"/>
        <v>11</v>
      </c>
      <c r="N142" s="30">
        <f t="shared" si="18"/>
        <v>3</v>
      </c>
      <c r="O142" s="30">
        <f t="shared" si="14"/>
        <v>50.545454545454547</v>
      </c>
      <c r="P142" s="28">
        <f t="shared" si="15"/>
        <v>64.545454545454547</v>
      </c>
      <c r="Q142" s="20"/>
      <c r="R142" s="78">
        <f t="shared" si="19"/>
        <v>64.545454545454547</v>
      </c>
      <c r="S142" s="75">
        <f t="shared" si="20"/>
        <v>193</v>
      </c>
      <c r="T142" s="75"/>
    </row>
    <row r="143" spans="1:20" ht="30">
      <c r="A143" s="60">
        <v>138</v>
      </c>
      <c r="B143" s="49" t="s">
        <v>404</v>
      </c>
      <c r="C143" s="50">
        <v>702</v>
      </c>
      <c r="D143" s="42" t="s">
        <v>399</v>
      </c>
      <c r="E143" s="44">
        <v>7</v>
      </c>
      <c r="F143" s="42" t="s">
        <v>400</v>
      </c>
      <c r="G143" s="67">
        <v>24</v>
      </c>
      <c r="I143" s="67">
        <v>9</v>
      </c>
      <c r="K143" s="67">
        <v>1.05</v>
      </c>
      <c r="L143" s="29">
        <f t="shared" si="16"/>
        <v>65</v>
      </c>
      <c r="M143" s="30">
        <f t="shared" si="17"/>
        <v>24</v>
      </c>
      <c r="N143" s="30">
        <f t="shared" si="18"/>
        <v>9</v>
      </c>
      <c r="O143" s="30">
        <f t="shared" si="14"/>
        <v>41.81818181818182</v>
      </c>
      <c r="P143" s="28">
        <f t="shared" si="15"/>
        <v>74.818181818181813</v>
      </c>
      <c r="Q143" s="20"/>
      <c r="R143" s="78">
        <f t="shared" si="19"/>
        <v>74.818181818181813</v>
      </c>
      <c r="S143" s="75">
        <f t="shared" si="20"/>
        <v>148</v>
      </c>
      <c r="T143" s="75"/>
    </row>
    <row r="144" spans="1:20" ht="30">
      <c r="A144" s="60">
        <v>139</v>
      </c>
      <c r="B144" s="49" t="s">
        <v>405</v>
      </c>
      <c r="C144" s="50">
        <v>703</v>
      </c>
      <c r="D144" s="42" t="s">
        <v>399</v>
      </c>
      <c r="E144" s="44">
        <v>7</v>
      </c>
      <c r="F144" s="42" t="s">
        <v>400</v>
      </c>
      <c r="G144" s="67">
        <v>26</v>
      </c>
      <c r="I144" s="67">
        <v>9</v>
      </c>
      <c r="K144" s="67">
        <v>1.06</v>
      </c>
      <c r="L144" s="29">
        <f t="shared" si="16"/>
        <v>66</v>
      </c>
      <c r="M144" s="30">
        <f t="shared" si="17"/>
        <v>26</v>
      </c>
      <c r="N144" s="30">
        <f t="shared" si="18"/>
        <v>9</v>
      </c>
      <c r="O144" s="30">
        <f t="shared" si="14"/>
        <v>41.454545454545453</v>
      </c>
      <c r="P144" s="28">
        <f t="shared" si="15"/>
        <v>76.454545454545453</v>
      </c>
      <c r="Q144" s="20"/>
      <c r="R144" s="78">
        <f t="shared" si="19"/>
        <v>76.454545454545453</v>
      </c>
      <c r="S144" s="75">
        <f t="shared" si="20"/>
        <v>136</v>
      </c>
      <c r="T144" s="75"/>
    </row>
    <row r="145" spans="1:20" ht="30">
      <c r="A145" s="60">
        <v>140</v>
      </c>
      <c r="B145" s="49" t="s">
        <v>406</v>
      </c>
      <c r="C145" s="50">
        <v>803</v>
      </c>
      <c r="D145" s="42" t="s">
        <v>399</v>
      </c>
      <c r="E145" s="44">
        <v>8</v>
      </c>
      <c r="F145" s="42" t="s">
        <v>400</v>
      </c>
      <c r="G145" s="67">
        <v>22</v>
      </c>
      <c r="I145" s="67">
        <v>7</v>
      </c>
      <c r="K145" s="67">
        <v>2</v>
      </c>
      <c r="L145" s="29">
        <f t="shared" si="16"/>
        <v>120</v>
      </c>
      <c r="M145" s="30">
        <f t="shared" si="17"/>
        <v>22</v>
      </c>
      <c r="N145" s="30">
        <f t="shared" si="18"/>
        <v>7</v>
      </c>
      <c r="O145" s="30">
        <f t="shared" si="14"/>
        <v>21.81818181818182</v>
      </c>
      <c r="P145" s="28">
        <f t="shared" si="15"/>
        <v>50.81818181818182</v>
      </c>
      <c r="Q145" s="20"/>
      <c r="R145" s="78">
        <f t="shared" si="19"/>
        <v>50.81818181818182</v>
      </c>
      <c r="S145" s="75">
        <f t="shared" si="20"/>
        <v>219</v>
      </c>
      <c r="T145" s="75"/>
    </row>
    <row r="146" spans="1:20" ht="30">
      <c r="A146" s="60">
        <v>141</v>
      </c>
      <c r="B146" s="49" t="s">
        <v>407</v>
      </c>
      <c r="C146" s="50">
        <v>804</v>
      </c>
      <c r="D146" s="42" t="s">
        <v>399</v>
      </c>
      <c r="E146" s="44">
        <v>8</v>
      </c>
      <c r="F146" s="42" t="s">
        <v>400</v>
      </c>
      <c r="G146" s="67">
        <v>25</v>
      </c>
      <c r="I146" s="67">
        <v>10</v>
      </c>
      <c r="K146" s="67">
        <v>1.02</v>
      </c>
      <c r="L146" s="29">
        <f t="shared" si="16"/>
        <v>62</v>
      </c>
      <c r="M146" s="30">
        <f t="shared" si="17"/>
        <v>25</v>
      </c>
      <c r="N146" s="30">
        <f t="shared" si="18"/>
        <v>10</v>
      </c>
      <c r="O146" s="30">
        <f t="shared" si="14"/>
        <v>42.909090909090914</v>
      </c>
      <c r="P146" s="28">
        <f t="shared" si="15"/>
        <v>77.909090909090907</v>
      </c>
      <c r="Q146" s="20"/>
      <c r="R146" s="78">
        <f t="shared" si="19"/>
        <v>77.909090909090907</v>
      </c>
      <c r="S146" s="75">
        <f t="shared" si="20"/>
        <v>126</v>
      </c>
      <c r="T146" s="75"/>
    </row>
    <row r="147" spans="1:20" ht="30">
      <c r="A147" s="60">
        <v>142</v>
      </c>
      <c r="B147" s="42" t="s">
        <v>408</v>
      </c>
      <c r="C147" s="50">
        <v>805</v>
      </c>
      <c r="D147" s="42" t="s">
        <v>399</v>
      </c>
      <c r="E147" s="44">
        <v>8</v>
      </c>
      <c r="F147" s="42" t="s">
        <v>400</v>
      </c>
      <c r="G147" s="67">
        <v>27</v>
      </c>
      <c r="I147" s="67">
        <v>10</v>
      </c>
      <c r="K147" s="67">
        <v>1.03</v>
      </c>
      <c r="L147" s="29">
        <f t="shared" si="16"/>
        <v>63</v>
      </c>
      <c r="M147" s="30">
        <f t="shared" si="17"/>
        <v>27</v>
      </c>
      <c r="N147" s="30">
        <f t="shared" si="18"/>
        <v>10</v>
      </c>
      <c r="O147" s="30">
        <f t="shared" si="14"/>
        <v>42.545454545454547</v>
      </c>
      <c r="P147" s="28">
        <f t="shared" si="15"/>
        <v>79.545454545454547</v>
      </c>
      <c r="Q147" s="20"/>
      <c r="R147" s="78">
        <f t="shared" si="19"/>
        <v>79.545454545454547</v>
      </c>
      <c r="S147" s="75">
        <f t="shared" si="20"/>
        <v>118</v>
      </c>
      <c r="T147" s="75"/>
    </row>
    <row r="148" spans="1:20" ht="30">
      <c r="A148" s="60">
        <v>143</v>
      </c>
      <c r="B148" s="58" t="s">
        <v>409</v>
      </c>
      <c r="C148" s="88">
        <v>806</v>
      </c>
      <c r="D148" s="42" t="s">
        <v>399</v>
      </c>
      <c r="E148" s="89">
        <v>8</v>
      </c>
      <c r="F148" s="42" t="s">
        <v>400</v>
      </c>
      <c r="G148" s="67">
        <v>18</v>
      </c>
      <c r="I148" s="67">
        <v>7</v>
      </c>
      <c r="K148" s="67">
        <v>2</v>
      </c>
      <c r="L148" s="29">
        <f t="shared" si="16"/>
        <v>120</v>
      </c>
      <c r="M148" s="30">
        <f t="shared" si="17"/>
        <v>18</v>
      </c>
      <c r="N148" s="30">
        <f t="shared" si="18"/>
        <v>7</v>
      </c>
      <c r="O148" s="30">
        <f t="shared" si="14"/>
        <v>21.81818181818182</v>
      </c>
      <c r="P148" s="28">
        <f t="shared" si="15"/>
        <v>46.81818181818182</v>
      </c>
      <c r="Q148" s="20"/>
      <c r="R148" s="78">
        <f t="shared" si="19"/>
        <v>46.81818181818182</v>
      </c>
      <c r="S148" s="75">
        <f t="shared" si="20"/>
        <v>222</v>
      </c>
      <c r="T148" s="75"/>
    </row>
    <row r="149" spans="1:20" ht="30">
      <c r="A149" s="60">
        <v>144</v>
      </c>
      <c r="B149" s="58" t="s">
        <v>410</v>
      </c>
      <c r="C149" s="88">
        <v>807</v>
      </c>
      <c r="D149" s="42" t="s">
        <v>399</v>
      </c>
      <c r="E149" s="89">
        <v>8</v>
      </c>
      <c r="F149" s="42" t="s">
        <v>400</v>
      </c>
      <c r="G149" s="67">
        <v>22</v>
      </c>
      <c r="I149" s="67">
        <v>9</v>
      </c>
      <c r="K149" s="67">
        <v>1.05</v>
      </c>
      <c r="L149" s="29">
        <f t="shared" si="16"/>
        <v>65</v>
      </c>
      <c r="M149" s="30">
        <f t="shared" si="17"/>
        <v>22</v>
      </c>
      <c r="N149" s="30">
        <f t="shared" si="18"/>
        <v>9</v>
      </c>
      <c r="O149" s="30">
        <f t="shared" si="14"/>
        <v>41.81818181818182</v>
      </c>
      <c r="P149" s="28">
        <f t="shared" si="15"/>
        <v>72.818181818181813</v>
      </c>
      <c r="Q149" s="20"/>
      <c r="R149" s="78">
        <f t="shared" si="19"/>
        <v>72.818181818181813</v>
      </c>
      <c r="S149" s="75">
        <f t="shared" si="20"/>
        <v>160</v>
      </c>
      <c r="T149" s="75"/>
    </row>
    <row r="150" spans="1:20" ht="30">
      <c r="A150" s="60">
        <v>145</v>
      </c>
      <c r="B150" s="42" t="s">
        <v>411</v>
      </c>
      <c r="C150" s="50">
        <v>808</v>
      </c>
      <c r="D150" s="42" t="s">
        <v>399</v>
      </c>
      <c r="E150" s="44">
        <v>8</v>
      </c>
      <c r="F150" s="42" t="s">
        <v>400</v>
      </c>
      <c r="G150" s="67">
        <v>24</v>
      </c>
      <c r="I150" s="67">
        <v>9</v>
      </c>
      <c r="K150" s="67">
        <v>1.06</v>
      </c>
      <c r="L150" s="29">
        <f t="shared" si="16"/>
        <v>66</v>
      </c>
      <c r="M150" s="30">
        <f t="shared" si="17"/>
        <v>24</v>
      </c>
      <c r="N150" s="30">
        <f t="shared" si="18"/>
        <v>9</v>
      </c>
      <c r="O150" s="30">
        <f t="shared" si="14"/>
        <v>41.454545454545453</v>
      </c>
      <c r="P150" s="28">
        <f t="shared" si="15"/>
        <v>74.454545454545453</v>
      </c>
      <c r="Q150" s="20"/>
      <c r="R150" s="78">
        <f t="shared" si="19"/>
        <v>74.454545454545453</v>
      </c>
      <c r="S150" s="75">
        <f t="shared" si="20"/>
        <v>151</v>
      </c>
      <c r="T150" s="75"/>
    </row>
    <row r="151" spans="1:20" ht="30">
      <c r="A151" s="60">
        <v>146</v>
      </c>
      <c r="B151" s="49" t="s">
        <v>416</v>
      </c>
      <c r="C151" s="50">
        <v>701</v>
      </c>
      <c r="D151" s="42" t="s">
        <v>412</v>
      </c>
      <c r="E151" s="44" t="s">
        <v>257</v>
      </c>
      <c r="F151" s="42" t="s">
        <v>413</v>
      </c>
      <c r="G151" s="67">
        <v>22</v>
      </c>
      <c r="I151" s="67">
        <v>4</v>
      </c>
      <c r="K151" s="67">
        <v>0.4</v>
      </c>
      <c r="L151" s="29">
        <f t="shared" si="16"/>
        <v>40</v>
      </c>
      <c r="M151" s="30">
        <f t="shared" si="17"/>
        <v>22</v>
      </c>
      <c r="N151" s="30">
        <f t="shared" si="18"/>
        <v>4</v>
      </c>
      <c r="O151" s="30">
        <f t="shared" si="14"/>
        <v>50.909090909090914</v>
      </c>
      <c r="P151" s="28">
        <f t="shared" si="15"/>
        <v>76.909090909090907</v>
      </c>
      <c r="Q151" s="20"/>
      <c r="R151" s="78">
        <f t="shared" si="19"/>
        <v>76.909090909090907</v>
      </c>
      <c r="S151" s="75">
        <f t="shared" si="20"/>
        <v>134</v>
      </c>
      <c r="T151" s="75"/>
    </row>
    <row r="152" spans="1:20" ht="30">
      <c r="A152" s="60">
        <v>147</v>
      </c>
      <c r="B152" s="42" t="s">
        <v>417</v>
      </c>
      <c r="C152" s="50">
        <v>702</v>
      </c>
      <c r="D152" s="42" t="s">
        <v>412</v>
      </c>
      <c r="E152" s="44" t="s">
        <v>257</v>
      </c>
      <c r="F152" s="42" t="s">
        <v>413</v>
      </c>
      <c r="G152" s="67">
        <v>23</v>
      </c>
      <c r="I152" s="67">
        <v>3</v>
      </c>
      <c r="K152" s="67">
        <v>0.28999999999999998</v>
      </c>
      <c r="L152" s="29">
        <f t="shared" si="16"/>
        <v>28.999999999999996</v>
      </c>
      <c r="M152" s="30">
        <f t="shared" si="17"/>
        <v>23</v>
      </c>
      <c r="N152" s="30">
        <f t="shared" si="18"/>
        <v>3</v>
      </c>
      <c r="O152" s="30">
        <f t="shared" si="14"/>
        <v>54.909090909090914</v>
      </c>
      <c r="P152" s="28">
        <f t="shared" si="15"/>
        <v>80.909090909090907</v>
      </c>
      <c r="Q152" s="20"/>
      <c r="R152" s="78">
        <f t="shared" si="19"/>
        <v>80.909090909090907</v>
      </c>
      <c r="S152" s="75">
        <f t="shared" si="20"/>
        <v>104</v>
      </c>
      <c r="T152" s="75"/>
    </row>
    <row r="153" spans="1:20" ht="30">
      <c r="A153" s="60">
        <v>148</v>
      </c>
      <c r="B153" s="58" t="s">
        <v>418</v>
      </c>
      <c r="C153" s="88">
        <v>703</v>
      </c>
      <c r="D153" s="42" t="s">
        <v>412</v>
      </c>
      <c r="E153" s="89" t="s">
        <v>115</v>
      </c>
      <c r="F153" s="42" t="s">
        <v>413</v>
      </c>
      <c r="G153" s="67">
        <v>18</v>
      </c>
      <c r="I153" s="67">
        <v>3</v>
      </c>
      <c r="K153" s="67">
        <v>0.47</v>
      </c>
      <c r="L153" s="29">
        <f t="shared" si="16"/>
        <v>47</v>
      </c>
      <c r="M153" s="30">
        <f t="shared" si="17"/>
        <v>18</v>
      </c>
      <c r="N153" s="30">
        <f t="shared" si="18"/>
        <v>3</v>
      </c>
      <c r="O153" s="30">
        <f t="shared" si="14"/>
        <v>48.363636363636367</v>
      </c>
      <c r="P153" s="28">
        <f t="shared" si="15"/>
        <v>69.363636363636374</v>
      </c>
      <c r="Q153" s="20"/>
      <c r="R153" s="78">
        <f t="shared" si="19"/>
        <v>69.363636363636374</v>
      </c>
      <c r="S153" s="75">
        <f t="shared" si="20"/>
        <v>177</v>
      </c>
      <c r="T153" s="75"/>
    </row>
    <row r="154" spans="1:20" ht="30">
      <c r="A154" s="60">
        <v>149</v>
      </c>
      <c r="B154" s="42" t="s">
        <v>419</v>
      </c>
      <c r="C154" s="50">
        <v>704</v>
      </c>
      <c r="D154" s="42" t="s">
        <v>412</v>
      </c>
      <c r="E154" s="44" t="s">
        <v>115</v>
      </c>
      <c r="F154" s="42" t="s">
        <v>413</v>
      </c>
      <c r="G154" s="67">
        <v>18</v>
      </c>
      <c r="I154" s="67">
        <v>5.7</v>
      </c>
      <c r="K154" s="67">
        <v>0.25</v>
      </c>
      <c r="L154" s="29">
        <f t="shared" si="16"/>
        <v>25</v>
      </c>
      <c r="M154" s="30">
        <f t="shared" si="17"/>
        <v>18</v>
      </c>
      <c r="N154" s="30">
        <f t="shared" si="18"/>
        <v>5.7</v>
      </c>
      <c r="O154" s="30">
        <f t="shared" si="14"/>
        <v>56.363636363636367</v>
      </c>
      <c r="P154" s="28">
        <f t="shared" si="15"/>
        <v>80.063636363636363</v>
      </c>
      <c r="Q154" s="20"/>
      <c r="R154" s="78">
        <f t="shared" si="19"/>
        <v>80.063636363636363</v>
      </c>
      <c r="S154" s="75">
        <f t="shared" si="20"/>
        <v>114</v>
      </c>
      <c r="T154" s="75"/>
    </row>
    <row r="155" spans="1:20" ht="30">
      <c r="A155" s="60">
        <v>150</v>
      </c>
      <c r="B155" s="42" t="s">
        <v>420</v>
      </c>
      <c r="C155" s="50">
        <v>801</v>
      </c>
      <c r="D155" s="42" t="s">
        <v>412</v>
      </c>
      <c r="E155" s="44" t="s">
        <v>267</v>
      </c>
      <c r="F155" s="42" t="s">
        <v>413</v>
      </c>
      <c r="G155" s="67">
        <v>20</v>
      </c>
      <c r="I155" s="67">
        <v>6</v>
      </c>
      <c r="K155" s="67">
        <v>0.22</v>
      </c>
      <c r="L155" s="29">
        <f t="shared" si="16"/>
        <v>22</v>
      </c>
      <c r="M155" s="30">
        <f t="shared" si="17"/>
        <v>20</v>
      </c>
      <c r="N155" s="30">
        <f t="shared" si="18"/>
        <v>6</v>
      </c>
      <c r="O155" s="30">
        <f t="shared" si="14"/>
        <v>57.454545454545453</v>
      </c>
      <c r="P155" s="28">
        <f t="shared" si="15"/>
        <v>83.454545454545453</v>
      </c>
      <c r="Q155" s="20"/>
      <c r="R155" s="78">
        <f t="shared" si="19"/>
        <v>83.454545454545453</v>
      </c>
      <c r="S155" s="75">
        <f t="shared" si="20"/>
        <v>88</v>
      </c>
      <c r="T155" s="75"/>
    </row>
    <row r="156" spans="1:20" ht="30">
      <c r="A156" s="60">
        <v>151</v>
      </c>
      <c r="B156" s="49" t="s">
        <v>422</v>
      </c>
      <c r="C156" s="50">
        <v>701</v>
      </c>
      <c r="D156" s="42" t="s">
        <v>421</v>
      </c>
      <c r="E156" s="44" t="s">
        <v>299</v>
      </c>
      <c r="F156" s="42" t="s">
        <v>423</v>
      </c>
      <c r="G156" s="67">
        <v>27</v>
      </c>
      <c r="I156" s="67">
        <v>9.5</v>
      </c>
      <c r="K156" s="67">
        <v>0.19</v>
      </c>
      <c r="L156" s="29">
        <f t="shared" si="16"/>
        <v>19</v>
      </c>
      <c r="M156" s="30">
        <f t="shared" si="17"/>
        <v>27</v>
      </c>
      <c r="N156" s="30">
        <f t="shared" si="18"/>
        <v>9.5</v>
      </c>
      <c r="O156" s="30">
        <f t="shared" si="14"/>
        <v>58.545454545454547</v>
      </c>
      <c r="P156" s="28">
        <f t="shared" si="15"/>
        <v>95.045454545454547</v>
      </c>
      <c r="Q156" s="20"/>
      <c r="R156" s="78">
        <f t="shared" si="19"/>
        <v>95.045454545454547</v>
      </c>
      <c r="S156" s="75">
        <f t="shared" si="20"/>
        <v>5</v>
      </c>
      <c r="T156" s="75"/>
    </row>
    <row r="157" spans="1:20" ht="30">
      <c r="A157" s="60">
        <v>152</v>
      </c>
      <c r="B157" s="49" t="s">
        <v>424</v>
      </c>
      <c r="C157" s="50">
        <v>702</v>
      </c>
      <c r="D157" s="42" t="s">
        <v>421</v>
      </c>
      <c r="E157" s="44" t="s">
        <v>297</v>
      </c>
      <c r="F157" s="42" t="s">
        <v>423</v>
      </c>
      <c r="G157" s="67">
        <v>19</v>
      </c>
      <c r="I157" s="67">
        <v>8.5</v>
      </c>
      <c r="K157" s="67">
        <v>0.32</v>
      </c>
      <c r="L157" s="29">
        <f t="shared" si="16"/>
        <v>32</v>
      </c>
      <c r="M157" s="30">
        <f t="shared" si="17"/>
        <v>19</v>
      </c>
      <c r="N157" s="30">
        <f t="shared" si="18"/>
        <v>8.5</v>
      </c>
      <c r="O157" s="30">
        <f t="shared" si="14"/>
        <v>53.81818181818182</v>
      </c>
      <c r="P157" s="28">
        <f t="shared" si="15"/>
        <v>81.318181818181813</v>
      </c>
      <c r="Q157" s="20"/>
      <c r="R157" s="78">
        <f t="shared" si="19"/>
        <v>81.318181818181813</v>
      </c>
      <c r="S157" s="75">
        <f t="shared" si="20"/>
        <v>100</v>
      </c>
      <c r="T157" s="75"/>
    </row>
    <row r="158" spans="1:20" ht="30">
      <c r="A158" s="60">
        <v>153</v>
      </c>
      <c r="B158" s="42" t="s">
        <v>425</v>
      </c>
      <c r="C158" s="50">
        <v>703</v>
      </c>
      <c r="D158" s="42" t="s">
        <v>421</v>
      </c>
      <c r="E158" s="44" t="s">
        <v>297</v>
      </c>
      <c r="F158" s="42" t="s">
        <v>423</v>
      </c>
      <c r="G158" s="67">
        <v>26</v>
      </c>
      <c r="I158" s="67">
        <v>8.5</v>
      </c>
      <c r="K158" s="67">
        <v>0.26</v>
      </c>
      <c r="L158" s="29">
        <f t="shared" si="16"/>
        <v>26</v>
      </c>
      <c r="M158" s="30">
        <f t="shared" si="17"/>
        <v>26</v>
      </c>
      <c r="N158" s="30">
        <f t="shared" si="18"/>
        <v>8.5</v>
      </c>
      <c r="O158" s="30">
        <f t="shared" si="14"/>
        <v>56</v>
      </c>
      <c r="P158" s="28">
        <f t="shared" si="15"/>
        <v>90.5</v>
      </c>
      <c r="Q158" s="20"/>
      <c r="R158" s="78">
        <f t="shared" si="19"/>
        <v>90.5</v>
      </c>
      <c r="S158" s="75">
        <f t="shared" si="20"/>
        <v>33</v>
      </c>
      <c r="T158" s="75"/>
    </row>
    <row r="159" spans="1:20" ht="30">
      <c r="A159" s="60">
        <v>154</v>
      </c>
      <c r="B159" s="58" t="s">
        <v>426</v>
      </c>
      <c r="C159" s="88">
        <v>705</v>
      </c>
      <c r="D159" s="42" t="s">
        <v>421</v>
      </c>
      <c r="E159" s="44" t="s">
        <v>427</v>
      </c>
      <c r="F159" s="42" t="s">
        <v>423</v>
      </c>
      <c r="G159" s="67">
        <v>25</v>
      </c>
      <c r="I159" s="67">
        <v>9.3000000000000007</v>
      </c>
      <c r="K159" s="67">
        <v>0.25</v>
      </c>
      <c r="L159" s="29">
        <f t="shared" si="16"/>
        <v>25</v>
      </c>
      <c r="M159" s="30">
        <f t="shared" si="17"/>
        <v>25</v>
      </c>
      <c r="N159" s="30">
        <f t="shared" si="18"/>
        <v>9.3000000000000007</v>
      </c>
      <c r="O159" s="30">
        <f t="shared" si="14"/>
        <v>56.363636363636367</v>
      </c>
      <c r="P159" s="28">
        <f t="shared" si="15"/>
        <v>90.663636363636357</v>
      </c>
      <c r="Q159" s="20"/>
      <c r="R159" s="78">
        <f t="shared" si="19"/>
        <v>90.663636363636357</v>
      </c>
      <c r="S159" s="75">
        <f t="shared" si="20"/>
        <v>31</v>
      </c>
      <c r="T159" s="75"/>
    </row>
    <row r="160" spans="1:20" ht="30">
      <c r="A160" s="60">
        <v>155</v>
      </c>
      <c r="B160" s="58" t="s">
        <v>428</v>
      </c>
      <c r="C160" s="88">
        <v>706</v>
      </c>
      <c r="D160" s="42" t="s">
        <v>421</v>
      </c>
      <c r="E160" s="44" t="s">
        <v>429</v>
      </c>
      <c r="F160" s="42" t="s">
        <v>423</v>
      </c>
      <c r="G160" s="67">
        <v>19</v>
      </c>
      <c r="I160" s="67">
        <v>10</v>
      </c>
      <c r="K160" s="67">
        <v>0.25</v>
      </c>
      <c r="L160" s="29">
        <f t="shared" si="16"/>
        <v>25</v>
      </c>
      <c r="M160" s="30">
        <f t="shared" si="17"/>
        <v>19</v>
      </c>
      <c r="N160" s="30">
        <f t="shared" si="18"/>
        <v>10</v>
      </c>
      <c r="O160" s="30">
        <f t="shared" si="14"/>
        <v>56.363636363636367</v>
      </c>
      <c r="P160" s="28">
        <f t="shared" si="15"/>
        <v>85.363636363636374</v>
      </c>
      <c r="Q160" s="20"/>
      <c r="R160" s="78">
        <f t="shared" si="19"/>
        <v>85.363636363636374</v>
      </c>
      <c r="S160" s="75">
        <f t="shared" si="20"/>
        <v>70</v>
      </c>
      <c r="T160" s="75"/>
    </row>
    <row r="161" spans="1:20" ht="30">
      <c r="A161" s="60">
        <v>156</v>
      </c>
      <c r="B161" s="42" t="s">
        <v>430</v>
      </c>
      <c r="C161" s="50">
        <v>708</v>
      </c>
      <c r="D161" s="42" t="s">
        <v>421</v>
      </c>
      <c r="E161" s="44" t="s">
        <v>429</v>
      </c>
      <c r="F161" s="42" t="s">
        <v>423</v>
      </c>
      <c r="G161" s="67">
        <v>23</v>
      </c>
      <c r="I161" s="67">
        <v>8.8000000000000007</v>
      </c>
      <c r="K161" s="67">
        <v>0.28999999999999998</v>
      </c>
      <c r="L161" s="29">
        <f t="shared" si="16"/>
        <v>28.999999999999996</v>
      </c>
      <c r="M161" s="30">
        <f t="shared" si="17"/>
        <v>23</v>
      </c>
      <c r="N161" s="30">
        <f t="shared" si="18"/>
        <v>8.8000000000000007</v>
      </c>
      <c r="O161" s="30">
        <f t="shared" si="14"/>
        <v>54.909090909090914</v>
      </c>
      <c r="P161" s="28">
        <f t="shared" si="15"/>
        <v>86.709090909090918</v>
      </c>
      <c r="Q161" s="20"/>
      <c r="R161" s="78">
        <f t="shared" si="19"/>
        <v>86.709090909090918</v>
      </c>
      <c r="S161" s="75">
        <f t="shared" si="20"/>
        <v>61</v>
      </c>
      <c r="T161" s="75"/>
    </row>
    <row r="162" spans="1:20" ht="30">
      <c r="A162" s="60">
        <v>157</v>
      </c>
      <c r="B162" s="42" t="s">
        <v>431</v>
      </c>
      <c r="C162" s="50">
        <v>710</v>
      </c>
      <c r="D162" s="42" t="s">
        <v>421</v>
      </c>
      <c r="E162" s="44" t="s">
        <v>432</v>
      </c>
      <c r="F162" s="42" t="s">
        <v>423</v>
      </c>
      <c r="G162" s="67">
        <v>23</v>
      </c>
      <c r="I162" s="67">
        <v>6</v>
      </c>
      <c r="K162" s="67">
        <v>0.28000000000000003</v>
      </c>
      <c r="L162" s="29">
        <f t="shared" si="16"/>
        <v>28.000000000000004</v>
      </c>
      <c r="M162" s="30">
        <f t="shared" si="17"/>
        <v>23</v>
      </c>
      <c r="N162" s="30">
        <f t="shared" si="18"/>
        <v>6</v>
      </c>
      <c r="O162" s="30">
        <f t="shared" si="14"/>
        <v>55.272727272727273</v>
      </c>
      <c r="P162" s="28">
        <f t="shared" si="15"/>
        <v>84.27272727272728</v>
      </c>
      <c r="Q162" s="20"/>
      <c r="R162" s="78">
        <f t="shared" si="19"/>
        <v>84.27272727272728</v>
      </c>
      <c r="S162" s="75">
        <f t="shared" si="20"/>
        <v>80</v>
      </c>
      <c r="T162" s="75"/>
    </row>
    <row r="163" spans="1:20" ht="30">
      <c r="A163" s="60">
        <v>158</v>
      </c>
      <c r="B163" s="58" t="s">
        <v>433</v>
      </c>
      <c r="C163" s="50">
        <v>801</v>
      </c>
      <c r="D163" s="42" t="s">
        <v>421</v>
      </c>
      <c r="E163" s="44">
        <v>8</v>
      </c>
      <c r="F163" s="42" t="s">
        <v>434</v>
      </c>
      <c r="G163" s="67">
        <v>22.5</v>
      </c>
      <c r="I163" s="67">
        <v>9.3000000000000007</v>
      </c>
      <c r="K163" s="67">
        <v>0.35</v>
      </c>
      <c r="L163" s="29">
        <f t="shared" si="16"/>
        <v>35</v>
      </c>
      <c r="M163" s="30">
        <f t="shared" si="17"/>
        <v>22.5</v>
      </c>
      <c r="N163" s="30">
        <f t="shared" si="18"/>
        <v>9.3000000000000007</v>
      </c>
      <c r="O163" s="30">
        <f t="shared" si="14"/>
        <v>52.727272727272727</v>
      </c>
      <c r="P163" s="28">
        <f t="shared" si="15"/>
        <v>84.527272727272731</v>
      </c>
      <c r="Q163" s="20"/>
      <c r="R163" s="78">
        <f t="shared" si="19"/>
        <v>84.527272727272731</v>
      </c>
      <c r="S163" s="75">
        <f t="shared" si="20"/>
        <v>75</v>
      </c>
      <c r="T163" s="75"/>
    </row>
    <row r="164" spans="1:20" ht="30">
      <c r="A164" s="60">
        <v>159</v>
      </c>
      <c r="B164" s="42" t="s">
        <v>435</v>
      </c>
      <c r="C164" s="50">
        <v>802</v>
      </c>
      <c r="D164" s="42" t="s">
        <v>421</v>
      </c>
      <c r="E164" s="44">
        <v>8</v>
      </c>
      <c r="F164" s="42" t="s">
        <v>434</v>
      </c>
      <c r="G164" s="67">
        <v>23</v>
      </c>
      <c r="I164" s="67">
        <v>8.6</v>
      </c>
      <c r="K164" s="67">
        <v>0.5</v>
      </c>
      <c r="L164" s="29">
        <f t="shared" si="16"/>
        <v>50</v>
      </c>
      <c r="M164" s="30">
        <f t="shared" si="17"/>
        <v>23</v>
      </c>
      <c r="N164" s="30">
        <f t="shared" si="18"/>
        <v>8.6</v>
      </c>
      <c r="O164" s="30">
        <f t="shared" si="14"/>
        <v>47.272727272727273</v>
      </c>
      <c r="P164" s="28">
        <f t="shared" si="15"/>
        <v>78.872727272727275</v>
      </c>
      <c r="Q164" s="20"/>
      <c r="R164" s="78">
        <f t="shared" si="19"/>
        <v>78.872727272727275</v>
      </c>
      <c r="S164" s="75">
        <f t="shared" si="20"/>
        <v>121</v>
      </c>
      <c r="T164" s="75"/>
    </row>
    <row r="165" spans="1:20" ht="30">
      <c r="A165" s="60">
        <v>160</v>
      </c>
      <c r="B165" s="42" t="s">
        <v>436</v>
      </c>
      <c r="C165" s="50">
        <v>803</v>
      </c>
      <c r="D165" s="42" t="s">
        <v>421</v>
      </c>
      <c r="E165" s="44">
        <v>8</v>
      </c>
      <c r="F165" s="42" t="s">
        <v>434</v>
      </c>
      <c r="G165" s="67">
        <v>22.5</v>
      </c>
      <c r="I165" s="67">
        <v>9.6</v>
      </c>
      <c r="K165" s="67">
        <v>0.32</v>
      </c>
      <c r="L165" s="29">
        <f t="shared" si="16"/>
        <v>32</v>
      </c>
      <c r="M165" s="30">
        <f t="shared" si="17"/>
        <v>22.5</v>
      </c>
      <c r="N165" s="30">
        <f t="shared" si="18"/>
        <v>9.6</v>
      </c>
      <c r="O165" s="30">
        <f t="shared" si="14"/>
        <v>53.81818181818182</v>
      </c>
      <c r="P165" s="28">
        <f t="shared" si="15"/>
        <v>85.918181818181822</v>
      </c>
      <c r="Q165" s="20"/>
      <c r="R165" s="78">
        <f t="shared" si="19"/>
        <v>85.918181818181822</v>
      </c>
      <c r="S165" s="75">
        <f t="shared" si="20"/>
        <v>66</v>
      </c>
      <c r="T165" s="75"/>
    </row>
    <row r="166" spans="1:20" ht="30">
      <c r="A166" s="60">
        <v>161</v>
      </c>
      <c r="B166" s="49" t="s">
        <v>437</v>
      </c>
      <c r="C166" s="50">
        <v>804</v>
      </c>
      <c r="D166" s="42" t="s">
        <v>421</v>
      </c>
      <c r="E166" s="44">
        <v>8</v>
      </c>
      <c r="F166" s="42" t="s">
        <v>434</v>
      </c>
      <c r="G166" s="67">
        <v>22.5</v>
      </c>
      <c r="I166" s="67">
        <v>9.3000000000000007</v>
      </c>
      <c r="K166" s="67">
        <v>0.35</v>
      </c>
      <c r="L166" s="29">
        <f t="shared" si="16"/>
        <v>35</v>
      </c>
      <c r="M166" s="30">
        <f t="shared" si="17"/>
        <v>22.5</v>
      </c>
      <c r="N166" s="30">
        <f t="shared" si="18"/>
        <v>9.3000000000000007</v>
      </c>
      <c r="O166" s="30">
        <f t="shared" si="14"/>
        <v>52.727272727272727</v>
      </c>
      <c r="P166" s="28">
        <f t="shared" si="15"/>
        <v>84.527272727272731</v>
      </c>
      <c r="Q166" s="20"/>
      <c r="R166" s="78">
        <f t="shared" si="19"/>
        <v>84.527272727272731</v>
      </c>
      <c r="S166" s="75">
        <f t="shared" si="20"/>
        <v>75</v>
      </c>
      <c r="T166" s="75"/>
    </row>
    <row r="167" spans="1:20" ht="30">
      <c r="A167" s="60">
        <v>162</v>
      </c>
      <c r="B167" s="58" t="s">
        <v>438</v>
      </c>
      <c r="C167" s="88">
        <v>805</v>
      </c>
      <c r="D167" s="42" t="s">
        <v>421</v>
      </c>
      <c r="E167" s="44">
        <v>8</v>
      </c>
      <c r="F167" s="42" t="s">
        <v>434</v>
      </c>
      <c r="G167" s="67">
        <v>23.5</v>
      </c>
      <c r="I167" s="67">
        <v>9.1</v>
      </c>
      <c r="K167" s="67">
        <v>0.5</v>
      </c>
      <c r="L167" s="29">
        <f t="shared" si="16"/>
        <v>50</v>
      </c>
      <c r="M167" s="30">
        <f t="shared" si="17"/>
        <v>23.5</v>
      </c>
      <c r="N167" s="30">
        <f t="shared" si="18"/>
        <v>9.1</v>
      </c>
      <c r="O167" s="30">
        <f t="shared" si="14"/>
        <v>47.272727272727273</v>
      </c>
      <c r="P167" s="28">
        <f t="shared" si="15"/>
        <v>79.872727272727275</v>
      </c>
      <c r="Q167" s="20"/>
      <c r="R167" s="78">
        <f t="shared" si="19"/>
        <v>79.872727272727275</v>
      </c>
      <c r="S167" s="75">
        <f t="shared" si="20"/>
        <v>115</v>
      </c>
      <c r="T167" s="75"/>
    </row>
    <row r="168" spans="1:20" ht="30">
      <c r="A168" s="60">
        <v>163</v>
      </c>
      <c r="B168" s="145" t="s">
        <v>444</v>
      </c>
      <c r="C168" s="50">
        <v>420701</v>
      </c>
      <c r="D168" s="42" t="s">
        <v>440</v>
      </c>
      <c r="E168" s="44">
        <v>7</v>
      </c>
      <c r="F168" s="42" t="s">
        <v>443</v>
      </c>
      <c r="G168" s="67">
        <v>25</v>
      </c>
      <c r="I168" s="67">
        <v>9</v>
      </c>
      <c r="K168" s="67">
        <v>0.32</v>
      </c>
      <c r="L168" s="29">
        <f t="shared" si="16"/>
        <v>32</v>
      </c>
      <c r="M168" s="30">
        <f t="shared" si="17"/>
        <v>25</v>
      </c>
      <c r="N168" s="30">
        <f t="shared" si="18"/>
        <v>9</v>
      </c>
      <c r="O168" s="30">
        <f t="shared" si="14"/>
        <v>53.81818181818182</v>
      </c>
      <c r="P168" s="28">
        <f t="shared" si="15"/>
        <v>87.818181818181813</v>
      </c>
      <c r="Q168" s="20"/>
      <c r="R168" s="78">
        <f t="shared" si="19"/>
        <v>87.818181818181813</v>
      </c>
      <c r="S168" s="75">
        <f t="shared" si="20"/>
        <v>49</v>
      </c>
      <c r="T168" s="75"/>
    </row>
    <row r="169" spans="1:20" ht="30">
      <c r="A169" s="60">
        <v>164</v>
      </c>
      <c r="B169" s="145" t="s">
        <v>445</v>
      </c>
      <c r="C169" s="50">
        <v>420702</v>
      </c>
      <c r="D169" s="42" t="s">
        <v>440</v>
      </c>
      <c r="E169" s="44">
        <v>7</v>
      </c>
      <c r="F169" s="42" t="s">
        <v>443</v>
      </c>
      <c r="G169" s="67">
        <v>26</v>
      </c>
      <c r="I169" s="67">
        <v>9.1999999999999993</v>
      </c>
      <c r="K169" s="67">
        <v>0.23</v>
      </c>
      <c r="L169" s="29">
        <f t="shared" si="16"/>
        <v>23</v>
      </c>
      <c r="M169" s="30">
        <f t="shared" si="17"/>
        <v>26</v>
      </c>
      <c r="N169" s="30">
        <f t="shared" si="18"/>
        <v>9.1999999999999993</v>
      </c>
      <c r="O169" s="30">
        <f t="shared" si="14"/>
        <v>57.090909090909093</v>
      </c>
      <c r="P169" s="28">
        <f t="shared" si="15"/>
        <v>92.290909090909096</v>
      </c>
      <c r="Q169" s="20"/>
      <c r="R169" s="78">
        <f t="shared" si="19"/>
        <v>92.290909090909096</v>
      </c>
      <c r="S169" s="75">
        <f t="shared" si="20"/>
        <v>23</v>
      </c>
      <c r="T169" s="75"/>
    </row>
    <row r="170" spans="1:20" ht="30">
      <c r="A170" s="60">
        <v>165</v>
      </c>
      <c r="B170" s="145" t="s">
        <v>446</v>
      </c>
      <c r="C170" s="50">
        <v>420703</v>
      </c>
      <c r="D170" s="42" t="s">
        <v>440</v>
      </c>
      <c r="E170" s="44">
        <v>7</v>
      </c>
      <c r="F170" s="42" t="s">
        <v>439</v>
      </c>
      <c r="G170" s="67">
        <v>26</v>
      </c>
      <c r="I170" s="67">
        <v>9.5</v>
      </c>
      <c r="K170" s="67">
        <v>0.21</v>
      </c>
      <c r="L170" s="29">
        <f t="shared" si="16"/>
        <v>21</v>
      </c>
      <c r="M170" s="30">
        <f t="shared" si="17"/>
        <v>26</v>
      </c>
      <c r="N170" s="30">
        <f t="shared" si="18"/>
        <v>9.5</v>
      </c>
      <c r="O170" s="30">
        <f t="shared" si="14"/>
        <v>57.81818181818182</v>
      </c>
      <c r="P170" s="28">
        <f t="shared" si="15"/>
        <v>93.318181818181813</v>
      </c>
      <c r="Q170" s="20"/>
      <c r="R170" s="78">
        <f t="shared" si="19"/>
        <v>93.318181818181813</v>
      </c>
      <c r="S170" s="75">
        <f t="shared" si="20"/>
        <v>15</v>
      </c>
      <c r="T170" s="75"/>
    </row>
    <row r="171" spans="1:20" ht="30">
      <c r="A171" s="60">
        <v>166</v>
      </c>
      <c r="B171" s="145" t="s">
        <v>447</v>
      </c>
      <c r="C171" s="88">
        <v>420704</v>
      </c>
      <c r="D171" s="42" t="s">
        <v>440</v>
      </c>
      <c r="E171" s="44">
        <v>7</v>
      </c>
      <c r="F171" s="42" t="s">
        <v>439</v>
      </c>
      <c r="G171" s="67">
        <v>20</v>
      </c>
      <c r="I171" s="67">
        <v>9.5</v>
      </c>
      <c r="K171" s="67">
        <v>0.31</v>
      </c>
      <c r="L171" s="29">
        <f t="shared" si="16"/>
        <v>31</v>
      </c>
      <c r="M171" s="30">
        <f t="shared" si="17"/>
        <v>20</v>
      </c>
      <c r="N171" s="30">
        <f t="shared" si="18"/>
        <v>9.5</v>
      </c>
      <c r="O171" s="30">
        <f t="shared" si="14"/>
        <v>54.18181818181818</v>
      </c>
      <c r="P171" s="28">
        <f t="shared" si="15"/>
        <v>83.681818181818187</v>
      </c>
      <c r="Q171" s="20"/>
      <c r="R171" s="78">
        <f t="shared" si="19"/>
        <v>83.681818181818187</v>
      </c>
      <c r="S171" s="75">
        <f t="shared" si="20"/>
        <v>86</v>
      </c>
      <c r="T171" s="75"/>
    </row>
    <row r="172" spans="1:20" ht="30">
      <c r="A172" s="60">
        <v>167</v>
      </c>
      <c r="B172" s="159" t="s">
        <v>448</v>
      </c>
      <c r="C172" s="50">
        <v>420801</v>
      </c>
      <c r="D172" s="42" t="s">
        <v>440</v>
      </c>
      <c r="E172" s="44">
        <v>8</v>
      </c>
      <c r="F172" s="42" t="s">
        <v>443</v>
      </c>
      <c r="G172" s="67">
        <v>23</v>
      </c>
      <c r="I172" s="67">
        <v>7</v>
      </c>
      <c r="K172" s="67">
        <v>0.25</v>
      </c>
      <c r="L172" s="29">
        <f t="shared" si="16"/>
        <v>25</v>
      </c>
      <c r="M172" s="30">
        <f t="shared" si="17"/>
        <v>23</v>
      </c>
      <c r="N172" s="30">
        <f t="shared" si="18"/>
        <v>7</v>
      </c>
      <c r="O172" s="30">
        <f t="shared" si="14"/>
        <v>56.363636363636367</v>
      </c>
      <c r="P172" s="28">
        <f t="shared" si="15"/>
        <v>86.363636363636374</v>
      </c>
      <c r="Q172" s="20"/>
      <c r="R172" s="78">
        <f t="shared" si="19"/>
        <v>86.363636363636374</v>
      </c>
      <c r="S172" s="75">
        <f t="shared" si="20"/>
        <v>64</v>
      </c>
      <c r="T172" s="75"/>
    </row>
    <row r="173" spans="1:20" ht="30">
      <c r="A173" s="60">
        <v>168</v>
      </c>
      <c r="B173" s="159" t="s">
        <v>449</v>
      </c>
      <c r="C173" s="50">
        <v>420802</v>
      </c>
      <c r="D173" s="42" t="s">
        <v>440</v>
      </c>
      <c r="E173" s="44">
        <v>8</v>
      </c>
      <c r="F173" s="42" t="s">
        <v>443</v>
      </c>
      <c r="G173" s="67">
        <v>22</v>
      </c>
      <c r="I173" s="67">
        <v>9</v>
      </c>
      <c r="K173" s="67">
        <v>0.41</v>
      </c>
      <c r="L173" s="29">
        <f t="shared" si="16"/>
        <v>41</v>
      </c>
      <c r="M173" s="30">
        <f t="shared" si="17"/>
        <v>22</v>
      </c>
      <c r="N173" s="30">
        <f t="shared" si="18"/>
        <v>9</v>
      </c>
      <c r="O173" s="30">
        <f t="shared" si="14"/>
        <v>50.545454545454547</v>
      </c>
      <c r="P173" s="28">
        <f t="shared" si="15"/>
        <v>81.545454545454547</v>
      </c>
      <c r="Q173" s="20"/>
      <c r="R173" s="78">
        <f t="shared" si="19"/>
        <v>81.545454545454547</v>
      </c>
      <c r="S173" s="75">
        <f t="shared" si="20"/>
        <v>98</v>
      </c>
      <c r="T173" s="75"/>
    </row>
    <row r="174" spans="1:20" ht="30">
      <c r="A174" s="60">
        <v>169</v>
      </c>
      <c r="B174" s="159" t="s">
        <v>450</v>
      </c>
      <c r="C174" s="50">
        <v>420803</v>
      </c>
      <c r="D174" s="42" t="s">
        <v>440</v>
      </c>
      <c r="E174" s="44">
        <v>8</v>
      </c>
      <c r="F174" s="42" t="s">
        <v>443</v>
      </c>
      <c r="G174" s="67">
        <v>25</v>
      </c>
      <c r="I174" s="67">
        <v>9.5</v>
      </c>
      <c r="K174" s="67">
        <v>0.25</v>
      </c>
      <c r="L174" s="29">
        <f t="shared" si="16"/>
        <v>25</v>
      </c>
      <c r="M174" s="30">
        <f t="shared" si="17"/>
        <v>25</v>
      </c>
      <c r="N174" s="30">
        <f t="shared" si="18"/>
        <v>9.5</v>
      </c>
      <c r="O174" s="30">
        <f t="shared" si="14"/>
        <v>56.363636363636367</v>
      </c>
      <c r="P174" s="28">
        <f t="shared" si="15"/>
        <v>90.863636363636374</v>
      </c>
      <c r="Q174" s="20"/>
      <c r="R174" s="78">
        <f t="shared" si="19"/>
        <v>90.863636363636374</v>
      </c>
      <c r="S174" s="75">
        <f t="shared" si="20"/>
        <v>27</v>
      </c>
      <c r="T174" s="75"/>
    </row>
    <row r="175" spans="1:20" ht="30">
      <c r="A175" s="60">
        <v>170</v>
      </c>
      <c r="B175" s="49" t="s">
        <v>453</v>
      </c>
      <c r="C175" s="50" t="s">
        <v>454</v>
      </c>
      <c r="D175" s="42" t="s">
        <v>451</v>
      </c>
      <c r="E175" s="44">
        <v>7</v>
      </c>
      <c r="F175" s="42" t="s">
        <v>452</v>
      </c>
      <c r="G175" s="67">
        <v>9</v>
      </c>
      <c r="I175" s="67">
        <v>5</v>
      </c>
      <c r="K175" s="67">
        <v>0.46</v>
      </c>
      <c r="L175" s="29">
        <f t="shared" si="16"/>
        <v>46</v>
      </c>
      <c r="M175" s="30">
        <f t="shared" si="17"/>
        <v>9</v>
      </c>
      <c r="N175" s="30">
        <f t="shared" si="18"/>
        <v>5</v>
      </c>
      <c r="O175" s="30">
        <f t="shared" si="14"/>
        <v>48.727272727272727</v>
      </c>
      <c r="P175" s="28">
        <f t="shared" si="15"/>
        <v>62.727272727272727</v>
      </c>
      <c r="Q175" s="20"/>
      <c r="R175" s="78">
        <f t="shared" si="19"/>
        <v>62.727272727272727</v>
      </c>
      <c r="S175" s="75">
        <f t="shared" si="20"/>
        <v>204</v>
      </c>
      <c r="T175" s="75"/>
    </row>
    <row r="176" spans="1:20" ht="30">
      <c r="A176" s="60">
        <v>171</v>
      </c>
      <c r="B176" s="49" t="s">
        <v>455</v>
      </c>
      <c r="C176" s="50" t="s">
        <v>456</v>
      </c>
      <c r="D176" s="42" t="s">
        <v>451</v>
      </c>
      <c r="E176" s="44">
        <v>8</v>
      </c>
      <c r="F176" s="42" t="s">
        <v>452</v>
      </c>
      <c r="G176" s="67">
        <v>9</v>
      </c>
      <c r="I176" s="67">
        <v>9</v>
      </c>
      <c r="K176" s="67">
        <v>0.35</v>
      </c>
      <c r="L176" s="29">
        <f t="shared" si="16"/>
        <v>35</v>
      </c>
      <c r="M176" s="30">
        <f t="shared" si="17"/>
        <v>9</v>
      </c>
      <c r="N176" s="30">
        <f t="shared" si="18"/>
        <v>9</v>
      </c>
      <c r="O176" s="30">
        <f t="shared" si="14"/>
        <v>52.727272727272727</v>
      </c>
      <c r="P176" s="28">
        <f t="shared" si="15"/>
        <v>70.72727272727272</v>
      </c>
      <c r="Q176" s="20"/>
      <c r="R176" s="78">
        <f t="shared" si="19"/>
        <v>70.72727272727272</v>
      </c>
      <c r="S176" s="75">
        <f t="shared" si="20"/>
        <v>169</v>
      </c>
      <c r="T176" s="75"/>
    </row>
    <row r="177" spans="1:20" ht="30">
      <c r="A177" s="60">
        <v>172</v>
      </c>
      <c r="B177" s="49" t="s">
        <v>457</v>
      </c>
      <c r="C177" s="50" t="s">
        <v>458</v>
      </c>
      <c r="D177" s="42" t="s">
        <v>451</v>
      </c>
      <c r="E177" s="44">
        <v>8</v>
      </c>
      <c r="F177" s="42" t="s">
        <v>452</v>
      </c>
      <c r="G177" s="67">
        <v>10</v>
      </c>
      <c r="I177" s="67">
        <v>8</v>
      </c>
      <c r="K177" s="67">
        <v>0.37</v>
      </c>
      <c r="L177" s="29">
        <f t="shared" si="16"/>
        <v>37</v>
      </c>
      <c r="M177" s="30">
        <f t="shared" si="17"/>
        <v>10</v>
      </c>
      <c r="N177" s="30">
        <f t="shared" si="18"/>
        <v>8</v>
      </c>
      <c r="O177" s="30">
        <f t="shared" si="14"/>
        <v>52</v>
      </c>
      <c r="P177" s="28">
        <f t="shared" si="15"/>
        <v>70</v>
      </c>
      <c r="Q177" s="20"/>
      <c r="R177" s="78">
        <f t="shared" si="19"/>
        <v>70</v>
      </c>
      <c r="S177" s="75">
        <f t="shared" si="20"/>
        <v>174</v>
      </c>
      <c r="T177" s="75"/>
    </row>
    <row r="178" spans="1:20" ht="30">
      <c r="A178" s="60">
        <v>173</v>
      </c>
      <c r="B178" s="49" t="s">
        <v>460</v>
      </c>
      <c r="C178" s="50"/>
      <c r="D178" s="42" t="s">
        <v>461</v>
      </c>
      <c r="E178" s="44">
        <v>8</v>
      </c>
      <c r="F178" s="42" t="s">
        <v>459</v>
      </c>
      <c r="G178" s="67">
        <v>12</v>
      </c>
      <c r="I178" s="67">
        <v>7.7</v>
      </c>
      <c r="K178" s="67">
        <v>0.18</v>
      </c>
      <c r="L178" s="29">
        <f t="shared" si="16"/>
        <v>18</v>
      </c>
      <c r="M178" s="30">
        <f t="shared" si="17"/>
        <v>12</v>
      </c>
      <c r="N178" s="30">
        <f t="shared" si="18"/>
        <v>7.7</v>
      </c>
      <c r="O178" s="30">
        <f t="shared" si="14"/>
        <v>58.909090909090914</v>
      </c>
      <c r="P178" s="28">
        <f t="shared" si="15"/>
        <v>78.609090909090909</v>
      </c>
      <c r="Q178" s="20"/>
      <c r="R178" s="78">
        <f t="shared" si="19"/>
        <v>78.609090909090909</v>
      </c>
      <c r="S178" s="75">
        <f t="shared" si="20"/>
        <v>123</v>
      </c>
      <c r="T178" s="75"/>
    </row>
    <row r="179" spans="1:20" ht="30">
      <c r="A179" s="60">
        <v>174</v>
      </c>
      <c r="B179" s="49" t="s">
        <v>462</v>
      </c>
      <c r="C179" s="50"/>
      <c r="D179" s="42" t="s">
        <v>461</v>
      </c>
      <c r="E179" s="44">
        <v>8</v>
      </c>
      <c r="F179" s="42" t="s">
        <v>459</v>
      </c>
      <c r="G179" s="67">
        <v>14</v>
      </c>
      <c r="I179" s="67">
        <v>8</v>
      </c>
      <c r="K179" s="67">
        <v>0.22</v>
      </c>
      <c r="L179" s="29">
        <f t="shared" si="16"/>
        <v>22</v>
      </c>
      <c r="M179" s="30">
        <f t="shared" si="17"/>
        <v>14</v>
      </c>
      <c r="N179" s="30">
        <f t="shared" si="18"/>
        <v>8</v>
      </c>
      <c r="O179" s="30">
        <f t="shared" si="14"/>
        <v>57.454545454545453</v>
      </c>
      <c r="P179" s="28">
        <f t="shared" si="15"/>
        <v>79.454545454545453</v>
      </c>
      <c r="Q179" s="20"/>
      <c r="R179" s="78">
        <f t="shared" si="19"/>
        <v>79.454545454545453</v>
      </c>
      <c r="S179" s="75">
        <f t="shared" si="20"/>
        <v>120</v>
      </c>
      <c r="T179" s="75"/>
    </row>
    <row r="180" spans="1:20" ht="30">
      <c r="A180" s="60">
        <v>175</v>
      </c>
      <c r="B180" s="49" t="s">
        <v>473</v>
      </c>
      <c r="C180" s="50"/>
      <c r="D180" s="42" t="s">
        <v>465</v>
      </c>
      <c r="E180" s="44" t="s">
        <v>427</v>
      </c>
      <c r="F180" s="42" t="s">
        <v>466</v>
      </c>
      <c r="G180" s="67">
        <v>15</v>
      </c>
      <c r="H180" s="29"/>
      <c r="I180" s="67">
        <v>9.5</v>
      </c>
      <c r="J180" s="29"/>
      <c r="K180" s="67">
        <v>0.53</v>
      </c>
      <c r="L180" s="29">
        <f t="shared" si="16"/>
        <v>53</v>
      </c>
      <c r="M180" s="30">
        <f t="shared" si="17"/>
        <v>15</v>
      </c>
      <c r="N180" s="30">
        <f t="shared" si="18"/>
        <v>9.5</v>
      </c>
      <c r="O180" s="30">
        <f t="shared" si="14"/>
        <v>46.18181818181818</v>
      </c>
      <c r="P180" s="28">
        <f t="shared" si="15"/>
        <v>70.681818181818187</v>
      </c>
      <c r="Q180" s="20"/>
      <c r="R180" s="78">
        <f t="shared" si="19"/>
        <v>70.681818181818187</v>
      </c>
      <c r="S180" s="75">
        <f t="shared" si="20"/>
        <v>170</v>
      </c>
      <c r="T180" s="75"/>
    </row>
    <row r="181" spans="1:20" ht="30">
      <c r="A181" s="60">
        <v>176</v>
      </c>
      <c r="B181" s="49" t="s">
        <v>474</v>
      </c>
      <c r="C181" s="50"/>
      <c r="D181" s="42" t="s">
        <v>465</v>
      </c>
      <c r="E181" s="44" t="s">
        <v>297</v>
      </c>
      <c r="F181" s="42" t="s">
        <v>466</v>
      </c>
      <c r="G181" s="67">
        <v>9</v>
      </c>
      <c r="H181" s="29"/>
      <c r="I181" s="67">
        <v>8.5</v>
      </c>
      <c r="J181" s="29"/>
      <c r="K181" s="67">
        <v>0.27</v>
      </c>
      <c r="L181" s="29">
        <f t="shared" si="16"/>
        <v>27</v>
      </c>
      <c r="M181" s="30">
        <f t="shared" si="17"/>
        <v>9</v>
      </c>
      <c r="N181" s="30">
        <f t="shared" si="18"/>
        <v>8.5</v>
      </c>
      <c r="O181" s="30">
        <f t="shared" si="14"/>
        <v>55.63636363636364</v>
      </c>
      <c r="P181" s="28">
        <f t="shared" si="15"/>
        <v>73.13636363636364</v>
      </c>
      <c r="Q181" s="20"/>
      <c r="R181" s="78">
        <f t="shared" si="19"/>
        <v>73.13636363636364</v>
      </c>
      <c r="S181" s="75">
        <f t="shared" si="20"/>
        <v>157</v>
      </c>
      <c r="T181" s="75"/>
    </row>
    <row r="182" spans="1:20" ht="30">
      <c r="A182" s="60">
        <v>177</v>
      </c>
      <c r="B182" s="42" t="s">
        <v>475</v>
      </c>
      <c r="C182" s="50"/>
      <c r="D182" s="42" t="s">
        <v>465</v>
      </c>
      <c r="E182" s="44" t="s">
        <v>297</v>
      </c>
      <c r="F182" s="42" t="s">
        <v>466</v>
      </c>
      <c r="G182" s="67">
        <v>18</v>
      </c>
      <c r="H182" s="29"/>
      <c r="I182" s="67">
        <v>9.5</v>
      </c>
      <c r="J182" s="29"/>
      <c r="K182" s="67">
        <v>0.24</v>
      </c>
      <c r="L182" s="29">
        <f t="shared" si="16"/>
        <v>24</v>
      </c>
      <c r="M182" s="30">
        <f t="shared" si="17"/>
        <v>18</v>
      </c>
      <c r="N182" s="30">
        <f t="shared" si="18"/>
        <v>9.5</v>
      </c>
      <c r="O182" s="30">
        <f t="shared" si="14"/>
        <v>56.727272727272727</v>
      </c>
      <c r="P182" s="28">
        <f t="shared" si="15"/>
        <v>84.22727272727272</v>
      </c>
      <c r="Q182" s="20"/>
      <c r="R182" s="78">
        <f t="shared" si="19"/>
        <v>84.22727272727272</v>
      </c>
      <c r="S182" s="75">
        <f t="shared" si="20"/>
        <v>83</v>
      </c>
      <c r="T182" s="75"/>
    </row>
    <row r="183" spans="1:20" ht="30">
      <c r="A183" s="60">
        <v>178</v>
      </c>
      <c r="B183" s="58" t="s">
        <v>476</v>
      </c>
      <c r="C183" s="88"/>
      <c r="D183" s="58" t="s">
        <v>465</v>
      </c>
      <c r="E183" s="89" t="s">
        <v>299</v>
      </c>
      <c r="F183" s="58" t="s">
        <v>466</v>
      </c>
      <c r="G183" s="67">
        <v>16</v>
      </c>
      <c r="H183" s="29"/>
      <c r="I183" s="67">
        <v>9.5</v>
      </c>
      <c r="J183" s="29"/>
      <c r="K183" s="67">
        <v>0.31</v>
      </c>
      <c r="L183" s="29">
        <f t="shared" si="16"/>
        <v>31</v>
      </c>
      <c r="M183" s="30">
        <f t="shared" si="17"/>
        <v>16</v>
      </c>
      <c r="N183" s="30">
        <f t="shared" si="18"/>
        <v>9.5</v>
      </c>
      <c r="O183" s="30">
        <f t="shared" si="14"/>
        <v>54.18181818181818</v>
      </c>
      <c r="P183" s="28">
        <f t="shared" si="15"/>
        <v>79.681818181818187</v>
      </c>
      <c r="Q183" s="20"/>
      <c r="R183" s="78">
        <f t="shared" si="19"/>
        <v>79.681818181818187</v>
      </c>
      <c r="S183" s="75">
        <f t="shared" si="20"/>
        <v>117</v>
      </c>
      <c r="T183" s="75"/>
    </row>
    <row r="184" spans="1:20" ht="30">
      <c r="A184" s="60">
        <v>179</v>
      </c>
      <c r="B184" s="58" t="s">
        <v>477</v>
      </c>
      <c r="C184" s="88"/>
      <c r="D184" s="58" t="s">
        <v>465</v>
      </c>
      <c r="E184" s="89" t="s">
        <v>297</v>
      </c>
      <c r="F184" s="58" t="s">
        <v>466</v>
      </c>
      <c r="G184" s="67">
        <v>16</v>
      </c>
      <c r="H184" s="29"/>
      <c r="I184" s="67">
        <v>9</v>
      </c>
      <c r="J184" s="29"/>
      <c r="K184" s="67">
        <v>0.17</v>
      </c>
      <c r="L184" s="29">
        <f t="shared" si="16"/>
        <v>17</v>
      </c>
      <c r="M184" s="30">
        <f t="shared" si="17"/>
        <v>16</v>
      </c>
      <c r="N184" s="30">
        <f t="shared" si="18"/>
        <v>9</v>
      </c>
      <c r="O184" s="30">
        <f t="shared" si="14"/>
        <v>59.272727272727273</v>
      </c>
      <c r="P184" s="28">
        <f t="shared" si="15"/>
        <v>84.27272727272728</v>
      </c>
      <c r="Q184" s="20"/>
      <c r="R184" s="78">
        <f t="shared" si="19"/>
        <v>84.27272727272728</v>
      </c>
      <c r="S184" s="75">
        <f t="shared" si="20"/>
        <v>80</v>
      </c>
      <c r="T184" s="75"/>
    </row>
    <row r="185" spans="1:20" ht="30">
      <c r="A185" s="60">
        <v>180</v>
      </c>
      <c r="B185" s="42" t="s">
        <v>478</v>
      </c>
      <c r="C185" s="50"/>
      <c r="D185" s="42" t="s">
        <v>465</v>
      </c>
      <c r="E185" s="44" t="s">
        <v>427</v>
      </c>
      <c r="F185" s="42" t="s">
        <v>466</v>
      </c>
      <c r="G185" s="67">
        <v>20</v>
      </c>
      <c r="H185" s="29"/>
      <c r="I185" s="67">
        <v>10</v>
      </c>
      <c r="J185" s="29"/>
      <c r="K185" s="67">
        <v>0.21</v>
      </c>
      <c r="L185" s="29">
        <f t="shared" si="16"/>
        <v>21</v>
      </c>
      <c r="M185" s="30">
        <f t="shared" si="17"/>
        <v>20</v>
      </c>
      <c r="N185" s="30">
        <f t="shared" si="18"/>
        <v>10</v>
      </c>
      <c r="O185" s="30">
        <f t="shared" si="14"/>
        <v>57.81818181818182</v>
      </c>
      <c r="P185" s="28">
        <f t="shared" si="15"/>
        <v>87.818181818181813</v>
      </c>
      <c r="Q185" s="20"/>
      <c r="R185" s="78">
        <f t="shared" si="19"/>
        <v>87.818181818181813</v>
      </c>
      <c r="S185" s="75">
        <f t="shared" si="20"/>
        <v>49</v>
      </c>
      <c r="T185" s="75"/>
    </row>
    <row r="186" spans="1:20" ht="30">
      <c r="A186" s="60">
        <v>181</v>
      </c>
      <c r="B186" s="42" t="s">
        <v>479</v>
      </c>
      <c r="C186" s="50"/>
      <c r="D186" s="42" t="s">
        <v>465</v>
      </c>
      <c r="E186" s="44" t="s">
        <v>299</v>
      </c>
      <c r="F186" s="42" t="s">
        <v>466</v>
      </c>
      <c r="G186" s="67">
        <v>11</v>
      </c>
      <c r="H186" s="29"/>
      <c r="I186" s="67">
        <v>9</v>
      </c>
      <c r="J186" s="29"/>
      <c r="K186" s="67">
        <v>0.22</v>
      </c>
      <c r="L186" s="29">
        <f t="shared" si="16"/>
        <v>22</v>
      </c>
      <c r="M186" s="30">
        <f t="shared" si="17"/>
        <v>11</v>
      </c>
      <c r="N186" s="30">
        <f t="shared" si="18"/>
        <v>9</v>
      </c>
      <c r="O186" s="30">
        <f t="shared" si="14"/>
        <v>57.454545454545453</v>
      </c>
      <c r="P186" s="28">
        <f t="shared" si="15"/>
        <v>77.454545454545453</v>
      </c>
      <c r="Q186" s="20"/>
      <c r="R186" s="78">
        <f t="shared" si="19"/>
        <v>77.454545454545453</v>
      </c>
      <c r="S186" s="75">
        <f t="shared" si="20"/>
        <v>130</v>
      </c>
      <c r="T186" s="75"/>
    </row>
    <row r="187" spans="1:20" ht="30">
      <c r="A187" s="60">
        <v>182</v>
      </c>
      <c r="B187" s="49" t="s">
        <v>480</v>
      </c>
      <c r="C187" s="90"/>
      <c r="D187" s="49" t="s">
        <v>465</v>
      </c>
      <c r="E187" s="91" t="s">
        <v>299</v>
      </c>
      <c r="F187" s="49" t="s">
        <v>466</v>
      </c>
      <c r="G187" s="67">
        <v>10</v>
      </c>
      <c r="H187" s="29"/>
      <c r="I187" s="67">
        <v>9</v>
      </c>
      <c r="J187" s="29"/>
      <c r="K187" s="115">
        <v>0.23</v>
      </c>
      <c r="L187" s="29">
        <f t="shared" si="16"/>
        <v>23</v>
      </c>
      <c r="M187" s="30">
        <f t="shared" si="17"/>
        <v>10</v>
      </c>
      <c r="N187" s="30">
        <f t="shared" si="18"/>
        <v>9</v>
      </c>
      <c r="O187" s="30">
        <f t="shared" si="14"/>
        <v>57.090909090909093</v>
      </c>
      <c r="P187" s="28">
        <f t="shared" si="15"/>
        <v>76.090909090909093</v>
      </c>
      <c r="Q187" s="20"/>
      <c r="R187" s="78">
        <f t="shared" si="19"/>
        <v>76.090909090909093</v>
      </c>
      <c r="S187" s="75">
        <f t="shared" si="20"/>
        <v>138</v>
      </c>
      <c r="T187" s="75"/>
    </row>
    <row r="188" spans="1:20" ht="30">
      <c r="A188" s="60">
        <v>183</v>
      </c>
      <c r="B188" s="49" t="s">
        <v>481</v>
      </c>
      <c r="C188" s="50"/>
      <c r="D188" s="42" t="s">
        <v>465</v>
      </c>
      <c r="E188" s="44" t="s">
        <v>299</v>
      </c>
      <c r="F188" s="42" t="s">
        <v>466</v>
      </c>
      <c r="G188" s="67">
        <v>10</v>
      </c>
      <c r="H188" s="29"/>
      <c r="I188" s="67">
        <v>9.5</v>
      </c>
      <c r="J188" s="29"/>
      <c r="K188" s="67">
        <v>0.41</v>
      </c>
      <c r="L188" s="29">
        <f t="shared" si="16"/>
        <v>41</v>
      </c>
      <c r="M188" s="30">
        <f t="shared" si="17"/>
        <v>10</v>
      </c>
      <c r="N188" s="30">
        <f t="shared" si="18"/>
        <v>9.5</v>
      </c>
      <c r="O188" s="30">
        <f t="shared" si="14"/>
        <v>50.545454545454547</v>
      </c>
      <c r="P188" s="28">
        <f t="shared" si="15"/>
        <v>70.045454545454547</v>
      </c>
      <c r="Q188" s="20"/>
      <c r="R188" s="78">
        <f t="shared" si="19"/>
        <v>70.045454545454547</v>
      </c>
      <c r="S188" s="75">
        <f t="shared" si="20"/>
        <v>173</v>
      </c>
      <c r="T188" s="75"/>
    </row>
    <row r="189" spans="1:20" ht="30">
      <c r="A189" s="60">
        <v>184</v>
      </c>
      <c r="B189" s="42" t="s">
        <v>482</v>
      </c>
      <c r="C189" s="50"/>
      <c r="D189" s="42" t="s">
        <v>465</v>
      </c>
      <c r="E189" s="44" t="s">
        <v>429</v>
      </c>
      <c r="F189" s="42" t="s">
        <v>466</v>
      </c>
      <c r="G189" s="67">
        <v>15</v>
      </c>
      <c r="H189" s="29"/>
      <c r="I189" s="67">
        <v>9.5</v>
      </c>
      <c r="J189" s="29"/>
      <c r="K189" s="67">
        <v>0.32</v>
      </c>
      <c r="L189" s="29">
        <f t="shared" si="16"/>
        <v>32</v>
      </c>
      <c r="M189" s="30">
        <f t="shared" si="17"/>
        <v>15</v>
      </c>
      <c r="N189" s="30">
        <f t="shared" si="18"/>
        <v>9.5</v>
      </c>
      <c r="O189" s="30">
        <f t="shared" si="14"/>
        <v>53.81818181818182</v>
      </c>
      <c r="P189" s="28">
        <f t="shared" si="15"/>
        <v>78.318181818181813</v>
      </c>
      <c r="Q189" s="20"/>
      <c r="R189" s="78">
        <f t="shared" si="19"/>
        <v>78.318181818181813</v>
      </c>
      <c r="S189" s="75">
        <f t="shared" si="20"/>
        <v>124</v>
      </c>
      <c r="T189" s="75"/>
    </row>
    <row r="190" spans="1:20" ht="30">
      <c r="A190" s="60">
        <v>185</v>
      </c>
      <c r="B190" s="58" t="s">
        <v>483</v>
      </c>
      <c r="C190" s="88"/>
      <c r="D190" s="58" t="s">
        <v>465</v>
      </c>
      <c r="E190" s="89" t="s">
        <v>429</v>
      </c>
      <c r="F190" s="58" t="s">
        <v>466</v>
      </c>
      <c r="G190" s="67">
        <v>16</v>
      </c>
      <c r="H190" s="29"/>
      <c r="I190" s="67">
        <v>9.5</v>
      </c>
      <c r="J190" s="29"/>
      <c r="K190" s="67">
        <v>0.28000000000000003</v>
      </c>
      <c r="L190" s="29">
        <f t="shared" si="16"/>
        <v>28.000000000000004</v>
      </c>
      <c r="M190" s="30">
        <f t="shared" si="17"/>
        <v>16</v>
      </c>
      <c r="N190" s="30">
        <f t="shared" si="18"/>
        <v>9.5</v>
      </c>
      <c r="O190" s="30">
        <f t="shared" si="14"/>
        <v>55.272727272727273</v>
      </c>
      <c r="P190" s="28">
        <f t="shared" si="15"/>
        <v>80.77272727272728</v>
      </c>
      <c r="Q190" s="20"/>
      <c r="R190" s="78">
        <f t="shared" si="19"/>
        <v>80.77272727272728</v>
      </c>
      <c r="S190" s="75">
        <f t="shared" si="20"/>
        <v>108</v>
      </c>
      <c r="T190" s="75"/>
    </row>
    <row r="191" spans="1:20" ht="30">
      <c r="A191" s="60">
        <v>186</v>
      </c>
      <c r="B191" s="58" t="s">
        <v>484</v>
      </c>
      <c r="C191" s="88"/>
      <c r="D191" s="58" t="s">
        <v>465</v>
      </c>
      <c r="E191" s="89" t="s">
        <v>427</v>
      </c>
      <c r="F191" s="58" t="s">
        <v>466</v>
      </c>
      <c r="G191" s="67">
        <v>16</v>
      </c>
      <c r="H191" s="29"/>
      <c r="I191" s="67">
        <v>9.5</v>
      </c>
      <c r="J191" s="29"/>
      <c r="K191" s="67">
        <v>0.53</v>
      </c>
      <c r="L191" s="29">
        <f t="shared" si="16"/>
        <v>53</v>
      </c>
      <c r="M191" s="30">
        <f t="shared" si="17"/>
        <v>16</v>
      </c>
      <c r="N191" s="30">
        <f t="shared" si="18"/>
        <v>9.5</v>
      </c>
      <c r="O191" s="30">
        <f t="shared" si="14"/>
        <v>46.18181818181818</v>
      </c>
      <c r="P191" s="28">
        <f t="shared" si="15"/>
        <v>71.681818181818187</v>
      </c>
      <c r="Q191" s="20"/>
      <c r="R191" s="78">
        <f t="shared" si="19"/>
        <v>71.681818181818187</v>
      </c>
      <c r="S191" s="75">
        <f t="shared" si="20"/>
        <v>165</v>
      </c>
      <c r="T191" s="75"/>
    </row>
    <row r="192" spans="1:20" ht="30">
      <c r="A192" s="60">
        <v>187</v>
      </c>
      <c r="B192" s="49" t="s">
        <v>485</v>
      </c>
      <c r="C192" s="50"/>
      <c r="D192" s="42" t="s">
        <v>465</v>
      </c>
      <c r="E192" s="44" t="s">
        <v>486</v>
      </c>
      <c r="F192" s="42" t="s">
        <v>463</v>
      </c>
      <c r="G192" s="67">
        <v>26</v>
      </c>
      <c r="I192" s="67">
        <v>10</v>
      </c>
      <c r="K192" s="67">
        <v>0.23</v>
      </c>
      <c r="L192" s="29">
        <f t="shared" si="16"/>
        <v>23</v>
      </c>
      <c r="M192" s="30">
        <f t="shared" si="17"/>
        <v>26</v>
      </c>
      <c r="N192" s="30">
        <f t="shared" si="18"/>
        <v>10</v>
      </c>
      <c r="O192" s="30">
        <f t="shared" si="14"/>
        <v>57.090909090909093</v>
      </c>
      <c r="P192" s="28">
        <f t="shared" si="15"/>
        <v>93.090909090909093</v>
      </c>
      <c r="Q192" s="20"/>
      <c r="R192" s="78">
        <f t="shared" si="19"/>
        <v>93.090909090909093</v>
      </c>
      <c r="S192" s="75">
        <f t="shared" si="20"/>
        <v>17</v>
      </c>
      <c r="T192" s="75"/>
    </row>
    <row r="193" spans="1:20" ht="30">
      <c r="A193" s="60">
        <v>188</v>
      </c>
      <c r="B193" s="49" t="s">
        <v>487</v>
      </c>
      <c r="C193" s="50"/>
      <c r="D193" s="42" t="s">
        <v>465</v>
      </c>
      <c r="E193" s="44" t="s">
        <v>488</v>
      </c>
      <c r="F193" s="42" t="s">
        <v>463</v>
      </c>
      <c r="G193" s="67">
        <v>24</v>
      </c>
      <c r="I193" s="67">
        <v>9.5</v>
      </c>
      <c r="K193" s="67">
        <v>0.24</v>
      </c>
      <c r="L193" s="29">
        <f t="shared" si="16"/>
        <v>24</v>
      </c>
      <c r="M193" s="30">
        <f t="shared" si="17"/>
        <v>24</v>
      </c>
      <c r="N193" s="30">
        <f t="shared" si="18"/>
        <v>9.5</v>
      </c>
      <c r="O193" s="30">
        <f t="shared" si="14"/>
        <v>56.727272727272727</v>
      </c>
      <c r="P193" s="28">
        <f t="shared" si="15"/>
        <v>90.22727272727272</v>
      </c>
      <c r="Q193" s="20"/>
      <c r="R193" s="78">
        <f t="shared" si="19"/>
        <v>90.22727272727272</v>
      </c>
      <c r="S193" s="75">
        <f t="shared" si="20"/>
        <v>36</v>
      </c>
      <c r="T193" s="75"/>
    </row>
    <row r="194" spans="1:20" ht="30">
      <c r="A194" s="60">
        <v>189</v>
      </c>
      <c r="B194" s="42" t="s">
        <v>489</v>
      </c>
      <c r="C194" s="50"/>
      <c r="D194" s="42" t="s">
        <v>465</v>
      </c>
      <c r="E194" s="44" t="s">
        <v>486</v>
      </c>
      <c r="F194" s="42" t="s">
        <v>463</v>
      </c>
      <c r="G194" s="67">
        <v>21</v>
      </c>
      <c r="I194" s="67">
        <v>9.5</v>
      </c>
      <c r="K194" s="67">
        <v>0.23</v>
      </c>
      <c r="L194" s="29">
        <f t="shared" si="16"/>
        <v>23</v>
      </c>
      <c r="M194" s="30">
        <f t="shared" si="17"/>
        <v>21</v>
      </c>
      <c r="N194" s="30">
        <f t="shared" si="18"/>
        <v>9.5</v>
      </c>
      <c r="O194" s="30">
        <f t="shared" si="14"/>
        <v>57.090909090909093</v>
      </c>
      <c r="P194" s="28">
        <f t="shared" si="15"/>
        <v>87.590909090909093</v>
      </c>
      <c r="Q194" s="20"/>
      <c r="R194" s="78">
        <f t="shared" si="19"/>
        <v>87.590909090909093</v>
      </c>
      <c r="S194" s="75">
        <f t="shared" si="20"/>
        <v>52</v>
      </c>
      <c r="T194" s="75"/>
    </row>
    <row r="195" spans="1:20" ht="30">
      <c r="A195" s="60">
        <v>190</v>
      </c>
      <c r="B195" s="58" t="s">
        <v>490</v>
      </c>
      <c r="C195" s="88"/>
      <c r="D195" s="42" t="s">
        <v>465</v>
      </c>
      <c r="E195" s="44" t="s">
        <v>488</v>
      </c>
      <c r="F195" s="58" t="s">
        <v>463</v>
      </c>
      <c r="G195" s="67">
        <v>26</v>
      </c>
      <c r="I195" s="67">
        <v>9.5</v>
      </c>
      <c r="K195" s="144">
        <v>0.15</v>
      </c>
      <c r="L195" s="29">
        <f t="shared" si="16"/>
        <v>15</v>
      </c>
      <c r="M195" s="30">
        <f t="shared" si="17"/>
        <v>26</v>
      </c>
      <c r="N195" s="30">
        <f t="shared" si="18"/>
        <v>9.5</v>
      </c>
      <c r="O195" s="30">
        <f t="shared" si="14"/>
        <v>60</v>
      </c>
      <c r="P195" s="28">
        <f t="shared" si="15"/>
        <v>95.5</v>
      </c>
      <c r="Q195" s="20"/>
      <c r="R195" s="78">
        <f t="shared" si="19"/>
        <v>95.5</v>
      </c>
      <c r="S195" s="75">
        <f t="shared" si="20"/>
        <v>4</v>
      </c>
      <c r="T195" s="75"/>
    </row>
    <row r="196" spans="1:20" ht="30">
      <c r="A196" s="60">
        <v>191</v>
      </c>
      <c r="B196" s="58" t="s">
        <v>491</v>
      </c>
      <c r="C196" s="88"/>
      <c r="D196" s="42" t="s">
        <v>465</v>
      </c>
      <c r="E196" s="44" t="s">
        <v>488</v>
      </c>
      <c r="F196" s="58" t="s">
        <v>463</v>
      </c>
      <c r="G196" s="67">
        <v>28</v>
      </c>
      <c r="I196" s="67">
        <v>10</v>
      </c>
      <c r="K196" s="67">
        <v>0.27</v>
      </c>
      <c r="L196" s="29">
        <f t="shared" si="16"/>
        <v>27</v>
      </c>
      <c r="M196" s="30">
        <f t="shared" si="17"/>
        <v>28</v>
      </c>
      <c r="N196" s="30">
        <f t="shared" si="18"/>
        <v>10</v>
      </c>
      <c r="O196" s="30">
        <f t="shared" si="14"/>
        <v>55.63636363636364</v>
      </c>
      <c r="P196" s="28">
        <f t="shared" si="15"/>
        <v>93.63636363636364</v>
      </c>
      <c r="Q196" s="20"/>
      <c r="R196" s="78">
        <f t="shared" si="19"/>
        <v>93.63636363636364</v>
      </c>
      <c r="S196" s="75">
        <f t="shared" si="20"/>
        <v>11</v>
      </c>
      <c r="T196" s="75"/>
    </row>
    <row r="197" spans="1:20" ht="30">
      <c r="A197" s="60">
        <v>192</v>
      </c>
      <c r="B197" s="42" t="s">
        <v>492</v>
      </c>
      <c r="C197" s="50"/>
      <c r="D197" s="42" t="s">
        <v>465</v>
      </c>
      <c r="E197" s="44" t="s">
        <v>488</v>
      </c>
      <c r="F197" s="42" t="s">
        <v>463</v>
      </c>
      <c r="G197" s="67">
        <v>27</v>
      </c>
      <c r="I197" s="67">
        <v>9</v>
      </c>
      <c r="K197" s="41">
        <v>0.18</v>
      </c>
      <c r="L197" s="29">
        <f t="shared" si="16"/>
        <v>18</v>
      </c>
      <c r="M197" s="30">
        <f t="shared" si="17"/>
        <v>27</v>
      </c>
      <c r="N197" s="30">
        <f t="shared" si="18"/>
        <v>9</v>
      </c>
      <c r="O197" s="30">
        <f t="shared" ref="O197:O253" si="21">IF(L197&lt;&gt;"",60/(MAX(L$5:L$260)-SMALL(L$5:L$260,COUNTIF(L$5:L$260,"&lt;=0")+1))*(MAX(L$5:L$260)-L197),"0")</f>
        <v>58.909090909090914</v>
      </c>
      <c r="P197" s="28">
        <f t="shared" ref="P197:P253" si="22">M197+N197+O197</f>
        <v>94.909090909090907</v>
      </c>
      <c r="Q197" s="20"/>
      <c r="R197" s="78">
        <f t="shared" si="19"/>
        <v>94.909090909090907</v>
      </c>
      <c r="S197" s="75">
        <f t="shared" si="20"/>
        <v>7</v>
      </c>
      <c r="T197" s="75"/>
    </row>
    <row r="198" spans="1:20" ht="30">
      <c r="A198" s="60">
        <v>193</v>
      </c>
      <c r="B198" s="42" t="s">
        <v>493</v>
      </c>
      <c r="C198" s="50"/>
      <c r="D198" s="42" t="s">
        <v>465</v>
      </c>
      <c r="E198" s="44" t="s">
        <v>488</v>
      </c>
      <c r="F198" s="42" t="s">
        <v>463</v>
      </c>
      <c r="G198" s="67">
        <v>29</v>
      </c>
      <c r="I198" s="67">
        <v>9.5</v>
      </c>
      <c r="K198" s="67">
        <v>0.32</v>
      </c>
      <c r="L198" s="29">
        <f t="shared" ref="L198:L253" si="23">IF(K198&lt;&gt;"",INT(K198)*60+(K198-INT(K198))*100,"")</f>
        <v>32</v>
      </c>
      <c r="M198" s="30">
        <f t="shared" ref="M198:M253" si="24">IF(G198&lt;&gt;"",(30*G198)/MAX(G$5:G$253),"0")</f>
        <v>29</v>
      </c>
      <c r="N198" s="30">
        <f t="shared" ref="N198:N253" si="25">IF(I198&lt;&gt;"",IF(I198=0,0,(10*I198)/MAX(I$5:I$253)),"0")</f>
        <v>9.5</v>
      </c>
      <c r="O198" s="30">
        <f t="shared" si="21"/>
        <v>53.81818181818182</v>
      </c>
      <c r="P198" s="28">
        <f t="shared" si="22"/>
        <v>92.318181818181813</v>
      </c>
      <c r="Q198" s="20"/>
      <c r="R198" s="78">
        <f t="shared" ref="R198:R253" si="26">P198</f>
        <v>92.318181818181813</v>
      </c>
      <c r="S198" s="75">
        <f t="shared" ref="S198:S253" si="27">RANK(R198,R$5:R$253)</f>
        <v>22</v>
      </c>
      <c r="T198" s="75"/>
    </row>
    <row r="199" spans="1:20" ht="30">
      <c r="A199" s="60">
        <v>194</v>
      </c>
      <c r="B199" s="49" t="s">
        <v>498</v>
      </c>
      <c r="C199" s="50">
        <v>7001</v>
      </c>
      <c r="D199" s="42" t="s">
        <v>494</v>
      </c>
      <c r="E199" s="44">
        <v>7</v>
      </c>
      <c r="F199" s="42" t="s">
        <v>495</v>
      </c>
      <c r="G199" s="67">
        <v>9</v>
      </c>
      <c r="I199" s="67">
        <v>8.5</v>
      </c>
      <c r="K199" s="67">
        <v>0.56999999999999995</v>
      </c>
      <c r="L199" s="29">
        <f t="shared" si="23"/>
        <v>56.999999999999993</v>
      </c>
      <c r="M199" s="30">
        <f t="shared" si="24"/>
        <v>9</v>
      </c>
      <c r="N199" s="30">
        <f t="shared" si="25"/>
        <v>8.5</v>
      </c>
      <c r="O199" s="30">
        <f t="shared" si="21"/>
        <v>44.727272727272727</v>
      </c>
      <c r="P199" s="28">
        <f t="shared" si="22"/>
        <v>62.227272727272727</v>
      </c>
      <c r="Q199" s="20"/>
      <c r="R199" s="78">
        <f t="shared" si="26"/>
        <v>62.227272727272727</v>
      </c>
      <c r="S199" s="75">
        <f t="shared" si="27"/>
        <v>208</v>
      </c>
      <c r="T199" s="75"/>
    </row>
    <row r="200" spans="1:20" ht="30">
      <c r="A200" s="60">
        <v>195</v>
      </c>
      <c r="B200" s="49" t="s">
        <v>499</v>
      </c>
      <c r="C200" s="50">
        <v>8003</v>
      </c>
      <c r="D200" s="42" t="s">
        <v>494</v>
      </c>
      <c r="E200" s="44">
        <v>8</v>
      </c>
      <c r="F200" s="42" t="s">
        <v>495</v>
      </c>
      <c r="G200" s="67">
        <v>8</v>
      </c>
      <c r="I200" s="67">
        <v>3.5</v>
      </c>
      <c r="K200" s="67">
        <v>0.4</v>
      </c>
      <c r="L200" s="29">
        <f t="shared" si="23"/>
        <v>40</v>
      </c>
      <c r="M200" s="30">
        <f t="shared" si="24"/>
        <v>8</v>
      </c>
      <c r="N200" s="30">
        <f t="shared" si="25"/>
        <v>3.5</v>
      </c>
      <c r="O200" s="30">
        <f t="shared" si="21"/>
        <v>50.909090909090914</v>
      </c>
      <c r="P200" s="28">
        <f t="shared" si="22"/>
        <v>62.409090909090914</v>
      </c>
      <c r="Q200" s="20"/>
      <c r="R200" s="78">
        <f t="shared" si="26"/>
        <v>62.409090909090914</v>
      </c>
      <c r="S200" s="75">
        <f t="shared" si="27"/>
        <v>206</v>
      </c>
      <c r="T200" s="75"/>
    </row>
    <row r="201" spans="1:20" ht="30">
      <c r="A201" s="60">
        <v>196</v>
      </c>
      <c r="B201" s="49" t="s">
        <v>500</v>
      </c>
      <c r="C201" s="50">
        <v>8004</v>
      </c>
      <c r="D201" s="42" t="s">
        <v>494</v>
      </c>
      <c r="E201" s="44">
        <v>8</v>
      </c>
      <c r="F201" s="42" t="s">
        <v>495</v>
      </c>
      <c r="G201" s="67">
        <v>8</v>
      </c>
      <c r="I201" s="67">
        <v>8.5</v>
      </c>
      <c r="K201" s="67">
        <v>0.31</v>
      </c>
      <c r="L201" s="29">
        <f t="shared" si="23"/>
        <v>31</v>
      </c>
      <c r="M201" s="30">
        <f t="shared" si="24"/>
        <v>8</v>
      </c>
      <c r="N201" s="30">
        <f t="shared" si="25"/>
        <v>8.5</v>
      </c>
      <c r="O201" s="30">
        <f t="shared" si="21"/>
        <v>54.18181818181818</v>
      </c>
      <c r="P201" s="28">
        <f t="shared" si="22"/>
        <v>70.681818181818187</v>
      </c>
      <c r="Q201" s="20"/>
      <c r="R201" s="78">
        <f t="shared" si="26"/>
        <v>70.681818181818187</v>
      </c>
      <c r="S201" s="75">
        <f t="shared" si="27"/>
        <v>170</v>
      </c>
      <c r="T201" s="75"/>
    </row>
    <row r="202" spans="1:20" ht="30">
      <c r="A202" s="60">
        <v>197</v>
      </c>
      <c r="B202" s="49" t="s">
        <v>505</v>
      </c>
      <c r="C202" s="50">
        <v>72</v>
      </c>
      <c r="D202" s="42" t="s">
        <v>506</v>
      </c>
      <c r="E202" s="44">
        <v>7</v>
      </c>
      <c r="F202" s="42" t="s">
        <v>501</v>
      </c>
      <c r="G202" s="67">
        <v>11</v>
      </c>
      <c r="I202" s="67">
        <v>8.3000000000000007</v>
      </c>
      <c r="K202" s="67">
        <v>0.57999999999999996</v>
      </c>
      <c r="L202" s="29">
        <f t="shared" si="23"/>
        <v>57.999999999999993</v>
      </c>
      <c r="M202" s="30">
        <f t="shared" si="24"/>
        <v>11</v>
      </c>
      <c r="N202" s="30">
        <f t="shared" si="25"/>
        <v>8.3000000000000007</v>
      </c>
      <c r="O202" s="30">
        <f t="shared" si="21"/>
        <v>44.363636363636367</v>
      </c>
      <c r="P202" s="28">
        <f t="shared" si="22"/>
        <v>63.663636363636371</v>
      </c>
      <c r="Q202" s="20"/>
      <c r="R202" s="78">
        <f t="shared" si="26"/>
        <v>63.663636363636371</v>
      </c>
      <c r="S202" s="75">
        <f t="shared" si="27"/>
        <v>196</v>
      </c>
      <c r="T202" s="75"/>
    </row>
    <row r="203" spans="1:20" ht="30">
      <c r="A203" s="60">
        <v>198</v>
      </c>
      <c r="B203" s="49" t="s">
        <v>507</v>
      </c>
      <c r="C203" s="50">
        <v>82</v>
      </c>
      <c r="D203" s="42" t="s">
        <v>502</v>
      </c>
      <c r="E203" s="44">
        <v>8</v>
      </c>
      <c r="F203" s="42" t="s">
        <v>501</v>
      </c>
      <c r="G203" s="67">
        <v>17</v>
      </c>
      <c r="I203" s="67">
        <v>7.6</v>
      </c>
      <c r="K203" s="67">
        <v>0.34</v>
      </c>
      <c r="L203" s="29">
        <f t="shared" si="23"/>
        <v>34</v>
      </c>
      <c r="M203" s="30">
        <f t="shared" si="24"/>
        <v>17</v>
      </c>
      <c r="N203" s="30">
        <f t="shared" si="25"/>
        <v>7.6</v>
      </c>
      <c r="O203" s="30">
        <f t="shared" si="21"/>
        <v>53.090909090909093</v>
      </c>
      <c r="P203" s="28">
        <f t="shared" si="22"/>
        <v>77.690909090909088</v>
      </c>
      <c r="Q203" s="20"/>
      <c r="R203" s="78">
        <f t="shared" si="26"/>
        <v>77.690909090909088</v>
      </c>
      <c r="S203" s="75">
        <f t="shared" si="27"/>
        <v>128</v>
      </c>
      <c r="T203" s="75"/>
    </row>
    <row r="204" spans="1:20" ht="30">
      <c r="A204" s="60">
        <v>199</v>
      </c>
      <c r="B204" s="49" t="s">
        <v>510</v>
      </c>
      <c r="C204" s="50" t="s">
        <v>511</v>
      </c>
      <c r="D204" s="42" t="s">
        <v>508</v>
      </c>
      <c r="E204" s="44">
        <v>7</v>
      </c>
      <c r="F204" s="42" t="s">
        <v>509</v>
      </c>
      <c r="G204" s="67">
        <v>24</v>
      </c>
      <c r="I204" s="67">
        <v>8.5</v>
      </c>
      <c r="K204" s="67">
        <v>0.28000000000000003</v>
      </c>
      <c r="L204" s="29">
        <f t="shared" si="23"/>
        <v>28.000000000000004</v>
      </c>
      <c r="M204" s="30">
        <f t="shared" si="24"/>
        <v>24</v>
      </c>
      <c r="N204" s="30">
        <f t="shared" si="25"/>
        <v>8.5</v>
      </c>
      <c r="O204" s="30">
        <f t="shared" si="21"/>
        <v>55.272727272727273</v>
      </c>
      <c r="P204" s="28">
        <f t="shared" si="22"/>
        <v>87.77272727272728</v>
      </c>
      <c r="Q204" s="20"/>
      <c r="R204" s="78">
        <f t="shared" si="26"/>
        <v>87.77272727272728</v>
      </c>
      <c r="S204" s="75">
        <f t="shared" si="27"/>
        <v>51</v>
      </c>
      <c r="T204" s="75"/>
    </row>
    <row r="205" spans="1:20" ht="30">
      <c r="A205" s="60">
        <v>200</v>
      </c>
      <c r="B205" s="49" t="s">
        <v>512</v>
      </c>
      <c r="C205" s="50" t="s">
        <v>513</v>
      </c>
      <c r="D205" s="42" t="s">
        <v>508</v>
      </c>
      <c r="E205" s="44">
        <v>7</v>
      </c>
      <c r="F205" s="42" t="s">
        <v>509</v>
      </c>
      <c r="G205" s="67">
        <v>25</v>
      </c>
      <c r="I205" s="67">
        <v>8.8000000000000007</v>
      </c>
      <c r="K205" s="67">
        <v>0.28999999999999998</v>
      </c>
      <c r="L205" s="29">
        <f t="shared" si="23"/>
        <v>28.999999999999996</v>
      </c>
      <c r="M205" s="30">
        <f t="shared" si="24"/>
        <v>25</v>
      </c>
      <c r="N205" s="30">
        <f t="shared" si="25"/>
        <v>8.8000000000000007</v>
      </c>
      <c r="O205" s="30">
        <f t="shared" si="21"/>
        <v>54.909090909090914</v>
      </c>
      <c r="P205" s="28">
        <f t="shared" si="22"/>
        <v>88.709090909090918</v>
      </c>
      <c r="Q205" s="20"/>
      <c r="R205" s="78">
        <f t="shared" si="26"/>
        <v>88.709090909090918</v>
      </c>
      <c r="S205" s="75">
        <f t="shared" si="27"/>
        <v>44</v>
      </c>
      <c r="T205" s="75"/>
    </row>
    <row r="206" spans="1:20" ht="31.5">
      <c r="A206" s="60">
        <v>201</v>
      </c>
      <c r="B206" s="167" t="s">
        <v>543</v>
      </c>
      <c r="C206" s="94">
        <v>1710</v>
      </c>
      <c r="D206" s="161" t="s">
        <v>514</v>
      </c>
      <c r="E206" s="163" t="s">
        <v>257</v>
      </c>
      <c r="F206" s="161" t="s">
        <v>516</v>
      </c>
      <c r="G206" s="67">
        <v>18</v>
      </c>
      <c r="I206" s="67">
        <v>9.6999999999999993</v>
      </c>
      <c r="K206" s="67">
        <v>0.34</v>
      </c>
      <c r="L206" s="29">
        <f t="shared" si="23"/>
        <v>34</v>
      </c>
      <c r="M206" s="30">
        <f t="shared" si="24"/>
        <v>18</v>
      </c>
      <c r="N206" s="30">
        <f t="shared" si="25"/>
        <v>9.6999999999999993</v>
      </c>
      <c r="O206" s="30">
        <f t="shared" si="21"/>
        <v>53.090909090909093</v>
      </c>
      <c r="P206" s="28">
        <f t="shared" si="22"/>
        <v>80.790909090909096</v>
      </c>
      <c r="Q206" s="20"/>
      <c r="R206" s="78">
        <f t="shared" si="26"/>
        <v>80.790909090909096</v>
      </c>
      <c r="S206" s="75">
        <f t="shared" si="27"/>
        <v>107</v>
      </c>
      <c r="T206" s="75"/>
    </row>
    <row r="207" spans="1:20" ht="31.5">
      <c r="A207" s="60">
        <v>202</v>
      </c>
      <c r="B207" s="167" t="s">
        <v>544</v>
      </c>
      <c r="C207" s="94">
        <v>1707</v>
      </c>
      <c r="D207" s="161" t="s">
        <v>514</v>
      </c>
      <c r="E207" s="163" t="s">
        <v>257</v>
      </c>
      <c r="F207" s="161" t="s">
        <v>516</v>
      </c>
      <c r="G207" s="67">
        <v>24</v>
      </c>
      <c r="I207" s="67">
        <v>10</v>
      </c>
      <c r="K207" s="67">
        <v>0.26</v>
      </c>
      <c r="L207" s="29">
        <f t="shared" si="23"/>
        <v>26</v>
      </c>
      <c r="M207" s="30">
        <f t="shared" si="24"/>
        <v>24</v>
      </c>
      <c r="N207" s="30">
        <f t="shared" si="25"/>
        <v>10</v>
      </c>
      <c r="O207" s="30">
        <f t="shared" si="21"/>
        <v>56</v>
      </c>
      <c r="P207" s="28">
        <f t="shared" si="22"/>
        <v>90</v>
      </c>
      <c r="Q207" s="20"/>
      <c r="R207" s="78">
        <f t="shared" si="26"/>
        <v>90</v>
      </c>
      <c r="S207" s="75">
        <f t="shared" si="27"/>
        <v>37</v>
      </c>
      <c r="T207" s="75"/>
    </row>
    <row r="208" spans="1:20" ht="31.5">
      <c r="A208" s="60">
        <v>203</v>
      </c>
      <c r="B208" s="161" t="s">
        <v>545</v>
      </c>
      <c r="C208" s="94">
        <v>1704</v>
      </c>
      <c r="D208" s="161" t="s">
        <v>514</v>
      </c>
      <c r="E208" s="163" t="s">
        <v>546</v>
      </c>
      <c r="F208" s="161" t="s">
        <v>521</v>
      </c>
      <c r="G208" s="67">
        <v>11</v>
      </c>
      <c r="I208" s="67">
        <v>8</v>
      </c>
      <c r="K208" s="67">
        <v>0.27</v>
      </c>
      <c r="L208" s="29">
        <f t="shared" si="23"/>
        <v>27</v>
      </c>
      <c r="M208" s="30">
        <f t="shared" si="24"/>
        <v>11</v>
      </c>
      <c r="N208" s="30">
        <f t="shared" si="25"/>
        <v>8</v>
      </c>
      <c r="O208" s="30">
        <f t="shared" si="21"/>
        <v>55.63636363636364</v>
      </c>
      <c r="P208" s="28">
        <f t="shared" si="22"/>
        <v>74.63636363636364</v>
      </c>
      <c r="Q208" s="20"/>
      <c r="R208" s="78">
        <f t="shared" si="26"/>
        <v>74.63636363636364</v>
      </c>
      <c r="S208" s="75">
        <f t="shared" si="27"/>
        <v>150</v>
      </c>
      <c r="T208" s="75"/>
    </row>
    <row r="209" spans="1:20" ht="31.5">
      <c r="A209" s="60">
        <v>204</v>
      </c>
      <c r="B209" s="161" t="s">
        <v>547</v>
      </c>
      <c r="C209" s="94">
        <v>1714</v>
      </c>
      <c r="D209" s="161" t="s">
        <v>514</v>
      </c>
      <c r="E209" s="163" t="s">
        <v>115</v>
      </c>
      <c r="F209" s="161" t="s">
        <v>521</v>
      </c>
      <c r="G209" s="67">
        <v>23</v>
      </c>
      <c r="I209" s="67">
        <v>10</v>
      </c>
      <c r="K209" s="67">
        <v>0.24</v>
      </c>
      <c r="L209" s="29">
        <f t="shared" si="23"/>
        <v>24</v>
      </c>
      <c r="M209" s="30">
        <f t="shared" si="24"/>
        <v>23</v>
      </c>
      <c r="N209" s="30">
        <f t="shared" si="25"/>
        <v>10</v>
      </c>
      <c r="O209" s="30">
        <f t="shared" si="21"/>
        <v>56.727272727272727</v>
      </c>
      <c r="P209" s="28">
        <f t="shared" si="22"/>
        <v>89.72727272727272</v>
      </c>
      <c r="Q209" s="20"/>
      <c r="R209" s="78">
        <f t="shared" si="26"/>
        <v>89.72727272727272</v>
      </c>
      <c r="S209" s="75">
        <f t="shared" si="27"/>
        <v>39</v>
      </c>
      <c r="T209" s="75"/>
    </row>
    <row r="210" spans="1:20" ht="31.5">
      <c r="A210" s="60">
        <v>205</v>
      </c>
      <c r="B210" s="161" t="s">
        <v>548</v>
      </c>
      <c r="C210" s="94">
        <v>1706</v>
      </c>
      <c r="D210" s="161" t="s">
        <v>514</v>
      </c>
      <c r="E210" s="163" t="s">
        <v>102</v>
      </c>
      <c r="F210" s="168" t="s">
        <v>521</v>
      </c>
      <c r="G210" s="67">
        <v>20</v>
      </c>
      <c r="I210" s="67">
        <v>9</v>
      </c>
      <c r="K210" s="67">
        <v>0.28000000000000003</v>
      </c>
      <c r="L210" s="29">
        <f t="shared" si="23"/>
        <v>28.000000000000004</v>
      </c>
      <c r="M210" s="30">
        <f t="shared" si="24"/>
        <v>20</v>
      </c>
      <c r="N210" s="30">
        <f t="shared" si="25"/>
        <v>9</v>
      </c>
      <c r="O210" s="30">
        <f t="shared" si="21"/>
        <v>55.272727272727273</v>
      </c>
      <c r="P210" s="28">
        <f t="shared" si="22"/>
        <v>84.27272727272728</v>
      </c>
      <c r="Q210" s="20"/>
      <c r="R210" s="78">
        <f t="shared" si="26"/>
        <v>84.27272727272728</v>
      </c>
      <c r="S210" s="75">
        <f t="shared" si="27"/>
        <v>80</v>
      </c>
      <c r="T210" s="75"/>
    </row>
    <row r="211" spans="1:20" ht="47.25">
      <c r="A211" s="60">
        <v>206</v>
      </c>
      <c r="B211" s="164" t="s">
        <v>549</v>
      </c>
      <c r="C211" s="94">
        <v>1806</v>
      </c>
      <c r="D211" s="161" t="s">
        <v>514</v>
      </c>
      <c r="E211" s="163" t="s">
        <v>267</v>
      </c>
      <c r="F211" s="161" t="s">
        <v>515</v>
      </c>
      <c r="G211" s="67">
        <v>28</v>
      </c>
      <c r="I211" s="67">
        <v>10</v>
      </c>
      <c r="K211" s="67">
        <v>0.2</v>
      </c>
      <c r="L211" s="29">
        <f t="shared" si="23"/>
        <v>20</v>
      </c>
      <c r="M211" s="30">
        <f t="shared" si="24"/>
        <v>28</v>
      </c>
      <c r="N211" s="30">
        <f t="shared" si="25"/>
        <v>10</v>
      </c>
      <c r="O211" s="30">
        <f t="shared" si="21"/>
        <v>58.181818181818187</v>
      </c>
      <c r="P211" s="28">
        <f t="shared" si="22"/>
        <v>96.181818181818187</v>
      </c>
      <c r="Q211" s="20"/>
      <c r="R211" s="78">
        <f t="shared" si="26"/>
        <v>96.181818181818187</v>
      </c>
      <c r="S211" s="75">
        <f t="shared" si="27"/>
        <v>2</v>
      </c>
      <c r="T211" s="75"/>
    </row>
    <row r="212" spans="1:20" ht="31.5">
      <c r="A212" s="60">
        <v>207</v>
      </c>
      <c r="B212" s="164" t="s">
        <v>550</v>
      </c>
      <c r="C212" s="94">
        <v>1804</v>
      </c>
      <c r="D212" s="161" t="s">
        <v>514</v>
      </c>
      <c r="E212" s="163" t="s">
        <v>267</v>
      </c>
      <c r="F212" s="161" t="s">
        <v>515</v>
      </c>
      <c r="G212" s="67">
        <v>22</v>
      </c>
      <c r="I212" s="67">
        <v>10</v>
      </c>
      <c r="K212" s="67">
        <v>0.21</v>
      </c>
      <c r="L212" s="29">
        <f t="shared" si="23"/>
        <v>21</v>
      </c>
      <c r="M212" s="30">
        <f t="shared" si="24"/>
        <v>22</v>
      </c>
      <c r="N212" s="30">
        <f t="shared" si="25"/>
        <v>10</v>
      </c>
      <c r="O212" s="30">
        <f t="shared" si="21"/>
        <v>57.81818181818182</v>
      </c>
      <c r="P212" s="28">
        <f t="shared" si="22"/>
        <v>89.818181818181813</v>
      </c>
      <c r="Q212" s="20"/>
      <c r="R212" s="78">
        <f t="shared" si="26"/>
        <v>89.818181818181813</v>
      </c>
      <c r="S212" s="75">
        <f t="shared" si="27"/>
        <v>38</v>
      </c>
      <c r="T212" s="75"/>
    </row>
    <row r="213" spans="1:20" ht="31.5">
      <c r="A213" s="60">
        <v>208</v>
      </c>
      <c r="B213" s="164" t="s">
        <v>551</v>
      </c>
      <c r="C213" s="94">
        <v>1809</v>
      </c>
      <c r="D213" s="161" t="s">
        <v>514</v>
      </c>
      <c r="E213" s="163" t="s">
        <v>530</v>
      </c>
      <c r="F213" s="161" t="s">
        <v>515</v>
      </c>
      <c r="G213" s="67">
        <v>16</v>
      </c>
      <c r="I213" s="67">
        <v>10</v>
      </c>
      <c r="K213" s="67">
        <v>0.39</v>
      </c>
      <c r="L213" s="29">
        <f t="shared" si="23"/>
        <v>39</v>
      </c>
      <c r="M213" s="30">
        <f t="shared" si="24"/>
        <v>16</v>
      </c>
      <c r="N213" s="30">
        <f t="shared" si="25"/>
        <v>10</v>
      </c>
      <c r="O213" s="30">
        <f t="shared" si="21"/>
        <v>51.272727272727273</v>
      </c>
      <c r="P213" s="28">
        <f t="shared" si="22"/>
        <v>77.27272727272728</v>
      </c>
      <c r="Q213" s="20"/>
      <c r="R213" s="78">
        <f t="shared" si="26"/>
        <v>77.27272727272728</v>
      </c>
      <c r="S213" s="75">
        <f t="shared" si="27"/>
        <v>132</v>
      </c>
      <c r="T213" s="75"/>
    </row>
    <row r="214" spans="1:20" ht="31.5">
      <c r="A214" s="60">
        <v>209</v>
      </c>
      <c r="B214" s="164" t="s">
        <v>552</v>
      </c>
      <c r="C214" s="94">
        <v>1801</v>
      </c>
      <c r="D214" s="161" t="s">
        <v>514</v>
      </c>
      <c r="E214" s="163" t="s">
        <v>530</v>
      </c>
      <c r="F214" s="161" t="s">
        <v>515</v>
      </c>
      <c r="G214" s="67">
        <v>21</v>
      </c>
      <c r="I214" s="67">
        <v>10</v>
      </c>
      <c r="K214" s="115">
        <v>0.33</v>
      </c>
      <c r="L214" s="29">
        <f t="shared" si="23"/>
        <v>33</v>
      </c>
      <c r="M214" s="30">
        <f t="shared" si="24"/>
        <v>21</v>
      </c>
      <c r="N214" s="30">
        <f t="shared" si="25"/>
        <v>10</v>
      </c>
      <c r="O214" s="30">
        <f t="shared" si="21"/>
        <v>53.454545454545453</v>
      </c>
      <c r="P214" s="28">
        <f t="shared" si="22"/>
        <v>84.454545454545453</v>
      </c>
      <c r="Q214" s="20"/>
      <c r="R214" s="78">
        <f t="shared" si="26"/>
        <v>84.454545454545453</v>
      </c>
      <c r="S214" s="75">
        <f t="shared" si="27"/>
        <v>77</v>
      </c>
      <c r="T214" s="75"/>
    </row>
    <row r="215" spans="1:20" ht="31.5">
      <c r="A215" s="60">
        <v>210</v>
      </c>
      <c r="B215" s="164" t="s">
        <v>553</v>
      </c>
      <c r="C215" s="94">
        <v>1813</v>
      </c>
      <c r="D215" s="161" t="s">
        <v>514</v>
      </c>
      <c r="E215" s="163" t="s">
        <v>533</v>
      </c>
      <c r="F215" s="161" t="s">
        <v>516</v>
      </c>
      <c r="G215" s="67">
        <v>13</v>
      </c>
      <c r="I215" s="67">
        <v>10</v>
      </c>
      <c r="K215" s="67">
        <v>0.34</v>
      </c>
      <c r="L215" s="29">
        <f t="shared" si="23"/>
        <v>34</v>
      </c>
      <c r="M215" s="30">
        <f t="shared" si="24"/>
        <v>13</v>
      </c>
      <c r="N215" s="30">
        <f t="shared" si="25"/>
        <v>10</v>
      </c>
      <c r="O215" s="30">
        <f t="shared" si="21"/>
        <v>53.090909090909093</v>
      </c>
      <c r="P215" s="28">
        <f t="shared" si="22"/>
        <v>76.090909090909093</v>
      </c>
      <c r="Q215" s="20"/>
      <c r="R215" s="78">
        <f t="shared" si="26"/>
        <v>76.090909090909093</v>
      </c>
      <c r="S215" s="75">
        <f t="shared" si="27"/>
        <v>138</v>
      </c>
      <c r="T215" s="75"/>
    </row>
    <row r="216" spans="1:20" ht="31.5">
      <c r="A216" s="60">
        <v>211</v>
      </c>
      <c r="B216" s="164" t="s">
        <v>554</v>
      </c>
      <c r="C216" s="94">
        <v>1816</v>
      </c>
      <c r="D216" s="161" t="s">
        <v>514</v>
      </c>
      <c r="E216" s="163" t="s">
        <v>533</v>
      </c>
      <c r="F216" s="161" t="s">
        <v>516</v>
      </c>
      <c r="G216" s="67">
        <v>27</v>
      </c>
      <c r="I216" s="67">
        <v>10</v>
      </c>
      <c r="K216" s="67">
        <v>0.32</v>
      </c>
      <c r="L216" s="29">
        <f t="shared" si="23"/>
        <v>32</v>
      </c>
      <c r="M216" s="30">
        <f t="shared" si="24"/>
        <v>27</v>
      </c>
      <c r="N216" s="30">
        <f t="shared" si="25"/>
        <v>10</v>
      </c>
      <c r="O216" s="30">
        <f t="shared" si="21"/>
        <v>53.81818181818182</v>
      </c>
      <c r="P216" s="28">
        <f t="shared" si="22"/>
        <v>90.818181818181813</v>
      </c>
      <c r="Q216" s="20"/>
      <c r="R216" s="78">
        <f t="shared" si="26"/>
        <v>90.818181818181813</v>
      </c>
      <c r="S216" s="75">
        <f t="shared" si="27"/>
        <v>28</v>
      </c>
      <c r="T216" s="75"/>
    </row>
    <row r="217" spans="1:20" ht="30">
      <c r="A217" s="60">
        <v>212</v>
      </c>
      <c r="B217" s="58" t="s">
        <v>555</v>
      </c>
      <c r="C217" s="67">
        <v>1808</v>
      </c>
      <c r="D217" s="58" t="s">
        <v>514</v>
      </c>
      <c r="E217" s="89" t="s">
        <v>530</v>
      </c>
      <c r="F217" s="58" t="s">
        <v>515</v>
      </c>
      <c r="G217" s="67">
        <v>26</v>
      </c>
      <c r="I217" s="67">
        <v>10</v>
      </c>
      <c r="K217" s="67">
        <v>0.22</v>
      </c>
      <c r="L217" s="29">
        <f t="shared" si="23"/>
        <v>22</v>
      </c>
      <c r="M217" s="30">
        <f t="shared" si="24"/>
        <v>26</v>
      </c>
      <c r="N217" s="30">
        <f t="shared" si="25"/>
        <v>10</v>
      </c>
      <c r="O217" s="30">
        <f t="shared" si="21"/>
        <v>57.454545454545453</v>
      </c>
      <c r="P217" s="28">
        <f t="shared" si="22"/>
        <v>93.454545454545453</v>
      </c>
      <c r="Q217" s="20"/>
      <c r="R217" s="78">
        <f t="shared" si="26"/>
        <v>93.454545454545453</v>
      </c>
      <c r="S217" s="75">
        <f t="shared" si="27"/>
        <v>13</v>
      </c>
      <c r="T217" s="75"/>
    </row>
    <row r="218" spans="1:20" ht="30">
      <c r="A218" s="60">
        <v>213</v>
      </c>
      <c r="B218" s="58" t="s">
        <v>556</v>
      </c>
      <c r="C218" s="67">
        <v>1810</v>
      </c>
      <c r="D218" s="58" t="s">
        <v>514</v>
      </c>
      <c r="E218" s="89" t="s">
        <v>533</v>
      </c>
      <c r="F218" s="58" t="s">
        <v>516</v>
      </c>
      <c r="G218" s="67">
        <v>19</v>
      </c>
      <c r="I218" s="67">
        <v>0</v>
      </c>
      <c r="K218" s="67">
        <v>0</v>
      </c>
      <c r="L218" s="29">
        <f t="shared" si="23"/>
        <v>0</v>
      </c>
      <c r="M218" s="30">
        <f t="shared" si="24"/>
        <v>19</v>
      </c>
      <c r="N218" s="30">
        <f t="shared" si="25"/>
        <v>0</v>
      </c>
      <c r="O218" s="30">
        <f t="shared" si="21"/>
        <v>65.454545454545453</v>
      </c>
      <c r="P218" s="28">
        <f t="shared" si="22"/>
        <v>84.454545454545453</v>
      </c>
      <c r="Q218" s="20"/>
      <c r="R218" s="78">
        <f t="shared" si="26"/>
        <v>84.454545454545453</v>
      </c>
      <c r="S218" s="75">
        <f t="shared" si="27"/>
        <v>77</v>
      </c>
      <c r="T218" s="75"/>
    </row>
    <row r="219" spans="1:20" ht="31.5">
      <c r="A219" s="60">
        <v>214</v>
      </c>
      <c r="B219" s="107" t="s">
        <v>565</v>
      </c>
      <c r="C219" s="111" t="s">
        <v>566</v>
      </c>
      <c r="D219" s="109" t="s">
        <v>557</v>
      </c>
      <c r="E219" s="101" t="s">
        <v>546</v>
      </c>
      <c r="F219" s="107" t="s">
        <v>567</v>
      </c>
      <c r="G219" s="67">
        <v>28</v>
      </c>
      <c r="I219" s="67">
        <v>8.6</v>
      </c>
      <c r="K219" s="67">
        <v>0.35</v>
      </c>
      <c r="L219" s="29">
        <f t="shared" si="23"/>
        <v>35</v>
      </c>
      <c r="M219" s="30">
        <f t="shared" si="24"/>
        <v>28</v>
      </c>
      <c r="N219" s="30">
        <f t="shared" si="25"/>
        <v>8.6</v>
      </c>
      <c r="O219" s="30">
        <f t="shared" si="21"/>
        <v>52.727272727272727</v>
      </c>
      <c r="P219" s="28">
        <f t="shared" si="22"/>
        <v>89.327272727272728</v>
      </c>
      <c r="Q219" s="20"/>
      <c r="R219" s="78">
        <f t="shared" si="26"/>
        <v>89.327272727272728</v>
      </c>
      <c r="S219" s="75">
        <f t="shared" si="27"/>
        <v>40</v>
      </c>
      <c r="T219" s="75"/>
    </row>
    <row r="220" spans="1:20" ht="47.25">
      <c r="A220" s="60">
        <v>215</v>
      </c>
      <c r="B220" s="42" t="s">
        <v>568</v>
      </c>
      <c r="C220" s="50" t="s">
        <v>569</v>
      </c>
      <c r="D220" s="42" t="s">
        <v>557</v>
      </c>
      <c r="E220" s="44" t="s">
        <v>115</v>
      </c>
      <c r="F220" s="107" t="s">
        <v>560</v>
      </c>
      <c r="G220" s="67">
        <v>7</v>
      </c>
      <c r="I220" s="67">
        <v>9</v>
      </c>
      <c r="K220" s="67">
        <v>0.41</v>
      </c>
      <c r="L220" s="29">
        <f t="shared" si="23"/>
        <v>41</v>
      </c>
      <c r="M220" s="30">
        <f t="shared" si="24"/>
        <v>7</v>
      </c>
      <c r="N220" s="30">
        <f t="shared" si="25"/>
        <v>9</v>
      </c>
      <c r="O220" s="30">
        <f t="shared" si="21"/>
        <v>50.545454545454547</v>
      </c>
      <c r="P220" s="28">
        <f t="shared" si="22"/>
        <v>66.545454545454547</v>
      </c>
      <c r="Q220" s="20"/>
      <c r="R220" s="78">
        <f t="shared" si="26"/>
        <v>66.545454545454547</v>
      </c>
      <c r="S220" s="75">
        <f t="shared" si="27"/>
        <v>190</v>
      </c>
      <c r="T220" s="75"/>
    </row>
    <row r="221" spans="1:20" ht="30">
      <c r="A221" s="60">
        <v>216</v>
      </c>
      <c r="B221" s="49" t="s">
        <v>574</v>
      </c>
      <c r="C221" s="50" t="s">
        <v>575</v>
      </c>
      <c r="D221" s="42" t="s">
        <v>573</v>
      </c>
      <c r="E221" s="44">
        <v>7</v>
      </c>
      <c r="F221" s="42" t="s">
        <v>570</v>
      </c>
      <c r="G221" s="67">
        <v>20</v>
      </c>
      <c r="I221" s="67">
        <v>6</v>
      </c>
      <c r="K221" s="67">
        <v>0.22</v>
      </c>
      <c r="L221" s="29">
        <f t="shared" si="23"/>
        <v>22</v>
      </c>
      <c r="M221" s="30">
        <f t="shared" si="24"/>
        <v>20</v>
      </c>
      <c r="N221" s="30">
        <f t="shared" si="25"/>
        <v>6</v>
      </c>
      <c r="O221" s="30">
        <f t="shared" si="21"/>
        <v>57.454545454545453</v>
      </c>
      <c r="P221" s="28">
        <f t="shared" si="22"/>
        <v>83.454545454545453</v>
      </c>
      <c r="Q221" s="20"/>
      <c r="R221" s="78">
        <f t="shared" si="26"/>
        <v>83.454545454545453</v>
      </c>
      <c r="S221" s="75">
        <f t="shared" si="27"/>
        <v>88</v>
      </c>
      <c r="T221" s="75"/>
    </row>
    <row r="222" spans="1:20" ht="30">
      <c r="A222" s="60">
        <v>217</v>
      </c>
      <c r="B222" s="49" t="s">
        <v>576</v>
      </c>
      <c r="C222" s="50" t="s">
        <v>577</v>
      </c>
      <c r="D222" s="42" t="s">
        <v>573</v>
      </c>
      <c r="E222" s="44">
        <v>7</v>
      </c>
      <c r="F222" s="42" t="s">
        <v>570</v>
      </c>
      <c r="G222" s="67">
        <v>18</v>
      </c>
      <c r="I222" s="67">
        <v>6</v>
      </c>
      <c r="K222" s="67">
        <v>0.22</v>
      </c>
      <c r="L222" s="29">
        <f t="shared" si="23"/>
        <v>22</v>
      </c>
      <c r="M222" s="30">
        <f t="shared" si="24"/>
        <v>18</v>
      </c>
      <c r="N222" s="30">
        <f t="shared" si="25"/>
        <v>6</v>
      </c>
      <c r="O222" s="30">
        <f t="shared" si="21"/>
        <v>57.454545454545453</v>
      </c>
      <c r="P222" s="28">
        <f t="shared" si="22"/>
        <v>81.454545454545453</v>
      </c>
      <c r="Q222" s="20"/>
      <c r="R222" s="78">
        <f t="shared" si="26"/>
        <v>81.454545454545453</v>
      </c>
      <c r="S222" s="75">
        <f t="shared" si="27"/>
        <v>99</v>
      </c>
      <c r="T222" s="75"/>
    </row>
    <row r="223" spans="1:20" ht="30">
      <c r="A223" s="60">
        <v>218</v>
      </c>
      <c r="B223" s="42" t="s">
        <v>578</v>
      </c>
      <c r="C223" s="50" t="s">
        <v>579</v>
      </c>
      <c r="D223" s="42" t="s">
        <v>573</v>
      </c>
      <c r="E223" s="44">
        <v>7</v>
      </c>
      <c r="F223" s="42" t="s">
        <v>570</v>
      </c>
      <c r="G223" s="67">
        <v>13</v>
      </c>
      <c r="I223" s="67">
        <v>6</v>
      </c>
      <c r="K223" s="67">
        <v>0.24</v>
      </c>
      <c r="L223" s="29">
        <f t="shared" si="23"/>
        <v>24</v>
      </c>
      <c r="M223" s="30">
        <f t="shared" si="24"/>
        <v>13</v>
      </c>
      <c r="N223" s="30">
        <f t="shared" si="25"/>
        <v>6</v>
      </c>
      <c r="O223" s="30">
        <f t="shared" si="21"/>
        <v>56.727272727272727</v>
      </c>
      <c r="P223" s="28">
        <f t="shared" si="22"/>
        <v>75.72727272727272</v>
      </c>
      <c r="Q223" s="20"/>
      <c r="R223" s="78">
        <f t="shared" si="26"/>
        <v>75.72727272727272</v>
      </c>
      <c r="S223" s="75">
        <f t="shared" si="27"/>
        <v>142</v>
      </c>
      <c r="T223" s="75"/>
    </row>
    <row r="224" spans="1:20" ht="30">
      <c r="A224" s="60">
        <v>219</v>
      </c>
      <c r="B224" s="42" t="s">
        <v>588</v>
      </c>
      <c r="C224" s="174">
        <v>7001</v>
      </c>
      <c r="D224" s="175" t="s">
        <v>580</v>
      </c>
      <c r="E224" s="42" t="s">
        <v>106</v>
      </c>
      <c r="F224" s="176" t="s">
        <v>581</v>
      </c>
      <c r="G224" s="44">
        <v>25</v>
      </c>
      <c r="H224" s="8"/>
      <c r="I224" s="44">
        <v>8.5</v>
      </c>
      <c r="J224" s="8"/>
      <c r="K224" s="44">
        <v>0.23</v>
      </c>
      <c r="L224" s="29">
        <f t="shared" si="23"/>
        <v>23</v>
      </c>
      <c r="M224" s="30">
        <f t="shared" si="24"/>
        <v>25</v>
      </c>
      <c r="N224" s="30">
        <f t="shared" si="25"/>
        <v>8.5</v>
      </c>
      <c r="O224" s="30">
        <f t="shared" si="21"/>
        <v>57.090909090909093</v>
      </c>
      <c r="P224" s="28">
        <f t="shared" si="22"/>
        <v>90.590909090909093</v>
      </c>
      <c r="Q224" s="20"/>
      <c r="R224" s="78">
        <f t="shared" si="26"/>
        <v>90.590909090909093</v>
      </c>
      <c r="S224" s="75">
        <f t="shared" si="27"/>
        <v>32</v>
      </c>
      <c r="T224" s="75"/>
    </row>
    <row r="225" spans="1:20" ht="30">
      <c r="A225" s="60">
        <v>220</v>
      </c>
      <c r="B225" s="42" t="s">
        <v>589</v>
      </c>
      <c r="C225" s="174">
        <v>7002</v>
      </c>
      <c r="D225" s="175" t="s">
        <v>580</v>
      </c>
      <c r="E225" s="42" t="s">
        <v>115</v>
      </c>
      <c r="F225" s="176" t="s">
        <v>581</v>
      </c>
      <c r="G225" s="44">
        <v>28</v>
      </c>
      <c r="H225" s="8"/>
      <c r="I225" s="44">
        <v>9</v>
      </c>
      <c r="J225" s="8"/>
      <c r="K225" s="44">
        <v>0.33</v>
      </c>
      <c r="L225" s="29">
        <f t="shared" si="23"/>
        <v>33</v>
      </c>
      <c r="M225" s="30">
        <f t="shared" si="24"/>
        <v>28</v>
      </c>
      <c r="N225" s="30">
        <f t="shared" si="25"/>
        <v>9</v>
      </c>
      <c r="O225" s="30">
        <f t="shared" si="21"/>
        <v>53.454545454545453</v>
      </c>
      <c r="P225" s="28">
        <f t="shared" si="22"/>
        <v>90.454545454545453</v>
      </c>
      <c r="Q225" s="20"/>
      <c r="R225" s="78">
        <f t="shared" si="26"/>
        <v>90.454545454545453</v>
      </c>
      <c r="S225" s="75">
        <f t="shared" si="27"/>
        <v>34</v>
      </c>
      <c r="T225" s="75"/>
    </row>
    <row r="226" spans="1:20" ht="30">
      <c r="A226" s="60">
        <v>221</v>
      </c>
      <c r="B226" s="42" t="s">
        <v>590</v>
      </c>
      <c r="C226" s="174">
        <v>7003</v>
      </c>
      <c r="D226" s="175" t="s">
        <v>580</v>
      </c>
      <c r="E226" s="42" t="s">
        <v>115</v>
      </c>
      <c r="F226" s="176" t="s">
        <v>581</v>
      </c>
      <c r="G226" s="44">
        <v>30</v>
      </c>
      <c r="H226" s="8"/>
      <c r="I226" s="44">
        <v>10</v>
      </c>
      <c r="J226" s="8"/>
      <c r="K226" s="44">
        <v>0.4</v>
      </c>
      <c r="L226" s="29">
        <f t="shared" si="23"/>
        <v>40</v>
      </c>
      <c r="M226" s="30">
        <f t="shared" si="24"/>
        <v>30</v>
      </c>
      <c r="N226" s="30">
        <f t="shared" si="25"/>
        <v>10</v>
      </c>
      <c r="O226" s="30">
        <f t="shared" si="21"/>
        <v>50.909090909090914</v>
      </c>
      <c r="P226" s="28">
        <f t="shared" si="22"/>
        <v>90.909090909090907</v>
      </c>
      <c r="Q226" s="20"/>
      <c r="R226" s="78">
        <f t="shared" si="26"/>
        <v>90.909090909090907</v>
      </c>
      <c r="S226" s="75">
        <f t="shared" si="27"/>
        <v>26</v>
      </c>
      <c r="T226" s="75"/>
    </row>
    <row r="227" spans="1:20" ht="30">
      <c r="A227" s="60">
        <v>222</v>
      </c>
      <c r="B227" s="177" t="s">
        <v>591</v>
      </c>
      <c r="C227" s="176">
        <v>7004</v>
      </c>
      <c r="D227" s="175" t="s">
        <v>580</v>
      </c>
      <c r="E227" s="172" t="s">
        <v>257</v>
      </c>
      <c r="F227" s="176" t="s">
        <v>581</v>
      </c>
      <c r="G227" s="44">
        <v>26</v>
      </c>
      <c r="H227" s="8"/>
      <c r="I227" s="44">
        <v>8</v>
      </c>
      <c r="J227" s="8"/>
      <c r="K227" s="173">
        <v>0.35</v>
      </c>
      <c r="L227" s="29">
        <f t="shared" si="23"/>
        <v>35</v>
      </c>
      <c r="M227" s="30">
        <f t="shared" si="24"/>
        <v>26</v>
      </c>
      <c r="N227" s="30">
        <f t="shared" si="25"/>
        <v>8</v>
      </c>
      <c r="O227" s="30">
        <f t="shared" si="21"/>
        <v>52.727272727272727</v>
      </c>
      <c r="P227" s="28">
        <f t="shared" si="22"/>
        <v>86.72727272727272</v>
      </c>
      <c r="Q227" s="20"/>
      <c r="R227" s="78">
        <f t="shared" si="26"/>
        <v>86.72727272727272</v>
      </c>
      <c r="S227" s="75">
        <f t="shared" si="27"/>
        <v>60</v>
      </c>
      <c r="T227" s="75"/>
    </row>
    <row r="228" spans="1:20" ht="30">
      <c r="A228" s="60">
        <v>223</v>
      </c>
      <c r="B228" s="42" t="s">
        <v>592</v>
      </c>
      <c r="C228" s="174">
        <v>8001</v>
      </c>
      <c r="D228" s="175" t="s">
        <v>580</v>
      </c>
      <c r="E228" s="42" t="s">
        <v>267</v>
      </c>
      <c r="F228" s="176" t="s">
        <v>581</v>
      </c>
      <c r="G228" s="44">
        <v>28</v>
      </c>
      <c r="H228" s="8"/>
      <c r="I228" s="44">
        <v>7.5</v>
      </c>
      <c r="J228" s="8"/>
      <c r="K228" s="44">
        <v>0.35</v>
      </c>
      <c r="L228" s="29">
        <f t="shared" si="23"/>
        <v>35</v>
      </c>
      <c r="M228" s="30">
        <f t="shared" si="24"/>
        <v>28</v>
      </c>
      <c r="N228" s="30">
        <f t="shared" si="25"/>
        <v>7.5</v>
      </c>
      <c r="O228" s="30">
        <f t="shared" si="21"/>
        <v>52.727272727272727</v>
      </c>
      <c r="P228" s="28">
        <f t="shared" si="22"/>
        <v>88.22727272727272</v>
      </c>
      <c r="Q228" s="20"/>
      <c r="R228" s="78">
        <f t="shared" si="26"/>
        <v>88.22727272727272</v>
      </c>
      <c r="S228" s="75">
        <f t="shared" si="27"/>
        <v>47</v>
      </c>
      <c r="T228" s="75"/>
    </row>
    <row r="229" spans="1:20" ht="30">
      <c r="A229" s="60">
        <v>224</v>
      </c>
      <c r="B229" s="42" t="s">
        <v>593</v>
      </c>
      <c r="C229" s="174">
        <v>8002</v>
      </c>
      <c r="D229" s="175" t="s">
        <v>580</v>
      </c>
      <c r="E229" s="42" t="s">
        <v>267</v>
      </c>
      <c r="F229" s="176" t="s">
        <v>581</v>
      </c>
      <c r="G229" s="44">
        <v>30</v>
      </c>
      <c r="H229" s="8"/>
      <c r="I229" s="44">
        <v>10</v>
      </c>
      <c r="J229" s="8"/>
      <c r="K229" s="44">
        <v>0.18</v>
      </c>
      <c r="L229" s="29">
        <f t="shared" si="23"/>
        <v>18</v>
      </c>
      <c r="M229" s="30">
        <f t="shared" si="24"/>
        <v>30</v>
      </c>
      <c r="N229" s="30">
        <f t="shared" si="25"/>
        <v>10</v>
      </c>
      <c r="O229" s="30">
        <f t="shared" si="21"/>
        <v>58.909090909090914</v>
      </c>
      <c r="P229" s="28">
        <f t="shared" si="22"/>
        <v>98.909090909090907</v>
      </c>
      <c r="Q229" s="20"/>
      <c r="R229" s="78">
        <f t="shared" si="26"/>
        <v>98.909090909090907</v>
      </c>
      <c r="S229" s="75">
        <f t="shared" si="27"/>
        <v>1</v>
      </c>
      <c r="T229" s="75"/>
    </row>
    <row r="230" spans="1:20" ht="30">
      <c r="A230" s="60">
        <v>225</v>
      </c>
      <c r="B230" s="42" t="s">
        <v>594</v>
      </c>
      <c r="C230" s="174">
        <v>8003</v>
      </c>
      <c r="D230" s="175" t="s">
        <v>580</v>
      </c>
      <c r="E230" s="42" t="s">
        <v>530</v>
      </c>
      <c r="F230" s="176" t="s">
        <v>581</v>
      </c>
      <c r="G230" s="44">
        <v>30</v>
      </c>
      <c r="H230" s="8"/>
      <c r="I230" s="44">
        <v>9.5</v>
      </c>
      <c r="J230" s="8"/>
      <c r="K230" s="44">
        <v>0.28999999999999998</v>
      </c>
      <c r="L230" s="29">
        <f t="shared" si="23"/>
        <v>28.999999999999996</v>
      </c>
      <c r="M230" s="30">
        <f t="shared" si="24"/>
        <v>30</v>
      </c>
      <c r="N230" s="30">
        <f t="shared" si="25"/>
        <v>9.5</v>
      </c>
      <c r="O230" s="30">
        <f t="shared" si="21"/>
        <v>54.909090909090914</v>
      </c>
      <c r="P230" s="28">
        <f t="shared" si="22"/>
        <v>94.409090909090907</v>
      </c>
      <c r="Q230" s="20"/>
      <c r="R230" s="78">
        <f t="shared" si="26"/>
        <v>94.409090909090907</v>
      </c>
      <c r="S230" s="75">
        <f t="shared" si="27"/>
        <v>9</v>
      </c>
      <c r="T230" s="75"/>
    </row>
    <row r="231" spans="1:20" ht="30">
      <c r="A231" s="60">
        <v>226</v>
      </c>
      <c r="B231" s="42" t="s">
        <v>595</v>
      </c>
      <c r="C231" s="176">
        <v>8004</v>
      </c>
      <c r="D231" s="175" t="s">
        <v>580</v>
      </c>
      <c r="E231" s="42" t="s">
        <v>530</v>
      </c>
      <c r="F231" s="176" t="s">
        <v>581</v>
      </c>
      <c r="G231" s="44">
        <v>29</v>
      </c>
      <c r="H231" s="8"/>
      <c r="I231" s="44">
        <v>8</v>
      </c>
      <c r="J231" s="8"/>
      <c r="K231" s="44">
        <v>0.41</v>
      </c>
      <c r="L231" s="29">
        <f t="shared" si="23"/>
        <v>41</v>
      </c>
      <c r="M231" s="30">
        <f t="shared" si="24"/>
        <v>29</v>
      </c>
      <c r="N231" s="30">
        <f t="shared" si="25"/>
        <v>8</v>
      </c>
      <c r="O231" s="30">
        <f t="shared" si="21"/>
        <v>50.545454545454547</v>
      </c>
      <c r="P231" s="28">
        <f t="shared" si="22"/>
        <v>87.545454545454547</v>
      </c>
      <c r="Q231" s="20"/>
      <c r="R231" s="78">
        <f t="shared" si="26"/>
        <v>87.545454545454547</v>
      </c>
      <c r="S231" s="75">
        <f t="shared" si="27"/>
        <v>53</v>
      </c>
      <c r="T231" s="75"/>
    </row>
    <row r="232" spans="1:20" ht="30">
      <c r="A232" s="60">
        <v>227</v>
      </c>
      <c r="B232" s="49" t="s">
        <v>605</v>
      </c>
      <c r="C232" s="50"/>
      <c r="D232" s="42" t="s">
        <v>596</v>
      </c>
      <c r="E232" s="44">
        <v>7</v>
      </c>
      <c r="F232" s="42" t="s">
        <v>597</v>
      </c>
      <c r="G232" s="67">
        <v>27</v>
      </c>
      <c r="I232" s="67">
        <v>9</v>
      </c>
      <c r="K232" s="67">
        <v>0.25</v>
      </c>
      <c r="L232" s="29">
        <f t="shared" si="23"/>
        <v>25</v>
      </c>
      <c r="M232" s="30">
        <f t="shared" si="24"/>
        <v>27</v>
      </c>
      <c r="N232" s="30">
        <f t="shared" si="25"/>
        <v>9</v>
      </c>
      <c r="O232" s="30">
        <f t="shared" si="21"/>
        <v>56.363636363636367</v>
      </c>
      <c r="P232" s="28">
        <f t="shared" si="22"/>
        <v>92.363636363636374</v>
      </c>
      <c r="Q232" s="20"/>
      <c r="R232" s="78">
        <f t="shared" si="26"/>
        <v>92.363636363636374</v>
      </c>
      <c r="S232" s="75">
        <f t="shared" si="27"/>
        <v>21</v>
      </c>
      <c r="T232" s="75"/>
    </row>
    <row r="233" spans="1:20" ht="30">
      <c r="A233" s="60">
        <v>228</v>
      </c>
      <c r="B233" s="49" t="s">
        <v>606</v>
      </c>
      <c r="C233" s="50"/>
      <c r="D233" s="42" t="s">
        <v>596</v>
      </c>
      <c r="E233" s="44">
        <v>7</v>
      </c>
      <c r="F233" s="42" t="s">
        <v>597</v>
      </c>
      <c r="G233" s="67">
        <v>26</v>
      </c>
      <c r="I233" s="67">
        <v>8.5</v>
      </c>
      <c r="K233" s="67">
        <v>0.19</v>
      </c>
      <c r="L233" s="29">
        <f t="shared" si="23"/>
        <v>19</v>
      </c>
      <c r="M233" s="30">
        <f t="shared" si="24"/>
        <v>26</v>
      </c>
      <c r="N233" s="30">
        <f t="shared" si="25"/>
        <v>8.5</v>
      </c>
      <c r="O233" s="30">
        <f t="shared" si="21"/>
        <v>58.545454545454547</v>
      </c>
      <c r="P233" s="28">
        <f t="shared" si="22"/>
        <v>93.045454545454547</v>
      </c>
      <c r="Q233" s="20"/>
      <c r="R233" s="78">
        <f t="shared" si="26"/>
        <v>93.045454545454547</v>
      </c>
      <c r="S233" s="75">
        <f t="shared" si="27"/>
        <v>19</v>
      </c>
      <c r="T233" s="75"/>
    </row>
    <row r="234" spans="1:20" ht="30">
      <c r="A234" s="60">
        <v>229</v>
      </c>
      <c r="B234" s="42" t="s">
        <v>607</v>
      </c>
      <c r="C234" s="50"/>
      <c r="D234" s="42" t="s">
        <v>596</v>
      </c>
      <c r="E234" s="44">
        <v>7</v>
      </c>
      <c r="F234" s="42" t="s">
        <v>598</v>
      </c>
      <c r="G234" s="67">
        <v>25</v>
      </c>
      <c r="I234" s="67">
        <v>6</v>
      </c>
      <c r="K234" s="67">
        <v>0.27</v>
      </c>
      <c r="L234" s="29">
        <f t="shared" si="23"/>
        <v>27</v>
      </c>
      <c r="M234" s="30">
        <f t="shared" si="24"/>
        <v>25</v>
      </c>
      <c r="N234" s="30">
        <f t="shared" si="25"/>
        <v>6</v>
      </c>
      <c r="O234" s="30">
        <f t="shared" si="21"/>
        <v>55.63636363636364</v>
      </c>
      <c r="P234" s="28">
        <f t="shared" si="22"/>
        <v>86.63636363636364</v>
      </c>
      <c r="Q234" s="20"/>
      <c r="R234" s="78">
        <f t="shared" si="26"/>
        <v>86.63636363636364</v>
      </c>
      <c r="S234" s="75">
        <f t="shared" si="27"/>
        <v>62</v>
      </c>
      <c r="T234" s="75"/>
    </row>
    <row r="235" spans="1:20" ht="30">
      <c r="A235" s="60">
        <v>230</v>
      </c>
      <c r="B235" s="58" t="s">
        <v>608</v>
      </c>
      <c r="C235" s="88"/>
      <c r="D235" s="58" t="s">
        <v>596</v>
      </c>
      <c r="E235" s="89">
        <v>7</v>
      </c>
      <c r="F235" s="58" t="s">
        <v>598</v>
      </c>
      <c r="G235" s="67">
        <v>25</v>
      </c>
      <c r="I235" s="67">
        <v>7</v>
      </c>
      <c r="K235" s="67">
        <v>0.25</v>
      </c>
      <c r="L235" s="29">
        <f t="shared" si="23"/>
        <v>25</v>
      </c>
      <c r="M235" s="30">
        <f t="shared" si="24"/>
        <v>25</v>
      </c>
      <c r="N235" s="30">
        <f t="shared" si="25"/>
        <v>7</v>
      </c>
      <c r="O235" s="30">
        <f t="shared" si="21"/>
        <v>56.363636363636367</v>
      </c>
      <c r="P235" s="28">
        <f t="shared" si="22"/>
        <v>88.363636363636374</v>
      </c>
      <c r="Q235" s="20"/>
      <c r="R235" s="78">
        <f t="shared" si="26"/>
        <v>88.363636363636374</v>
      </c>
      <c r="S235" s="75">
        <f t="shared" si="27"/>
        <v>46</v>
      </c>
      <c r="T235" s="75"/>
    </row>
    <row r="236" spans="1:20" ht="30">
      <c r="A236" s="60">
        <v>231</v>
      </c>
      <c r="B236" s="49" t="s">
        <v>609</v>
      </c>
      <c r="C236" s="50"/>
      <c r="D236" s="42" t="s">
        <v>599</v>
      </c>
      <c r="E236" s="44">
        <v>8</v>
      </c>
      <c r="F236" s="42" t="s">
        <v>597</v>
      </c>
      <c r="G236" s="67">
        <v>26</v>
      </c>
      <c r="I236" s="67">
        <v>9</v>
      </c>
      <c r="K236" s="67">
        <v>0.2</v>
      </c>
      <c r="L236" s="29">
        <f t="shared" si="23"/>
        <v>20</v>
      </c>
      <c r="M236" s="30">
        <f t="shared" si="24"/>
        <v>26</v>
      </c>
      <c r="N236" s="30">
        <f t="shared" si="25"/>
        <v>9</v>
      </c>
      <c r="O236" s="30">
        <f t="shared" si="21"/>
        <v>58.181818181818187</v>
      </c>
      <c r="P236" s="28">
        <f t="shared" si="22"/>
        <v>93.181818181818187</v>
      </c>
      <c r="Q236" s="20"/>
      <c r="R236" s="78">
        <f t="shared" si="26"/>
        <v>93.181818181818187</v>
      </c>
      <c r="S236" s="75">
        <f t="shared" si="27"/>
        <v>16</v>
      </c>
      <c r="T236" s="75"/>
    </row>
    <row r="237" spans="1:20" ht="30">
      <c r="A237" s="60">
        <v>232</v>
      </c>
      <c r="B237" s="49" t="s">
        <v>610</v>
      </c>
      <c r="C237" s="50"/>
      <c r="D237" s="42" t="s">
        <v>599</v>
      </c>
      <c r="E237" s="44">
        <v>8</v>
      </c>
      <c r="F237" s="42" t="s">
        <v>597</v>
      </c>
      <c r="G237" s="67">
        <v>27</v>
      </c>
      <c r="I237" s="67">
        <v>9.5</v>
      </c>
      <c r="K237" s="41">
        <v>0.19</v>
      </c>
      <c r="L237" s="29">
        <f t="shared" si="23"/>
        <v>19</v>
      </c>
      <c r="M237" s="30">
        <f t="shared" si="24"/>
        <v>27</v>
      </c>
      <c r="N237" s="30">
        <f t="shared" si="25"/>
        <v>9.5</v>
      </c>
      <c r="O237" s="30">
        <f t="shared" si="21"/>
        <v>58.545454545454547</v>
      </c>
      <c r="P237" s="28">
        <f t="shared" si="22"/>
        <v>95.045454545454547</v>
      </c>
      <c r="Q237" s="20"/>
      <c r="R237" s="78">
        <f t="shared" si="26"/>
        <v>95.045454545454547</v>
      </c>
      <c r="S237" s="75">
        <f t="shared" si="27"/>
        <v>5</v>
      </c>
      <c r="T237" s="75"/>
    </row>
    <row r="238" spans="1:20" ht="30">
      <c r="A238" s="60">
        <v>233</v>
      </c>
      <c r="B238" s="42" t="s">
        <v>611</v>
      </c>
      <c r="C238" s="50"/>
      <c r="D238" s="42" t="s">
        <v>599</v>
      </c>
      <c r="E238" s="44">
        <v>8</v>
      </c>
      <c r="F238" s="42" t="s">
        <v>598</v>
      </c>
      <c r="G238" s="67">
        <v>24</v>
      </c>
      <c r="I238" s="67">
        <v>6</v>
      </c>
      <c r="K238" s="67">
        <v>0.26</v>
      </c>
      <c r="L238" s="29">
        <f t="shared" si="23"/>
        <v>26</v>
      </c>
      <c r="M238" s="30">
        <f t="shared" si="24"/>
        <v>24</v>
      </c>
      <c r="N238" s="30">
        <f t="shared" si="25"/>
        <v>6</v>
      </c>
      <c r="O238" s="30">
        <f t="shared" si="21"/>
        <v>56</v>
      </c>
      <c r="P238" s="28">
        <f t="shared" si="22"/>
        <v>86</v>
      </c>
      <c r="Q238" s="20"/>
      <c r="R238" s="78">
        <f t="shared" si="26"/>
        <v>86</v>
      </c>
      <c r="S238" s="75">
        <f t="shared" si="27"/>
        <v>65</v>
      </c>
      <c r="T238" s="75"/>
    </row>
    <row r="239" spans="1:20" ht="30">
      <c r="A239" s="60">
        <v>234</v>
      </c>
      <c r="B239" s="49" t="s">
        <v>630</v>
      </c>
      <c r="C239" s="50">
        <v>3712</v>
      </c>
      <c r="D239" s="42" t="s">
        <v>626</v>
      </c>
      <c r="E239" s="44" t="s">
        <v>257</v>
      </c>
      <c r="F239" s="42" t="s">
        <v>613</v>
      </c>
      <c r="G239" s="67">
        <v>30</v>
      </c>
      <c r="I239" s="67">
        <v>10</v>
      </c>
      <c r="K239" s="67">
        <v>0.51</v>
      </c>
      <c r="L239" s="29">
        <f t="shared" si="23"/>
        <v>51</v>
      </c>
      <c r="M239" s="30">
        <f t="shared" si="24"/>
        <v>30</v>
      </c>
      <c r="N239" s="30">
        <f t="shared" si="25"/>
        <v>10</v>
      </c>
      <c r="O239" s="30">
        <f t="shared" si="21"/>
        <v>46.909090909090914</v>
      </c>
      <c r="P239" s="28">
        <f t="shared" si="22"/>
        <v>86.909090909090907</v>
      </c>
      <c r="Q239" s="20"/>
      <c r="R239" s="78">
        <f t="shared" si="26"/>
        <v>86.909090909090907</v>
      </c>
      <c r="S239" s="75">
        <f t="shared" si="27"/>
        <v>58</v>
      </c>
      <c r="T239" s="75"/>
    </row>
    <row r="240" spans="1:20" ht="30">
      <c r="A240" s="60">
        <v>235</v>
      </c>
      <c r="B240" s="49" t="s">
        <v>631</v>
      </c>
      <c r="C240" s="50">
        <v>3713</v>
      </c>
      <c r="D240" s="42" t="s">
        <v>612</v>
      </c>
      <c r="E240" s="44" t="s">
        <v>257</v>
      </c>
      <c r="F240" s="42" t="s">
        <v>613</v>
      </c>
      <c r="G240" s="67">
        <v>26</v>
      </c>
      <c r="I240" s="67">
        <v>7</v>
      </c>
      <c r="K240" s="67">
        <v>1.18</v>
      </c>
      <c r="L240" s="29">
        <f t="shared" si="23"/>
        <v>78</v>
      </c>
      <c r="M240" s="30">
        <f t="shared" si="24"/>
        <v>26</v>
      </c>
      <c r="N240" s="30">
        <f t="shared" si="25"/>
        <v>7</v>
      </c>
      <c r="O240" s="30">
        <f t="shared" si="21"/>
        <v>37.090909090909093</v>
      </c>
      <c r="P240" s="28">
        <f t="shared" si="22"/>
        <v>70.090909090909093</v>
      </c>
      <c r="Q240" s="20"/>
      <c r="R240" s="78">
        <f t="shared" si="26"/>
        <v>70.090909090909093</v>
      </c>
      <c r="S240" s="75">
        <f t="shared" si="27"/>
        <v>172</v>
      </c>
      <c r="T240" s="75"/>
    </row>
    <row r="241" spans="1:20" ht="30">
      <c r="A241" s="60">
        <v>236</v>
      </c>
      <c r="B241" s="49" t="s">
        <v>632</v>
      </c>
      <c r="C241" s="50">
        <v>3805</v>
      </c>
      <c r="D241" s="42" t="s">
        <v>612</v>
      </c>
      <c r="E241" s="44" t="s">
        <v>267</v>
      </c>
      <c r="F241" s="42" t="s">
        <v>613</v>
      </c>
      <c r="G241" s="67">
        <v>26</v>
      </c>
      <c r="I241" s="67">
        <v>7</v>
      </c>
      <c r="K241" s="67">
        <v>0.52</v>
      </c>
      <c r="L241" s="29">
        <f t="shared" si="23"/>
        <v>52</v>
      </c>
      <c r="M241" s="30">
        <f t="shared" si="24"/>
        <v>26</v>
      </c>
      <c r="N241" s="30">
        <f t="shared" si="25"/>
        <v>7</v>
      </c>
      <c r="O241" s="30">
        <f t="shared" si="21"/>
        <v>46.545454545454547</v>
      </c>
      <c r="P241" s="28">
        <f t="shared" si="22"/>
        <v>79.545454545454547</v>
      </c>
      <c r="Q241" s="20"/>
      <c r="R241" s="78">
        <f t="shared" si="26"/>
        <v>79.545454545454547</v>
      </c>
      <c r="S241" s="75">
        <f t="shared" si="27"/>
        <v>118</v>
      </c>
      <c r="T241" s="75"/>
    </row>
    <row r="242" spans="1:20" ht="30">
      <c r="A242" s="60">
        <v>237</v>
      </c>
      <c r="B242" s="49" t="s">
        <v>633</v>
      </c>
      <c r="C242" s="50">
        <v>3806</v>
      </c>
      <c r="D242" s="42" t="s">
        <v>612</v>
      </c>
      <c r="E242" s="44" t="s">
        <v>267</v>
      </c>
      <c r="F242" s="42" t="s">
        <v>613</v>
      </c>
      <c r="G242" s="67">
        <v>25</v>
      </c>
      <c r="I242" s="67">
        <v>7</v>
      </c>
      <c r="K242" s="67">
        <v>0.55000000000000004</v>
      </c>
      <c r="L242" s="29">
        <f t="shared" si="23"/>
        <v>55.000000000000007</v>
      </c>
      <c r="M242" s="30">
        <f t="shared" si="24"/>
        <v>25</v>
      </c>
      <c r="N242" s="30">
        <f t="shared" si="25"/>
        <v>7</v>
      </c>
      <c r="O242" s="30">
        <f t="shared" si="21"/>
        <v>45.454545454545453</v>
      </c>
      <c r="P242" s="28">
        <f t="shared" si="22"/>
        <v>77.454545454545453</v>
      </c>
      <c r="Q242" s="20"/>
      <c r="R242" s="78">
        <f t="shared" si="26"/>
        <v>77.454545454545453</v>
      </c>
      <c r="S242" s="75">
        <f t="shared" si="27"/>
        <v>130</v>
      </c>
      <c r="T242" s="75"/>
    </row>
    <row r="243" spans="1:20" ht="30">
      <c r="A243" s="60">
        <v>238</v>
      </c>
      <c r="B243" s="42" t="s">
        <v>634</v>
      </c>
      <c r="C243" s="50">
        <v>3807</v>
      </c>
      <c r="D243" s="42" t="s">
        <v>612</v>
      </c>
      <c r="E243" s="44" t="s">
        <v>267</v>
      </c>
      <c r="F243" s="42" t="s">
        <v>613</v>
      </c>
      <c r="G243" s="67">
        <v>24</v>
      </c>
      <c r="I243" s="67">
        <v>7</v>
      </c>
      <c r="K243" s="67">
        <v>0.57999999999999996</v>
      </c>
      <c r="L243" s="29">
        <f t="shared" si="23"/>
        <v>57.999999999999993</v>
      </c>
      <c r="M243" s="30">
        <f t="shared" si="24"/>
        <v>24</v>
      </c>
      <c r="N243" s="30">
        <f t="shared" si="25"/>
        <v>7</v>
      </c>
      <c r="O243" s="30">
        <f t="shared" si="21"/>
        <v>44.363636363636367</v>
      </c>
      <c r="P243" s="28">
        <f t="shared" si="22"/>
        <v>75.363636363636374</v>
      </c>
      <c r="Q243" s="20"/>
      <c r="R243" s="78">
        <f t="shared" si="26"/>
        <v>75.363636363636374</v>
      </c>
      <c r="S243" s="75">
        <f t="shared" si="27"/>
        <v>145</v>
      </c>
      <c r="T243" s="75"/>
    </row>
    <row r="244" spans="1:20" ht="30">
      <c r="A244" s="60">
        <v>239</v>
      </c>
      <c r="B244" s="58" t="s">
        <v>635</v>
      </c>
      <c r="C244" s="88">
        <v>3808</v>
      </c>
      <c r="D244" s="58" t="s">
        <v>612</v>
      </c>
      <c r="E244" s="89" t="s">
        <v>27</v>
      </c>
      <c r="F244" s="58" t="s">
        <v>613</v>
      </c>
      <c r="G244" s="67">
        <v>24</v>
      </c>
      <c r="I244" s="67">
        <v>6</v>
      </c>
      <c r="K244" s="67">
        <v>0.57999999999999996</v>
      </c>
      <c r="L244" s="29">
        <f t="shared" si="23"/>
        <v>57.999999999999993</v>
      </c>
      <c r="M244" s="30">
        <f t="shared" si="24"/>
        <v>24</v>
      </c>
      <c r="N244" s="30">
        <f t="shared" si="25"/>
        <v>6</v>
      </c>
      <c r="O244" s="30">
        <f t="shared" si="21"/>
        <v>44.363636363636367</v>
      </c>
      <c r="P244" s="28">
        <f t="shared" si="22"/>
        <v>74.363636363636374</v>
      </c>
      <c r="Q244" s="20"/>
      <c r="R244" s="78">
        <f t="shared" si="26"/>
        <v>74.363636363636374</v>
      </c>
      <c r="S244" s="75">
        <f t="shared" si="27"/>
        <v>152</v>
      </c>
      <c r="T244" s="75"/>
    </row>
    <row r="245" spans="1:20" ht="30">
      <c r="A245" s="60">
        <v>240</v>
      </c>
      <c r="B245" s="58" t="s">
        <v>636</v>
      </c>
      <c r="C245" s="88">
        <v>3809</v>
      </c>
      <c r="D245" s="58" t="s">
        <v>612</v>
      </c>
      <c r="E245" s="89" t="s">
        <v>27</v>
      </c>
      <c r="F245" s="58" t="s">
        <v>613</v>
      </c>
      <c r="G245" s="67">
        <v>23</v>
      </c>
      <c r="I245" s="67">
        <v>6</v>
      </c>
      <c r="K245" s="67">
        <v>1.01</v>
      </c>
      <c r="L245" s="29">
        <f t="shared" si="23"/>
        <v>61</v>
      </c>
      <c r="M245" s="30">
        <f t="shared" si="24"/>
        <v>23</v>
      </c>
      <c r="N245" s="30">
        <f t="shared" si="25"/>
        <v>6</v>
      </c>
      <c r="O245" s="30">
        <f t="shared" si="21"/>
        <v>43.272727272727273</v>
      </c>
      <c r="P245" s="28">
        <f t="shared" si="22"/>
        <v>72.27272727272728</v>
      </c>
      <c r="Q245" s="20"/>
      <c r="R245" s="78">
        <f t="shared" si="26"/>
        <v>72.27272727272728</v>
      </c>
      <c r="S245" s="75">
        <f t="shared" si="27"/>
        <v>161</v>
      </c>
      <c r="T245" s="75"/>
    </row>
    <row r="246" spans="1:20" ht="30">
      <c r="A246" s="60">
        <v>241</v>
      </c>
      <c r="B246" s="42" t="s">
        <v>637</v>
      </c>
      <c r="C246" s="50">
        <v>3810</v>
      </c>
      <c r="D246" s="42" t="s">
        <v>612</v>
      </c>
      <c r="E246" s="44" t="s">
        <v>27</v>
      </c>
      <c r="F246" s="42" t="s">
        <v>613</v>
      </c>
      <c r="G246" s="67">
        <v>23</v>
      </c>
      <c r="I246" s="67">
        <v>5</v>
      </c>
      <c r="K246" s="67">
        <v>1.21</v>
      </c>
      <c r="L246" s="29">
        <f t="shared" si="23"/>
        <v>81</v>
      </c>
      <c r="M246" s="30">
        <f t="shared" si="24"/>
        <v>23</v>
      </c>
      <c r="N246" s="30">
        <f t="shared" si="25"/>
        <v>5</v>
      </c>
      <c r="O246" s="30">
        <f t="shared" si="21"/>
        <v>36</v>
      </c>
      <c r="P246" s="28">
        <f t="shared" si="22"/>
        <v>64</v>
      </c>
      <c r="Q246" s="20"/>
      <c r="R246" s="78">
        <f t="shared" si="26"/>
        <v>64</v>
      </c>
      <c r="S246" s="75">
        <f t="shared" si="27"/>
        <v>195</v>
      </c>
      <c r="T246" s="75"/>
    </row>
    <row r="247" spans="1:20" ht="30">
      <c r="A247" s="60">
        <v>242</v>
      </c>
      <c r="B247" s="42" t="s">
        <v>638</v>
      </c>
      <c r="C247" s="50">
        <v>3811</v>
      </c>
      <c r="D247" s="42" t="s">
        <v>612</v>
      </c>
      <c r="E247" s="44" t="s">
        <v>27</v>
      </c>
      <c r="F247" s="42" t="s">
        <v>613</v>
      </c>
      <c r="G247" s="67">
        <v>11</v>
      </c>
      <c r="I247" s="67">
        <v>7</v>
      </c>
      <c r="K247" s="67">
        <v>1.45</v>
      </c>
      <c r="L247" s="29">
        <f t="shared" si="23"/>
        <v>105</v>
      </c>
      <c r="M247" s="30">
        <f t="shared" si="24"/>
        <v>11</v>
      </c>
      <c r="N247" s="30">
        <f t="shared" si="25"/>
        <v>7</v>
      </c>
      <c r="O247" s="30">
        <f t="shared" si="21"/>
        <v>27.272727272727273</v>
      </c>
      <c r="P247" s="28">
        <f t="shared" si="22"/>
        <v>45.272727272727273</v>
      </c>
      <c r="Q247" s="20"/>
      <c r="R247" s="78">
        <f t="shared" si="26"/>
        <v>45.272727272727273</v>
      </c>
      <c r="S247" s="75">
        <f t="shared" si="27"/>
        <v>225</v>
      </c>
      <c r="T247" s="75"/>
    </row>
    <row r="248" spans="1:20" ht="30">
      <c r="A248" s="60">
        <v>243</v>
      </c>
      <c r="B248" s="49" t="s">
        <v>639</v>
      </c>
      <c r="C248" s="90">
        <v>3812</v>
      </c>
      <c r="D248" s="49" t="s">
        <v>612</v>
      </c>
      <c r="E248" s="91" t="s">
        <v>27</v>
      </c>
      <c r="F248" s="49" t="s">
        <v>613</v>
      </c>
      <c r="G248" s="67">
        <v>7</v>
      </c>
      <c r="I248" s="67">
        <v>3</v>
      </c>
      <c r="K248" s="115">
        <v>2.34</v>
      </c>
      <c r="L248" s="29">
        <f t="shared" si="23"/>
        <v>154</v>
      </c>
      <c r="M248" s="30">
        <f t="shared" si="24"/>
        <v>7</v>
      </c>
      <c r="N248" s="30">
        <f t="shared" si="25"/>
        <v>3</v>
      </c>
      <c r="O248" s="30">
        <f t="shared" si="21"/>
        <v>9.454545454545455</v>
      </c>
      <c r="P248" s="28">
        <f t="shared" si="22"/>
        <v>19.454545454545453</v>
      </c>
      <c r="Q248" s="20"/>
      <c r="R248" s="78">
        <f t="shared" si="26"/>
        <v>19.454545454545453</v>
      </c>
      <c r="S248" s="75">
        <f t="shared" si="27"/>
        <v>248</v>
      </c>
      <c r="T248" s="75"/>
    </row>
    <row r="249" spans="1:20" ht="30">
      <c r="A249" s="60">
        <v>244</v>
      </c>
      <c r="B249" s="49" t="s">
        <v>646</v>
      </c>
      <c r="C249" s="50" t="s">
        <v>647</v>
      </c>
      <c r="D249" s="42" t="s">
        <v>648</v>
      </c>
      <c r="E249" s="44">
        <v>8</v>
      </c>
      <c r="F249" s="42" t="s">
        <v>643</v>
      </c>
      <c r="G249" s="67">
        <v>26</v>
      </c>
      <c r="I249" s="67">
        <v>8</v>
      </c>
      <c r="K249" s="67">
        <v>0.47</v>
      </c>
      <c r="L249" s="29">
        <f t="shared" si="23"/>
        <v>47</v>
      </c>
      <c r="M249" s="30">
        <f t="shared" si="24"/>
        <v>26</v>
      </c>
      <c r="N249" s="30">
        <f t="shared" si="25"/>
        <v>8</v>
      </c>
      <c r="O249" s="30">
        <f t="shared" si="21"/>
        <v>48.363636363636367</v>
      </c>
      <c r="P249" s="28">
        <f t="shared" si="22"/>
        <v>82.363636363636374</v>
      </c>
      <c r="Q249" s="20"/>
      <c r="R249" s="78">
        <f t="shared" si="26"/>
        <v>82.363636363636374</v>
      </c>
      <c r="S249" s="75">
        <f t="shared" si="27"/>
        <v>95</v>
      </c>
      <c r="T249" s="75"/>
    </row>
    <row r="250" spans="1:20" ht="30">
      <c r="A250" s="60">
        <v>245</v>
      </c>
      <c r="B250" s="49" t="s">
        <v>649</v>
      </c>
      <c r="C250" s="50" t="s">
        <v>650</v>
      </c>
      <c r="D250" s="42" t="s">
        <v>648</v>
      </c>
      <c r="E250" s="44">
        <v>8</v>
      </c>
      <c r="F250" s="42" t="s">
        <v>643</v>
      </c>
      <c r="G250" s="67">
        <v>26</v>
      </c>
      <c r="I250" s="67">
        <v>8</v>
      </c>
      <c r="K250" s="67">
        <v>0.52</v>
      </c>
      <c r="L250" s="29">
        <f t="shared" si="23"/>
        <v>52</v>
      </c>
      <c r="M250" s="30">
        <f t="shared" si="24"/>
        <v>26</v>
      </c>
      <c r="N250" s="30">
        <f t="shared" si="25"/>
        <v>8</v>
      </c>
      <c r="O250" s="30">
        <f t="shared" si="21"/>
        <v>46.545454545454547</v>
      </c>
      <c r="P250" s="28">
        <f t="shared" si="22"/>
        <v>80.545454545454547</v>
      </c>
      <c r="Q250" s="20"/>
      <c r="R250" s="78">
        <f t="shared" si="26"/>
        <v>80.545454545454547</v>
      </c>
      <c r="S250" s="75">
        <f t="shared" si="27"/>
        <v>111</v>
      </c>
      <c r="T250" s="75"/>
    </row>
    <row r="251" spans="1:20" ht="30">
      <c r="A251" s="60">
        <v>246</v>
      </c>
      <c r="B251" s="58" t="s">
        <v>654</v>
      </c>
      <c r="C251" s="88"/>
      <c r="D251" s="58" t="s">
        <v>651</v>
      </c>
      <c r="E251" s="89">
        <v>8</v>
      </c>
      <c r="F251" s="58" t="s">
        <v>652</v>
      </c>
      <c r="G251" s="67">
        <v>11</v>
      </c>
      <c r="I251" s="67">
        <v>5</v>
      </c>
      <c r="K251" s="67">
        <v>0.28000000000000003</v>
      </c>
      <c r="L251" s="29">
        <f t="shared" si="23"/>
        <v>28.000000000000004</v>
      </c>
      <c r="M251" s="30">
        <f t="shared" si="24"/>
        <v>11</v>
      </c>
      <c r="N251" s="30">
        <f t="shared" si="25"/>
        <v>5</v>
      </c>
      <c r="O251" s="30">
        <f t="shared" si="21"/>
        <v>55.272727272727273</v>
      </c>
      <c r="P251" s="28">
        <f t="shared" si="22"/>
        <v>71.27272727272728</v>
      </c>
      <c r="Q251" s="20"/>
      <c r="R251" s="78">
        <f t="shared" si="26"/>
        <v>71.27272727272728</v>
      </c>
      <c r="S251" s="75">
        <f t="shared" si="27"/>
        <v>167</v>
      </c>
      <c r="T251" s="75"/>
    </row>
    <row r="252" spans="1:20" ht="33.75" customHeight="1">
      <c r="A252" s="60">
        <v>247</v>
      </c>
      <c r="B252" s="49" t="s">
        <v>657</v>
      </c>
      <c r="C252" s="183" t="s">
        <v>658</v>
      </c>
      <c r="D252" s="42" t="s">
        <v>656</v>
      </c>
      <c r="E252" s="44" t="s">
        <v>270</v>
      </c>
      <c r="F252" s="42" t="s">
        <v>655</v>
      </c>
      <c r="G252" s="64">
        <v>8</v>
      </c>
      <c r="I252" s="67">
        <v>6</v>
      </c>
      <c r="K252" s="67">
        <v>0.28000000000000003</v>
      </c>
      <c r="L252" s="29">
        <f t="shared" si="23"/>
        <v>28.000000000000004</v>
      </c>
      <c r="M252" s="30">
        <f t="shared" si="24"/>
        <v>8</v>
      </c>
      <c r="N252" s="30">
        <f t="shared" si="25"/>
        <v>6</v>
      </c>
      <c r="O252" s="30">
        <f t="shared" si="21"/>
        <v>55.272727272727273</v>
      </c>
      <c r="P252" s="28">
        <f t="shared" si="22"/>
        <v>69.27272727272728</v>
      </c>
      <c r="Q252" s="20"/>
      <c r="R252" s="78">
        <f t="shared" si="26"/>
        <v>69.27272727272728</v>
      </c>
      <c r="S252" s="75">
        <f t="shared" si="27"/>
        <v>178</v>
      </c>
      <c r="T252" s="75"/>
    </row>
    <row r="253" spans="1:20" ht="32.25" customHeight="1">
      <c r="A253" s="69">
        <v>248</v>
      </c>
      <c r="B253" s="49" t="s">
        <v>659</v>
      </c>
      <c r="C253" s="183" t="s">
        <v>660</v>
      </c>
      <c r="D253" s="42" t="s">
        <v>656</v>
      </c>
      <c r="E253" s="44" t="s">
        <v>530</v>
      </c>
      <c r="F253" s="42" t="s">
        <v>661</v>
      </c>
      <c r="G253" s="29">
        <v>21</v>
      </c>
      <c r="I253" s="67">
        <v>7</v>
      </c>
      <c r="K253" s="41">
        <v>0.21</v>
      </c>
      <c r="L253" s="29">
        <f t="shared" si="23"/>
        <v>21</v>
      </c>
      <c r="M253" s="30">
        <f t="shared" si="24"/>
        <v>21</v>
      </c>
      <c r="N253" s="30">
        <f t="shared" si="25"/>
        <v>7</v>
      </c>
      <c r="O253" s="30">
        <f t="shared" si="21"/>
        <v>57.81818181818182</v>
      </c>
      <c r="P253" s="28">
        <f t="shared" si="22"/>
        <v>85.818181818181813</v>
      </c>
      <c r="Q253" s="20"/>
      <c r="R253" s="78">
        <f t="shared" si="26"/>
        <v>85.818181818181813</v>
      </c>
      <c r="S253" s="75">
        <f t="shared" si="27"/>
        <v>68</v>
      </c>
      <c r="T253" s="75"/>
    </row>
  </sheetData>
  <sortState ref="A5:P119">
    <sortCondition descending="1" ref="P5:P119"/>
  </sortState>
  <mergeCells count="14">
    <mergeCell ref="S2:S4"/>
    <mergeCell ref="T2:T4"/>
    <mergeCell ref="Q2:Q4"/>
    <mergeCell ref="R2:R4"/>
    <mergeCell ref="A1:P1"/>
    <mergeCell ref="A2:A4"/>
    <mergeCell ref="B2:B4"/>
    <mergeCell ref="C2:C4"/>
    <mergeCell ref="D2:D4"/>
    <mergeCell ref="E2:E4"/>
    <mergeCell ref="F2:F4"/>
    <mergeCell ref="G2:O2"/>
    <mergeCell ref="G3:K3"/>
    <mergeCell ref="M3:O3"/>
  </mergeCells>
  <pageMargins left="0.7" right="0.7" top="0.75" bottom="0.75" header="0.3" footer="0.3"/>
  <pageSetup paperSize="9" orientation="portrait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2"/>
  <sheetViews>
    <sheetView topLeftCell="A167" zoomScale="75" zoomScaleNormal="75" workbookViewId="0">
      <selection activeCell="S6" sqref="S6"/>
    </sheetView>
  </sheetViews>
  <sheetFormatPr defaultColWidth="9.140625" defaultRowHeight="15.75"/>
  <cols>
    <col min="1" max="1" width="9.140625" style="8" customWidth="1"/>
    <col min="2" max="2" width="23" style="10" customWidth="1"/>
    <col min="3" max="3" width="9.140625" style="7"/>
    <col min="4" max="4" width="27.7109375" style="10" customWidth="1"/>
    <col min="5" max="5" width="9.140625" style="8"/>
    <col min="6" max="6" width="22.28515625" style="6" customWidth="1"/>
    <col min="7" max="7" width="8.140625" style="9" bestFit="1" customWidth="1"/>
    <col min="8" max="8" width="12.42578125" style="9" hidden="1" customWidth="1"/>
    <col min="9" max="9" width="14.28515625" style="9" customWidth="1"/>
    <col min="10" max="10" width="11.5703125" style="9" hidden="1" customWidth="1"/>
    <col min="11" max="11" width="22.85546875" style="9" customWidth="1"/>
    <col min="12" max="12" width="7.28515625" style="9" customWidth="1"/>
    <col min="13" max="13" width="11.5703125" style="9" bestFit="1" customWidth="1"/>
    <col min="14" max="14" width="13.42578125" style="9" bestFit="1" customWidth="1"/>
    <col min="15" max="15" width="13.85546875" style="9" bestFit="1" customWidth="1"/>
    <col min="16" max="16" width="13.140625" style="8" bestFit="1" customWidth="1"/>
    <col min="17" max="18" width="9.140625" style="6"/>
    <col min="19" max="19" width="7.140625" style="6" customWidth="1"/>
    <col min="20" max="20" width="14.42578125" style="6" customWidth="1"/>
    <col min="21" max="16384" width="9.140625" style="6"/>
  </cols>
  <sheetData>
    <row r="1" spans="1:20" ht="30" customHeight="1">
      <c r="A1" s="216" t="s">
        <v>11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"/>
      <c r="R1" s="2"/>
      <c r="S1" s="2"/>
      <c r="T1" s="2"/>
    </row>
    <row r="2" spans="1:20" ht="31.5">
      <c r="A2" s="213" t="s">
        <v>0</v>
      </c>
      <c r="B2" s="213" t="s">
        <v>9</v>
      </c>
      <c r="C2" s="217" t="s">
        <v>1</v>
      </c>
      <c r="D2" s="213" t="s">
        <v>2</v>
      </c>
      <c r="E2" s="213" t="s">
        <v>3</v>
      </c>
      <c r="F2" s="213" t="s">
        <v>4</v>
      </c>
      <c r="G2" s="220"/>
      <c r="H2" s="220"/>
      <c r="I2" s="220"/>
      <c r="J2" s="220"/>
      <c r="K2" s="220"/>
      <c r="L2" s="220"/>
      <c r="M2" s="220"/>
      <c r="N2" s="220"/>
      <c r="O2" s="220"/>
      <c r="P2" s="3" t="s">
        <v>6</v>
      </c>
      <c r="Q2" s="213" t="s">
        <v>23</v>
      </c>
      <c r="R2" s="213" t="s">
        <v>5</v>
      </c>
      <c r="S2" s="213" t="s">
        <v>8</v>
      </c>
      <c r="T2" s="213" t="s">
        <v>7</v>
      </c>
    </row>
    <row r="3" spans="1:20">
      <c r="A3" s="214"/>
      <c r="B3" s="214"/>
      <c r="C3" s="218"/>
      <c r="D3" s="214"/>
      <c r="E3" s="214"/>
      <c r="F3" s="214"/>
      <c r="G3" s="220" t="s">
        <v>19</v>
      </c>
      <c r="H3" s="220"/>
      <c r="I3" s="220"/>
      <c r="J3" s="220"/>
      <c r="K3" s="220"/>
      <c r="L3" s="3"/>
      <c r="M3" s="220" t="s">
        <v>21</v>
      </c>
      <c r="N3" s="220"/>
      <c r="O3" s="220"/>
      <c r="P3" s="3"/>
      <c r="Q3" s="214"/>
      <c r="R3" s="214"/>
      <c r="S3" s="214"/>
      <c r="T3" s="214"/>
    </row>
    <row r="4" spans="1:20" ht="31.5">
      <c r="A4" s="215"/>
      <c r="B4" s="215"/>
      <c r="C4" s="219"/>
      <c r="D4" s="215"/>
      <c r="E4" s="215"/>
      <c r="F4" s="215"/>
      <c r="G4" s="3" t="s">
        <v>16</v>
      </c>
      <c r="H4" s="3"/>
      <c r="I4" s="3" t="s">
        <v>17</v>
      </c>
      <c r="J4" s="3"/>
      <c r="K4" s="3" t="s">
        <v>22</v>
      </c>
      <c r="L4" s="3"/>
      <c r="M4" s="3" t="s">
        <v>16</v>
      </c>
      <c r="N4" s="3" t="s">
        <v>17</v>
      </c>
      <c r="O4" s="3" t="s">
        <v>20</v>
      </c>
      <c r="P4" s="3" t="s">
        <v>24</v>
      </c>
      <c r="Q4" s="215"/>
      <c r="R4" s="215"/>
      <c r="S4" s="215"/>
      <c r="T4" s="215"/>
    </row>
    <row r="5" spans="1:20" ht="33" customHeight="1">
      <c r="A5" s="43">
        <v>1</v>
      </c>
      <c r="B5" s="12" t="s">
        <v>25</v>
      </c>
      <c r="C5" s="50"/>
      <c r="D5" s="42" t="s">
        <v>26</v>
      </c>
      <c r="E5" s="14" t="s">
        <v>27</v>
      </c>
      <c r="F5" s="42" t="s">
        <v>28</v>
      </c>
      <c r="G5" s="29">
        <v>25</v>
      </c>
      <c r="H5" s="29"/>
      <c r="I5" s="29">
        <v>4</v>
      </c>
      <c r="J5" s="29"/>
      <c r="K5" s="29"/>
      <c r="L5" s="29" t="str">
        <f>IF(K5&lt;&gt;"",INT(K5)*60+(K5-INT(K5))*100,"")</f>
        <v/>
      </c>
      <c r="M5" s="30">
        <f>IF(G5&lt;&gt;"",(30*G5)/MAX(G$5:G$181),"0")</f>
        <v>25</v>
      </c>
      <c r="N5" s="30">
        <f>IF(I5&lt;&gt;"",IF(I5=0,0,(10*I5)/MAX(I$5:I$181)),"0")</f>
        <v>4</v>
      </c>
      <c r="O5" s="30" t="str">
        <f>IF(L5&lt;&gt;"",60/(MAX(L$5:L$181)-SMALL(L$5:L$181,COUNTIF(L$5:L$181,"&lt;=0")+1))*(MAX(L$5:L$181)-L5),"0")</f>
        <v>0</v>
      </c>
      <c r="P5" s="28">
        <f t="shared" ref="P5:P68" si="0">M5+N5+O5</f>
        <v>29</v>
      </c>
      <c r="Q5" s="23"/>
      <c r="R5" s="28">
        <f>P5</f>
        <v>29</v>
      </c>
      <c r="S5" s="77">
        <f>RANK(R5,R$5:R$181)</f>
        <v>162</v>
      </c>
      <c r="T5" s="77"/>
    </row>
    <row r="6" spans="1:20" ht="31.5" customHeight="1">
      <c r="A6" s="43">
        <v>2</v>
      </c>
      <c r="B6" s="79" t="s">
        <v>31</v>
      </c>
      <c r="C6" s="80">
        <v>7001</v>
      </c>
      <c r="D6" s="81" t="s">
        <v>32</v>
      </c>
      <c r="E6" s="82">
        <v>7</v>
      </c>
      <c r="F6" s="81" t="s">
        <v>33</v>
      </c>
      <c r="G6" s="29">
        <v>12</v>
      </c>
      <c r="H6" s="29"/>
      <c r="I6" s="29">
        <v>7.6</v>
      </c>
      <c r="J6" s="29"/>
      <c r="K6" s="29">
        <v>0.55000000000000004</v>
      </c>
      <c r="L6" s="29">
        <f>IF(K6&lt;&gt;"",INT(K6)*60+(K6-INT(K6))*100,"")</f>
        <v>55.000000000000007</v>
      </c>
      <c r="M6" s="30">
        <f t="shared" ref="M6:M69" si="1">IF(G6&lt;&gt;"",(30*G6)/MAX(G$5:G$181),"0")</f>
        <v>12</v>
      </c>
      <c r="N6" s="30">
        <f t="shared" ref="N6:N69" si="2">IF(I6&lt;&gt;"",IF(I6=0,0,(10*I6)/MAX(I$5:I$181)),"0")</f>
        <v>7.6</v>
      </c>
      <c r="O6" s="30">
        <f t="shared" ref="O6:O69" si="3">IF(L6&lt;&gt;"",60/(MAX(L$5:L$181)-SMALL(L$5:L$181,COUNTIF(L$5:L$181,"&lt;=0")+1))*(MAX(L$5:L$181)-L6),"0")</f>
        <v>46.064516129032256</v>
      </c>
      <c r="P6" s="28">
        <f t="shared" si="0"/>
        <v>65.664516129032251</v>
      </c>
      <c r="Q6" s="24"/>
      <c r="R6" s="28">
        <f t="shared" ref="R6:R69" si="4">P6</f>
        <v>65.664516129032251</v>
      </c>
      <c r="S6" s="77">
        <f t="shared" ref="S6:S69" si="5">RANK(R6,R$5:R$181)</f>
        <v>128</v>
      </c>
      <c r="T6" s="77"/>
    </row>
    <row r="7" spans="1:20" ht="33" customHeight="1">
      <c r="A7" s="43">
        <v>3</v>
      </c>
      <c r="B7" s="79" t="s">
        <v>34</v>
      </c>
      <c r="C7" s="80">
        <v>7003</v>
      </c>
      <c r="D7" s="81" t="s">
        <v>32</v>
      </c>
      <c r="E7" s="82">
        <v>7</v>
      </c>
      <c r="F7" s="81" t="s">
        <v>33</v>
      </c>
      <c r="G7" s="29">
        <v>23</v>
      </c>
      <c r="H7" s="29"/>
      <c r="I7" s="29">
        <v>9.8000000000000007</v>
      </c>
      <c r="J7" s="29"/>
      <c r="K7" s="29">
        <v>0.33</v>
      </c>
      <c r="L7" s="29">
        <f t="shared" ref="L7:L70" si="6">IF(K7&lt;&gt;"",INT(K7)*60+(K7-INT(K7))*100,"")</f>
        <v>33</v>
      </c>
      <c r="M7" s="30">
        <f t="shared" si="1"/>
        <v>23</v>
      </c>
      <c r="N7" s="30">
        <f t="shared" si="2"/>
        <v>9.8000000000000007</v>
      </c>
      <c r="O7" s="30">
        <f t="shared" si="3"/>
        <v>54.58064516129032</v>
      </c>
      <c r="P7" s="28">
        <f t="shared" si="0"/>
        <v>87.380645161290317</v>
      </c>
      <c r="Q7" s="24"/>
      <c r="R7" s="28">
        <f t="shared" si="4"/>
        <v>87.380645161290317</v>
      </c>
      <c r="S7" s="77">
        <f t="shared" si="5"/>
        <v>31</v>
      </c>
      <c r="T7" s="77"/>
    </row>
    <row r="8" spans="1:20" ht="32.25" customHeight="1">
      <c r="A8" s="43">
        <v>4</v>
      </c>
      <c r="B8" s="81" t="s">
        <v>35</v>
      </c>
      <c r="C8" s="80">
        <v>7002</v>
      </c>
      <c r="D8" s="81" t="s">
        <v>32</v>
      </c>
      <c r="E8" s="82">
        <v>7</v>
      </c>
      <c r="F8" s="81" t="s">
        <v>33</v>
      </c>
      <c r="G8" s="29">
        <v>16</v>
      </c>
      <c r="H8" s="29"/>
      <c r="I8" s="29">
        <v>7.6</v>
      </c>
      <c r="J8" s="29"/>
      <c r="K8" s="29">
        <v>0.42</v>
      </c>
      <c r="L8" s="29">
        <f t="shared" si="6"/>
        <v>42</v>
      </c>
      <c r="M8" s="30">
        <f t="shared" si="1"/>
        <v>16</v>
      </c>
      <c r="N8" s="30">
        <f t="shared" si="2"/>
        <v>7.6</v>
      </c>
      <c r="O8" s="30">
        <f t="shared" si="3"/>
        <v>51.096774193548384</v>
      </c>
      <c r="P8" s="28">
        <f t="shared" si="0"/>
        <v>74.696774193548379</v>
      </c>
      <c r="Q8" s="24"/>
      <c r="R8" s="28">
        <f t="shared" si="4"/>
        <v>74.696774193548379</v>
      </c>
      <c r="S8" s="77">
        <f t="shared" si="5"/>
        <v>91</v>
      </c>
      <c r="T8" s="77"/>
    </row>
    <row r="9" spans="1:20" ht="33" customHeight="1">
      <c r="A9" s="43">
        <v>5</v>
      </c>
      <c r="B9" s="79" t="s">
        <v>12</v>
      </c>
      <c r="C9" s="80">
        <v>8002</v>
      </c>
      <c r="D9" s="81" t="s">
        <v>32</v>
      </c>
      <c r="E9" s="82">
        <v>8</v>
      </c>
      <c r="F9" s="81" t="s">
        <v>36</v>
      </c>
      <c r="G9" s="29">
        <v>21</v>
      </c>
      <c r="H9" s="29"/>
      <c r="I9" s="29">
        <v>7.9</v>
      </c>
      <c r="J9" s="29"/>
      <c r="K9" s="29">
        <v>0.47</v>
      </c>
      <c r="L9" s="29">
        <f t="shared" si="6"/>
        <v>47</v>
      </c>
      <c r="M9" s="30">
        <f t="shared" si="1"/>
        <v>21</v>
      </c>
      <c r="N9" s="30">
        <f t="shared" si="2"/>
        <v>7.9</v>
      </c>
      <c r="O9" s="30">
        <f t="shared" si="3"/>
        <v>49.161290322580641</v>
      </c>
      <c r="P9" s="28">
        <f t="shared" si="0"/>
        <v>78.061290322580646</v>
      </c>
      <c r="Q9" s="24"/>
      <c r="R9" s="28">
        <f t="shared" si="4"/>
        <v>78.061290322580646</v>
      </c>
      <c r="S9" s="77">
        <f t="shared" si="5"/>
        <v>76</v>
      </c>
      <c r="T9" s="77"/>
    </row>
    <row r="10" spans="1:20" ht="31.5" customHeight="1">
      <c r="A10" s="43">
        <v>6</v>
      </c>
      <c r="B10" s="84" t="s">
        <v>39</v>
      </c>
      <c r="C10" s="85" t="s">
        <v>40</v>
      </c>
      <c r="D10" s="86" t="s">
        <v>41</v>
      </c>
      <c r="E10" s="87">
        <v>7</v>
      </c>
      <c r="F10" s="86" t="s">
        <v>38</v>
      </c>
      <c r="G10" s="29">
        <v>21</v>
      </c>
      <c r="H10" s="29"/>
      <c r="I10" s="29">
        <v>9</v>
      </c>
      <c r="J10" s="29"/>
      <c r="K10" s="29">
        <v>1.25</v>
      </c>
      <c r="L10" s="29">
        <f t="shared" si="6"/>
        <v>85</v>
      </c>
      <c r="M10" s="30">
        <f t="shared" si="1"/>
        <v>21</v>
      </c>
      <c r="N10" s="30">
        <f t="shared" si="2"/>
        <v>9</v>
      </c>
      <c r="O10" s="30">
        <f t="shared" si="3"/>
        <v>34.451612903225808</v>
      </c>
      <c r="P10" s="28">
        <f t="shared" si="0"/>
        <v>64.451612903225808</v>
      </c>
      <c r="Q10" s="24"/>
      <c r="R10" s="28">
        <f t="shared" si="4"/>
        <v>64.451612903225808</v>
      </c>
      <c r="S10" s="77">
        <f t="shared" si="5"/>
        <v>131</v>
      </c>
      <c r="T10" s="77"/>
    </row>
    <row r="11" spans="1:20" ht="31.5" customHeight="1">
      <c r="A11" s="43">
        <v>7</v>
      </c>
      <c r="B11" s="42" t="s">
        <v>44</v>
      </c>
      <c r="C11" s="54" t="s">
        <v>45</v>
      </c>
      <c r="D11" s="42" t="s">
        <v>42</v>
      </c>
      <c r="E11" s="44">
        <v>7</v>
      </c>
      <c r="F11" s="42" t="s">
        <v>43</v>
      </c>
      <c r="G11" s="29">
        <v>21.5</v>
      </c>
      <c r="H11" s="29"/>
      <c r="I11" s="29">
        <v>2</v>
      </c>
      <c r="J11" s="29"/>
      <c r="K11" s="29">
        <v>1.49</v>
      </c>
      <c r="L11" s="29">
        <f t="shared" si="6"/>
        <v>109</v>
      </c>
      <c r="M11" s="30">
        <f t="shared" si="1"/>
        <v>21.5</v>
      </c>
      <c r="N11" s="30">
        <f t="shared" si="2"/>
        <v>2</v>
      </c>
      <c r="O11" s="30">
        <f t="shared" si="3"/>
        <v>25.161290322580644</v>
      </c>
      <c r="P11" s="28">
        <f t="shared" si="0"/>
        <v>48.661290322580641</v>
      </c>
      <c r="Q11" s="24"/>
      <c r="R11" s="28">
        <f t="shared" si="4"/>
        <v>48.661290322580641</v>
      </c>
      <c r="S11" s="77">
        <f t="shared" si="5"/>
        <v>155</v>
      </c>
      <c r="T11" s="77"/>
    </row>
    <row r="12" spans="1:20" ht="32.25" customHeight="1">
      <c r="A12" s="43">
        <v>8</v>
      </c>
      <c r="B12" s="58" t="s">
        <v>46</v>
      </c>
      <c r="C12" s="50" t="s">
        <v>47</v>
      </c>
      <c r="D12" s="58" t="s">
        <v>42</v>
      </c>
      <c r="E12" s="89">
        <v>7</v>
      </c>
      <c r="F12" s="58" t="s">
        <v>43</v>
      </c>
      <c r="G12" s="29">
        <v>21.5</v>
      </c>
      <c r="H12" s="29"/>
      <c r="I12" s="29">
        <v>2</v>
      </c>
      <c r="J12" s="29"/>
      <c r="K12" s="29">
        <v>1.58</v>
      </c>
      <c r="L12" s="29">
        <f t="shared" si="6"/>
        <v>118</v>
      </c>
      <c r="M12" s="30">
        <f t="shared" si="1"/>
        <v>21.5</v>
      </c>
      <c r="N12" s="30">
        <f t="shared" si="2"/>
        <v>2</v>
      </c>
      <c r="O12" s="30">
        <f t="shared" si="3"/>
        <v>21.677419354838708</v>
      </c>
      <c r="P12" s="28">
        <f t="shared" si="0"/>
        <v>45.177419354838705</v>
      </c>
      <c r="Q12" s="24"/>
      <c r="R12" s="28">
        <f t="shared" si="4"/>
        <v>45.177419354838705</v>
      </c>
      <c r="S12" s="77">
        <f t="shared" si="5"/>
        <v>156</v>
      </c>
      <c r="T12" s="77"/>
    </row>
    <row r="13" spans="1:20" ht="33" customHeight="1">
      <c r="A13" s="43">
        <v>9</v>
      </c>
      <c r="B13" s="49" t="s">
        <v>52</v>
      </c>
      <c r="C13" s="50" t="s">
        <v>53</v>
      </c>
      <c r="D13" s="42" t="s">
        <v>42</v>
      </c>
      <c r="E13" s="44">
        <v>8</v>
      </c>
      <c r="F13" s="42" t="s">
        <v>54</v>
      </c>
      <c r="G13" s="67">
        <v>22.5</v>
      </c>
      <c r="H13" s="29"/>
      <c r="I13" s="29">
        <v>2</v>
      </c>
      <c r="J13" s="29"/>
      <c r="K13" s="67">
        <v>2.12</v>
      </c>
      <c r="L13" s="29">
        <f t="shared" si="6"/>
        <v>132</v>
      </c>
      <c r="M13" s="30">
        <f t="shared" si="1"/>
        <v>22.5</v>
      </c>
      <c r="N13" s="30">
        <f t="shared" si="2"/>
        <v>2</v>
      </c>
      <c r="O13" s="30">
        <f t="shared" si="3"/>
        <v>16.258064516129032</v>
      </c>
      <c r="P13" s="28">
        <f t="shared" si="0"/>
        <v>40.758064516129032</v>
      </c>
      <c r="Q13" s="24"/>
      <c r="R13" s="28">
        <f t="shared" si="4"/>
        <v>40.758064516129032</v>
      </c>
      <c r="S13" s="77">
        <f t="shared" si="5"/>
        <v>158</v>
      </c>
      <c r="T13" s="77"/>
    </row>
    <row r="14" spans="1:20" ht="32.25" customHeight="1">
      <c r="A14" s="43">
        <v>10</v>
      </c>
      <c r="B14" s="49" t="s">
        <v>55</v>
      </c>
      <c r="C14" s="53" t="s">
        <v>56</v>
      </c>
      <c r="D14" s="49" t="s">
        <v>42</v>
      </c>
      <c r="E14" s="92">
        <v>8</v>
      </c>
      <c r="F14" s="52" t="s">
        <v>54</v>
      </c>
      <c r="G14" s="67">
        <v>20.5</v>
      </c>
      <c r="H14" s="29"/>
      <c r="I14" s="29">
        <v>2</v>
      </c>
      <c r="J14" s="29"/>
      <c r="K14" s="67">
        <v>2.54</v>
      </c>
      <c r="L14" s="29">
        <f t="shared" si="6"/>
        <v>174</v>
      </c>
      <c r="M14" s="30">
        <f t="shared" si="1"/>
        <v>20.5</v>
      </c>
      <c r="N14" s="30">
        <f t="shared" si="2"/>
        <v>2</v>
      </c>
      <c r="O14" s="30">
        <f t="shared" si="3"/>
        <v>0</v>
      </c>
      <c r="P14" s="28">
        <f t="shared" si="0"/>
        <v>22.5</v>
      </c>
      <c r="Q14" s="24"/>
      <c r="R14" s="28">
        <f t="shared" si="4"/>
        <v>22.5</v>
      </c>
      <c r="S14" s="77">
        <f t="shared" si="5"/>
        <v>171</v>
      </c>
      <c r="T14" s="77"/>
    </row>
    <row r="15" spans="1:20" ht="33" customHeight="1">
      <c r="A15" s="43">
        <v>11</v>
      </c>
      <c r="B15" s="42" t="s">
        <v>57</v>
      </c>
      <c r="C15" s="54" t="s">
        <v>58</v>
      </c>
      <c r="D15" s="42" t="s">
        <v>42</v>
      </c>
      <c r="E15" s="91">
        <v>8</v>
      </c>
      <c r="F15" s="42" t="s">
        <v>54</v>
      </c>
      <c r="G15" s="67">
        <v>20.5</v>
      </c>
      <c r="H15" s="29"/>
      <c r="I15" s="29">
        <v>2</v>
      </c>
      <c r="J15" s="29"/>
      <c r="K15" s="67">
        <v>1.56</v>
      </c>
      <c r="L15" s="29">
        <f t="shared" si="6"/>
        <v>116</v>
      </c>
      <c r="M15" s="30">
        <f t="shared" si="1"/>
        <v>20.5</v>
      </c>
      <c r="N15" s="30">
        <f t="shared" si="2"/>
        <v>2</v>
      </c>
      <c r="O15" s="30">
        <f t="shared" si="3"/>
        <v>22.451612903225804</v>
      </c>
      <c r="P15" s="28">
        <f t="shared" si="0"/>
        <v>44.951612903225808</v>
      </c>
      <c r="Q15" s="24"/>
      <c r="R15" s="28">
        <f t="shared" si="4"/>
        <v>44.951612903225808</v>
      </c>
      <c r="S15" s="77">
        <f t="shared" si="5"/>
        <v>157</v>
      </c>
      <c r="T15" s="77"/>
    </row>
    <row r="16" spans="1:20" ht="30">
      <c r="A16" s="43">
        <v>12</v>
      </c>
      <c r="B16" s="42" t="s">
        <v>59</v>
      </c>
      <c r="C16" s="53" t="s">
        <v>60</v>
      </c>
      <c r="D16" s="42" t="s">
        <v>42</v>
      </c>
      <c r="E16" s="44">
        <v>8</v>
      </c>
      <c r="F16" s="42" t="s">
        <v>54</v>
      </c>
      <c r="G16" s="29">
        <v>22.5</v>
      </c>
      <c r="H16" s="29"/>
      <c r="I16" s="29">
        <v>4</v>
      </c>
      <c r="J16" s="29"/>
      <c r="K16" s="29">
        <v>1.49</v>
      </c>
      <c r="L16" s="29">
        <f t="shared" si="6"/>
        <v>109</v>
      </c>
      <c r="M16" s="30">
        <f t="shared" si="1"/>
        <v>22.5</v>
      </c>
      <c r="N16" s="30">
        <f t="shared" si="2"/>
        <v>4</v>
      </c>
      <c r="O16" s="30">
        <f t="shared" si="3"/>
        <v>25.161290322580644</v>
      </c>
      <c r="P16" s="28">
        <f t="shared" si="0"/>
        <v>51.661290322580641</v>
      </c>
      <c r="Q16" s="24"/>
      <c r="R16" s="28">
        <f t="shared" si="4"/>
        <v>51.661290322580641</v>
      </c>
      <c r="S16" s="77">
        <f t="shared" si="5"/>
        <v>152</v>
      </c>
      <c r="T16" s="77"/>
    </row>
    <row r="17" spans="1:20" ht="30">
      <c r="A17" s="43">
        <v>13</v>
      </c>
      <c r="B17" s="52" t="s">
        <v>74</v>
      </c>
      <c r="C17" s="53">
        <v>7001</v>
      </c>
      <c r="D17" s="42" t="s">
        <v>73</v>
      </c>
      <c r="E17" s="44">
        <v>7</v>
      </c>
      <c r="F17" s="52" t="s">
        <v>72</v>
      </c>
      <c r="G17" s="29">
        <v>21</v>
      </c>
      <c r="H17" s="29">
        <v>7.6</v>
      </c>
      <c r="I17" s="95">
        <v>7.6</v>
      </c>
      <c r="J17" s="29"/>
      <c r="K17" s="29">
        <v>0.43</v>
      </c>
      <c r="L17" s="29">
        <f t="shared" si="6"/>
        <v>43</v>
      </c>
      <c r="M17" s="30">
        <f t="shared" si="1"/>
        <v>21</v>
      </c>
      <c r="N17" s="30">
        <f t="shared" si="2"/>
        <v>7.6</v>
      </c>
      <c r="O17" s="30">
        <f t="shared" si="3"/>
        <v>50.70967741935484</v>
      </c>
      <c r="P17" s="28">
        <f t="shared" si="0"/>
        <v>79.309677419354841</v>
      </c>
      <c r="Q17" s="20"/>
      <c r="R17" s="28">
        <f t="shared" si="4"/>
        <v>79.309677419354841</v>
      </c>
      <c r="S17" s="77">
        <f t="shared" si="5"/>
        <v>70</v>
      </c>
      <c r="T17" s="77"/>
    </row>
    <row r="18" spans="1:20" ht="30">
      <c r="A18" s="43">
        <v>14</v>
      </c>
      <c r="B18" s="49" t="s">
        <v>76</v>
      </c>
      <c r="C18" s="50">
        <v>8001</v>
      </c>
      <c r="D18" s="42" t="s">
        <v>71</v>
      </c>
      <c r="E18" s="44">
        <v>8</v>
      </c>
      <c r="F18" s="42" t="s">
        <v>77</v>
      </c>
      <c r="G18" s="29">
        <v>15</v>
      </c>
      <c r="H18" s="29"/>
      <c r="I18" s="29">
        <v>8.1</v>
      </c>
      <c r="J18" s="29"/>
      <c r="K18" s="67">
        <v>0.43</v>
      </c>
      <c r="L18" s="29">
        <f t="shared" si="6"/>
        <v>43</v>
      </c>
      <c r="M18" s="30">
        <f t="shared" si="1"/>
        <v>15</v>
      </c>
      <c r="N18" s="30">
        <f t="shared" si="2"/>
        <v>8.1</v>
      </c>
      <c r="O18" s="30">
        <f t="shared" si="3"/>
        <v>50.70967741935484</v>
      </c>
      <c r="P18" s="28">
        <f t="shared" si="0"/>
        <v>73.809677419354841</v>
      </c>
      <c r="Q18" s="20"/>
      <c r="R18" s="28">
        <f t="shared" si="4"/>
        <v>73.809677419354841</v>
      </c>
      <c r="S18" s="77">
        <f t="shared" si="5"/>
        <v>97</v>
      </c>
      <c r="T18" s="77"/>
    </row>
    <row r="19" spans="1:20" ht="30">
      <c r="A19" s="43">
        <v>15</v>
      </c>
      <c r="B19" s="49" t="s">
        <v>78</v>
      </c>
      <c r="C19" s="50">
        <v>8002</v>
      </c>
      <c r="D19" s="42" t="s">
        <v>71</v>
      </c>
      <c r="E19" s="44">
        <v>8</v>
      </c>
      <c r="F19" s="42" t="s">
        <v>77</v>
      </c>
      <c r="G19" s="29">
        <v>16</v>
      </c>
      <c r="H19" s="29"/>
      <c r="I19" s="29">
        <v>7.4</v>
      </c>
      <c r="J19" s="29"/>
      <c r="K19" s="67">
        <v>0.51</v>
      </c>
      <c r="L19" s="29">
        <f t="shared" si="6"/>
        <v>51</v>
      </c>
      <c r="M19" s="30">
        <f t="shared" si="1"/>
        <v>16</v>
      </c>
      <c r="N19" s="30">
        <f t="shared" si="2"/>
        <v>7.4</v>
      </c>
      <c r="O19" s="30">
        <f t="shared" si="3"/>
        <v>47.612903225806448</v>
      </c>
      <c r="P19" s="28">
        <f t="shared" si="0"/>
        <v>71.01290322580644</v>
      </c>
      <c r="Q19" s="20"/>
      <c r="R19" s="28">
        <f t="shared" si="4"/>
        <v>71.01290322580644</v>
      </c>
      <c r="S19" s="77">
        <f t="shared" si="5"/>
        <v>113</v>
      </c>
      <c r="T19" s="77"/>
    </row>
    <row r="20" spans="1:20" ht="30">
      <c r="A20" s="43">
        <v>16</v>
      </c>
      <c r="B20" s="49" t="s">
        <v>80</v>
      </c>
      <c r="C20" s="50" t="s">
        <v>81</v>
      </c>
      <c r="D20" s="42" t="s">
        <v>79</v>
      </c>
      <c r="E20" s="44">
        <v>7</v>
      </c>
      <c r="F20" s="42" t="s">
        <v>82</v>
      </c>
      <c r="G20" s="29">
        <v>21</v>
      </c>
      <c r="H20" s="29"/>
      <c r="I20" s="29">
        <v>8</v>
      </c>
      <c r="J20" s="29"/>
      <c r="K20" s="29">
        <v>1.04</v>
      </c>
      <c r="L20" s="29">
        <f t="shared" si="6"/>
        <v>64</v>
      </c>
      <c r="M20" s="30">
        <f t="shared" si="1"/>
        <v>21</v>
      </c>
      <c r="N20" s="30">
        <f t="shared" si="2"/>
        <v>8</v>
      </c>
      <c r="O20" s="30">
        <f t="shared" si="3"/>
        <v>42.58064516129032</v>
      </c>
      <c r="P20" s="28">
        <f t="shared" si="0"/>
        <v>71.58064516129032</v>
      </c>
      <c r="Q20" s="20"/>
      <c r="R20" s="28">
        <f t="shared" si="4"/>
        <v>71.58064516129032</v>
      </c>
      <c r="S20" s="77">
        <f t="shared" si="5"/>
        <v>107</v>
      </c>
      <c r="T20" s="77"/>
    </row>
    <row r="21" spans="1:20" ht="30">
      <c r="A21" s="43">
        <v>17</v>
      </c>
      <c r="B21" s="49" t="s">
        <v>85</v>
      </c>
      <c r="C21" s="50" t="s">
        <v>86</v>
      </c>
      <c r="D21" s="42" t="s">
        <v>79</v>
      </c>
      <c r="E21" s="44">
        <v>8</v>
      </c>
      <c r="F21" s="42" t="s">
        <v>87</v>
      </c>
      <c r="G21" s="29">
        <v>15</v>
      </c>
      <c r="H21" s="29"/>
      <c r="I21" s="29">
        <v>7.5</v>
      </c>
      <c r="J21" s="29"/>
      <c r="K21" s="29">
        <v>0.51</v>
      </c>
      <c r="L21" s="29">
        <f t="shared" si="6"/>
        <v>51</v>
      </c>
      <c r="M21" s="30">
        <f t="shared" si="1"/>
        <v>15</v>
      </c>
      <c r="N21" s="30">
        <f t="shared" si="2"/>
        <v>7.5</v>
      </c>
      <c r="O21" s="30">
        <f t="shared" si="3"/>
        <v>47.612903225806448</v>
      </c>
      <c r="P21" s="28">
        <f t="shared" si="0"/>
        <v>70.112903225806448</v>
      </c>
      <c r="Q21" s="20"/>
      <c r="R21" s="28">
        <f t="shared" si="4"/>
        <v>70.112903225806448</v>
      </c>
      <c r="S21" s="77">
        <f t="shared" si="5"/>
        <v>115</v>
      </c>
      <c r="T21" s="77"/>
    </row>
    <row r="22" spans="1:20" ht="31.5">
      <c r="A22" s="43">
        <v>18</v>
      </c>
      <c r="B22" s="107" t="s">
        <v>101</v>
      </c>
      <c r="C22" s="111"/>
      <c r="D22" s="109" t="s">
        <v>98</v>
      </c>
      <c r="E22" s="101" t="s">
        <v>102</v>
      </c>
      <c r="F22" s="107" t="s">
        <v>103</v>
      </c>
      <c r="G22" s="67">
        <v>27</v>
      </c>
      <c r="H22" s="29"/>
      <c r="I22" s="67">
        <v>10</v>
      </c>
      <c r="J22" s="29"/>
      <c r="K22" s="67">
        <v>0.39</v>
      </c>
      <c r="L22" s="29">
        <f t="shared" si="6"/>
        <v>39</v>
      </c>
      <c r="M22" s="30">
        <f t="shared" si="1"/>
        <v>27</v>
      </c>
      <c r="N22" s="30">
        <f t="shared" si="2"/>
        <v>10</v>
      </c>
      <c r="O22" s="30">
        <f t="shared" si="3"/>
        <v>52.258064516129032</v>
      </c>
      <c r="P22" s="28">
        <f t="shared" si="0"/>
        <v>89.258064516129025</v>
      </c>
      <c r="Q22" s="20"/>
      <c r="R22" s="28">
        <f t="shared" si="4"/>
        <v>89.258064516129025</v>
      </c>
      <c r="S22" s="77">
        <f t="shared" si="5"/>
        <v>21</v>
      </c>
      <c r="T22" s="77"/>
    </row>
    <row r="23" spans="1:20" ht="31.5">
      <c r="A23" s="43">
        <v>19</v>
      </c>
      <c r="B23" s="107" t="s">
        <v>104</v>
      </c>
      <c r="C23" s="111"/>
      <c r="D23" s="109" t="s">
        <v>98</v>
      </c>
      <c r="E23" s="101" t="s">
        <v>102</v>
      </c>
      <c r="F23" s="107" t="s">
        <v>103</v>
      </c>
      <c r="G23" s="67">
        <v>27</v>
      </c>
      <c r="H23" s="29"/>
      <c r="I23" s="67">
        <v>9</v>
      </c>
      <c r="J23" s="29"/>
      <c r="K23" s="67">
        <v>0.47</v>
      </c>
      <c r="L23" s="29">
        <f t="shared" si="6"/>
        <v>47</v>
      </c>
      <c r="M23" s="30">
        <f t="shared" si="1"/>
        <v>27</v>
      </c>
      <c r="N23" s="30">
        <f t="shared" si="2"/>
        <v>9</v>
      </c>
      <c r="O23" s="30">
        <f t="shared" si="3"/>
        <v>49.161290322580641</v>
      </c>
      <c r="P23" s="28">
        <f t="shared" si="0"/>
        <v>85.161290322580641</v>
      </c>
      <c r="Q23" s="20"/>
      <c r="R23" s="28">
        <f t="shared" si="4"/>
        <v>85.161290322580641</v>
      </c>
      <c r="S23" s="77">
        <f t="shared" si="5"/>
        <v>45</v>
      </c>
      <c r="T23" s="77"/>
    </row>
    <row r="24" spans="1:20" ht="31.5">
      <c r="A24" s="43">
        <v>20</v>
      </c>
      <c r="B24" s="107" t="s">
        <v>105</v>
      </c>
      <c r="C24" s="113"/>
      <c r="D24" s="109" t="s">
        <v>98</v>
      </c>
      <c r="E24" s="101" t="s">
        <v>106</v>
      </c>
      <c r="F24" s="107" t="s">
        <v>100</v>
      </c>
      <c r="G24" s="67">
        <v>29</v>
      </c>
      <c r="H24" s="29"/>
      <c r="I24" s="67">
        <v>9.4</v>
      </c>
      <c r="J24" s="29"/>
      <c r="K24" s="67">
        <v>0.44</v>
      </c>
      <c r="L24" s="29">
        <f t="shared" si="6"/>
        <v>44</v>
      </c>
      <c r="M24" s="30">
        <f t="shared" si="1"/>
        <v>29</v>
      </c>
      <c r="N24" s="30">
        <f t="shared" si="2"/>
        <v>9.4</v>
      </c>
      <c r="O24" s="30">
        <f t="shared" si="3"/>
        <v>50.322580645161288</v>
      </c>
      <c r="P24" s="28">
        <f t="shared" si="0"/>
        <v>88.722580645161287</v>
      </c>
      <c r="Q24" s="20"/>
      <c r="R24" s="28">
        <f t="shared" si="4"/>
        <v>88.722580645161287</v>
      </c>
      <c r="S24" s="77">
        <f t="shared" si="5"/>
        <v>25</v>
      </c>
      <c r="T24" s="77"/>
    </row>
    <row r="25" spans="1:20" ht="31.5">
      <c r="A25" s="43">
        <v>21</v>
      </c>
      <c r="B25" s="112" t="s">
        <v>107</v>
      </c>
      <c r="C25" s="108"/>
      <c r="D25" s="109" t="s">
        <v>98</v>
      </c>
      <c r="E25" s="101" t="s">
        <v>106</v>
      </c>
      <c r="F25" s="107" t="s">
        <v>100</v>
      </c>
      <c r="G25" s="67">
        <v>28</v>
      </c>
      <c r="H25" s="29"/>
      <c r="I25" s="67">
        <v>9.6</v>
      </c>
      <c r="J25" s="29"/>
      <c r="K25" s="67">
        <v>0.37</v>
      </c>
      <c r="L25" s="29">
        <f t="shared" si="6"/>
        <v>37</v>
      </c>
      <c r="M25" s="30">
        <f t="shared" si="1"/>
        <v>28</v>
      </c>
      <c r="N25" s="30">
        <f t="shared" si="2"/>
        <v>9.6</v>
      </c>
      <c r="O25" s="30">
        <f t="shared" si="3"/>
        <v>53.032258064516128</v>
      </c>
      <c r="P25" s="28">
        <f t="shared" si="0"/>
        <v>90.632258064516122</v>
      </c>
      <c r="Q25" s="20"/>
      <c r="R25" s="28">
        <f t="shared" si="4"/>
        <v>90.632258064516122</v>
      </c>
      <c r="S25" s="77">
        <f t="shared" si="5"/>
        <v>13</v>
      </c>
      <c r="T25" s="77"/>
    </row>
    <row r="26" spans="1:20" ht="31.5">
      <c r="A26" s="43">
        <v>22</v>
      </c>
      <c r="B26" s="107" t="s">
        <v>108</v>
      </c>
      <c r="C26" s="113"/>
      <c r="D26" s="109" t="s">
        <v>98</v>
      </c>
      <c r="E26" s="101" t="s">
        <v>106</v>
      </c>
      <c r="F26" s="107" t="s">
        <v>100</v>
      </c>
      <c r="G26" s="67">
        <v>19</v>
      </c>
      <c r="H26" s="29"/>
      <c r="I26" s="67">
        <v>8.1999999999999993</v>
      </c>
      <c r="J26" s="29"/>
      <c r="K26" s="67">
        <v>0.35</v>
      </c>
      <c r="L26" s="29">
        <f t="shared" si="6"/>
        <v>35</v>
      </c>
      <c r="M26" s="30">
        <f t="shared" si="1"/>
        <v>19</v>
      </c>
      <c r="N26" s="30">
        <f t="shared" si="2"/>
        <v>8.1999999999999993</v>
      </c>
      <c r="O26" s="30">
        <f t="shared" si="3"/>
        <v>53.806451612903224</v>
      </c>
      <c r="P26" s="28">
        <f t="shared" si="0"/>
        <v>81.00645161290322</v>
      </c>
      <c r="Q26" s="20"/>
      <c r="R26" s="28">
        <f t="shared" si="4"/>
        <v>81.00645161290322</v>
      </c>
      <c r="S26" s="77">
        <f t="shared" si="5"/>
        <v>62</v>
      </c>
      <c r="T26" s="77"/>
    </row>
    <row r="27" spans="1:20" ht="31.5">
      <c r="A27" s="43">
        <v>23</v>
      </c>
      <c r="B27" s="49" t="s">
        <v>109</v>
      </c>
      <c r="C27" s="90"/>
      <c r="D27" s="109" t="s">
        <v>98</v>
      </c>
      <c r="E27" s="101" t="s">
        <v>106</v>
      </c>
      <c r="F27" s="107" t="s">
        <v>100</v>
      </c>
      <c r="G27" s="67">
        <v>19</v>
      </c>
      <c r="H27" s="29"/>
      <c r="I27" s="67">
        <v>8</v>
      </c>
      <c r="J27" s="29"/>
      <c r="K27" s="67">
        <v>0.39</v>
      </c>
      <c r="L27" s="29">
        <f t="shared" si="6"/>
        <v>39</v>
      </c>
      <c r="M27" s="30">
        <f t="shared" si="1"/>
        <v>19</v>
      </c>
      <c r="N27" s="30">
        <f t="shared" si="2"/>
        <v>8</v>
      </c>
      <c r="O27" s="30">
        <f t="shared" si="3"/>
        <v>52.258064516129032</v>
      </c>
      <c r="P27" s="28">
        <f t="shared" si="0"/>
        <v>79.258064516129025</v>
      </c>
      <c r="Q27" s="20"/>
      <c r="R27" s="28">
        <f t="shared" si="4"/>
        <v>79.258064516129025</v>
      </c>
      <c r="S27" s="77">
        <f t="shared" si="5"/>
        <v>71</v>
      </c>
      <c r="T27" s="77"/>
    </row>
    <row r="28" spans="1:20" ht="40.5" customHeight="1">
      <c r="A28" s="43">
        <v>24</v>
      </c>
      <c r="B28" s="107" t="s">
        <v>13</v>
      </c>
      <c r="C28" s="111"/>
      <c r="D28" s="109" t="s">
        <v>98</v>
      </c>
      <c r="E28" s="101" t="s">
        <v>121</v>
      </c>
      <c r="F28" s="107" t="s">
        <v>99</v>
      </c>
      <c r="G28" s="67">
        <v>25</v>
      </c>
      <c r="H28" s="29"/>
      <c r="I28" s="67">
        <v>10</v>
      </c>
      <c r="J28" s="29"/>
      <c r="K28" s="67">
        <v>0.37</v>
      </c>
      <c r="L28" s="29">
        <f t="shared" si="6"/>
        <v>37</v>
      </c>
      <c r="M28" s="30">
        <f t="shared" si="1"/>
        <v>25</v>
      </c>
      <c r="N28" s="30">
        <f t="shared" si="2"/>
        <v>10</v>
      </c>
      <c r="O28" s="30">
        <f t="shared" si="3"/>
        <v>53.032258064516128</v>
      </c>
      <c r="P28" s="28">
        <f t="shared" si="0"/>
        <v>88.032258064516128</v>
      </c>
      <c r="Q28" s="20"/>
      <c r="R28" s="28">
        <f t="shared" si="4"/>
        <v>88.032258064516128</v>
      </c>
      <c r="S28" s="77">
        <f t="shared" si="5"/>
        <v>28</v>
      </c>
      <c r="T28" s="77"/>
    </row>
    <row r="29" spans="1:20" ht="31.5">
      <c r="A29" s="43">
        <v>25</v>
      </c>
      <c r="B29" s="107" t="s">
        <v>122</v>
      </c>
      <c r="C29" s="111"/>
      <c r="D29" s="109" t="s">
        <v>98</v>
      </c>
      <c r="E29" s="101" t="s">
        <v>121</v>
      </c>
      <c r="F29" s="107" t="s">
        <v>99</v>
      </c>
      <c r="G29" s="67">
        <v>26</v>
      </c>
      <c r="H29" s="29"/>
      <c r="I29" s="67">
        <v>9.1999999999999993</v>
      </c>
      <c r="J29" s="29"/>
      <c r="K29" s="67">
        <v>0.35</v>
      </c>
      <c r="L29" s="29">
        <f t="shared" si="6"/>
        <v>35</v>
      </c>
      <c r="M29" s="30">
        <f t="shared" si="1"/>
        <v>26</v>
      </c>
      <c r="N29" s="30">
        <f t="shared" si="2"/>
        <v>9.1999999999999993</v>
      </c>
      <c r="O29" s="30">
        <f t="shared" si="3"/>
        <v>53.806451612903224</v>
      </c>
      <c r="P29" s="28">
        <f t="shared" si="0"/>
        <v>89.00645161290322</v>
      </c>
      <c r="Q29" s="20"/>
      <c r="R29" s="28">
        <f t="shared" si="4"/>
        <v>89.00645161290322</v>
      </c>
      <c r="S29" s="77">
        <f t="shared" si="5"/>
        <v>22</v>
      </c>
      <c r="T29" s="77"/>
    </row>
    <row r="30" spans="1:20" ht="30">
      <c r="A30" s="43">
        <v>26</v>
      </c>
      <c r="B30" s="49" t="s">
        <v>128</v>
      </c>
      <c r="C30" s="50">
        <v>21706</v>
      </c>
      <c r="D30" s="42" t="s">
        <v>126</v>
      </c>
      <c r="E30" s="44">
        <v>7</v>
      </c>
      <c r="F30" s="42" t="s">
        <v>129</v>
      </c>
      <c r="G30" s="29">
        <v>19</v>
      </c>
      <c r="H30" s="29"/>
      <c r="I30" s="29">
        <v>8</v>
      </c>
      <c r="J30" s="29"/>
      <c r="K30" s="67">
        <v>1.01</v>
      </c>
      <c r="L30" s="29">
        <f t="shared" si="6"/>
        <v>61</v>
      </c>
      <c r="M30" s="30">
        <f t="shared" si="1"/>
        <v>19</v>
      </c>
      <c r="N30" s="30">
        <f t="shared" si="2"/>
        <v>8</v>
      </c>
      <c r="O30" s="30">
        <f t="shared" si="3"/>
        <v>43.741935483870968</v>
      </c>
      <c r="P30" s="28">
        <f t="shared" si="0"/>
        <v>70.741935483870975</v>
      </c>
      <c r="Q30" s="20"/>
      <c r="R30" s="28">
        <f t="shared" si="4"/>
        <v>70.741935483870975</v>
      </c>
      <c r="S30" s="77">
        <f t="shared" si="5"/>
        <v>114</v>
      </c>
      <c r="T30" s="77"/>
    </row>
    <row r="31" spans="1:20" ht="30">
      <c r="A31" s="43">
        <v>27</v>
      </c>
      <c r="B31" s="49" t="s">
        <v>131</v>
      </c>
      <c r="C31" s="50">
        <v>21808</v>
      </c>
      <c r="D31" s="42" t="s">
        <v>126</v>
      </c>
      <c r="E31" s="44">
        <v>8</v>
      </c>
      <c r="F31" s="42" t="s">
        <v>127</v>
      </c>
      <c r="G31" s="29">
        <v>21</v>
      </c>
      <c r="H31" s="29"/>
      <c r="I31" s="29">
        <v>10</v>
      </c>
      <c r="J31" s="29"/>
      <c r="K31" s="67">
        <v>1.05</v>
      </c>
      <c r="L31" s="29">
        <f t="shared" si="6"/>
        <v>65</v>
      </c>
      <c r="M31" s="30">
        <f t="shared" si="1"/>
        <v>21</v>
      </c>
      <c r="N31" s="30">
        <f t="shared" si="2"/>
        <v>10</v>
      </c>
      <c r="O31" s="30">
        <f t="shared" si="3"/>
        <v>42.193548387096776</v>
      </c>
      <c r="P31" s="28">
        <f t="shared" si="0"/>
        <v>73.193548387096769</v>
      </c>
      <c r="Q31" s="20"/>
      <c r="R31" s="28">
        <f t="shared" si="4"/>
        <v>73.193548387096769</v>
      </c>
      <c r="S31" s="77">
        <f t="shared" si="5"/>
        <v>101</v>
      </c>
      <c r="T31" s="77"/>
    </row>
    <row r="32" spans="1:20" ht="30">
      <c r="A32" s="43">
        <v>28</v>
      </c>
      <c r="B32" s="49" t="s">
        <v>132</v>
      </c>
      <c r="C32" s="50">
        <v>21810</v>
      </c>
      <c r="D32" s="42" t="s">
        <v>126</v>
      </c>
      <c r="E32" s="44">
        <v>8</v>
      </c>
      <c r="F32" s="42" t="s">
        <v>129</v>
      </c>
      <c r="G32" s="29">
        <v>21</v>
      </c>
      <c r="H32" s="29"/>
      <c r="I32" s="29">
        <v>8</v>
      </c>
      <c r="J32" s="29"/>
      <c r="K32" s="67">
        <v>1.01</v>
      </c>
      <c r="L32" s="29">
        <f t="shared" si="6"/>
        <v>61</v>
      </c>
      <c r="M32" s="30">
        <f t="shared" si="1"/>
        <v>21</v>
      </c>
      <c r="N32" s="30">
        <f t="shared" si="2"/>
        <v>8</v>
      </c>
      <c r="O32" s="30">
        <f t="shared" si="3"/>
        <v>43.741935483870968</v>
      </c>
      <c r="P32" s="28">
        <f t="shared" si="0"/>
        <v>72.741935483870975</v>
      </c>
      <c r="Q32" s="20"/>
      <c r="R32" s="28">
        <f t="shared" si="4"/>
        <v>72.741935483870975</v>
      </c>
      <c r="S32" s="77">
        <f t="shared" si="5"/>
        <v>103</v>
      </c>
      <c r="T32" s="77"/>
    </row>
    <row r="33" spans="1:20" ht="32.25" customHeight="1">
      <c r="A33" s="43">
        <v>29</v>
      </c>
      <c r="B33" s="49" t="s">
        <v>151</v>
      </c>
      <c r="C33" s="50">
        <v>7000</v>
      </c>
      <c r="D33" s="42" t="s">
        <v>152</v>
      </c>
      <c r="E33" s="44">
        <v>7</v>
      </c>
      <c r="F33" s="42" t="s">
        <v>153</v>
      </c>
      <c r="G33" s="67">
        <v>21</v>
      </c>
      <c r="H33" s="29"/>
      <c r="I33" s="67">
        <v>7.5</v>
      </c>
      <c r="J33" s="29"/>
      <c r="K33" s="29"/>
      <c r="L33" s="29" t="str">
        <f t="shared" si="6"/>
        <v/>
      </c>
      <c r="M33" s="30">
        <f t="shared" si="1"/>
        <v>21</v>
      </c>
      <c r="N33" s="30">
        <f t="shared" si="2"/>
        <v>7.5</v>
      </c>
      <c r="O33" s="30" t="str">
        <f t="shared" si="3"/>
        <v>0</v>
      </c>
      <c r="P33" s="28">
        <f t="shared" si="0"/>
        <v>28.5</v>
      </c>
      <c r="Q33" s="20"/>
      <c r="R33" s="28">
        <f t="shared" si="4"/>
        <v>28.5</v>
      </c>
      <c r="S33" s="77">
        <f t="shared" si="5"/>
        <v>163</v>
      </c>
      <c r="T33" s="77"/>
    </row>
    <row r="34" spans="1:20" ht="30">
      <c r="A34" s="43">
        <v>30</v>
      </c>
      <c r="B34" s="49" t="s">
        <v>154</v>
      </c>
      <c r="C34" s="50">
        <v>7000</v>
      </c>
      <c r="D34" s="42" t="s">
        <v>152</v>
      </c>
      <c r="E34" s="44">
        <v>7</v>
      </c>
      <c r="F34" s="42" t="s">
        <v>153</v>
      </c>
      <c r="G34" s="67">
        <v>21</v>
      </c>
      <c r="H34" s="29"/>
      <c r="I34" s="67">
        <v>4.5</v>
      </c>
      <c r="J34" s="29"/>
      <c r="K34" s="29"/>
      <c r="L34" s="29" t="str">
        <f t="shared" si="6"/>
        <v/>
      </c>
      <c r="M34" s="30">
        <f t="shared" si="1"/>
        <v>21</v>
      </c>
      <c r="N34" s="30">
        <f t="shared" si="2"/>
        <v>4.5</v>
      </c>
      <c r="O34" s="30" t="str">
        <f t="shared" si="3"/>
        <v>0</v>
      </c>
      <c r="P34" s="28">
        <f t="shared" si="0"/>
        <v>25.5</v>
      </c>
      <c r="Q34" s="20"/>
      <c r="R34" s="28">
        <f t="shared" si="4"/>
        <v>25.5</v>
      </c>
      <c r="S34" s="77">
        <f t="shared" si="5"/>
        <v>169</v>
      </c>
      <c r="T34" s="77"/>
    </row>
    <row r="35" spans="1:20" ht="36.75" customHeight="1">
      <c r="A35" s="43">
        <v>31</v>
      </c>
      <c r="B35" s="42" t="s">
        <v>155</v>
      </c>
      <c r="C35" s="50">
        <v>7000</v>
      </c>
      <c r="D35" s="42" t="s">
        <v>152</v>
      </c>
      <c r="E35" s="44">
        <v>7</v>
      </c>
      <c r="F35" s="42" t="s">
        <v>153</v>
      </c>
      <c r="G35" s="67">
        <v>21</v>
      </c>
      <c r="H35" s="29"/>
      <c r="I35" s="67">
        <v>7.5</v>
      </c>
      <c r="J35" s="29"/>
      <c r="K35" s="29"/>
      <c r="L35" s="29" t="str">
        <f t="shared" si="6"/>
        <v/>
      </c>
      <c r="M35" s="30">
        <f t="shared" si="1"/>
        <v>21</v>
      </c>
      <c r="N35" s="30">
        <f t="shared" si="2"/>
        <v>7.5</v>
      </c>
      <c r="O35" s="30" t="str">
        <f t="shared" si="3"/>
        <v>0</v>
      </c>
      <c r="P35" s="28">
        <f t="shared" si="0"/>
        <v>28.5</v>
      </c>
      <c r="Q35" s="20"/>
      <c r="R35" s="28">
        <f t="shared" si="4"/>
        <v>28.5</v>
      </c>
      <c r="S35" s="77">
        <f t="shared" si="5"/>
        <v>163</v>
      </c>
      <c r="T35" s="77"/>
    </row>
    <row r="36" spans="1:20" ht="30">
      <c r="A36" s="43">
        <v>32</v>
      </c>
      <c r="B36" s="58" t="s">
        <v>156</v>
      </c>
      <c r="C36" s="50">
        <v>7000</v>
      </c>
      <c r="D36" s="42" t="s">
        <v>152</v>
      </c>
      <c r="E36" s="44">
        <v>7</v>
      </c>
      <c r="F36" s="42" t="s">
        <v>153</v>
      </c>
      <c r="G36" s="67">
        <v>15</v>
      </c>
      <c r="H36" s="29"/>
      <c r="I36" s="67">
        <v>7.5</v>
      </c>
      <c r="J36" s="29"/>
      <c r="K36" s="29"/>
      <c r="L36" s="29" t="str">
        <f t="shared" si="6"/>
        <v/>
      </c>
      <c r="M36" s="30">
        <f t="shared" si="1"/>
        <v>15</v>
      </c>
      <c r="N36" s="30">
        <f t="shared" si="2"/>
        <v>7.5</v>
      </c>
      <c r="O36" s="30" t="str">
        <f t="shared" si="3"/>
        <v>0</v>
      </c>
      <c r="P36" s="28">
        <f t="shared" si="0"/>
        <v>22.5</v>
      </c>
      <c r="Q36" s="20"/>
      <c r="R36" s="28">
        <f t="shared" si="4"/>
        <v>22.5</v>
      </c>
      <c r="S36" s="77">
        <f t="shared" si="5"/>
        <v>171</v>
      </c>
      <c r="T36" s="77"/>
    </row>
    <row r="37" spans="1:20" ht="30">
      <c r="A37" s="43">
        <v>33</v>
      </c>
      <c r="B37" s="58" t="s">
        <v>157</v>
      </c>
      <c r="C37" s="50">
        <v>7000</v>
      </c>
      <c r="D37" s="42" t="s">
        <v>152</v>
      </c>
      <c r="E37" s="44">
        <v>7</v>
      </c>
      <c r="F37" s="42" t="s">
        <v>153</v>
      </c>
      <c r="G37" s="67">
        <v>15</v>
      </c>
      <c r="H37" s="29"/>
      <c r="I37" s="67">
        <v>4.5</v>
      </c>
      <c r="J37" s="29"/>
      <c r="K37" s="29"/>
      <c r="L37" s="29" t="str">
        <f t="shared" si="6"/>
        <v/>
      </c>
      <c r="M37" s="30">
        <f t="shared" si="1"/>
        <v>15</v>
      </c>
      <c r="N37" s="30">
        <f t="shared" si="2"/>
        <v>4.5</v>
      </c>
      <c r="O37" s="30" t="str">
        <f t="shared" si="3"/>
        <v>0</v>
      </c>
      <c r="P37" s="28">
        <f t="shared" si="0"/>
        <v>19.5</v>
      </c>
      <c r="Q37" s="20"/>
      <c r="R37" s="28">
        <f t="shared" si="4"/>
        <v>19.5</v>
      </c>
      <c r="S37" s="77">
        <f t="shared" si="5"/>
        <v>174</v>
      </c>
      <c r="T37" s="77"/>
    </row>
    <row r="38" spans="1:20" ht="30">
      <c r="A38" s="43">
        <v>34</v>
      </c>
      <c r="B38" s="42" t="s">
        <v>158</v>
      </c>
      <c r="C38" s="50">
        <v>7000</v>
      </c>
      <c r="D38" s="42" t="s">
        <v>152</v>
      </c>
      <c r="E38" s="44">
        <v>7</v>
      </c>
      <c r="F38" s="42" t="s">
        <v>153</v>
      </c>
      <c r="G38" s="67">
        <v>21</v>
      </c>
      <c r="H38" s="29"/>
      <c r="I38" s="67">
        <v>7.5</v>
      </c>
      <c r="J38" s="29"/>
      <c r="K38" s="29"/>
      <c r="L38" s="29" t="str">
        <f t="shared" si="6"/>
        <v/>
      </c>
      <c r="M38" s="30">
        <f t="shared" si="1"/>
        <v>21</v>
      </c>
      <c r="N38" s="30">
        <f t="shared" si="2"/>
        <v>7.5</v>
      </c>
      <c r="O38" s="30" t="str">
        <f t="shared" si="3"/>
        <v>0</v>
      </c>
      <c r="P38" s="28">
        <f t="shared" si="0"/>
        <v>28.5</v>
      </c>
      <c r="Q38" s="20"/>
      <c r="R38" s="28">
        <f t="shared" si="4"/>
        <v>28.5</v>
      </c>
      <c r="S38" s="77">
        <f t="shared" si="5"/>
        <v>163</v>
      </c>
      <c r="T38" s="77"/>
    </row>
    <row r="39" spans="1:20" ht="30">
      <c r="A39" s="43">
        <v>35</v>
      </c>
      <c r="B39" s="42" t="s">
        <v>159</v>
      </c>
      <c r="C39" s="50">
        <v>7000</v>
      </c>
      <c r="D39" s="42" t="s">
        <v>152</v>
      </c>
      <c r="E39" s="44">
        <v>7</v>
      </c>
      <c r="F39" s="42" t="s">
        <v>153</v>
      </c>
      <c r="G39" s="67">
        <v>17</v>
      </c>
      <c r="H39" s="29"/>
      <c r="I39" s="67">
        <v>4.5</v>
      </c>
      <c r="J39" s="29"/>
      <c r="K39" s="29"/>
      <c r="L39" s="29" t="str">
        <f t="shared" si="6"/>
        <v/>
      </c>
      <c r="M39" s="30">
        <f t="shared" si="1"/>
        <v>17</v>
      </c>
      <c r="N39" s="30">
        <f t="shared" si="2"/>
        <v>4.5</v>
      </c>
      <c r="O39" s="30" t="str">
        <f t="shared" si="3"/>
        <v>0</v>
      </c>
      <c r="P39" s="28">
        <f t="shared" si="0"/>
        <v>21.5</v>
      </c>
      <c r="Q39" s="20"/>
      <c r="R39" s="28">
        <f t="shared" si="4"/>
        <v>21.5</v>
      </c>
      <c r="S39" s="77">
        <f t="shared" si="5"/>
        <v>173</v>
      </c>
      <c r="T39" s="77"/>
    </row>
    <row r="40" spans="1:20" ht="30">
      <c r="A40" s="43">
        <v>36</v>
      </c>
      <c r="B40" s="49" t="s">
        <v>160</v>
      </c>
      <c r="C40" s="50">
        <v>7000</v>
      </c>
      <c r="D40" s="42" t="s">
        <v>152</v>
      </c>
      <c r="E40" s="44">
        <v>7</v>
      </c>
      <c r="F40" s="42" t="s">
        <v>153</v>
      </c>
      <c r="G40" s="67">
        <v>15</v>
      </c>
      <c r="H40" s="29"/>
      <c r="I40" s="67">
        <v>4.5</v>
      </c>
      <c r="J40" s="29"/>
      <c r="K40" s="29"/>
      <c r="L40" s="29" t="str">
        <f t="shared" si="6"/>
        <v/>
      </c>
      <c r="M40" s="30">
        <f t="shared" si="1"/>
        <v>15</v>
      </c>
      <c r="N40" s="30">
        <f t="shared" si="2"/>
        <v>4.5</v>
      </c>
      <c r="O40" s="30" t="str">
        <f t="shared" si="3"/>
        <v>0</v>
      </c>
      <c r="P40" s="28">
        <f t="shared" si="0"/>
        <v>19.5</v>
      </c>
      <c r="Q40" s="20"/>
      <c r="R40" s="28">
        <f t="shared" si="4"/>
        <v>19.5</v>
      </c>
      <c r="S40" s="77">
        <f t="shared" si="5"/>
        <v>174</v>
      </c>
      <c r="T40" s="77"/>
    </row>
    <row r="41" spans="1:20" ht="30">
      <c r="A41" s="43">
        <v>37</v>
      </c>
      <c r="B41" s="49" t="s">
        <v>161</v>
      </c>
      <c r="C41" s="50">
        <v>7000</v>
      </c>
      <c r="D41" s="42" t="s">
        <v>152</v>
      </c>
      <c r="E41" s="44">
        <v>7</v>
      </c>
      <c r="F41" s="42" t="s">
        <v>153</v>
      </c>
      <c r="G41" s="67">
        <v>21</v>
      </c>
      <c r="H41" s="29"/>
      <c r="I41" s="67">
        <v>7.5</v>
      </c>
      <c r="J41" s="29"/>
      <c r="K41" s="29"/>
      <c r="L41" s="29" t="str">
        <f t="shared" si="6"/>
        <v/>
      </c>
      <c r="M41" s="30">
        <f t="shared" si="1"/>
        <v>21</v>
      </c>
      <c r="N41" s="30">
        <f t="shared" si="2"/>
        <v>7.5</v>
      </c>
      <c r="O41" s="30" t="str">
        <f t="shared" si="3"/>
        <v>0</v>
      </c>
      <c r="P41" s="28">
        <f t="shared" si="0"/>
        <v>28.5</v>
      </c>
      <c r="Q41" s="20"/>
      <c r="R41" s="28">
        <f t="shared" si="4"/>
        <v>28.5</v>
      </c>
      <c r="S41" s="77">
        <f t="shared" si="5"/>
        <v>163</v>
      </c>
      <c r="T41" s="77"/>
    </row>
    <row r="42" spans="1:20" ht="30">
      <c r="A42" s="43">
        <v>38</v>
      </c>
      <c r="B42" s="49" t="s">
        <v>172</v>
      </c>
      <c r="C42" s="50">
        <v>8000</v>
      </c>
      <c r="D42" s="42" t="s">
        <v>152</v>
      </c>
      <c r="E42" s="44">
        <v>8</v>
      </c>
      <c r="F42" s="42" t="s">
        <v>153</v>
      </c>
      <c r="G42" s="67">
        <v>24</v>
      </c>
      <c r="H42" s="29"/>
      <c r="I42" s="67">
        <v>7.5</v>
      </c>
      <c r="J42" s="29"/>
      <c r="K42" s="29"/>
      <c r="L42" s="29" t="str">
        <f t="shared" si="6"/>
        <v/>
      </c>
      <c r="M42" s="30">
        <f t="shared" si="1"/>
        <v>24</v>
      </c>
      <c r="N42" s="30">
        <f t="shared" si="2"/>
        <v>7.5</v>
      </c>
      <c r="O42" s="30" t="str">
        <f t="shared" si="3"/>
        <v>0</v>
      </c>
      <c r="P42" s="28">
        <f t="shared" si="0"/>
        <v>31.5</v>
      </c>
      <c r="Q42" s="20"/>
      <c r="R42" s="28">
        <f t="shared" si="4"/>
        <v>31.5</v>
      </c>
      <c r="S42" s="77">
        <f t="shared" si="5"/>
        <v>160</v>
      </c>
      <c r="T42" s="77"/>
    </row>
    <row r="43" spans="1:20" ht="30">
      <c r="A43" s="43">
        <v>39</v>
      </c>
      <c r="B43" s="49" t="s">
        <v>173</v>
      </c>
      <c r="C43" s="50">
        <v>8000</v>
      </c>
      <c r="D43" s="42" t="s">
        <v>152</v>
      </c>
      <c r="E43" s="44">
        <v>8</v>
      </c>
      <c r="F43" s="42" t="s">
        <v>153</v>
      </c>
      <c r="G43" s="67">
        <v>24</v>
      </c>
      <c r="H43" s="29"/>
      <c r="I43" s="67">
        <v>7.5</v>
      </c>
      <c r="J43" s="29"/>
      <c r="K43" s="29"/>
      <c r="L43" s="29" t="str">
        <f t="shared" si="6"/>
        <v/>
      </c>
      <c r="M43" s="30">
        <f t="shared" si="1"/>
        <v>24</v>
      </c>
      <c r="N43" s="30">
        <f t="shared" si="2"/>
        <v>7.5</v>
      </c>
      <c r="O43" s="30" t="str">
        <f t="shared" si="3"/>
        <v>0</v>
      </c>
      <c r="P43" s="28">
        <f t="shared" si="0"/>
        <v>31.5</v>
      </c>
      <c r="Q43" s="20"/>
      <c r="R43" s="28">
        <f t="shared" si="4"/>
        <v>31.5</v>
      </c>
      <c r="S43" s="77">
        <f t="shared" si="5"/>
        <v>160</v>
      </c>
      <c r="T43" s="77"/>
    </row>
    <row r="44" spans="1:20" ht="30">
      <c r="A44" s="43">
        <v>40</v>
      </c>
      <c r="B44" s="42" t="s">
        <v>174</v>
      </c>
      <c r="C44" s="50">
        <v>8000</v>
      </c>
      <c r="D44" s="42" t="s">
        <v>152</v>
      </c>
      <c r="E44" s="44">
        <v>8</v>
      </c>
      <c r="F44" s="42" t="s">
        <v>153</v>
      </c>
      <c r="G44" s="67">
        <v>24</v>
      </c>
      <c r="H44" s="29"/>
      <c r="I44" s="67">
        <v>4.5</v>
      </c>
      <c r="J44" s="29"/>
      <c r="K44" s="29"/>
      <c r="L44" s="29" t="str">
        <f t="shared" si="6"/>
        <v/>
      </c>
      <c r="M44" s="30">
        <f t="shared" si="1"/>
        <v>24</v>
      </c>
      <c r="N44" s="30">
        <f t="shared" si="2"/>
        <v>4.5</v>
      </c>
      <c r="O44" s="30" t="str">
        <f t="shared" si="3"/>
        <v>0</v>
      </c>
      <c r="P44" s="28">
        <f t="shared" si="0"/>
        <v>28.5</v>
      </c>
      <c r="Q44" s="20"/>
      <c r="R44" s="28">
        <f t="shared" si="4"/>
        <v>28.5</v>
      </c>
      <c r="S44" s="77">
        <f t="shared" si="5"/>
        <v>163</v>
      </c>
      <c r="T44" s="77"/>
    </row>
    <row r="45" spans="1:20" ht="30">
      <c r="A45" s="43">
        <v>41</v>
      </c>
      <c r="B45" s="58" t="s">
        <v>175</v>
      </c>
      <c r="C45" s="50">
        <v>8000</v>
      </c>
      <c r="D45" s="42" t="s">
        <v>152</v>
      </c>
      <c r="E45" s="44">
        <v>8</v>
      </c>
      <c r="F45" s="42" t="s">
        <v>153</v>
      </c>
      <c r="G45" s="67">
        <v>21</v>
      </c>
      <c r="H45" s="29"/>
      <c r="I45" s="67">
        <v>4.5</v>
      </c>
      <c r="J45" s="29"/>
      <c r="K45" s="29"/>
      <c r="L45" s="29" t="str">
        <f t="shared" si="6"/>
        <v/>
      </c>
      <c r="M45" s="30">
        <f t="shared" si="1"/>
        <v>21</v>
      </c>
      <c r="N45" s="30">
        <f t="shared" si="2"/>
        <v>4.5</v>
      </c>
      <c r="O45" s="30" t="str">
        <f t="shared" si="3"/>
        <v>0</v>
      </c>
      <c r="P45" s="28">
        <f t="shared" si="0"/>
        <v>25.5</v>
      </c>
      <c r="Q45" s="20"/>
      <c r="R45" s="28">
        <f t="shared" si="4"/>
        <v>25.5</v>
      </c>
      <c r="S45" s="77">
        <f t="shared" si="5"/>
        <v>169</v>
      </c>
      <c r="T45" s="77"/>
    </row>
    <row r="46" spans="1:20" ht="30">
      <c r="A46" s="43">
        <v>42</v>
      </c>
      <c r="B46" s="58" t="s">
        <v>176</v>
      </c>
      <c r="C46" s="50"/>
      <c r="D46" s="42" t="s">
        <v>152</v>
      </c>
      <c r="E46" s="44">
        <v>8</v>
      </c>
      <c r="F46" s="42" t="s">
        <v>153</v>
      </c>
      <c r="G46" s="67">
        <v>21</v>
      </c>
      <c r="H46" s="29"/>
      <c r="I46" s="67">
        <v>7.5</v>
      </c>
      <c r="J46" s="29"/>
      <c r="K46" s="29"/>
      <c r="L46" s="29" t="str">
        <f t="shared" si="6"/>
        <v/>
      </c>
      <c r="M46" s="30">
        <f t="shared" si="1"/>
        <v>21</v>
      </c>
      <c r="N46" s="30">
        <f t="shared" si="2"/>
        <v>7.5</v>
      </c>
      <c r="O46" s="30" t="str">
        <f t="shared" si="3"/>
        <v>0</v>
      </c>
      <c r="P46" s="28">
        <f t="shared" si="0"/>
        <v>28.5</v>
      </c>
      <c r="Q46" s="20"/>
      <c r="R46" s="28">
        <f t="shared" si="4"/>
        <v>28.5</v>
      </c>
      <c r="S46" s="77">
        <f t="shared" si="5"/>
        <v>163</v>
      </c>
      <c r="T46" s="77"/>
    </row>
    <row r="47" spans="1:20" ht="31.5">
      <c r="A47" s="43">
        <v>43</v>
      </c>
      <c r="B47" s="139" t="s">
        <v>14</v>
      </c>
      <c r="C47" s="50"/>
      <c r="D47" s="109" t="s">
        <v>183</v>
      </c>
      <c r="E47" s="44">
        <v>8</v>
      </c>
      <c r="F47" s="107" t="s">
        <v>187</v>
      </c>
      <c r="G47" s="67">
        <v>30</v>
      </c>
      <c r="H47" s="29"/>
      <c r="I47" s="67">
        <v>10</v>
      </c>
      <c r="J47" s="29"/>
      <c r="K47" s="29">
        <v>0.39</v>
      </c>
      <c r="L47" s="29">
        <f t="shared" si="6"/>
        <v>39</v>
      </c>
      <c r="M47" s="30">
        <f t="shared" si="1"/>
        <v>30</v>
      </c>
      <c r="N47" s="30">
        <f t="shared" si="2"/>
        <v>10</v>
      </c>
      <c r="O47" s="30">
        <f t="shared" si="3"/>
        <v>52.258064516129032</v>
      </c>
      <c r="P47" s="28">
        <f t="shared" si="0"/>
        <v>92.258064516129025</v>
      </c>
      <c r="Q47" s="20"/>
      <c r="R47" s="28">
        <f t="shared" si="4"/>
        <v>92.258064516129025</v>
      </c>
      <c r="S47" s="77">
        <f t="shared" si="5"/>
        <v>10</v>
      </c>
      <c r="T47" s="77"/>
    </row>
    <row r="48" spans="1:20" ht="31.5">
      <c r="A48" s="43">
        <v>44</v>
      </c>
      <c r="B48" s="139" t="s">
        <v>15</v>
      </c>
      <c r="C48" s="50"/>
      <c r="D48" s="109" t="s">
        <v>183</v>
      </c>
      <c r="E48" s="44">
        <v>8</v>
      </c>
      <c r="F48" s="107" t="s">
        <v>187</v>
      </c>
      <c r="G48" s="67">
        <v>29</v>
      </c>
      <c r="H48" s="29"/>
      <c r="I48" s="67">
        <v>8</v>
      </c>
      <c r="J48" s="29"/>
      <c r="K48" s="29">
        <v>0.43</v>
      </c>
      <c r="L48" s="29">
        <f t="shared" si="6"/>
        <v>43</v>
      </c>
      <c r="M48" s="30">
        <f t="shared" si="1"/>
        <v>29</v>
      </c>
      <c r="N48" s="30">
        <f t="shared" si="2"/>
        <v>8</v>
      </c>
      <c r="O48" s="30">
        <f t="shared" si="3"/>
        <v>50.70967741935484</v>
      </c>
      <c r="P48" s="28">
        <f t="shared" si="0"/>
        <v>87.709677419354847</v>
      </c>
      <c r="Q48" s="20"/>
      <c r="R48" s="28">
        <f t="shared" si="4"/>
        <v>87.709677419354847</v>
      </c>
      <c r="S48" s="77">
        <f t="shared" si="5"/>
        <v>29</v>
      </c>
      <c r="T48" s="77"/>
    </row>
    <row r="49" spans="1:20" ht="31.5">
      <c r="A49" s="43">
        <v>45</v>
      </c>
      <c r="B49" s="139" t="s">
        <v>184</v>
      </c>
      <c r="C49" s="50"/>
      <c r="D49" s="109" t="s">
        <v>183</v>
      </c>
      <c r="E49" s="44">
        <v>8</v>
      </c>
      <c r="F49" s="107" t="s">
        <v>187</v>
      </c>
      <c r="G49" s="67">
        <v>28</v>
      </c>
      <c r="H49" s="29"/>
      <c r="I49" s="67">
        <v>8</v>
      </c>
      <c r="J49" s="29"/>
      <c r="K49" s="29">
        <v>0.41</v>
      </c>
      <c r="L49" s="29">
        <f t="shared" si="6"/>
        <v>41</v>
      </c>
      <c r="M49" s="30">
        <f t="shared" si="1"/>
        <v>28</v>
      </c>
      <c r="N49" s="30">
        <f t="shared" si="2"/>
        <v>8</v>
      </c>
      <c r="O49" s="30">
        <f t="shared" si="3"/>
        <v>51.483870967741936</v>
      </c>
      <c r="P49" s="28">
        <f t="shared" si="0"/>
        <v>87.483870967741936</v>
      </c>
      <c r="Q49" s="20"/>
      <c r="R49" s="28">
        <f t="shared" si="4"/>
        <v>87.483870967741936</v>
      </c>
      <c r="S49" s="77">
        <f t="shared" si="5"/>
        <v>30</v>
      </c>
      <c r="T49" s="77"/>
    </row>
    <row r="50" spans="1:20" ht="31.5">
      <c r="A50" s="43">
        <v>46</v>
      </c>
      <c r="B50" s="139" t="s">
        <v>185</v>
      </c>
      <c r="C50" s="50"/>
      <c r="D50" s="109" t="s">
        <v>183</v>
      </c>
      <c r="E50" s="44">
        <v>8</v>
      </c>
      <c r="F50" s="107" t="s">
        <v>187</v>
      </c>
      <c r="G50" s="67">
        <v>29</v>
      </c>
      <c r="H50" s="29"/>
      <c r="I50" s="67">
        <v>8</v>
      </c>
      <c r="J50" s="29"/>
      <c r="K50" s="29">
        <v>0.41</v>
      </c>
      <c r="L50" s="29">
        <f t="shared" si="6"/>
        <v>41</v>
      </c>
      <c r="M50" s="30">
        <f t="shared" si="1"/>
        <v>29</v>
      </c>
      <c r="N50" s="30">
        <f t="shared" si="2"/>
        <v>8</v>
      </c>
      <c r="O50" s="30">
        <f t="shared" si="3"/>
        <v>51.483870967741936</v>
      </c>
      <c r="P50" s="28">
        <f t="shared" si="0"/>
        <v>88.483870967741936</v>
      </c>
      <c r="Q50" s="20"/>
      <c r="R50" s="28">
        <f t="shared" si="4"/>
        <v>88.483870967741936</v>
      </c>
      <c r="S50" s="77">
        <f t="shared" si="5"/>
        <v>26</v>
      </c>
      <c r="T50" s="77"/>
    </row>
    <row r="51" spans="1:20" ht="31.5">
      <c r="A51" s="43">
        <v>47</v>
      </c>
      <c r="B51" s="139" t="s">
        <v>186</v>
      </c>
      <c r="C51" s="50"/>
      <c r="D51" s="109" t="s">
        <v>183</v>
      </c>
      <c r="E51" s="44">
        <v>8</v>
      </c>
      <c r="F51" s="107" t="s">
        <v>187</v>
      </c>
      <c r="G51" s="67">
        <v>27</v>
      </c>
      <c r="H51" s="29"/>
      <c r="I51" s="67">
        <v>8</v>
      </c>
      <c r="J51" s="29"/>
      <c r="K51" s="29">
        <v>0.43</v>
      </c>
      <c r="L51" s="29">
        <f t="shared" si="6"/>
        <v>43</v>
      </c>
      <c r="M51" s="30">
        <f t="shared" si="1"/>
        <v>27</v>
      </c>
      <c r="N51" s="30">
        <f t="shared" si="2"/>
        <v>8</v>
      </c>
      <c r="O51" s="30">
        <f t="shared" si="3"/>
        <v>50.70967741935484</v>
      </c>
      <c r="P51" s="28">
        <f t="shared" si="0"/>
        <v>85.709677419354847</v>
      </c>
      <c r="Q51" s="20"/>
      <c r="R51" s="28">
        <f t="shared" si="4"/>
        <v>85.709677419354847</v>
      </c>
      <c r="S51" s="77">
        <f t="shared" si="5"/>
        <v>43</v>
      </c>
      <c r="T51" s="75"/>
    </row>
    <row r="52" spans="1:20" ht="30">
      <c r="A52" s="43">
        <v>48</v>
      </c>
      <c r="B52" s="49" t="s">
        <v>204</v>
      </c>
      <c r="C52" s="50">
        <v>700</v>
      </c>
      <c r="D52" s="42" t="s">
        <v>203</v>
      </c>
      <c r="E52" s="44">
        <v>7</v>
      </c>
      <c r="F52" s="42" t="s">
        <v>205</v>
      </c>
      <c r="G52" s="67">
        <v>22</v>
      </c>
      <c r="H52" s="29"/>
      <c r="I52" s="29">
        <v>9.5</v>
      </c>
      <c r="J52" s="29"/>
      <c r="K52" s="67">
        <v>0.37</v>
      </c>
      <c r="L52" s="29">
        <f t="shared" si="6"/>
        <v>37</v>
      </c>
      <c r="M52" s="30">
        <f t="shared" si="1"/>
        <v>22</v>
      </c>
      <c r="N52" s="30">
        <f t="shared" si="2"/>
        <v>9.5</v>
      </c>
      <c r="O52" s="30">
        <f t="shared" si="3"/>
        <v>53.032258064516128</v>
      </c>
      <c r="P52" s="28">
        <f t="shared" si="0"/>
        <v>84.532258064516128</v>
      </c>
      <c r="Q52" s="20"/>
      <c r="R52" s="28">
        <f t="shared" si="4"/>
        <v>84.532258064516128</v>
      </c>
      <c r="S52" s="77">
        <f t="shared" si="5"/>
        <v>47</v>
      </c>
      <c r="T52" s="75"/>
    </row>
    <row r="53" spans="1:20" ht="30">
      <c r="A53" s="43">
        <v>49</v>
      </c>
      <c r="B53" s="49" t="s">
        <v>206</v>
      </c>
      <c r="C53" s="50">
        <v>702</v>
      </c>
      <c r="D53" s="42" t="s">
        <v>203</v>
      </c>
      <c r="E53" s="44">
        <v>7</v>
      </c>
      <c r="F53" s="42" t="s">
        <v>205</v>
      </c>
      <c r="G53" s="67">
        <v>26</v>
      </c>
      <c r="H53" s="29"/>
      <c r="I53" s="29">
        <v>10</v>
      </c>
      <c r="J53" s="29"/>
      <c r="K53" s="67">
        <v>0.34</v>
      </c>
      <c r="L53" s="29">
        <f t="shared" si="6"/>
        <v>34</v>
      </c>
      <c r="M53" s="30">
        <f t="shared" si="1"/>
        <v>26</v>
      </c>
      <c r="N53" s="30">
        <f t="shared" si="2"/>
        <v>10</v>
      </c>
      <c r="O53" s="30">
        <f t="shared" si="3"/>
        <v>54.193548387096776</v>
      </c>
      <c r="P53" s="28">
        <f t="shared" si="0"/>
        <v>90.193548387096769</v>
      </c>
      <c r="Q53" s="20"/>
      <c r="R53" s="28">
        <f t="shared" si="4"/>
        <v>90.193548387096769</v>
      </c>
      <c r="S53" s="77">
        <f t="shared" si="5"/>
        <v>15</v>
      </c>
      <c r="T53" s="75"/>
    </row>
    <row r="54" spans="1:20" ht="31.5">
      <c r="A54" s="43">
        <v>50</v>
      </c>
      <c r="B54" s="107" t="s">
        <v>223</v>
      </c>
      <c r="C54" s="61"/>
      <c r="D54" s="109" t="s">
        <v>210</v>
      </c>
      <c r="E54" s="19">
        <v>7</v>
      </c>
      <c r="F54" s="107" t="s">
        <v>211</v>
      </c>
      <c r="G54" s="29">
        <v>5</v>
      </c>
      <c r="H54" s="29"/>
      <c r="I54" s="101">
        <v>7.9</v>
      </c>
      <c r="J54" s="29"/>
      <c r="K54" s="101">
        <v>0.6</v>
      </c>
      <c r="L54" s="29">
        <f t="shared" si="6"/>
        <v>60</v>
      </c>
      <c r="M54" s="30">
        <f t="shared" si="1"/>
        <v>5</v>
      </c>
      <c r="N54" s="30">
        <f t="shared" si="2"/>
        <v>7.9</v>
      </c>
      <c r="O54" s="30">
        <f t="shared" si="3"/>
        <v>44.129032258064512</v>
      </c>
      <c r="P54" s="28">
        <f t="shared" si="0"/>
        <v>57.029032258064511</v>
      </c>
      <c r="Q54" s="20"/>
      <c r="R54" s="28">
        <f t="shared" si="4"/>
        <v>57.029032258064511</v>
      </c>
      <c r="S54" s="77">
        <f t="shared" si="5"/>
        <v>145</v>
      </c>
      <c r="T54" s="75"/>
    </row>
    <row r="55" spans="1:20" ht="31.5">
      <c r="A55" s="43">
        <v>51</v>
      </c>
      <c r="B55" s="107" t="s">
        <v>224</v>
      </c>
      <c r="C55" s="50"/>
      <c r="D55" s="109" t="s">
        <v>210</v>
      </c>
      <c r="E55" s="44">
        <v>7</v>
      </c>
      <c r="F55" s="107" t="s">
        <v>211</v>
      </c>
      <c r="G55" s="29">
        <v>12</v>
      </c>
      <c r="H55" s="29"/>
      <c r="I55" s="29">
        <v>8.1</v>
      </c>
      <c r="J55" s="29"/>
      <c r="K55" s="143">
        <v>0.56000000000000005</v>
      </c>
      <c r="L55" s="29">
        <f t="shared" si="6"/>
        <v>56.000000000000007</v>
      </c>
      <c r="M55" s="30">
        <f t="shared" si="1"/>
        <v>12</v>
      </c>
      <c r="N55" s="30">
        <f t="shared" si="2"/>
        <v>8.1</v>
      </c>
      <c r="O55" s="30">
        <f t="shared" si="3"/>
        <v>45.677419354838712</v>
      </c>
      <c r="P55" s="28">
        <f t="shared" si="0"/>
        <v>65.777419354838713</v>
      </c>
      <c r="Q55" s="20"/>
      <c r="R55" s="28">
        <f t="shared" si="4"/>
        <v>65.777419354838713</v>
      </c>
      <c r="S55" s="77">
        <f t="shared" si="5"/>
        <v>127</v>
      </c>
      <c r="T55" s="75"/>
    </row>
    <row r="56" spans="1:20" ht="31.5" customHeight="1">
      <c r="A56" s="43">
        <v>52</v>
      </c>
      <c r="B56" s="112" t="s">
        <v>225</v>
      </c>
      <c r="C56" s="38"/>
      <c r="D56" s="109" t="s">
        <v>210</v>
      </c>
      <c r="E56" s="14">
        <v>7</v>
      </c>
      <c r="F56" s="107" t="s">
        <v>211</v>
      </c>
      <c r="G56" s="29">
        <v>10</v>
      </c>
      <c r="H56" s="29"/>
      <c r="I56" s="29">
        <v>7.8</v>
      </c>
      <c r="J56" s="29"/>
      <c r="K56" s="94">
        <v>0.55000000000000004</v>
      </c>
      <c r="L56" s="29">
        <f t="shared" si="6"/>
        <v>55.000000000000007</v>
      </c>
      <c r="M56" s="30">
        <f t="shared" si="1"/>
        <v>10</v>
      </c>
      <c r="N56" s="30">
        <f t="shared" si="2"/>
        <v>7.8</v>
      </c>
      <c r="O56" s="30">
        <f t="shared" si="3"/>
        <v>46.064516129032256</v>
      </c>
      <c r="P56" s="28">
        <f t="shared" si="0"/>
        <v>63.864516129032253</v>
      </c>
      <c r="Q56" s="22"/>
      <c r="R56" s="28">
        <f t="shared" si="4"/>
        <v>63.864516129032253</v>
      </c>
      <c r="S56" s="77">
        <f t="shared" si="5"/>
        <v>133</v>
      </c>
      <c r="T56" s="75"/>
    </row>
    <row r="57" spans="1:20" ht="31.5">
      <c r="A57" s="43">
        <v>53</v>
      </c>
      <c r="B57" s="107" t="s">
        <v>226</v>
      </c>
      <c r="C57" s="50"/>
      <c r="D57" s="109" t="s">
        <v>210</v>
      </c>
      <c r="E57" s="44">
        <v>8</v>
      </c>
      <c r="F57" s="107" t="s">
        <v>211</v>
      </c>
      <c r="G57" s="29">
        <v>19</v>
      </c>
      <c r="H57" s="29"/>
      <c r="I57" s="101">
        <v>7</v>
      </c>
      <c r="J57" s="29"/>
      <c r="K57" s="101">
        <v>1.05</v>
      </c>
      <c r="L57" s="29">
        <f t="shared" si="6"/>
        <v>65</v>
      </c>
      <c r="M57" s="30">
        <f t="shared" si="1"/>
        <v>19</v>
      </c>
      <c r="N57" s="30">
        <f t="shared" si="2"/>
        <v>7</v>
      </c>
      <c r="O57" s="30">
        <f t="shared" si="3"/>
        <v>42.193548387096776</v>
      </c>
      <c r="P57" s="28">
        <f t="shared" si="0"/>
        <v>68.193548387096769</v>
      </c>
      <c r="Q57" s="20"/>
      <c r="R57" s="28">
        <f t="shared" si="4"/>
        <v>68.193548387096769</v>
      </c>
      <c r="S57" s="77">
        <f t="shared" si="5"/>
        <v>121</v>
      </c>
      <c r="T57" s="75"/>
    </row>
    <row r="58" spans="1:20" ht="47.25">
      <c r="A58" s="43">
        <v>54</v>
      </c>
      <c r="B58" s="107" t="s">
        <v>227</v>
      </c>
      <c r="C58" s="38"/>
      <c r="D58" s="109" t="s">
        <v>210</v>
      </c>
      <c r="E58" s="14">
        <v>8</v>
      </c>
      <c r="F58" s="107" t="s">
        <v>211</v>
      </c>
      <c r="G58" s="29">
        <v>19</v>
      </c>
      <c r="H58" s="29"/>
      <c r="I58" s="143">
        <v>7.9</v>
      </c>
      <c r="J58" s="29"/>
      <c r="K58" s="143">
        <v>0.54</v>
      </c>
      <c r="L58" s="29">
        <f t="shared" si="6"/>
        <v>54</v>
      </c>
      <c r="M58" s="30">
        <f t="shared" si="1"/>
        <v>19</v>
      </c>
      <c r="N58" s="30">
        <f t="shared" si="2"/>
        <v>7.9</v>
      </c>
      <c r="O58" s="30">
        <f t="shared" si="3"/>
        <v>46.451612903225808</v>
      </c>
      <c r="P58" s="28">
        <f t="shared" si="0"/>
        <v>73.351612903225799</v>
      </c>
      <c r="Q58" s="20"/>
      <c r="R58" s="28">
        <f t="shared" si="4"/>
        <v>73.351612903225799</v>
      </c>
      <c r="S58" s="77">
        <f t="shared" si="5"/>
        <v>100</v>
      </c>
      <c r="T58" s="75"/>
    </row>
    <row r="59" spans="1:20" ht="31.5">
      <c r="A59" s="43">
        <v>55</v>
      </c>
      <c r="B59" s="112" t="s">
        <v>228</v>
      </c>
      <c r="C59" s="38"/>
      <c r="D59" s="109" t="s">
        <v>210</v>
      </c>
      <c r="E59" s="14">
        <v>8</v>
      </c>
      <c r="F59" s="107" t="s">
        <v>211</v>
      </c>
      <c r="G59" s="29">
        <v>12</v>
      </c>
      <c r="H59" s="29"/>
      <c r="I59" s="94">
        <v>7.4</v>
      </c>
      <c r="J59" s="29"/>
      <c r="K59" s="94">
        <v>1.03</v>
      </c>
      <c r="L59" s="29">
        <f t="shared" si="6"/>
        <v>63</v>
      </c>
      <c r="M59" s="30">
        <f t="shared" si="1"/>
        <v>12</v>
      </c>
      <c r="N59" s="30">
        <f t="shared" si="2"/>
        <v>7.4</v>
      </c>
      <c r="O59" s="30">
        <f t="shared" si="3"/>
        <v>42.967741935483872</v>
      </c>
      <c r="P59" s="28">
        <f t="shared" si="0"/>
        <v>62.36774193548387</v>
      </c>
      <c r="Q59" s="20"/>
      <c r="R59" s="28">
        <f t="shared" si="4"/>
        <v>62.36774193548387</v>
      </c>
      <c r="S59" s="77">
        <f t="shared" si="5"/>
        <v>139</v>
      </c>
      <c r="T59" s="75"/>
    </row>
    <row r="60" spans="1:20" ht="30">
      <c r="A60" s="43">
        <v>56</v>
      </c>
      <c r="B60" s="42" t="s">
        <v>232</v>
      </c>
      <c r="C60" s="38"/>
      <c r="D60" s="42" t="s">
        <v>229</v>
      </c>
      <c r="E60" s="14">
        <v>7</v>
      </c>
      <c r="F60" s="42" t="s">
        <v>230</v>
      </c>
      <c r="G60" s="29">
        <v>23</v>
      </c>
      <c r="H60" s="29"/>
      <c r="I60" s="29">
        <v>9</v>
      </c>
      <c r="J60" s="29"/>
      <c r="K60" s="29">
        <v>0.36</v>
      </c>
      <c r="L60" s="29">
        <f t="shared" si="6"/>
        <v>36</v>
      </c>
      <c r="M60" s="30">
        <f t="shared" si="1"/>
        <v>23</v>
      </c>
      <c r="N60" s="30">
        <f t="shared" si="2"/>
        <v>9</v>
      </c>
      <c r="O60" s="30">
        <f t="shared" si="3"/>
        <v>53.419354838709673</v>
      </c>
      <c r="P60" s="28">
        <f t="shared" si="0"/>
        <v>85.419354838709666</v>
      </c>
      <c r="Q60" s="20"/>
      <c r="R60" s="28">
        <f t="shared" si="4"/>
        <v>85.419354838709666</v>
      </c>
      <c r="S60" s="77">
        <f t="shared" si="5"/>
        <v>44</v>
      </c>
      <c r="T60" s="75"/>
    </row>
    <row r="61" spans="1:20" ht="30">
      <c r="A61" s="43">
        <v>57</v>
      </c>
      <c r="B61" s="58" t="s">
        <v>233</v>
      </c>
      <c r="C61" s="50"/>
      <c r="D61" s="42" t="s">
        <v>229</v>
      </c>
      <c r="E61" s="44">
        <v>7</v>
      </c>
      <c r="F61" s="42" t="s">
        <v>230</v>
      </c>
      <c r="G61" s="29">
        <v>9</v>
      </c>
      <c r="H61" s="29"/>
      <c r="I61" s="29">
        <v>5</v>
      </c>
      <c r="J61" s="29"/>
      <c r="K61" s="67">
        <v>0.55000000000000004</v>
      </c>
      <c r="L61" s="29">
        <f t="shared" si="6"/>
        <v>55.000000000000007</v>
      </c>
      <c r="M61" s="30">
        <f t="shared" si="1"/>
        <v>9</v>
      </c>
      <c r="N61" s="30">
        <f t="shared" si="2"/>
        <v>5</v>
      </c>
      <c r="O61" s="30">
        <f t="shared" si="3"/>
        <v>46.064516129032256</v>
      </c>
      <c r="P61" s="28">
        <f t="shared" si="0"/>
        <v>60.064516129032256</v>
      </c>
      <c r="Q61" s="20"/>
      <c r="R61" s="28">
        <f t="shared" si="4"/>
        <v>60.064516129032256</v>
      </c>
      <c r="S61" s="77">
        <f t="shared" si="5"/>
        <v>142</v>
      </c>
      <c r="T61" s="75"/>
    </row>
    <row r="62" spans="1:20" ht="30">
      <c r="A62" s="43">
        <v>58</v>
      </c>
      <c r="B62" s="49" t="s">
        <v>234</v>
      </c>
      <c r="C62" s="50"/>
      <c r="D62" s="42" t="s">
        <v>229</v>
      </c>
      <c r="E62" s="44" t="s">
        <v>106</v>
      </c>
      <c r="F62" s="42" t="s">
        <v>235</v>
      </c>
      <c r="G62" s="67">
        <v>25</v>
      </c>
      <c r="H62" s="29"/>
      <c r="I62" s="29">
        <v>10</v>
      </c>
      <c r="J62" s="29"/>
      <c r="K62" s="29">
        <v>0.32</v>
      </c>
      <c r="L62" s="29">
        <f t="shared" si="6"/>
        <v>32</v>
      </c>
      <c r="M62" s="30">
        <f t="shared" si="1"/>
        <v>25</v>
      </c>
      <c r="N62" s="30">
        <f t="shared" si="2"/>
        <v>10</v>
      </c>
      <c r="O62" s="30">
        <f t="shared" si="3"/>
        <v>54.967741935483872</v>
      </c>
      <c r="P62" s="28">
        <f t="shared" si="0"/>
        <v>89.967741935483872</v>
      </c>
      <c r="Q62" s="20"/>
      <c r="R62" s="28">
        <f t="shared" si="4"/>
        <v>89.967741935483872</v>
      </c>
      <c r="S62" s="77">
        <f t="shared" si="5"/>
        <v>17</v>
      </c>
      <c r="T62" s="75"/>
    </row>
    <row r="63" spans="1:20" ht="30">
      <c r="A63" s="43">
        <v>59</v>
      </c>
      <c r="B63" s="49" t="s">
        <v>253</v>
      </c>
      <c r="C63" s="50">
        <v>7021</v>
      </c>
      <c r="D63" s="42" t="s">
        <v>249</v>
      </c>
      <c r="E63" s="44" t="s">
        <v>106</v>
      </c>
      <c r="F63" s="42" t="s">
        <v>252</v>
      </c>
      <c r="G63" s="67">
        <v>19</v>
      </c>
      <c r="H63" s="29"/>
      <c r="I63" s="67">
        <v>9.9</v>
      </c>
      <c r="J63" s="29"/>
      <c r="K63" s="67">
        <v>1.04</v>
      </c>
      <c r="L63" s="29">
        <f t="shared" si="6"/>
        <v>64</v>
      </c>
      <c r="M63" s="30">
        <f t="shared" si="1"/>
        <v>19</v>
      </c>
      <c r="N63" s="30">
        <f t="shared" si="2"/>
        <v>9.9</v>
      </c>
      <c r="O63" s="30">
        <f t="shared" si="3"/>
        <v>42.58064516129032</v>
      </c>
      <c r="P63" s="28">
        <f t="shared" si="0"/>
        <v>71.480645161290312</v>
      </c>
      <c r="Q63" s="20"/>
      <c r="R63" s="28">
        <f t="shared" si="4"/>
        <v>71.480645161290312</v>
      </c>
      <c r="S63" s="77">
        <f t="shared" si="5"/>
        <v>108</v>
      </c>
      <c r="T63" s="75"/>
    </row>
    <row r="64" spans="1:20" ht="30">
      <c r="A64" s="43">
        <v>60</v>
      </c>
      <c r="B64" s="49" t="s">
        <v>254</v>
      </c>
      <c r="C64" s="50">
        <v>7010</v>
      </c>
      <c r="D64" s="42" t="s">
        <v>249</v>
      </c>
      <c r="E64" s="44" t="s">
        <v>115</v>
      </c>
      <c r="F64" s="42" t="s">
        <v>250</v>
      </c>
      <c r="G64" s="67">
        <v>23</v>
      </c>
      <c r="H64" s="29"/>
      <c r="I64" s="67">
        <v>7.9</v>
      </c>
      <c r="J64" s="29"/>
      <c r="K64" s="67">
        <v>1</v>
      </c>
      <c r="L64" s="29">
        <f t="shared" si="6"/>
        <v>60</v>
      </c>
      <c r="M64" s="30">
        <f t="shared" si="1"/>
        <v>23</v>
      </c>
      <c r="N64" s="30">
        <f t="shared" si="2"/>
        <v>7.9</v>
      </c>
      <c r="O64" s="30">
        <f t="shared" si="3"/>
        <v>44.129032258064512</v>
      </c>
      <c r="P64" s="28">
        <f t="shared" si="0"/>
        <v>75.029032258064518</v>
      </c>
      <c r="Q64" s="20"/>
      <c r="R64" s="28">
        <f t="shared" si="4"/>
        <v>75.029032258064518</v>
      </c>
      <c r="S64" s="77">
        <f t="shared" si="5"/>
        <v>90</v>
      </c>
      <c r="T64" s="75"/>
    </row>
    <row r="65" spans="1:20" ht="30">
      <c r="A65" s="43">
        <v>61</v>
      </c>
      <c r="B65" s="42" t="s">
        <v>255</v>
      </c>
      <c r="C65" s="50">
        <v>7018</v>
      </c>
      <c r="D65" s="42" t="s">
        <v>249</v>
      </c>
      <c r="E65" s="44" t="s">
        <v>106</v>
      </c>
      <c r="F65" s="42" t="s">
        <v>252</v>
      </c>
      <c r="G65" s="67">
        <v>20</v>
      </c>
      <c r="H65" s="29"/>
      <c r="I65" s="67">
        <v>10</v>
      </c>
      <c r="J65" s="29"/>
      <c r="K65" s="67">
        <v>0.55000000000000004</v>
      </c>
      <c r="L65" s="29">
        <f t="shared" si="6"/>
        <v>55.000000000000007</v>
      </c>
      <c r="M65" s="30">
        <f t="shared" si="1"/>
        <v>20</v>
      </c>
      <c r="N65" s="30">
        <f t="shared" si="2"/>
        <v>10</v>
      </c>
      <c r="O65" s="30">
        <f t="shared" si="3"/>
        <v>46.064516129032256</v>
      </c>
      <c r="P65" s="28">
        <f t="shared" si="0"/>
        <v>76.064516129032256</v>
      </c>
      <c r="Q65" s="20"/>
      <c r="R65" s="28">
        <f t="shared" si="4"/>
        <v>76.064516129032256</v>
      </c>
      <c r="S65" s="77">
        <f t="shared" si="5"/>
        <v>84</v>
      </c>
      <c r="T65" s="75"/>
    </row>
    <row r="66" spans="1:20" ht="30">
      <c r="A66" s="43">
        <v>62</v>
      </c>
      <c r="B66" s="58" t="s">
        <v>256</v>
      </c>
      <c r="C66" s="88">
        <v>7003</v>
      </c>
      <c r="D66" s="42" t="s">
        <v>249</v>
      </c>
      <c r="E66" s="89" t="s">
        <v>257</v>
      </c>
      <c r="F66" s="42" t="s">
        <v>258</v>
      </c>
      <c r="G66" s="67">
        <v>26</v>
      </c>
      <c r="H66" s="29"/>
      <c r="I66" s="67">
        <v>9.8000000000000007</v>
      </c>
      <c r="J66" s="29"/>
      <c r="K66" s="67">
        <v>0.57999999999999996</v>
      </c>
      <c r="L66" s="29">
        <f t="shared" si="6"/>
        <v>57.999999999999993</v>
      </c>
      <c r="M66" s="30">
        <f t="shared" si="1"/>
        <v>26</v>
      </c>
      <c r="N66" s="30">
        <f t="shared" si="2"/>
        <v>9.8000000000000007</v>
      </c>
      <c r="O66" s="30">
        <f t="shared" si="3"/>
        <v>44.903225806451609</v>
      </c>
      <c r="P66" s="28">
        <f t="shared" si="0"/>
        <v>80.703225806451599</v>
      </c>
      <c r="Q66" s="20"/>
      <c r="R66" s="28">
        <f t="shared" si="4"/>
        <v>80.703225806451599</v>
      </c>
      <c r="S66" s="77">
        <f t="shared" si="5"/>
        <v>65</v>
      </c>
      <c r="T66" s="75"/>
    </row>
    <row r="67" spans="1:20" ht="30">
      <c r="A67" s="43">
        <v>63</v>
      </c>
      <c r="B67" s="58" t="s">
        <v>259</v>
      </c>
      <c r="C67" s="88">
        <v>7004</v>
      </c>
      <c r="D67" s="42" t="s">
        <v>249</v>
      </c>
      <c r="E67" s="89" t="s">
        <v>241</v>
      </c>
      <c r="F67" s="42" t="s">
        <v>258</v>
      </c>
      <c r="G67" s="67">
        <v>13</v>
      </c>
      <c r="H67" s="29"/>
      <c r="I67" s="67">
        <v>8.9</v>
      </c>
      <c r="J67" s="29"/>
      <c r="K67" s="67">
        <v>0.57999999999999996</v>
      </c>
      <c r="L67" s="29">
        <f t="shared" si="6"/>
        <v>57.999999999999993</v>
      </c>
      <c r="M67" s="30">
        <f t="shared" si="1"/>
        <v>13</v>
      </c>
      <c r="N67" s="30">
        <f t="shared" si="2"/>
        <v>8.9</v>
      </c>
      <c r="O67" s="30">
        <f t="shared" si="3"/>
        <v>44.903225806451609</v>
      </c>
      <c r="P67" s="28">
        <f t="shared" si="0"/>
        <v>66.803225806451607</v>
      </c>
      <c r="Q67" s="20"/>
      <c r="R67" s="28">
        <f t="shared" si="4"/>
        <v>66.803225806451607</v>
      </c>
      <c r="S67" s="77">
        <f t="shared" si="5"/>
        <v>124</v>
      </c>
      <c r="T67" s="75"/>
    </row>
    <row r="68" spans="1:20" ht="30">
      <c r="A68" s="43">
        <v>64</v>
      </c>
      <c r="B68" s="42" t="s">
        <v>260</v>
      </c>
      <c r="C68" s="50">
        <v>7002</v>
      </c>
      <c r="D68" s="42" t="s">
        <v>249</v>
      </c>
      <c r="E68" s="44" t="s">
        <v>257</v>
      </c>
      <c r="F68" s="42" t="s">
        <v>258</v>
      </c>
      <c r="G68" s="67">
        <v>16.5</v>
      </c>
      <c r="H68" s="29"/>
      <c r="I68" s="67">
        <v>10</v>
      </c>
      <c r="J68" s="29"/>
      <c r="K68" s="67">
        <v>1.07</v>
      </c>
      <c r="L68" s="29">
        <f t="shared" si="6"/>
        <v>67</v>
      </c>
      <c r="M68" s="30">
        <f t="shared" si="1"/>
        <v>16.5</v>
      </c>
      <c r="N68" s="30">
        <f t="shared" si="2"/>
        <v>10</v>
      </c>
      <c r="O68" s="30">
        <f t="shared" si="3"/>
        <v>41.41935483870968</v>
      </c>
      <c r="P68" s="28">
        <f t="shared" si="0"/>
        <v>67.91935483870968</v>
      </c>
      <c r="Q68" s="20"/>
      <c r="R68" s="28">
        <f t="shared" si="4"/>
        <v>67.91935483870968</v>
      </c>
      <c r="S68" s="77">
        <f t="shared" si="5"/>
        <v>122</v>
      </c>
      <c r="T68" s="75"/>
    </row>
    <row r="69" spans="1:20" ht="30">
      <c r="A69" s="43">
        <v>65</v>
      </c>
      <c r="B69" s="42" t="s">
        <v>261</v>
      </c>
      <c r="C69" s="50">
        <v>7007</v>
      </c>
      <c r="D69" s="42" t="s">
        <v>249</v>
      </c>
      <c r="E69" s="44" t="s">
        <v>241</v>
      </c>
      <c r="F69" s="42" t="s">
        <v>258</v>
      </c>
      <c r="G69" s="67">
        <v>21</v>
      </c>
      <c r="H69" s="29"/>
      <c r="I69" s="67">
        <v>8</v>
      </c>
      <c r="J69" s="29"/>
      <c r="K69" s="67">
        <v>1.0900000000000001</v>
      </c>
      <c r="L69" s="29">
        <f t="shared" si="6"/>
        <v>69</v>
      </c>
      <c r="M69" s="30">
        <f t="shared" si="1"/>
        <v>21</v>
      </c>
      <c r="N69" s="30">
        <f t="shared" si="2"/>
        <v>8</v>
      </c>
      <c r="O69" s="30">
        <f t="shared" si="3"/>
        <v>40.645161290322577</v>
      </c>
      <c r="P69" s="28">
        <f t="shared" ref="P69:P132" si="7">M69+N69+O69</f>
        <v>69.645161290322577</v>
      </c>
      <c r="Q69" s="20"/>
      <c r="R69" s="28">
        <f t="shared" si="4"/>
        <v>69.645161290322577</v>
      </c>
      <c r="S69" s="77">
        <f t="shared" si="5"/>
        <v>118</v>
      </c>
      <c r="T69" s="75"/>
    </row>
    <row r="70" spans="1:20" s="21" customFormat="1" ht="30">
      <c r="A70" s="43">
        <v>66</v>
      </c>
      <c r="B70" s="49" t="s">
        <v>262</v>
      </c>
      <c r="C70" s="90">
        <v>7008</v>
      </c>
      <c r="D70" s="42" t="s">
        <v>249</v>
      </c>
      <c r="E70" s="91" t="s">
        <v>115</v>
      </c>
      <c r="F70" s="42" t="s">
        <v>250</v>
      </c>
      <c r="G70" s="67">
        <v>14</v>
      </c>
      <c r="H70" s="29"/>
      <c r="I70" s="67">
        <v>8</v>
      </c>
      <c r="J70" s="29"/>
      <c r="K70" s="115">
        <v>1.03</v>
      </c>
      <c r="L70" s="29">
        <f t="shared" si="6"/>
        <v>63</v>
      </c>
      <c r="M70" s="30">
        <f t="shared" ref="M70:M133" si="8">IF(G70&lt;&gt;"",(30*G70)/MAX(G$5:G$181),"0")</f>
        <v>14</v>
      </c>
      <c r="N70" s="30">
        <f t="shared" ref="N70:N133" si="9">IF(I70&lt;&gt;"",IF(I70=0,0,(10*I70)/MAX(I$5:I$181)),"0")</f>
        <v>8</v>
      </c>
      <c r="O70" s="30">
        <f t="shared" ref="O70:O133" si="10">IF(L70&lt;&gt;"",60/(MAX(L$5:L$181)-SMALL(L$5:L$181,COUNTIF(L$5:L$181,"&lt;=0")+1))*(MAX(L$5:L$181)-L70),"0")</f>
        <v>42.967741935483872</v>
      </c>
      <c r="P70" s="28">
        <f t="shared" si="7"/>
        <v>64.967741935483872</v>
      </c>
      <c r="Q70" s="20"/>
      <c r="R70" s="28">
        <f t="shared" ref="R70:R133" si="11">P70</f>
        <v>64.967741935483872</v>
      </c>
      <c r="S70" s="77">
        <f t="shared" ref="S70:S133" si="12">RANK(R70,R$5:R$181)</f>
        <v>129</v>
      </c>
      <c r="T70" s="75"/>
    </row>
    <row r="71" spans="1:20" s="21" customFormat="1" ht="30">
      <c r="A71" s="43">
        <v>67</v>
      </c>
      <c r="B71" s="49" t="s">
        <v>263</v>
      </c>
      <c r="C71" s="50">
        <v>7011</v>
      </c>
      <c r="D71" s="42" t="s">
        <v>249</v>
      </c>
      <c r="E71" s="44" t="s">
        <v>115</v>
      </c>
      <c r="F71" s="42" t="s">
        <v>250</v>
      </c>
      <c r="G71" s="67">
        <v>18</v>
      </c>
      <c r="H71" s="29"/>
      <c r="I71" s="67">
        <v>10</v>
      </c>
      <c r="J71" s="29"/>
      <c r="K71" s="67">
        <v>0.5</v>
      </c>
      <c r="L71" s="29">
        <f t="shared" ref="L71:L134" si="13">IF(K71&lt;&gt;"",INT(K71)*60+(K71-INT(K71))*100,"")</f>
        <v>50</v>
      </c>
      <c r="M71" s="30">
        <f t="shared" si="8"/>
        <v>18</v>
      </c>
      <c r="N71" s="30">
        <f t="shared" si="9"/>
        <v>10</v>
      </c>
      <c r="O71" s="30">
        <f t="shared" si="10"/>
        <v>48</v>
      </c>
      <c r="P71" s="28">
        <f t="shared" si="7"/>
        <v>76</v>
      </c>
      <c r="Q71" s="20"/>
      <c r="R71" s="28">
        <f t="shared" si="11"/>
        <v>76</v>
      </c>
      <c r="S71" s="77">
        <f t="shared" si="12"/>
        <v>85</v>
      </c>
      <c r="T71" s="75"/>
    </row>
    <row r="72" spans="1:20" s="21" customFormat="1" ht="30">
      <c r="A72" s="43">
        <v>68</v>
      </c>
      <c r="B72" s="42" t="s">
        <v>264</v>
      </c>
      <c r="C72" s="50">
        <v>7016</v>
      </c>
      <c r="D72" s="42" t="s">
        <v>249</v>
      </c>
      <c r="E72" s="44" t="s">
        <v>106</v>
      </c>
      <c r="F72" s="42" t="s">
        <v>252</v>
      </c>
      <c r="G72" s="67">
        <v>8</v>
      </c>
      <c r="H72" s="29"/>
      <c r="I72" s="67">
        <v>9.9</v>
      </c>
      <c r="J72" s="29"/>
      <c r="K72" s="67">
        <v>1.04</v>
      </c>
      <c r="L72" s="29">
        <f t="shared" si="13"/>
        <v>64</v>
      </c>
      <c r="M72" s="30">
        <f t="shared" si="8"/>
        <v>8</v>
      </c>
      <c r="N72" s="30">
        <f t="shared" si="9"/>
        <v>9.9</v>
      </c>
      <c r="O72" s="30">
        <f t="shared" si="10"/>
        <v>42.58064516129032</v>
      </c>
      <c r="P72" s="28">
        <f t="shared" si="7"/>
        <v>60.480645161290319</v>
      </c>
      <c r="Q72" s="20"/>
      <c r="R72" s="28">
        <f t="shared" si="11"/>
        <v>60.480645161290319</v>
      </c>
      <c r="S72" s="77">
        <f t="shared" si="12"/>
        <v>141</v>
      </c>
      <c r="T72" s="75"/>
    </row>
    <row r="73" spans="1:20" s="21" customFormat="1" ht="30">
      <c r="A73" s="43">
        <v>69</v>
      </c>
      <c r="B73" s="58" t="s">
        <v>265</v>
      </c>
      <c r="C73" s="88">
        <v>7022</v>
      </c>
      <c r="D73" s="42" t="s">
        <v>249</v>
      </c>
      <c r="E73" s="89" t="s">
        <v>106</v>
      </c>
      <c r="F73" s="42" t="s">
        <v>252</v>
      </c>
      <c r="G73" s="67">
        <v>25</v>
      </c>
      <c r="H73" s="29"/>
      <c r="I73" s="67">
        <v>9.9</v>
      </c>
      <c r="J73" s="29"/>
      <c r="K73" s="67">
        <v>0.4</v>
      </c>
      <c r="L73" s="29">
        <f t="shared" si="13"/>
        <v>40</v>
      </c>
      <c r="M73" s="30">
        <f t="shared" si="8"/>
        <v>25</v>
      </c>
      <c r="N73" s="30">
        <f t="shared" si="9"/>
        <v>9.9</v>
      </c>
      <c r="O73" s="30">
        <f t="shared" si="10"/>
        <v>51.87096774193548</v>
      </c>
      <c r="P73" s="28">
        <f t="shared" si="7"/>
        <v>86.770967741935479</v>
      </c>
      <c r="Q73" s="20"/>
      <c r="R73" s="28">
        <f t="shared" si="11"/>
        <v>86.770967741935479</v>
      </c>
      <c r="S73" s="77">
        <f t="shared" si="12"/>
        <v>35</v>
      </c>
      <c r="T73" s="75"/>
    </row>
    <row r="74" spans="1:20" s="21" customFormat="1" ht="30">
      <c r="A74" s="43">
        <v>70</v>
      </c>
      <c r="B74" s="49" t="s">
        <v>266</v>
      </c>
      <c r="C74" s="50">
        <v>8013</v>
      </c>
      <c r="D74" s="42" t="s">
        <v>249</v>
      </c>
      <c r="E74" s="44" t="s">
        <v>267</v>
      </c>
      <c r="F74" s="42" t="s">
        <v>258</v>
      </c>
      <c r="G74" s="67">
        <v>16</v>
      </c>
      <c r="H74" s="29"/>
      <c r="I74" s="67">
        <v>10</v>
      </c>
      <c r="J74" s="29"/>
      <c r="K74" s="67">
        <v>0.54</v>
      </c>
      <c r="L74" s="29">
        <f t="shared" si="13"/>
        <v>54</v>
      </c>
      <c r="M74" s="30">
        <f t="shared" si="8"/>
        <v>16</v>
      </c>
      <c r="N74" s="30">
        <f t="shared" si="9"/>
        <v>10</v>
      </c>
      <c r="O74" s="30">
        <f t="shared" si="10"/>
        <v>46.451612903225808</v>
      </c>
      <c r="P74" s="28">
        <f t="shared" si="7"/>
        <v>72.451612903225808</v>
      </c>
      <c r="Q74" s="20"/>
      <c r="R74" s="28">
        <f t="shared" si="11"/>
        <v>72.451612903225808</v>
      </c>
      <c r="S74" s="77">
        <f t="shared" si="12"/>
        <v>105</v>
      </c>
      <c r="T74" s="75"/>
    </row>
    <row r="75" spans="1:20" s="21" customFormat="1" ht="30">
      <c r="A75" s="43">
        <v>71</v>
      </c>
      <c r="B75" s="49" t="s">
        <v>268</v>
      </c>
      <c r="C75" s="50">
        <v>8005</v>
      </c>
      <c r="D75" s="42" t="s">
        <v>249</v>
      </c>
      <c r="E75" s="44" t="s">
        <v>244</v>
      </c>
      <c r="F75" s="42" t="s">
        <v>251</v>
      </c>
      <c r="G75" s="67">
        <v>19</v>
      </c>
      <c r="H75" s="29"/>
      <c r="I75" s="67">
        <v>7.5</v>
      </c>
      <c r="J75" s="29"/>
      <c r="K75" s="67">
        <v>0.41</v>
      </c>
      <c r="L75" s="29">
        <f t="shared" si="13"/>
        <v>41</v>
      </c>
      <c r="M75" s="30">
        <f t="shared" si="8"/>
        <v>19</v>
      </c>
      <c r="N75" s="30">
        <f t="shared" si="9"/>
        <v>7.5</v>
      </c>
      <c r="O75" s="30">
        <f t="shared" si="10"/>
        <v>51.483870967741936</v>
      </c>
      <c r="P75" s="28">
        <f t="shared" si="7"/>
        <v>77.983870967741936</v>
      </c>
      <c r="Q75" s="20"/>
      <c r="R75" s="28">
        <f t="shared" si="11"/>
        <v>77.983870967741936</v>
      </c>
      <c r="S75" s="77">
        <f t="shared" si="12"/>
        <v>77</v>
      </c>
      <c r="T75" s="75"/>
    </row>
    <row r="76" spans="1:20" s="21" customFormat="1" ht="30">
      <c r="A76" s="43">
        <v>72</v>
      </c>
      <c r="B76" s="42" t="s">
        <v>269</v>
      </c>
      <c r="C76" s="50">
        <v>8001</v>
      </c>
      <c r="D76" s="42" t="s">
        <v>249</v>
      </c>
      <c r="E76" s="44" t="s">
        <v>270</v>
      </c>
      <c r="F76" s="42" t="s">
        <v>251</v>
      </c>
      <c r="G76" s="67">
        <v>13</v>
      </c>
      <c r="H76" s="29"/>
      <c r="I76" s="67">
        <v>9.9</v>
      </c>
      <c r="J76" s="29"/>
      <c r="K76" s="67">
        <v>0.43</v>
      </c>
      <c r="L76" s="29">
        <f t="shared" si="13"/>
        <v>43</v>
      </c>
      <c r="M76" s="30">
        <f t="shared" si="8"/>
        <v>13</v>
      </c>
      <c r="N76" s="30">
        <f t="shared" si="9"/>
        <v>9.9</v>
      </c>
      <c r="O76" s="30">
        <f t="shared" si="10"/>
        <v>50.70967741935484</v>
      </c>
      <c r="P76" s="28">
        <f t="shared" si="7"/>
        <v>73.609677419354838</v>
      </c>
      <c r="Q76" s="20"/>
      <c r="R76" s="28">
        <f t="shared" si="11"/>
        <v>73.609677419354838</v>
      </c>
      <c r="S76" s="77">
        <f t="shared" si="12"/>
        <v>99</v>
      </c>
      <c r="T76" s="75"/>
    </row>
    <row r="77" spans="1:20" s="21" customFormat="1" ht="30">
      <c r="A77" s="43">
        <v>73</v>
      </c>
      <c r="B77" s="58" t="s">
        <v>271</v>
      </c>
      <c r="C77" s="88">
        <v>8002</v>
      </c>
      <c r="D77" s="42" t="s">
        <v>249</v>
      </c>
      <c r="E77" s="89" t="s">
        <v>270</v>
      </c>
      <c r="F77" s="42" t="s">
        <v>251</v>
      </c>
      <c r="G77" s="67">
        <v>18</v>
      </c>
      <c r="H77" s="29"/>
      <c r="I77" s="67">
        <v>9.5</v>
      </c>
      <c r="J77" s="29"/>
      <c r="K77" s="67">
        <v>1.1000000000000001</v>
      </c>
      <c r="L77" s="29">
        <f t="shared" si="13"/>
        <v>70.000000000000014</v>
      </c>
      <c r="M77" s="30">
        <f t="shared" si="8"/>
        <v>18</v>
      </c>
      <c r="N77" s="30">
        <f t="shared" si="9"/>
        <v>9.5</v>
      </c>
      <c r="O77" s="30">
        <f t="shared" si="10"/>
        <v>40.258064516129025</v>
      </c>
      <c r="P77" s="28">
        <f t="shared" si="7"/>
        <v>67.758064516129025</v>
      </c>
      <c r="Q77" s="20"/>
      <c r="R77" s="28">
        <f t="shared" si="11"/>
        <v>67.758064516129025</v>
      </c>
      <c r="S77" s="77">
        <f t="shared" si="12"/>
        <v>123</v>
      </c>
      <c r="T77" s="75"/>
    </row>
    <row r="78" spans="1:20" s="21" customFormat="1" ht="30">
      <c r="A78" s="43">
        <v>74</v>
      </c>
      <c r="B78" s="49" t="s">
        <v>296</v>
      </c>
      <c r="C78" s="50"/>
      <c r="D78" s="42" t="s">
        <v>293</v>
      </c>
      <c r="E78" s="44" t="s">
        <v>297</v>
      </c>
      <c r="F78" s="42" t="s">
        <v>294</v>
      </c>
      <c r="G78" s="67">
        <v>14</v>
      </c>
      <c r="H78" s="29"/>
      <c r="I78" s="29">
        <v>6.9</v>
      </c>
      <c r="J78" s="29"/>
      <c r="K78" s="29">
        <v>0.56999999999999995</v>
      </c>
      <c r="L78" s="29">
        <f t="shared" si="13"/>
        <v>56.999999999999993</v>
      </c>
      <c r="M78" s="30">
        <f t="shared" si="8"/>
        <v>14</v>
      </c>
      <c r="N78" s="30">
        <f t="shared" si="9"/>
        <v>6.9</v>
      </c>
      <c r="O78" s="30">
        <f t="shared" si="10"/>
        <v>45.29032258064516</v>
      </c>
      <c r="P78" s="28">
        <f t="shared" si="7"/>
        <v>66.190322580645159</v>
      </c>
      <c r="Q78" s="20"/>
      <c r="R78" s="28">
        <f t="shared" si="11"/>
        <v>66.190322580645159</v>
      </c>
      <c r="S78" s="77">
        <f t="shared" si="12"/>
        <v>126</v>
      </c>
      <c r="T78" s="75"/>
    </row>
    <row r="79" spans="1:20" s="21" customFormat="1" ht="30">
      <c r="A79" s="43">
        <v>75</v>
      </c>
      <c r="B79" s="49" t="s">
        <v>305</v>
      </c>
      <c r="C79" s="90"/>
      <c r="D79" s="49" t="s">
        <v>303</v>
      </c>
      <c r="E79" s="91">
        <v>8</v>
      </c>
      <c r="F79" s="49" t="s">
        <v>304</v>
      </c>
      <c r="G79" s="67">
        <v>18</v>
      </c>
      <c r="H79" s="29"/>
      <c r="I79" s="29"/>
      <c r="J79" s="29"/>
      <c r="K79" s="29"/>
      <c r="L79" s="29" t="str">
        <f t="shared" si="13"/>
        <v/>
      </c>
      <c r="M79" s="30">
        <f t="shared" si="8"/>
        <v>18</v>
      </c>
      <c r="N79" s="30" t="str">
        <f t="shared" si="9"/>
        <v>0</v>
      </c>
      <c r="O79" s="30" t="str">
        <f t="shared" si="10"/>
        <v>0</v>
      </c>
      <c r="P79" s="28">
        <f t="shared" si="7"/>
        <v>18</v>
      </c>
      <c r="Q79" s="20"/>
      <c r="R79" s="28">
        <f t="shared" si="11"/>
        <v>18</v>
      </c>
      <c r="S79" s="77">
        <f t="shared" si="12"/>
        <v>176</v>
      </c>
      <c r="T79" s="75"/>
    </row>
    <row r="80" spans="1:20" s="21" customFormat="1" ht="30">
      <c r="A80" s="43">
        <v>76</v>
      </c>
      <c r="B80" s="49" t="s">
        <v>309</v>
      </c>
      <c r="C80" s="50">
        <v>7002</v>
      </c>
      <c r="D80" s="42" t="s">
        <v>307</v>
      </c>
      <c r="E80" s="44" t="s">
        <v>142</v>
      </c>
      <c r="F80" s="42" t="s">
        <v>308</v>
      </c>
      <c r="G80" s="67">
        <v>24</v>
      </c>
      <c r="H80" s="29"/>
      <c r="I80" s="29">
        <v>9.6</v>
      </c>
      <c r="J80" s="29"/>
      <c r="K80" s="67">
        <v>1.37</v>
      </c>
      <c r="L80" s="29">
        <f t="shared" si="13"/>
        <v>97.000000000000014</v>
      </c>
      <c r="M80" s="30">
        <f t="shared" si="8"/>
        <v>24</v>
      </c>
      <c r="N80" s="30">
        <f t="shared" si="9"/>
        <v>9.6</v>
      </c>
      <c r="O80" s="30">
        <f t="shared" si="10"/>
        <v>29.806451612903221</v>
      </c>
      <c r="P80" s="28">
        <f t="shared" si="7"/>
        <v>63.406451612903226</v>
      </c>
      <c r="Q80" s="20"/>
      <c r="R80" s="28">
        <f t="shared" si="11"/>
        <v>63.406451612903226</v>
      </c>
      <c r="S80" s="77">
        <f t="shared" si="12"/>
        <v>135</v>
      </c>
      <c r="T80" s="75"/>
    </row>
    <row r="81" spans="1:20" s="21" customFormat="1" ht="30">
      <c r="A81" s="43">
        <v>77</v>
      </c>
      <c r="B81" s="49" t="s">
        <v>323</v>
      </c>
      <c r="C81" s="50" t="s">
        <v>324</v>
      </c>
      <c r="D81" s="42" t="s">
        <v>321</v>
      </c>
      <c r="E81" s="44">
        <v>8</v>
      </c>
      <c r="F81" s="42" t="s">
        <v>322</v>
      </c>
      <c r="G81" s="67">
        <v>8</v>
      </c>
      <c r="H81" s="29"/>
      <c r="I81" s="67">
        <v>3</v>
      </c>
      <c r="J81" s="29"/>
      <c r="K81" s="67">
        <v>0.56000000000000005</v>
      </c>
      <c r="L81" s="29">
        <f t="shared" si="13"/>
        <v>56.000000000000007</v>
      </c>
      <c r="M81" s="30">
        <f t="shared" si="8"/>
        <v>8</v>
      </c>
      <c r="N81" s="30">
        <f t="shared" si="9"/>
        <v>3</v>
      </c>
      <c r="O81" s="30">
        <f t="shared" si="10"/>
        <v>45.677419354838712</v>
      </c>
      <c r="P81" s="28">
        <f t="shared" si="7"/>
        <v>56.677419354838712</v>
      </c>
      <c r="Q81" s="20"/>
      <c r="R81" s="28">
        <f t="shared" si="11"/>
        <v>56.677419354838712</v>
      </c>
      <c r="S81" s="77">
        <f t="shared" si="12"/>
        <v>146</v>
      </c>
      <c r="T81" s="75"/>
    </row>
    <row r="82" spans="1:20" s="21" customFormat="1" ht="30">
      <c r="A82" s="43">
        <v>78</v>
      </c>
      <c r="B82" s="49" t="s">
        <v>325</v>
      </c>
      <c r="C82" s="50" t="s">
        <v>326</v>
      </c>
      <c r="D82" s="42" t="s">
        <v>321</v>
      </c>
      <c r="E82" s="44">
        <v>8</v>
      </c>
      <c r="F82" s="42" t="s">
        <v>322</v>
      </c>
      <c r="G82" s="67">
        <v>12</v>
      </c>
      <c r="H82" s="29"/>
      <c r="I82" s="67">
        <v>4</v>
      </c>
      <c r="J82" s="29"/>
      <c r="K82" s="67">
        <v>0.48</v>
      </c>
      <c r="L82" s="29">
        <f t="shared" si="13"/>
        <v>48</v>
      </c>
      <c r="M82" s="30">
        <f t="shared" si="8"/>
        <v>12</v>
      </c>
      <c r="N82" s="30">
        <f t="shared" si="9"/>
        <v>4</v>
      </c>
      <c r="O82" s="30">
        <f t="shared" si="10"/>
        <v>48.774193548387096</v>
      </c>
      <c r="P82" s="28">
        <f t="shared" si="7"/>
        <v>64.774193548387103</v>
      </c>
      <c r="Q82" s="20"/>
      <c r="R82" s="28">
        <f t="shared" si="11"/>
        <v>64.774193548387103</v>
      </c>
      <c r="S82" s="77">
        <f t="shared" si="12"/>
        <v>130</v>
      </c>
      <c r="T82" s="75"/>
    </row>
    <row r="83" spans="1:20" s="21" customFormat="1" ht="30">
      <c r="A83" s="43">
        <v>79</v>
      </c>
      <c r="B83" s="42" t="s">
        <v>327</v>
      </c>
      <c r="C83" s="50" t="s">
        <v>328</v>
      </c>
      <c r="D83" s="42" t="s">
        <v>321</v>
      </c>
      <c r="E83" s="44">
        <v>8</v>
      </c>
      <c r="F83" s="42" t="s">
        <v>322</v>
      </c>
      <c r="G83" s="67">
        <v>21</v>
      </c>
      <c r="H83" s="29"/>
      <c r="I83" s="67">
        <v>8</v>
      </c>
      <c r="J83" s="29"/>
      <c r="K83" s="67">
        <v>0.26</v>
      </c>
      <c r="L83" s="29">
        <f t="shared" si="13"/>
        <v>26</v>
      </c>
      <c r="M83" s="30">
        <f t="shared" si="8"/>
        <v>21</v>
      </c>
      <c r="N83" s="30">
        <f t="shared" si="9"/>
        <v>8</v>
      </c>
      <c r="O83" s="30">
        <f t="shared" si="10"/>
        <v>57.29032258064516</v>
      </c>
      <c r="P83" s="28">
        <f t="shared" si="7"/>
        <v>86.290322580645153</v>
      </c>
      <c r="Q83" s="20"/>
      <c r="R83" s="28">
        <f t="shared" si="11"/>
        <v>86.290322580645153</v>
      </c>
      <c r="S83" s="77">
        <f t="shared" si="12"/>
        <v>37</v>
      </c>
      <c r="T83" s="75"/>
    </row>
    <row r="84" spans="1:20" s="21" customFormat="1" ht="30">
      <c r="A84" s="43">
        <v>80</v>
      </c>
      <c r="B84" s="58" t="s">
        <v>329</v>
      </c>
      <c r="C84" s="88" t="s">
        <v>330</v>
      </c>
      <c r="D84" s="58" t="s">
        <v>321</v>
      </c>
      <c r="E84" s="89">
        <v>8</v>
      </c>
      <c r="F84" s="58" t="s">
        <v>322</v>
      </c>
      <c r="G84" s="67">
        <v>7</v>
      </c>
      <c r="H84" s="29"/>
      <c r="I84" s="67">
        <v>4</v>
      </c>
      <c r="J84" s="29"/>
      <c r="K84" s="67">
        <v>1.04</v>
      </c>
      <c r="L84" s="29">
        <f t="shared" si="13"/>
        <v>64</v>
      </c>
      <c r="M84" s="30">
        <f t="shared" si="8"/>
        <v>7</v>
      </c>
      <c r="N84" s="30">
        <f t="shared" si="9"/>
        <v>4</v>
      </c>
      <c r="O84" s="30">
        <f t="shared" si="10"/>
        <v>42.58064516129032</v>
      </c>
      <c r="P84" s="28">
        <f t="shared" si="7"/>
        <v>53.58064516129032</v>
      </c>
      <c r="Q84" s="20"/>
      <c r="R84" s="28">
        <f t="shared" si="11"/>
        <v>53.58064516129032</v>
      </c>
      <c r="S84" s="77">
        <f t="shared" si="12"/>
        <v>150</v>
      </c>
      <c r="T84" s="75"/>
    </row>
    <row r="85" spans="1:20" s="21" customFormat="1" ht="30.75" thickBot="1">
      <c r="A85" s="43">
        <v>81</v>
      </c>
      <c r="B85" s="58" t="s">
        <v>331</v>
      </c>
      <c r="C85" s="88" t="s">
        <v>332</v>
      </c>
      <c r="D85" s="58" t="s">
        <v>321</v>
      </c>
      <c r="E85" s="89">
        <v>8</v>
      </c>
      <c r="F85" s="58" t="s">
        <v>322</v>
      </c>
      <c r="G85" s="67">
        <v>20</v>
      </c>
      <c r="H85" s="29"/>
      <c r="I85" s="67">
        <v>4</v>
      </c>
      <c r="J85" s="29"/>
      <c r="K85" s="67">
        <v>0.28999999999999998</v>
      </c>
      <c r="L85" s="29">
        <f t="shared" si="13"/>
        <v>28.999999999999996</v>
      </c>
      <c r="M85" s="30">
        <f t="shared" si="8"/>
        <v>20</v>
      </c>
      <c r="N85" s="30">
        <f t="shared" si="9"/>
        <v>4</v>
      </c>
      <c r="O85" s="30">
        <f t="shared" si="10"/>
        <v>56.129032258064512</v>
      </c>
      <c r="P85" s="28">
        <f t="shared" si="7"/>
        <v>80.129032258064512</v>
      </c>
      <c r="Q85" s="20"/>
      <c r="R85" s="28">
        <f t="shared" si="11"/>
        <v>80.129032258064512</v>
      </c>
      <c r="S85" s="77">
        <f t="shared" si="12"/>
        <v>67</v>
      </c>
      <c r="T85" s="75"/>
    </row>
    <row r="86" spans="1:20" s="21" customFormat="1" ht="32.25" thickBot="1">
      <c r="A86" s="43">
        <v>82</v>
      </c>
      <c r="B86" s="146" t="s">
        <v>340</v>
      </c>
      <c r="C86" s="50" t="s">
        <v>341</v>
      </c>
      <c r="D86" s="42" t="s">
        <v>337</v>
      </c>
      <c r="E86" s="44">
        <v>8</v>
      </c>
      <c r="F86" s="42" t="s">
        <v>338</v>
      </c>
      <c r="G86" s="67">
        <v>20</v>
      </c>
      <c r="H86" s="29"/>
      <c r="I86" s="29">
        <v>6</v>
      </c>
      <c r="J86" s="29"/>
      <c r="K86" s="29">
        <v>0.27</v>
      </c>
      <c r="L86" s="29">
        <f t="shared" si="13"/>
        <v>27</v>
      </c>
      <c r="M86" s="30">
        <f t="shared" si="8"/>
        <v>20</v>
      </c>
      <c r="N86" s="30">
        <f t="shared" si="9"/>
        <v>6</v>
      </c>
      <c r="O86" s="30">
        <f t="shared" si="10"/>
        <v>56.903225806451609</v>
      </c>
      <c r="P86" s="28">
        <f t="shared" si="7"/>
        <v>82.903225806451616</v>
      </c>
      <c r="Q86" s="20"/>
      <c r="R86" s="28">
        <f t="shared" si="11"/>
        <v>82.903225806451616</v>
      </c>
      <c r="S86" s="77">
        <f t="shared" si="12"/>
        <v>57</v>
      </c>
      <c r="T86" s="75"/>
    </row>
    <row r="87" spans="1:20" s="21" customFormat="1" ht="30">
      <c r="A87" s="43">
        <v>83</v>
      </c>
      <c r="B87" s="104" t="s">
        <v>342</v>
      </c>
      <c r="C87" s="50" t="s">
        <v>343</v>
      </c>
      <c r="D87" s="42" t="s">
        <v>337</v>
      </c>
      <c r="E87" s="44">
        <v>8</v>
      </c>
      <c r="F87" s="42" t="s">
        <v>338</v>
      </c>
      <c r="G87" s="67">
        <v>20</v>
      </c>
      <c r="H87" s="29"/>
      <c r="I87" s="29">
        <v>7</v>
      </c>
      <c r="J87" s="29"/>
      <c r="K87" s="29">
        <v>0.33</v>
      </c>
      <c r="L87" s="29">
        <f t="shared" si="13"/>
        <v>33</v>
      </c>
      <c r="M87" s="30">
        <f t="shared" si="8"/>
        <v>20</v>
      </c>
      <c r="N87" s="30">
        <f t="shared" si="9"/>
        <v>7</v>
      </c>
      <c r="O87" s="30">
        <f t="shared" si="10"/>
        <v>54.58064516129032</v>
      </c>
      <c r="P87" s="28">
        <f t="shared" si="7"/>
        <v>81.58064516129032</v>
      </c>
      <c r="Q87" s="20"/>
      <c r="R87" s="28">
        <f t="shared" si="11"/>
        <v>81.58064516129032</v>
      </c>
      <c r="S87" s="77">
        <f t="shared" si="12"/>
        <v>61</v>
      </c>
      <c r="T87" s="75"/>
    </row>
    <row r="88" spans="1:20" s="21" customFormat="1" ht="45">
      <c r="A88" s="43">
        <v>84</v>
      </c>
      <c r="B88" s="49" t="s">
        <v>352</v>
      </c>
      <c r="C88" s="50" t="s">
        <v>353</v>
      </c>
      <c r="D88" s="42" t="s">
        <v>350</v>
      </c>
      <c r="E88" s="44">
        <v>7</v>
      </c>
      <c r="F88" s="42" t="s">
        <v>351</v>
      </c>
      <c r="G88" s="67">
        <v>20</v>
      </c>
      <c r="H88" s="29"/>
      <c r="I88" s="29">
        <v>8</v>
      </c>
      <c r="J88" s="29"/>
      <c r="K88" s="67">
        <v>0.41</v>
      </c>
      <c r="L88" s="29">
        <f t="shared" si="13"/>
        <v>41</v>
      </c>
      <c r="M88" s="30">
        <f t="shared" si="8"/>
        <v>20</v>
      </c>
      <c r="N88" s="30">
        <f t="shared" si="9"/>
        <v>8</v>
      </c>
      <c r="O88" s="30">
        <f t="shared" si="10"/>
        <v>51.483870967741936</v>
      </c>
      <c r="P88" s="28">
        <f t="shared" si="7"/>
        <v>79.483870967741936</v>
      </c>
      <c r="Q88" s="20"/>
      <c r="R88" s="28">
        <f t="shared" si="11"/>
        <v>79.483870967741936</v>
      </c>
      <c r="S88" s="77">
        <f t="shared" si="12"/>
        <v>69</v>
      </c>
      <c r="T88" s="75"/>
    </row>
    <row r="89" spans="1:20" s="21" customFormat="1" ht="45">
      <c r="A89" s="43">
        <v>85</v>
      </c>
      <c r="B89" s="49" t="s">
        <v>354</v>
      </c>
      <c r="C89" s="50" t="s">
        <v>355</v>
      </c>
      <c r="D89" s="42" t="s">
        <v>350</v>
      </c>
      <c r="E89" s="44">
        <v>7</v>
      </c>
      <c r="F89" s="42" t="s">
        <v>351</v>
      </c>
      <c r="G89" s="67">
        <v>20</v>
      </c>
      <c r="H89" s="29"/>
      <c r="I89" s="29">
        <v>8</v>
      </c>
      <c r="J89" s="29"/>
      <c r="K89" s="67">
        <v>1.07</v>
      </c>
      <c r="L89" s="29">
        <f t="shared" si="13"/>
        <v>67</v>
      </c>
      <c r="M89" s="30">
        <f t="shared" si="8"/>
        <v>20</v>
      </c>
      <c r="N89" s="30">
        <f t="shared" si="9"/>
        <v>8</v>
      </c>
      <c r="O89" s="30">
        <f t="shared" si="10"/>
        <v>41.41935483870968</v>
      </c>
      <c r="P89" s="28">
        <f t="shared" si="7"/>
        <v>69.41935483870968</v>
      </c>
      <c r="Q89" s="20"/>
      <c r="R89" s="28">
        <f t="shared" si="11"/>
        <v>69.41935483870968</v>
      </c>
      <c r="S89" s="77">
        <f t="shared" si="12"/>
        <v>120</v>
      </c>
      <c r="T89" s="75"/>
    </row>
    <row r="90" spans="1:20" s="21" customFormat="1" ht="30">
      <c r="A90" s="43">
        <v>86</v>
      </c>
      <c r="B90" s="49" t="s">
        <v>361</v>
      </c>
      <c r="C90" s="50"/>
      <c r="D90" s="42" t="s">
        <v>358</v>
      </c>
      <c r="E90" s="44">
        <v>7</v>
      </c>
      <c r="F90" s="42" t="s">
        <v>360</v>
      </c>
      <c r="G90" s="67">
        <v>24</v>
      </c>
      <c r="H90" s="29"/>
      <c r="I90" s="67">
        <v>10</v>
      </c>
      <c r="J90" s="29"/>
      <c r="K90" s="67">
        <v>0.45</v>
      </c>
      <c r="L90" s="29">
        <f t="shared" si="13"/>
        <v>45</v>
      </c>
      <c r="M90" s="30">
        <f t="shared" si="8"/>
        <v>24</v>
      </c>
      <c r="N90" s="30">
        <f t="shared" si="9"/>
        <v>10</v>
      </c>
      <c r="O90" s="30">
        <f t="shared" si="10"/>
        <v>49.935483870967744</v>
      </c>
      <c r="P90" s="28">
        <f t="shared" si="7"/>
        <v>83.935483870967744</v>
      </c>
      <c r="Q90" s="20"/>
      <c r="R90" s="28">
        <f t="shared" si="11"/>
        <v>83.935483870967744</v>
      </c>
      <c r="S90" s="77">
        <f t="shared" si="12"/>
        <v>49</v>
      </c>
      <c r="T90" s="75"/>
    </row>
    <row r="91" spans="1:20" s="21" customFormat="1" ht="30">
      <c r="A91" s="43">
        <v>87</v>
      </c>
      <c r="B91" s="49" t="s">
        <v>362</v>
      </c>
      <c r="C91" s="50"/>
      <c r="D91" s="42" t="s">
        <v>358</v>
      </c>
      <c r="E91" s="44">
        <v>7</v>
      </c>
      <c r="F91" s="42" t="s">
        <v>360</v>
      </c>
      <c r="G91" s="67">
        <v>23</v>
      </c>
      <c r="H91" s="29"/>
      <c r="I91" s="67">
        <v>7</v>
      </c>
      <c r="J91" s="29"/>
      <c r="K91" s="67">
        <v>1.05</v>
      </c>
      <c r="L91" s="29">
        <f t="shared" si="13"/>
        <v>65</v>
      </c>
      <c r="M91" s="30">
        <f t="shared" si="8"/>
        <v>23</v>
      </c>
      <c r="N91" s="30">
        <f t="shared" si="9"/>
        <v>7</v>
      </c>
      <c r="O91" s="30">
        <f t="shared" si="10"/>
        <v>42.193548387096776</v>
      </c>
      <c r="P91" s="28">
        <f t="shared" si="7"/>
        <v>72.193548387096769</v>
      </c>
      <c r="Q91" s="20"/>
      <c r="R91" s="28">
        <f t="shared" si="11"/>
        <v>72.193548387096769</v>
      </c>
      <c r="S91" s="77">
        <f t="shared" si="12"/>
        <v>106</v>
      </c>
      <c r="T91" s="75"/>
    </row>
    <row r="92" spans="1:20" s="21" customFormat="1" ht="30">
      <c r="A92" s="43">
        <v>88</v>
      </c>
      <c r="B92" s="42" t="s">
        <v>363</v>
      </c>
      <c r="C92" s="50"/>
      <c r="D92" s="42" t="s">
        <v>358</v>
      </c>
      <c r="E92" s="44">
        <v>7</v>
      </c>
      <c r="F92" s="42" t="s">
        <v>360</v>
      </c>
      <c r="G92" s="67">
        <v>20</v>
      </c>
      <c r="H92" s="29"/>
      <c r="I92" s="67">
        <v>0</v>
      </c>
      <c r="J92" s="29"/>
      <c r="K92" s="67">
        <v>0</v>
      </c>
      <c r="L92" s="29">
        <f t="shared" si="13"/>
        <v>0</v>
      </c>
      <c r="M92" s="30">
        <f t="shared" si="8"/>
        <v>20</v>
      </c>
      <c r="N92" s="30">
        <f t="shared" si="9"/>
        <v>0</v>
      </c>
      <c r="O92" s="30">
        <f t="shared" si="10"/>
        <v>67.354838709677423</v>
      </c>
      <c r="P92" s="28">
        <f t="shared" si="7"/>
        <v>87.354838709677423</v>
      </c>
      <c r="Q92" s="20"/>
      <c r="R92" s="28">
        <f t="shared" si="11"/>
        <v>87.354838709677423</v>
      </c>
      <c r="S92" s="77">
        <f t="shared" si="12"/>
        <v>32</v>
      </c>
      <c r="T92" s="75"/>
    </row>
    <row r="93" spans="1:20" s="21" customFormat="1" ht="30">
      <c r="A93" s="43">
        <v>89</v>
      </c>
      <c r="B93" s="58" t="s">
        <v>364</v>
      </c>
      <c r="C93" s="88"/>
      <c r="D93" s="42" t="s">
        <v>358</v>
      </c>
      <c r="E93" s="89">
        <v>7</v>
      </c>
      <c r="F93" s="42" t="s">
        <v>360</v>
      </c>
      <c r="G93" s="67">
        <v>16</v>
      </c>
      <c r="H93" s="29"/>
      <c r="I93" s="67">
        <v>5</v>
      </c>
      <c r="J93" s="29"/>
      <c r="K93" s="67">
        <v>0.48</v>
      </c>
      <c r="L93" s="29">
        <f t="shared" si="13"/>
        <v>48</v>
      </c>
      <c r="M93" s="30">
        <f t="shared" si="8"/>
        <v>16</v>
      </c>
      <c r="N93" s="30">
        <f t="shared" si="9"/>
        <v>5</v>
      </c>
      <c r="O93" s="30">
        <f t="shared" si="10"/>
        <v>48.774193548387096</v>
      </c>
      <c r="P93" s="28">
        <f t="shared" si="7"/>
        <v>69.774193548387103</v>
      </c>
      <c r="Q93" s="20"/>
      <c r="R93" s="28">
        <f t="shared" si="11"/>
        <v>69.774193548387103</v>
      </c>
      <c r="S93" s="77">
        <f t="shared" si="12"/>
        <v>117</v>
      </c>
      <c r="T93" s="75"/>
    </row>
    <row r="94" spans="1:20" ht="32.25" thickBot="1">
      <c r="A94" s="43">
        <v>90</v>
      </c>
      <c r="B94" s="151" t="s">
        <v>365</v>
      </c>
      <c r="C94" s="50"/>
      <c r="D94" s="42" t="s">
        <v>366</v>
      </c>
      <c r="E94" s="44">
        <v>7</v>
      </c>
      <c r="F94" s="42" t="s">
        <v>367</v>
      </c>
      <c r="G94" s="67">
        <v>30</v>
      </c>
      <c r="H94" s="29"/>
      <c r="I94" s="67">
        <v>10</v>
      </c>
      <c r="J94" s="29"/>
      <c r="K94" s="144">
        <v>0.19</v>
      </c>
      <c r="L94" s="29">
        <f t="shared" si="13"/>
        <v>19</v>
      </c>
      <c r="M94" s="30">
        <f t="shared" si="8"/>
        <v>30</v>
      </c>
      <c r="N94" s="30">
        <f t="shared" si="9"/>
        <v>10</v>
      </c>
      <c r="O94" s="30">
        <f t="shared" si="10"/>
        <v>60</v>
      </c>
      <c r="P94" s="28">
        <f t="shared" si="7"/>
        <v>100</v>
      </c>
      <c r="Q94" s="20"/>
      <c r="R94" s="28">
        <f t="shared" si="11"/>
        <v>100</v>
      </c>
      <c r="S94" s="77">
        <f t="shared" si="12"/>
        <v>1</v>
      </c>
      <c r="T94" s="75"/>
    </row>
    <row r="95" spans="1:20" ht="32.25" thickBot="1">
      <c r="A95" s="43">
        <v>91</v>
      </c>
      <c r="B95" s="151" t="s">
        <v>368</v>
      </c>
      <c r="C95" s="50"/>
      <c r="D95" s="42" t="s">
        <v>366</v>
      </c>
      <c r="E95" s="44">
        <v>7</v>
      </c>
      <c r="F95" s="42" t="s">
        <v>367</v>
      </c>
      <c r="G95" s="67">
        <v>20</v>
      </c>
      <c r="H95" s="29"/>
      <c r="I95" s="67">
        <v>8.5</v>
      </c>
      <c r="J95" s="29"/>
      <c r="K95" s="67">
        <v>0.39</v>
      </c>
      <c r="L95" s="29">
        <f t="shared" si="13"/>
        <v>39</v>
      </c>
      <c r="M95" s="30">
        <f t="shared" si="8"/>
        <v>20</v>
      </c>
      <c r="N95" s="30">
        <f t="shared" si="9"/>
        <v>8.5</v>
      </c>
      <c r="O95" s="30">
        <f t="shared" si="10"/>
        <v>52.258064516129032</v>
      </c>
      <c r="P95" s="28">
        <f t="shared" si="7"/>
        <v>80.758064516129025</v>
      </c>
      <c r="Q95" s="20"/>
      <c r="R95" s="28">
        <f t="shared" si="11"/>
        <v>80.758064516129025</v>
      </c>
      <c r="S95" s="77">
        <f t="shared" si="12"/>
        <v>64</v>
      </c>
      <c r="T95" s="75"/>
    </row>
    <row r="96" spans="1:20" ht="32.25" thickBot="1">
      <c r="A96" s="43">
        <v>92</v>
      </c>
      <c r="B96" s="151" t="s">
        <v>369</v>
      </c>
      <c r="C96" s="50"/>
      <c r="D96" s="42" t="s">
        <v>366</v>
      </c>
      <c r="E96" s="44">
        <v>7</v>
      </c>
      <c r="F96" s="42" t="s">
        <v>367</v>
      </c>
      <c r="G96" s="67">
        <v>29</v>
      </c>
      <c r="H96" s="29"/>
      <c r="I96" s="67">
        <v>8.5</v>
      </c>
      <c r="J96" s="29"/>
      <c r="K96" s="67">
        <v>0.39</v>
      </c>
      <c r="L96" s="29">
        <f t="shared" si="13"/>
        <v>39</v>
      </c>
      <c r="M96" s="30">
        <f t="shared" si="8"/>
        <v>29</v>
      </c>
      <c r="N96" s="30">
        <f t="shared" si="9"/>
        <v>8.5</v>
      </c>
      <c r="O96" s="30">
        <f t="shared" si="10"/>
        <v>52.258064516129032</v>
      </c>
      <c r="P96" s="28">
        <f t="shared" si="7"/>
        <v>89.758064516129025</v>
      </c>
      <c r="Q96" s="20"/>
      <c r="R96" s="28">
        <f t="shared" si="11"/>
        <v>89.758064516129025</v>
      </c>
      <c r="S96" s="77">
        <f t="shared" si="12"/>
        <v>20</v>
      </c>
      <c r="T96" s="75"/>
    </row>
    <row r="97" spans="1:20" ht="32.25" thickBot="1">
      <c r="A97" s="43">
        <v>93</v>
      </c>
      <c r="B97" s="151" t="s">
        <v>370</v>
      </c>
      <c r="C97" s="88"/>
      <c r="D97" s="58" t="s">
        <v>366</v>
      </c>
      <c r="E97" s="89">
        <v>7</v>
      </c>
      <c r="F97" s="42" t="s">
        <v>367</v>
      </c>
      <c r="G97" s="67">
        <v>14</v>
      </c>
      <c r="H97" s="29"/>
      <c r="I97" s="67">
        <v>8.5</v>
      </c>
      <c r="J97" s="29"/>
      <c r="K97" s="67">
        <v>0.32</v>
      </c>
      <c r="L97" s="29">
        <f t="shared" si="13"/>
        <v>32</v>
      </c>
      <c r="M97" s="30">
        <f t="shared" si="8"/>
        <v>14</v>
      </c>
      <c r="N97" s="30">
        <f t="shared" si="9"/>
        <v>8.5</v>
      </c>
      <c r="O97" s="30">
        <f t="shared" si="10"/>
        <v>54.967741935483872</v>
      </c>
      <c r="P97" s="28">
        <f t="shared" si="7"/>
        <v>77.467741935483872</v>
      </c>
      <c r="Q97" s="20"/>
      <c r="R97" s="28">
        <f t="shared" si="11"/>
        <v>77.467741935483872</v>
      </c>
      <c r="S97" s="77">
        <f t="shared" si="12"/>
        <v>79</v>
      </c>
      <c r="T97" s="75"/>
    </row>
    <row r="98" spans="1:20" ht="48" thickBot="1">
      <c r="A98" s="43">
        <v>94</v>
      </c>
      <c r="B98" s="151" t="s">
        <v>371</v>
      </c>
      <c r="C98" s="88"/>
      <c r="D98" s="58" t="s">
        <v>366</v>
      </c>
      <c r="E98" s="89">
        <v>7</v>
      </c>
      <c r="F98" s="42" t="s">
        <v>367</v>
      </c>
      <c r="G98" s="67">
        <v>4</v>
      </c>
      <c r="H98" s="29"/>
      <c r="I98" s="67">
        <v>8</v>
      </c>
      <c r="J98" s="29"/>
      <c r="K98" s="67">
        <v>0.33</v>
      </c>
      <c r="L98" s="29">
        <f t="shared" si="13"/>
        <v>33</v>
      </c>
      <c r="M98" s="30">
        <f t="shared" si="8"/>
        <v>4</v>
      </c>
      <c r="N98" s="30">
        <f t="shared" si="9"/>
        <v>8</v>
      </c>
      <c r="O98" s="30">
        <f t="shared" si="10"/>
        <v>54.58064516129032</v>
      </c>
      <c r="P98" s="28">
        <f t="shared" si="7"/>
        <v>66.58064516129032</v>
      </c>
      <c r="Q98" s="20"/>
      <c r="R98" s="28">
        <f t="shared" si="11"/>
        <v>66.58064516129032</v>
      </c>
      <c r="S98" s="77">
        <f t="shared" si="12"/>
        <v>125</v>
      </c>
      <c r="T98" s="75"/>
    </row>
    <row r="99" spans="1:20" ht="32.25" thickBot="1">
      <c r="A99" s="43">
        <v>95</v>
      </c>
      <c r="B99" s="151" t="s">
        <v>372</v>
      </c>
      <c r="C99" s="50"/>
      <c r="D99" s="42" t="s">
        <v>366</v>
      </c>
      <c r="E99" s="44">
        <v>7</v>
      </c>
      <c r="F99" s="42" t="s">
        <v>367</v>
      </c>
      <c r="G99" s="67">
        <v>17</v>
      </c>
      <c r="H99" s="29"/>
      <c r="I99" s="67">
        <v>6.5</v>
      </c>
      <c r="J99" s="29"/>
      <c r="K99" s="67">
        <v>0.46</v>
      </c>
      <c r="L99" s="29">
        <f t="shared" si="13"/>
        <v>46</v>
      </c>
      <c r="M99" s="30">
        <f t="shared" si="8"/>
        <v>17</v>
      </c>
      <c r="N99" s="30">
        <f t="shared" si="9"/>
        <v>6.5</v>
      </c>
      <c r="O99" s="30">
        <f t="shared" si="10"/>
        <v>49.548387096774192</v>
      </c>
      <c r="P99" s="28">
        <f t="shared" si="7"/>
        <v>73.048387096774192</v>
      </c>
      <c r="Q99" s="20"/>
      <c r="R99" s="28">
        <f t="shared" si="11"/>
        <v>73.048387096774192</v>
      </c>
      <c r="S99" s="77">
        <f t="shared" si="12"/>
        <v>102</v>
      </c>
      <c r="T99" s="75"/>
    </row>
    <row r="100" spans="1:20" ht="32.25" thickBot="1">
      <c r="A100" s="43">
        <v>96</v>
      </c>
      <c r="B100" s="151" t="s">
        <v>373</v>
      </c>
      <c r="C100" s="50"/>
      <c r="D100" s="42" t="s">
        <v>366</v>
      </c>
      <c r="E100" s="44">
        <v>7</v>
      </c>
      <c r="F100" s="42" t="s">
        <v>367</v>
      </c>
      <c r="G100" s="67">
        <v>28</v>
      </c>
      <c r="H100" s="29"/>
      <c r="I100" s="67">
        <v>10</v>
      </c>
      <c r="J100" s="29"/>
      <c r="K100" s="67">
        <v>0.23</v>
      </c>
      <c r="L100" s="29">
        <f t="shared" si="13"/>
        <v>23</v>
      </c>
      <c r="M100" s="30">
        <f t="shared" si="8"/>
        <v>28</v>
      </c>
      <c r="N100" s="30">
        <f t="shared" si="9"/>
        <v>10</v>
      </c>
      <c r="O100" s="30">
        <f t="shared" si="10"/>
        <v>58.451612903225808</v>
      </c>
      <c r="P100" s="28">
        <f t="shared" si="7"/>
        <v>96.451612903225808</v>
      </c>
      <c r="Q100" s="20"/>
      <c r="R100" s="28">
        <f t="shared" si="11"/>
        <v>96.451612903225808</v>
      </c>
      <c r="S100" s="77">
        <f t="shared" si="12"/>
        <v>3</v>
      </c>
      <c r="T100" s="75"/>
    </row>
    <row r="101" spans="1:20" ht="30.75" customHeight="1" thickBot="1">
      <c r="A101" s="43">
        <v>97</v>
      </c>
      <c r="B101" s="152" t="s">
        <v>374</v>
      </c>
      <c r="C101" s="90"/>
      <c r="D101" s="49" t="s">
        <v>366</v>
      </c>
      <c r="E101" s="91">
        <v>7</v>
      </c>
      <c r="F101" s="42" t="s">
        <v>367</v>
      </c>
      <c r="G101" s="67">
        <v>17</v>
      </c>
      <c r="H101" s="29"/>
      <c r="I101" s="67">
        <v>9</v>
      </c>
      <c r="J101" s="29"/>
      <c r="K101" s="115">
        <v>0.28999999999999998</v>
      </c>
      <c r="L101" s="29">
        <f t="shared" si="13"/>
        <v>28.999999999999996</v>
      </c>
      <c r="M101" s="30">
        <f t="shared" si="8"/>
        <v>17</v>
      </c>
      <c r="N101" s="30">
        <f t="shared" si="9"/>
        <v>9</v>
      </c>
      <c r="O101" s="30">
        <f t="shared" si="10"/>
        <v>56.129032258064512</v>
      </c>
      <c r="P101" s="28">
        <f t="shared" si="7"/>
        <v>82.129032258064512</v>
      </c>
      <c r="Q101" s="20"/>
      <c r="R101" s="28">
        <f t="shared" si="11"/>
        <v>82.129032258064512</v>
      </c>
      <c r="S101" s="77">
        <f t="shared" si="12"/>
        <v>60</v>
      </c>
      <c r="T101" s="75"/>
    </row>
    <row r="102" spans="1:20" ht="35.25" customHeight="1" thickBot="1">
      <c r="A102" s="43">
        <v>98</v>
      </c>
      <c r="B102" s="151" t="s">
        <v>375</v>
      </c>
      <c r="C102" s="50"/>
      <c r="D102" s="42" t="s">
        <v>366</v>
      </c>
      <c r="E102" s="44">
        <v>7</v>
      </c>
      <c r="F102" s="42" t="s">
        <v>367</v>
      </c>
      <c r="G102" s="67">
        <v>18</v>
      </c>
      <c r="H102" s="29"/>
      <c r="I102" s="67"/>
      <c r="J102" s="29"/>
      <c r="K102" s="67"/>
      <c r="L102" s="29" t="str">
        <f t="shared" si="13"/>
        <v/>
      </c>
      <c r="M102" s="30">
        <f t="shared" si="8"/>
        <v>18</v>
      </c>
      <c r="N102" s="30" t="str">
        <f t="shared" si="9"/>
        <v>0</v>
      </c>
      <c r="O102" s="30" t="str">
        <f t="shared" si="10"/>
        <v>0</v>
      </c>
      <c r="P102" s="28">
        <f t="shared" si="7"/>
        <v>18</v>
      </c>
      <c r="Q102" s="20"/>
      <c r="R102" s="28">
        <f t="shared" si="11"/>
        <v>18</v>
      </c>
      <c r="S102" s="77">
        <f t="shared" si="12"/>
        <v>176</v>
      </c>
      <c r="T102" s="75"/>
    </row>
    <row r="103" spans="1:20" ht="28.5" customHeight="1" thickBot="1">
      <c r="A103" s="43">
        <v>99</v>
      </c>
      <c r="B103" s="151" t="s">
        <v>376</v>
      </c>
      <c r="C103" s="50"/>
      <c r="D103" s="42" t="s">
        <v>366</v>
      </c>
      <c r="E103" s="44">
        <v>7</v>
      </c>
      <c r="F103" s="42" t="s">
        <v>367</v>
      </c>
      <c r="G103" s="67">
        <v>30</v>
      </c>
      <c r="H103" s="29"/>
      <c r="I103" s="67">
        <v>8</v>
      </c>
      <c r="J103" s="29"/>
      <c r="K103" s="67">
        <v>0.28999999999999998</v>
      </c>
      <c r="L103" s="29">
        <f t="shared" si="13"/>
        <v>28.999999999999996</v>
      </c>
      <c r="M103" s="30">
        <f t="shared" si="8"/>
        <v>30</v>
      </c>
      <c r="N103" s="30">
        <f t="shared" si="9"/>
        <v>8</v>
      </c>
      <c r="O103" s="30">
        <f t="shared" si="10"/>
        <v>56.129032258064512</v>
      </c>
      <c r="P103" s="28">
        <f t="shared" si="7"/>
        <v>94.129032258064512</v>
      </c>
      <c r="Q103" s="20"/>
      <c r="R103" s="28">
        <f t="shared" si="11"/>
        <v>94.129032258064512</v>
      </c>
      <c r="S103" s="77">
        <f t="shared" si="12"/>
        <v>7</v>
      </c>
      <c r="T103" s="75"/>
    </row>
    <row r="104" spans="1:20" ht="30" customHeight="1" thickBot="1">
      <c r="A104" s="43">
        <v>100</v>
      </c>
      <c r="B104" s="151" t="s">
        <v>377</v>
      </c>
      <c r="C104" s="88"/>
      <c r="D104" s="58" t="s">
        <v>366</v>
      </c>
      <c r="E104" s="89">
        <v>7</v>
      </c>
      <c r="F104" s="42" t="s">
        <v>367</v>
      </c>
      <c r="G104" s="67">
        <v>30</v>
      </c>
      <c r="H104" s="29"/>
      <c r="I104" s="67">
        <v>10</v>
      </c>
      <c r="J104" s="29"/>
      <c r="K104" s="67">
        <v>0.23</v>
      </c>
      <c r="L104" s="29">
        <f t="shared" si="13"/>
        <v>23</v>
      </c>
      <c r="M104" s="30">
        <f t="shared" si="8"/>
        <v>30</v>
      </c>
      <c r="N104" s="30">
        <f t="shared" si="9"/>
        <v>10</v>
      </c>
      <c r="O104" s="30">
        <f t="shared" si="10"/>
        <v>58.451612903225808</v>
      </c>
      <c r="P104" s="28">
        <f t="shared" si="7"/>
        <v>98.451612903225808</v>
      </c>
      <c r="Q104" s="20"/>
      <c r="R104" s="28">
        <f t="shared" si="11"/>
        <v>98.451612903225808</v>
      </c>
      <c r="S104" s="77">
        <f t="shared" si="12"/>
        <v>2</v>
      </c>
      <c r="T104" s="75"/>
    </row>
    <row r="105" spans="1:20" ht="31.5" customHeight="1" thickBot="1">
      <c r="A105" s="43">
        <v>101</v>
      </c>
      <c r="B105" s="151" t="s">
        <v>378</v>
      </c>
      <c r="C105" s="88"/>
      <c r="D105" s="58" t="s">
        <v>366</v>
      </c>
      <c r="E105" s="89">
        <v>7</v>
      </c>
      <c r="F105" s="42" t="s">
        <v>367</v>
      </c>
      <c r="G105" s="67">
        <v>27</v>
      </c>
      <c r="H105" s="29"/>
      <c r="I105" s="67">
        <v>9</v>
      </c>
      <c r="J105" s="29"/>
      <c r="K105" s="67">
        <v>0.28999999999999998</v>
      </c>
      <c r="L105" s="29">
        <f t="shared" si="13"/>
        <v>28.999999999999996</v>
      </c>
      <c r="M105" s="30">
        <f t="shared" si="8"/>
        <v>27</v>
      </c>
      <c r="N105" s="30">
        <f t="shared" si="9"/>
        <v>9</v>
      </c>
      <c r="O105" s="30">
        <f t="shared" si="10"/>
        <v>56.129032258064512</v>
      </c>
      <c r="P105" s="28">
        <f t="shared" si="7"/>
        <v>92.129032258064512</v>
      </c>
      <c r="Q105" s="20"/>
      <c r="R105" s="28">
        <f t="shared" si="11"/>
        <v>92.129032258064512</v>
      </c>
      <c r="S105" s="77">
        <f t="shared" si="12"/>
        <v>11</v>
      </c>
      <c r="T105" s="75"/>
    </row>
    <row r="106" spans="1:20" ht="34.5" customHeight="1" thickBot="1">
      <c r="A106" s="43">
        <v>102</v>
      </c>
      <c r="B106" s="151" t="s">
        <v>379</v>
      </c>
      <c r="C106" s="50"/>
      <c r="D106" s="58" t="s">
        <v>366</v>
      </c>
      <c r="E106" s="89">
        <v>7</v>
      </c>
      <c r="F106" s="42" t="s">
        <v>367</v>
      </c>
      <c r="G106" s="67">
        <v>26</v>
      </c>
      <c r="H106" s="29"/>
      <c r="I106" s="67">
        <v>7</v>
      </c>
      <c r="J106" s="29"/>
      <c r="K106" s="67">
        <v>0.43</v>
      </c>
      <c r="L106" s="29">
        <f t="shared" si="13"/>
        <v>43</v>
      </c>
      <c r="M106" s="30">
        <f t="shared" si="8"/>
        <v>26</v>
      </c>
      <c r="N106" s="30">
        <f t="shared" si="9"/>
        <v>7</v>
      </c>
      <c r="O106" s="30">
        <f t="shared" si="10"/>
        <v>50.70967741935484</v>
      </c>
      <c r="P106" s="28">
        <f t="shared" si="7"/>
        <v>83.709677419354847</v>
      </c>
      <c r="Q106" s="20"/>
      <c r="R106" s="28">
        <f t="shared" si="11"/>
        <v>83.709677419354847</v>
      </c>
      <c r="S106" s="77">
        <f t="shared" si="12"/>
        <v>53</v>
      </c>
      <c r="T106" s="75"/>
    </row>
    <row r="107" spans="1:20" ht="32.25" customHeight="1">
      <c r="A107" s="43">
        <v>103</v>
      </c>
      <c r="B107" s="49" t="s">
        <v>380</v>
      </c>
      <c r="C107" s="50"/>
      <c r="D107" s="42" t="s">
        <v>358</v>
      </c>
      <c r="E107" s="89">
        <v>8</v>
      </c>
      <c r="F107" s="42" t="s">
        <v>359</v>
      </c>
      <c r="G107" s="67">
        <v>26</v>
      </c>
      <c r="H107" s="29"/>
      <c r="I107" s="67">
        <v>9.5</v>
      </c>
      <c r="J107" s="29"/>
      <c r="K107" s="67">
        <v>0.41</v>
      </c>
      <c r="L107" s="29">
        <f t="shared" si="13"/>
        <v>41</v>
      </c>
      <c r="M107" s="30">
        <f t="shared" si="8"/>
        <v>26</v>
      </c>
      <c r="N107" s="30">
        <f t="shared" si="9"/>
        <v>9.5</v>
      </c>
      <c r="O107" s="30">
        <f t="shared" si="10"/>
        <v>51.483870967741936</v>
      </c>
      <c r="P107" s="28">
        <f t="shared" si="7"/>
        <v>86.983870967741936</v>
      </c>
      <c r="Q107" s="20"/>
      <c r="R107" s="28">
        <f t="shared" si="11"/>
        <v>86.983870967741936</v>
      </c>
      <c r="S107" s="77">
        <f t="shared" si="12"/>
        <v>34</v>
      </c>
      <c r="T107" s="75"/>
    </row>
    <row r="108" spans="1:20" ht="32.25" customHeight="1">
      <c r="A108" s="43">
        <v>104</v>
      </c>
      <c r="B108" s="49" t="s">
        <v>381</v>
      </c>
      <c r="C108" s="50"/>
      <c r="D108" s="42" t="s">
        <v>358</v>
      </c>
      <c r="E108" s="89">
        <v>8</v>
      </c>
      <c r="F108" s="42" t="s">
        <v>359</v>
      </c>
      <c r="G108" s="67">
        <v>24</v>
      </c>
      <c r="H108" s="29"/>
      <c r="I108" s="67">
        <v>8.5</v>
      </c>
      <c r="J108" s="29"/>
      <c r="K108" s="67">
        <v>0.43</v>
      </c>
      <c r="L108" s="29">
        <f t="shared" si="13"/>
        <v>43</v>
      </c>
      <c r="M108" s="30">
        <f t="shared" si="8"/>
        <v>24</v>
      </c>
      <c r="N108" s="30">
        <f t="shared" si="9"/>
        <v>8.5</v>
      </c>
      <c r="O108" s="30">
        <f t="shared" si="10"/>
        <v>50.70967741935484</v>
      </c>
      <c r="P108" s="28">
        <f t="shared" si="7"/>
        <v>83.209677419354847</v>
      </c>
      <c r="Q108" s="20"/>
      <c r="R108" s="28">
        <f t="shared" si="11"/>
        <v>83.209677419354847</v>
      </c>
      <c r="S108" s="77">
        <f t="shared" si="12"/>
        <v>55</v>
      </c>
      <c r="T108" s="75"/>
    </row>
    <row r="109" spans="1:20" ht="32.25" customHeight="1">
      <c r="A109" s="43">
        <v>105</v>
      </c>
      <c r="B109" s="49" t="s">
        <v>401</v>
      </c>
      <c r="C109" s="50">
        <v>701</v>
      </c>
      <c r="D109" s="42" t="s">
        <v>399</v>
      </c>
      <c r="E109" s="44">
        <v>7</v>
      </c>
      <c r="F109" s="42" t="s">
        <v>400</v>
      </c>
      <c r="G109" s="67">
        <v>27</v>
      </c>
      <c r="H109" s="29"/>
      <c r="I109" s="29">
        <v>9</v>
      </c>
      <c r="J109" s="29"/>
      <c r="K109" s="29">
        <v>1.0900000000000001</v>
      </c>
      <c r="L109" s="29">
        <f t="shared" si="13"/>
        <v>69</v>
      </c>
      <c r="M109" s="30">
        <f t="shared" si="8"/>
        <v>27</v>
      </c>
      <c r="N109" s="30">
        <f t="shared" si="9"/>
        <v>9</v>
      </c>
      <c r="O109" s="30">
        <f t="shared" si="10"/>
        <v>40.645161290322577</v>
      </c>
      <c r="P109" s="28">
        <f t="shared" si="7"/>
        <v>76.645161290322577</v>
      </c>
      <c r="Q109" s="20"/>
      <c r="R109" s="28">
        <f t="shared" si="11"/>
        <v>76.645161290322577</v>
      </c>
      <c r="S109" s="77">
        <f t="shared" si="12"/>
        <v>82</v>
      </c>
      <c r="T109" s="75"/>
    </row>
    <row r="110" spans="1:20" ht="29.25" customHeight="1">
      <c r="A110" s="43">
        <v>106</v>
      </c>
      <c r="B110" s="49" t="s">
        <v>402</v>
      </c>
      <c r="C110" s="50">
        <v>801</v>
      </c>
      <c r="D110" s="42" t="s">
        <v>399</v>
      </c>
      <c r="E110" s="44">
        <v>8</v>
      </c>
      <c r="F110" s="42" t="s">
        <v>400</v>
      </c>
      <c r="G110" s="67">
        <v>22</v>
      </c>
      <c r="H110" s="29"/>
      <c r="I110" s="29">
        <v>6</v>
      </c>
      <c r="J110" s="29"/>
      <c r="K110" s="67">
        <v>2</v>
      </c>
      <c r="L110" s="29">
        <f t="shared" si="13"/>
        <v>120</v>
      </c>
      <c r="M110" s="30">
        <f t="shared" si="8"/>
        <v>22</v>
      </c>
      <c r="N110" s="30">
        <f t="shared" si="9"/>
        <v>6</v>
      </c>
      <c r="O110" s="30">
        <f t="shared" si="10"/>
        <v>20.903225806451612</v>
      </c>
      <c r="P110" s="28">
        <f t="shared" si="7"/>
        <v>48.903225806451616</v>
      </c>
      <c r="Q110" s="20"/>
      <c r="R110" s="28">
        <f t="shared" si="11"/>
        <v>48.903225806451616</v>
      </c>
      <c r="S110" s="77">
        <f t="shared" si="12"/>
        <v>154</v>
      </c>
      <c r="T110" s="75"/>
    </row>
    <row r="111" spans="1:20" ht="32.25" customHeight="1">
      <c r="A111" s="43">
        <v>107</v>
      </c>
      <c r="B111" s="49" t="s">
        <v>403</v>
      </c>
      <c r="C111" s="50">
        <v>802</v>
      </c>
      <c r="D111" s="42" t="s">
        <v>399</v>
      </c>
      <c r="E111" s="44">
        <v>8</v>
      </c>
      <c r="F111" s="42" t="s">
        <v>400</v>
      </c>
      <c r="G111" s="67">
        <v>26</v>
      </c>
      <c r="H111" s="29"/>
      <c r="I111" s="29">
        <v>8</v>
      </c>
      <c r="J111" s="29"/>
      <c r="K111" s="67">
        <v>1.08</v>
      </c>
      <c r="L111" s="29">
        <f t="shared" si="13"/>
        <v>68</v>
      </c>
      <c r="M111" s="30">
        <f t="shared" si="8"/>
        <v>26</v>
      </c>
      <c r="N111" s="30">
        <f t="shared" si="9"/>
        <v>8</v>
      </c>
      <c r="O111" s="30">
        <f t="shared" si="10"/>
        <v>41.032258064516128</v>
      </c>
      <c r="P111" s="28">
        <f t="shared" si="7"/>
        <v>75.032258064516128</v>
      </c>
      <c r="Q111" s="20"/>
      <c r="R111" s="28">
        <f t="shared" si="11"/>
        <v>75.032258064516128</v>
      </c>
      <c r="S111" s="77">
        <f t="shared" si="12"/>
        <v>88</v>
      </c>
      <c r="T111" s="75"/>
    </row>
    <row r="112" spans="1:20" ht="32.25" customHeight="1">
      <c r="A112" s="43">
        <v>108</v>
      </c>
      <c r="B112" s="49" t="s">
        <v>414</v>
      </c>
      <c r="C112" s="50">
        <v>705</v>
      </c>
      <c r="D112" s="42" t="s">
        <v>412</v>
      </c>
      <c r="E112" s="44" t="s">
        <v>106</v>
      </c>
      <c r="F112" s="42" t="s">
        <v>413</v>
      </c>
      <c r="G112" s="67">
        <v>22</v>
      </c>
      <c r="H112" s="29"/>
      <c r="I112" s="67">
        <v>8.5</v>
      </c>
      <c r="J112" s="29"/>
      <c r="K112" s="29">
        <v>0.56999999999999995</v>
      </c>
      <c r="L112" s="29">
        <f t="shared" si="13"/>
        <v>56.999999999999993</v>
      </c>
      <c r="M112" s="30">
        <f t="shared" si="8"/>
        <v>22</v>
      </c>
      <c r="N112" s="30">
        <f t="shared" si="9"/>
        <v>8.5</v>
      </c>
      <c r="O112" s="30">
        <f t="shared" si="10"/>
        <v>45.29032258064516</v>
      </c>
      <c r="P112" s="28">
        <f t="shared" si="7"/>
        <v>75.790322580645153</v>
      </c>
      <c r="Q112" s="20"/>
      <c r="R112" s="28">
        <f t="shared" si="11"/>
        <v>75.790322580645153</v>
      </c>
      <c r="S112" s="77">
        <f t="shared" si="12"/>
        <v>86</v>
      </c>
      <c r="T112" s="75"/>
    </row>
    <row r="113" spans="1:20" ht="30">
      <c r="A113" s="43">
        <v>109</v>
      </c>
      <c r="B113" s="49" t="s">
        <v>415</v>
      </c>
      <c r="C113" s="50">
        <v>706</v>
      </c>
      <c r="D113" s="42" t="s">
        <v>412</v>
      </c>
      <c r="E113" s="44" t="s">
        <v>106</v>
      </c>
      <c r="F113" s="42" t="s">
        <v>413</v>
      </c>
      <c r="G113" s="67">
        <v>22</v>
      </c>
      <c r="H113" s="29"/>
      <c r="I113" s="67">
        <v>9</v>
      </c>
      <c r="J113" s="29"/>
      <c r="K113" s="29">
        <v>0.55000000000000004</v>
      </c>
      <c r="L113" s="29">
        <f t="shared" si="13"/>
        <v>55.000000000000007</v>
      </c>
      <c r="M113" s="30">
        <f t="shared" si="8"/>
        <v>22</v>
      </c>
      <c r="N113" s="30">
        <f t="shared" si="9"/>
        <v>9</v>
      </c>
      <c r="O113" s="30">
        <f t="shared" si="10"/>
        <v>46.064516129032256</v>
      </c>
      <c r="P113" s="28">
        <f t="shared" si="7"/>
        <v>77.064516129032256</v>
      </c>
      <c r="Q113" s="20"/>
      <c r="R113" s="28">
        <f t="shared" si="11"/>
        <v>77.064516129032256</v>
      </c>
      <c r="S113" s="77">
        <f t="shared" si="12"/>
        <v>81</v>
      </c>
      <c r="T113" s="75"/>
    </row>
    <row r="114" spans="1:20" ht="30">
      <c r="A114" s="43">
        <v>110</v>
      </c>
      <c r="B114" s="160" t="s">
        <v>441</v>
      </c>
      <c r="C114" s="50">
        <v>420701</v>
      </c>
      <c r="D114" s="42" t="s">
        <v>440</v>
      </c>
      <c r="E114" s="44">
        <v>7</v>
      </c>
      <c r="F114" s="42" t="s">
        <v>439</v>
      </c>
      <c r="G114" s="67">
        <v>16</v>
      </c>
      <c r="H114" s="29"/>
      <c r="I114" s="29">
        <v>9</v>
      </c>
      <c r="J114" s="29"/>
      <c r="K114" s="29">
        <v>0.51</v>
      </c>
      <c r="L114" s="29">
        <f t="shared" si="13"/>
        <v>51</v>
      </c>
      <c r="M114" s="30">
        <f t="shared" si="8"/>
        <v>16</v>
      </c>
      <c r="N114" s="30">
        <f t="shared" si="9"/>
        <v>9</v>
      </c>
      <c r="O114" s="30">
        <f t="shared" si="10"/>
        <v>47.612903225806448</v>
      </c>
      <c r="P114" s="28">
        <f t="shared" si="7"/>
        <v>72.612903225806448</v>
      </c>
      <c r="Q114" s="20"/>
      <c r="R114" s="28">
        <f t="shared" si="11"/>
        <v>72.612903225806448</v>
      </c>
      <c r="S114" s="77">
        <f t="shared" si="12"/>
        <v>104</v>
      </c>
      <c r="T114" s="75"/>
    </row>
    <row r="115" spans="1:20" ht="30">
      <c r="A115" s="43">
        <v>111</v>
      </c>
      <c r="B115" s="160" t="s">
        <v>442</v>
      </c>
      <c r="C115" s="50">
        <v>420801</v>
      </c>
      <c r="D115" s="42" t="s">
        <v>440</v>
      </c>
      <c r="E115" s="44">
        <v>8</v>
      </c>
      <c r="F115" s="42" t="s">
        <v>443</v>
      </c>
      <c r="G115" s="67">
        <v>21</v>
      </c>
      <c r="H115" s="29"/>
      <c r="I115" s="29">
        <v>8</v>
      </c>
      <c r="J115" s="29"/>
      <c r="K115" s="29">
        <v>0.27</v>
      </c>
      <c r="L115" s="29">
        <f t="shared" si="13"/>
        <v>27</v>
      </c>
      <c r="M115" s="30">
        <f t="shared" si="8"/>
        <v>21</v>
      </c>
      <c r="N115" s="30">
        <f t="shared" si="9"/>
        <v>8</v>
      </c>
      <c r="O115" s="30">
        <f t="shared" si="10"/>
        <v>56.903225806451609</v>
      </c>
      <c r="P115" s="28">
        <f t="shared" si="7"/>
        <v>85.903225806451616</v>
      </c>
      <c r="Q115" s="20"/>
      <c r="R115" s="28">
        <f t="shared" si="11"/>
        <v>85.903225806451616</v>
      </c>
      <c r="S115" s="77">
        <f t="shared" si="12"/>
        <v>41</v>
      </c>
      <c r="T115" s="75"/>
    </row>
    <row r="116" spans="1:20" ht="30">
      <c r="A116" s="43">
        <v>112</v>
      </c>
      <c r="B116" s="49" t="s">
        <v>464</v>
      </c>
      <c r="C116" s="50"/>
      <c r="D116" s="42" t="s">
        <v>465</v>
      </c>
      <c r="E116" s="44" t="s">
        <v>297</v>
      </c>
      <c r="F116" s="42" t="s">
        <v>466</v>
      </c>
      <c r="G116" s="67">
        <v>15</v>
      </c>
      <c r="H116" s="29"/>
      <c r="I116" s="67">
        <v>9</v>
      </c>
      <c r="J116" s="29"/>
      <c r="K116" s="67">
        <v>0.45</v>
      </c>
      <c r="L116" s="29">
        <f t="shared" si="13"/>
        <v>45</v>
      </c>
      <c r="M116" s="30">
        <f t="shared" si="8"/>
        <v>15</v>
      </c>
      <c r="N116" s="30">
        <f t="shared" si="9"/>
        <v>9</v>
      </c>
      <c r="O116" s="30">
        <f t="shared" si="10"/>
        <v>49.935483870967744</v>
      </c>
      <c r="P116" s="28">
        <f t="shared" si="7"/>
        <v>73.935483870967744</v>
      </c>
      <c r="Q116" s="20"/>
      <c r="R116" s="28">
        <f t="shared" si="11"/>
        <v>73.935483870967744</v>
      </c>
      <c r="S116" s="77">
        <f t="shared" si="12"/>
        <v>96</v>
      </c>
      <c r="T116" s="75"/>
    </row>
    <row r="117" spans="1:20" ht="30">
      <c r="A117" s="43">
        <v>113</v>
      </c>
      <c r="B117" s="49" t="s">
        <v>467</v>
      </c>
      <c r="C117" s="50"/>
      <c r="D117" s="42" t="s">
        <v>465</v>
      </c>
      <c r="E117" s="44" t="s">
        <v>427</v>
      </c>
      <c r="F117" s="42" t="s">
        <v>466</v>
      </c>
      <c r="G117" s="67">
        <v>13</v>
      </c>
      <c r="H117" s="29"/>
      <c r="I117" s="67">
        <v>9</v>
      </c>
      <c r="J117" s="29"/>
      <c r="K117" s="67">
        <v>0.28999999999999998</v>
      </c>
      <c r="L117" s="29">
        <f t="shared" si="13"/>
        <v>28.999999999999996</v>
      </c>
      <c r="M117" s="30">
        <f t="shared" si="8"/>
        <v>13</v>
      </c>
      <c r="N117" s="30">
        <f t="shared" si="9"/>
        <v>9</v>
      </c>
      <c r="O117" s="30">
        <f t="shared" si="10"/>
        <v>56.129032258064512</v>
      </c>
      <c r="P117" s="28">
        <f t="shared" si="7"/>
        <v>78.129032258064512</v>
      </c>
      <c r="Q117" s="20"/>
      <c r="R117" s="28">
        <f t="shared" si="11"/>
        <v>78.129032258064512</v>
      </c>
      <c r="S117" s="77">
        <f t="shared" si="12"/>
        <v>75</v>
      </c>
      <c r="T117" s="75"/>
    </row>
    <row r="118" spans="1:20" ht="30">
      <c r="A118" s="43">
        <v>114</v>
      </c>
      <c r="B118" s="42" t="s">
        <v>468</v>
      </c>
      <c r="C118" s="50"/>
      <c r="D118" s="42" t="s">
        <v>465</v>
      </c>
      <c r="E118" s="44" t="s">
        <v>299</v>
      </c>
      <c r="F118" s="42" t="s">
        <v>466</v>
      </c>
      <c r="G118" s="67">
        <v>13</v>
      </c>
      <c r="H118" s="29"/>
      <c r="I118" s="67">
        <v>9</v>
      </c>
      <c r="J118" s="29"/>
      <c r="K118" s="67">
        <v>0.28000000000000003</v>
      </c>
      <c r="L118" s="29">
        <f t="shared" si="13"/>
        <v>28.000000000000004</v>
      </c>
      <c r="M118" s="30">
        <f t="shared" si="8"/>
        <v>13</v>
      </c>
      <c r="N118" s="30">
        <f t="shared" si="9"/>
        <v>9</v>
      </c>
      <c r="O118" s="30">
        <f t="shared" si="10"/>
        <v>56.516129032258064</v>
      </c>
      <c r="P118" s="28">
        <f t="shared" si="7"/>
        <v>78.516129032258064</v>
      </c>
      <c r="Q118" s="20"/>
      <c r="R118" s="28">
        <f t="shared" si="11"/>
        <v>78.516129032258064</v>
      </c>
      <c r="S118" s="77">
        <f t="shared" si="12"/>
        <v>74</v>
      </c>
      <c r="T118" s="75"/>
    </row>
    <row r="119" spans="1:20" ht="30">
      <c r="A119" s="43">
        <v>115</v>
      </c>
      <c r="B119" s="58" t="s">
        <v>469</v>
      </c>
      <c r="C119" s="88"/>
      <c r="D119" s="58" t="s">
        <v>465</v>
      </c>
      <c r="E119" s="89" t="s">
        <v>429</v>
      </c>
      <c r="F119" s="58" t="s">
        <v>466</v>
      </c>
      <c r="G119" s="67">
        <v>15</v>
      </c>
      <c r="H119" s="29"/>
      <c r="I119" s="67">
        <v>9.5</v>
      </c>
      <c r="J119" s="29"/>
      <c r="K119" s="67">
        <v>0.24</v>
      </c>
      <c r="L119" s="29">
        <f t="shared" si="13"/>
        <v>24</v>
      </c>
      <c r="M119" s="30">
        <f t="shared" si="8"/>
        <v>15</v>
      </c>
      <c r="N119" s="30">
        <f t="shared" si="9"/>
        <v>9.5</v>
      </c>
      <c r="O119" s="30">
        <f t="shared" si="10"/>
        <v>58.064516129032256</v>
      </c>
      <c r="P119" s="28">
        <f t="shared" si="7"/>
        <v>82.564516129032256</v>
      </c>
      <c r="Q119" s="20"/>
      <c r="R119" s="28">
        <f t="shared" si="11"/>
        <v>82.564516129032256</v>
      </c>
      <c r="S119" s="77">
        <f t="shared" si="12"/>
        <v>59</v>
      </c>
      <c r="T119" s="75"/>
    </row>
    <row r="120" spans="1:20" ht="30">
      <c r="A120" s="43">
        <v>116</v>
      </c>
      <c r="B120" s="58" t="s">
        <v>470</v>
      </c>
      <c r="C120" s="88"/>
      <c r="D120" s="58" t="s">
        <v>465</v>
      </c>
      <c r="E120" s="89" t="s">
        <v>429</v>
      </c>
      <c r="F120" s="58" t="s">
        <v>466</v>
      </c>
      <c r="G120" s="67">
        <v>18</v>
      </c>
      <c r="H120" s="29"/>
      <c r="I120" s="67">
        <v>9</v>
      </c>
      <c r="J120" s="29"/>
      <c r="K120" s="67">
        <v>0.4</v>
      </c>
      <c r="L120" s="29">
        <f t="shared" si="13"/>
        <v>40</v>
      </c>
      <c r="M120" s="30">
        <f t="shared" si="8"/>
        <v>18</v>
      </c>
      <c r="N120" s="30">
        <f t="shared" si="9"/>
        <v>9</v>
      </c>
      <c r="O120" s="30">
        <f t="shared" si="10"/>
        <v>51.87096774193548</v>
      </c>
      <c r="P120" s="28">
        <f t="shared" si="7"/>
        <v>78.870967741935488</v>
      </c>
      <c r="Q120" s="20"/>
      <c r="R120" s="28">
        <f t="shared" si="11"/>
        <v>78.870967741935488</v>
      </c>
      <c r="S120" s="77">
        <f t="shared" si="12"/>
        <v>72</v>
      </c>
      <c r="T120" s="75"/>
    </row>
    <row r="121" spans="1:20" ht="30">
      <c r="A121" s="43">
        <v>117</v>
      </c>
      <c r="B121" s="42" t="s">
        <v>471</v>
      </c>
      <c r="C121" s="50"/>
      <c r="D121" s="42" t="s">
        <v>465</v>
      </c>
      <c r="E121" s="44" t="s">
        <v>299</v>
      </c>
      <c r="F121" s="42" t="s">
        <v>466</v>
      </c>
      <c r="G121" s="67">
        <v>20</v>
      </c>
      <c r="H121" s="29"/>
      <c r="I121" s="67">
        <v>10</v>
      </c>
      <c r="J121" s="29"/>
      <c r="K121" s="67">
        <v>0.35</v>
      </c>
      <c r="L121" s="29">
        <f t="shared" si="13"/>
        <v>35</v>
      </c>
      <c r="M121" s="30">
        <f t="shared" si="8"/>
        <v>20</v>
      </c>
      <c r="N121" s="30">
        <f t="shared" si="9"/>
        <v>10</v>
      </c>
      <c r="O121" s="30">
        <f t="shared" si="10"/>
        <v>53.806451612903224</v>
      </c>
      <c r="P121" s="28">
        <f t="shared" si="7"/>
        <v>83.806451612903231</v>
      </c>
      <c r="Q121" s="20"/>
      <c r="R121" s="28">
        <f t="shared" si="11"/>
        <v>83.806451612903231</v>
      </c>
      <c r="S121" s="77">
        <f t="shared" si="12"/>
        <v>51</v>
      </c>
      <c r="T121" s="75"/>
    </row>
    <row r="122" spans="1:20" ht="30">
      <c r="A122" s="43">
        <v>118</v>
      </c>
      <c r="B122" s="42" t="s">
        <v>472</v>
      </c>
      <c r="C122" s="50"/>
      <c r="D122" s="42" t="s">
        <v>465</v>
      </c>
      <c r="E122" s="44" t="s">
        <v>299</v>
      </c>
      <c r="F122" s="42" t="s">
        <v>466</v>
      </c>
      <c r="G122" s="67">
        <v>18</v>
      </c>
      <c r="H122" s="29"/>
      <c r="I122" s="67">
        <v>9</v>
      </c>
      <c r="J122" s="29"/>
      <c r="K122" s="41">
        <v>0.2</v>
      </c>
      <c r="L122" s="29">
        <f t="shared" si="13"/>
        <v>20</v>
      </c>
      <c r="M122" s="30">
        <f t="shared" si="8"/>
        <v>18</v>
      </c>
      <c r="N122" s="30">
        <f t="shared" si="9"/>
        <v>9</v>
      </c>
      <c r="O122" s="30">
        <f t="shared" si="10"/>
        <v>59.612903225806448</v>
      </c>
      <c r="P122" s="28">
        <f t="shared" si="7"/>
        <v>86.612903225806448</v>
      </c>
      <c r="Q122" s="20"/>
      <c r="R122" s="28">
        <f t="shared" si="11"/>
        <v>86.612903225806448</v>
      </c>
      <c r="S122" s="77">
        <f t="shared" si="12"/>
        <v>36</v>
      </c>
      <c r="T122" s="75"/>
    </row>
    <row r="123" spans="1:20" ht="30">
      <c r="A123" s="43">
        <v>119</v>
      </c>
      <c r="B123" s="49" t="s">
        <v>496</v>
      </c>
      <c r="C123" s="50">
        <v>8001</v>
      </c>
      <c r="D123" s="42" t="s">
        <v>494</v>
      </c>
      <c r="E123" s="44">
        <v>8</v>
      </c>
      <c r="F123" s="42" t="s">
        <v>495</v>
      </c>
      <c r="G123" s="67">
        <v>10</v>
      </c>
      <c r="H123" s="29"/>
      <c r="I123" s="67">
        <v>10</v>
      </c>
      <c r="J123" s="29"/>
      <c r="K123" s="67">
        <v>0.42</v>
      </c>
      <c r="L123" s="29">
        <f t="shared" si="13"/>
        <v>42</v>
      </c>
      <c r="M123" s="30">
        <f t="shared" si="8"/>
        <v>10</v>
      </c>
      <c r="N123" s="30">
        <f t="shared" si="9"/>
        <v>10</v>
      </c>
      <c r="O123" s="30">
        <f t="shared" si="10"/>
        <v>51.096774193548384</v>
      </c>
      <c r="P123" s="28">
        <f t="shared" si="7"/>
        <v>71.096774193548384</v>
      </c>
      <c r="Q123" s="20"/>
      <c r="R123" s="28">
        <f t="shared" si="11"/>
        <v>71.096774193548384</v>
      </c>
      <c r="S123" s="77">
        <f t="shared" si="12"/>
        <v>112</v>
      </c>
      <c r="T123" s="75"/>
    </row>
    <row r="124" spans="1:20" ht="30">
      <c r="A124" s="43">
        <v>120</v>
      </c>
      <c r="B124" s="49" t="s">
        <v>497</v>
      </c>
      <c r="C124" s="50">
        <v>8002</v>
      </c>
      <c r="D124" s="42" t="s">
        <v>494</v>
      </c>
      <c r="E124" s="44">
        <v>8</v>
      </c>
      <c r="F124" s="42" t="s">
        <v>495</v>
      </c>
      <c r="G124" s="67">
        <v>5</v>
      </c>
      <c r="H124" s="29"/>
      <c r="I124" s="67">
        <v>10</v>
      </c>
      <c r="J124" s="29"/>
      <c r="K124" s="67">
        <v>0.32</v>
      </c>
      <c r="L124" s="29">
        <f t="shared" si="13"/>
        <v>32</v>
      </c>
      <c r="M124" s="30">
        <f t="shared" si="8"/>
        <v>5</v>
      </c>
      <c r="N124" s="30">
        <f t="shared" si="9"/>
        <v>10</v>
      </c>
      <c r="O124" s="30">
        <f t="shared" si="10"/>
        <v>54.967741935483872</v>
      </c>
      <c r="P124" s="28">
        <f t="shared" si="7"/>
        <v>69.967741935483872</v>
      </c>
      <c r="Q124" s="20"/>
      <c r="R124" s="28">
        <f t="shared" si="11"/>
        <v>69.967741935483872</v>
      </c>
      <c r="S124" s="77">
        <f t="shared" si="12"/>
        <v>116</v>
      </c>
      <c r="T124" s="75"/>
    </row>
    <row r="125" spans="1:20" ht="30">
      <c r="A125" s="43">
        <v>121</v>
      </c>
      <c r="B125" s="49" t="s">
        <v>503</v>
      </c>
      <c r="C125" s="50">
        <v>71</v>
      </c>
      <c r="D125" s="42" t="s">
        <v>502</v>
      </c>
      <c r="E125" s="44">
        <v>7</v>
      </c>
      <c r="F125" s="42" t="s">
        <v>501</v>
      </c>
      <c r="G125" s="67">
        <v>11</v>
      </c>
      <c r="H125" s="29"/>
      <c r="I125" s="67">
        <v>8.6</v>
      </c>
      <c r="J125" s="29"/>
      <c r="K125" s="67">
        <v>0.34</v>
      </c>
      <c r="L125" s="29">
        <f t="shared" si="13"/>
        <v>34</v>
      </c>
      <c r="M125" s="30">
        <f t="shared" si="8"/>
        <v>11</v>
      </c>
      <c r="N125" s="30">
        <f t="shared" si="9"/>
        <v>8.6</v>
      </c>
      <c r="O125" s="30">
        <f t="shared" si="10"/>
        <v>54.193548387096776</v>
      </c>
      <c r="P125" s="28">
        <f t="shared" si="7"/>
        <v>73.793548387096777</v>
      </c>
      <c r="Q125" s="20"/>
      <c r="R125" s="28">
        <f t="shared" si="11"/>
        <v>73.793548387096777</v>
      </c>
      <c r="S125" s="77">
        <f t="shared" si="12"/>
        <v>98</v>
      </c>
      <c r="T125" s="75"/>
    </row>
    <row r="126" spans="1:20" ht="30">
      <c r="A126" s="43">
        <v>122</v>
      </c>
      <c r="B126" s="49" t="s">
        <v>504</v>
      </c>
      <c r="C126" s="50">
        <v>81</v>
      </c>
      <c r="D126" s="42" t="s">
        <v>502</v>
      </c>
      <c r="E126" s="44">
        <v>8</v>
      </c>
      <c r="F126" s="42" t="s">
        <v>501</v>
      </c>
      <c r="G126" s="67">
        <v>14</v>
      </c>
      <c r="H126" s="29"/>
      <c r="I126" s="67">
        <v>7.9</v>
      </c>
      <c r="J126" s="29"/>
      <c r="K126" s="67">
        <v>0.46</v>
      </c>
      <c r="L126" s="29">
        <f t="shared" si="13"/>
        <v>46</v>
      </c>
      <c r="M126" s="30">
        <f t="shared" si="8"/>
        <v>14</v>
      </c>
      <c r="N126" s="30">
        <f t="shared" si="9"/>
        <v>7.9</v>
      </c>
      <c r="O126" s="30">
        <f t="shared" si="10"/>
        <v>49.548387096774192</v>
      </c>
      <c r="P126" s="28">
        <f t="shared" si="7"/>
        <v>71.448387096774184</v>
      </c>
      <c r="Q126" s="20"/>
      <c r="R126" s="28">
        <f t="shared" si="11"/>
        <v>71.448387096774184</v>
      </c>
      <c r="S126" s="77">
        <f t="shared" si="12"/>
        <v>109</v>
      </c>
      <c r="T126" s="75"/>
    </row>
    <row r="127" spans="1:20" ht="31.5">
      <c r="A127" s="43">
        <v>123</v>
      </c>
      <c r="B127" s="161" t="s">
        <v>517</v>
      </c>
      <c r="C127" s="94">
        <v>1711</v>
      </c>
      <c r="D127" s="161" t="s">
        <v>514</v>
      </c>
      <c r="E127" s="163" t="s">
        <v>257</v>
      </c>
      <c r="F127" s="161" t="s">
        <v>516</v>
      </c>
      <c r="G127" s="67">
        <v>27</v>
      </c>
      <c r="H127" s="29"/>
      <c r="I127" s="67">
        <v>9.9</v>
      </c>
      <c r="J127" s="29"/>
      <c r="K127" s="67">
        <v>0.25</v>
      </c>
      <c r="L127" s="29">
        <f t="shared" si="13"/>
        <v>25</v>
      </c>
      <c r="M127" s="30">
        <f t="shared" si="8"/>
        <v>27</v>
      </c>
      <c r="N127" s="30">
        <f t="shared" si="9"/>
        <v>9.9</v>
      </c>
      <c r="O127" s="30">
        <f t="shared" si="10"/>
        <v>57.677419354838705</v>
      </c>
      <c r="P127" s="28">
        <f t="shared" si="7"/>
        <v>94.577419354838696</v>
      </c>
      <c r="Q127" s="20"/>
      <c r="R127" s="28">
        <f t="shared" si="11"/>
        <v>94.577419354838696</v>
      </c>
      <c r="S127" s="77">
        <f t="shared" si="12"/>
        <v>6</v>
      </c>
      <c r="T127" s="75"/>
    </row>
    <row r="128" spans="1:20" ht="31.5">
      <c r="A128" s="43">
        <v>124</v>
      </c>
      <c r="B128" s="167" t="s">
        <v>518</v>
      </c>
      <c r="C128" s="94">
        <v>1709</v>
      </c>
      <c r="D128" s="161" t="s">
        <v>514</v>
      </c>
      <c r="E128" s="163" t="s">
        <v>257</v>
      </c>
      <c r="F128" s="161" t="s">
        <v>516</v>
      </c>
      <c r="G128" s="67">
        <v>12</v>
      </c>
      <c r="H128" s="29"/>
      <c r="I128" s="67">
        <v>9</v>
      </c>
      <c r="J128" s="29"/>
      <c r="K128" s="67">
        <v>0.37</v>
      </c>
      <c r="L128" s="29">
        <f t="shared" si="13"/>
        <v>37</v>
      </c>
      <c r="M128" s="30">
        <f t="shared" si="8"/>
        <v>12</v>
      </c>
      <c r="N128" s="30">
        <f t="shared" si="9"/>
        <v>9</v>
      </c>
      <c r="O128" s="30">
        <f t="shared" si="10"/>
        <v>53.032258064516128</v>
      </c>
      <c r="P128" s="28">
        <f t="shared" si="7"/>
        <v>74.032258064516128</v>
      </c>
      <c r="Q128" s="20"/>
      <c r="R128" s="28">
        <f t="shared" si="11"/>
        <v>74.032258064516128</v>
      </c>
      <c r="S128" s="77">
        <f t="shared" si="12"/>
        <v>94</v>
      </c>
      <c r="T128" s="75"/>
    </row>
    <row r="129" spans="1:20" ht="45">
      <c r="A129" s="43">
        <v>125</v>
      </c>
      <c r="B129" s="167" t="s">
        <v>519</v>
      </c>
      <c r="C129" s="94">
        <v>1708</v>
      </c>
      <c r="D129" s="161" t="s">
        <v>514</v>
      </c>
      <c r="E129" s="163" t="s">
        <v>257</v>
      </c>
      <c r="F129" s="161" t="s">
        <v>516</v>
      </c>
      <c r="G129" s="67">
        <v>12</v>
      </c>
      <c r="H129" s="29"/>
      <c r="I129" s="67">
        <v>10</v>
      </c>
      <c r="J129" s="29"/>
      <c r="K129" s="67">
        <v>0.37</v>
      </c>
      <c r="L129" s="29">
        <f t="shared" si="13"/>
        <v>37</v>
      </c>
      <c r="M129" s="30">
        <f t="shared" si="8"/>
        <v>12</v>
      </c>
      <c r="N129" s="30">
        <f t="shared" si="9"/>
        <v>10</v>
      </c>
      <c r="O129" s="30">
        <f t="shared" si="10"/>
        <v>53.032258064516128</v>
      </c>
      <c r="P129" s="28">
        <f t="shared" si="7"/>
        <v>75.032258064516128</v>
      </c>
      <c r="Q129" s="20"/>
      <c r="R129" s="28">
        <f t="shared" si="11"/>
        <v>75.032258064516128</v>
      </c>
      <c r="S129" s="77">
        <f t="shared" si="12"/>
        <v>88</v>
      </c>
      <c r="T129" s="75"/>
    </row>
    <row r="130" spans="1:20" ht="31.5">
      <c r="A130" s="43">
        <v>126</v>
      </c>
      <c r="B130" s="161" t="s">
        <v>520</v>
      </c>
      <c r="C130" s="94">
        <v>1712</v>
      </c>
      <c r="D130" s="161" t="s">
        <v>514</v>
      </c>
      <c r="E130" s="163" t="s">
        <v>106</v>
      </c>
      <c r="F130" s="161" t="s">
        <v>521</v>
      </c>
      <c r="G130" s="67">
        <v>13</v>
      </c>
      <c r="H130" s="29"/>
      <c r="I130" s="67">
        <v>9.6</v>
      </c>
      <c r="J130" s="29"/>
      <c r="K130" s="67">
        <v>0.32</v>
      </c>
      <c r="L130" s="29">
        <f t="shared" si="13"/>
        <v>32</v>
      </c>
      <c r="M130" s="30">
        <f t="shared" si="8"/>
        <v>13</v>
      </c>
      <c r="N130" s="30">
        <f t="shared" si="9"/>
        <v>9.6</v>
      </c>
      <c r="O130" s="30">
        <f t="shared" si="10"/>
        <v>54.967741935483872</v>
      </c>
      <c r="P130" s="28">
        <f t="shared" si="7"/>
        <v>77.567741935483866</v>
      </c>
      <c r="Q130" s="20"/>
      <c r="R130" s="28">
        <f t="shared" si="11"/>
        <v>77.567741935483866</v>
      </c>
      <c r="S130" s="77">
        <f t="shared" si="12"/>
        <v>78</v>
      </c>
      <c r="T130" s="75"/>
    </row>
    <row r="131" spans="1:20" ht="31.5">
      <c r="A131" s="43">
        <v>127</v>
      </c>
      <c r="B131" s="161" t="s">
        <v>522</v>
      </c>
      <c r="C131" s="94">
        <v>1715</v>
      </c>
      <c r="D131" s="161" t="s">
        <v>514</v>
      </c>
      <c r="E131" s="163" t="s">
        <v>115</v>
      </c>
      <c r="F131" s="161" t="s">
        <v>521</v>
      </c>
      <c r="G131" s="67">
        <v>13</v>
      </c>
      <c r="H131" s="29"/>
      <c r="I131" s="67">
        <v>10</v>
      </c>
      <c r="J131" s="29"/>
      <c r="K131" s="67">
        <v>0.38</v>
      </c>
      <c r="L131" s="29">
        <f t="shared" si="13"/>
        <v>38</v>
      </c>
      <c r="M131" s="30">
        <f t="shared" si="8"/>
        <v>13</v>
      </c>
      <c r="N131" s="30">
        <f t="shared" si="9"/>
        <v>10</v>
      </c>
      <c r="O131" s="30">
        <f t="shared" si="10"/>
        <v>52.645161290322577</v>
      </c>
      <c r="P131" s="28">
        <f t="shared" si="7"/>
        <v>75.645161290322577</v>
      </c>
      <c r="Q131" s="20"/>
      <c r="R131" s="28">
        <f t="shared" si="11"/>
        <v>75.645161290322577</v>
      </c>
      <c r="S131" s="77">
        <f t="shared" si="12"/>
        <v>87</v>
      </c>
      <c r="T131" s="75"/>
    </row>
    <row r="132" spans="1:20" ht="31.5">
      <c r="A132" s="43">
        <v>128</v>
      </c>
      <c r="B132" s="161" t="s">
        <v>523</v>
      </c>
      <c r="C132" s="94">
        <v>1713</v>
      </c>
      <c r="D132" s="161" t="s">
        <v>514</v>
      </c>
      <c r="E132" s="163" t="s">
        <v>241</v>
      </c>
      <c r="F132" s="161" t="s">
        <v>521</v>
      </c>
      <c r="G132" s="67">
        <v>26</v>
      </c>
      <c r="H132" s="29"/>
      <c r="I132" s="67">
        <v>10</v>
      </c>
      <c r="J132" s="29"/>
      <c r="K132" s="41">
        <v>0.21</v>
      </c>
      <c r="L132" s="29">
        <f t="shared" si="13"/>
        <v>21</v>
      </c>
      <c r="M132" s="30">
        <f t="shared" si="8"/>
        <v>26</v>
      </c>
      <c r="N132" s="30">
        <f t="shared" si="9"/>
        <v>10</v>
      </c>
      <c r="O132" s="30">
        <f t="shared" si="10"/>
        <v>59.225806451612904</v>
      </c>
      <c r="P132" s="28">
        <f t="shared" si="7"/>
        <v>95.225806451612897</v>
      </c>
      <c r="Q132" s="20"/>
      <c r="R132" s="28">
        <f t="shared" si="11"/>
        <v>95.225806451612897</v>
      </c>
      <c r="S132" s="77">
        <f t="shared" si="12"/>
        <v>5</v>
      </c>
      <c r="T132" s="75"/>
    </row>
    <row r="133" spans="1:20" ht="31.5">
      <c r="A133" s="43">
        <v>129</v>
      </c>
      <c r="B133" s="161" t="s">
        <v>524</v>
      </c>
      <c r="C133" s="94">
        <v>1705</v>
      </c>
      <c r="D133" s="161" t="s">
        <v>514</v>
      </c>
      <c r="E133" s="163" t="s">
        <v>525</v>
      </c>
      <c r="F133" s="168" t="s">
        <v>521</v>
      </c>
      <c r="G133" s="67">
        <v>15</v>
      </c>
      <c r="H133" s="29"/>
      <c r="I133" s="67">
        <v>10</v>
      </c>
      <c r="J133" s="29"/>
      <c r="K133" s="115">
        <v>0.31</v>
      </c>
      <c r="L133" s="29">
        <f t="shared" si="13"/>
        <v>31</v>
      </c>
      <c r="M133" s="30">
        <f t="shared" si="8"/>
        <v>15</v>
      </c>
      <c r="N133" s="30">
        <f t="shared" si="9"/>
        <v>10</v>
      </c>
      <c r="O133" s="30">
        <f t="shared" si="10"/>
        <v>55.354838709677416</v>
      </c>
      <c r="P133" s="28">
        <f t="shared" ref="P133:P181" si="14">M133+N133+O133</f>
        <v>80.354838709677409</v>
      </c>
      <c r="Q133" s="20"/>
      <c r="R133" s="28">
        <f t="shared" si="11"/>
        <v>80.354838709677409</v>
      </c>
      <c r="S133" s="77">
        <f t="shared" si="12"/>
        <v>66</v>
      </c>
      <c r="T133" s="75"/>
    </row>
    <row r="134" spans="1:20" ht="31.5">
      <c r="A134" s="43">
        <v>130</v>
      </c>
      <c r="B134" s="161" t="s">
        <v>526</v>
      </c>
      <c r="C134" s="94">
        <v>1702</v>
      </c>
      <c r="D134" s="161" t="s">
        <v>514</v>
      </c>
      <c r="E134" s="163" t="s">
        <v>102</v>
      </c>
      <c r="F134" s="168" t="s">
        <v>521</v>
      </c>
      <c r="G134" s="67">
        <v>12</v>
      </c>
      <c r="H134" s="29"/>
      <c r="I134" s="67">
        <v>10</v>
      </c>
      <c r="J134" s="29"/>
      <c r="K134" s="67">
        <v>0.33</v>
      </c>
      <c r="L134" s="29">
        <f t="shared" si="13"/>
        <v>33</v>
      </c>
      <c r="M134" s="30">
        <f t="shared" ref="M134:M181" si="15">IF(G134&lt;&gt;"",(30*G134)/MAX(G$5:G$181),"0")</f>
        <v>12</v>
      </c>
      <c r="N134" s="30">
        <f t="shared" ref="N134:N181" si="16">IF(I134&lt;&gt;"",IF(I134=0,0,(10*I134)/MAX(I$5:I$181)),"0")</f>
        <v>10</v>
      </c>
      <c r="O134" s="30">
        <f t="shared" ref="O134:O181" si="17">IF(L134&lt;&gt;"",60/(MAX(L$5:L$181)-SMALL(L$5:L$181,COUNTIF(L$5:L$181,"&lt;=0")+1))*(MAX(L$5:L$181)-L134),"0")</f>
        <v>54.58064516129032</v>
      </c>
      <c r="P134" s="28">
        <f t="shared" si="14"/>
        <v>76.58064516129032</v>
      </c>
      <c r="Q134" s="20"/>
      <c r="R134" s="28">
        <f t="shared" ref="R134:R181" si="18">P134</f>
        <v>76.58064516129032</v>
      </c>
      <c r="S134" s="77">
        <f t="shared" ref="S134:S181" si="19">RANK(R134,R$5:R$181)</f>
        <v>83</v>
      </c>
      <c r="T134" s="75"/>
    </row>
    <row r="135" spans="1:20" ht="31.5">
      <c r="A135" s="43">
        <v>131</v>
      </c>
      <c r="B135" s="161" t="s">
        <v>527</v>
      </c>
      <c r="C135" s="94">
        <v>1703</v>
      </c>
      <c r="D135" s="161" t="s">
        <v>514</v>
      </c>
      <c r="E135" s="163" t="s">
        <v>102</v>
      </c>
      <c r="F135" s="161" t="s">
        <v>521</v>
      </c>
      <c r="G135" s="67">
        <v>20</v>
      </c>
      <c r="H135" s="29"/>
      <c r="I135" s="67">
        <v>10</v>
      </c>
      <c r="J135" s="29"/>
      <c r="K135" s="67">
        <v>0.3</v>
      </c>
      <c r="L135" s="29">
        <f t="shared" ref="L135:L181" si="20">IF(K135&lt;&gt;"",INT(K135)*60+(K135-INT(K135))*100,"")</f>
        <v>30</v>
      </c>
      <c r="M135" s="30">
        <f t="shared" si="15"/>
        <v>20</v>
      </c>
      <c r="N135" s="30">
        <f t="shared" si="16"/>
        <v>10</v>
      </c>
      <c r="O135" s="30">
        <f t="shared" si="17"/>
        <v>55.741935483870968</v>
      </c>
      <c r="P135" s="28">
        <f t="shared" si="14"/>
        <v>85.741935483870975</v>
      </c>
      <c r="Q135" s="20"/>
      <c r="R135" s="28">
        <f t="shared" si="18"/>
        <v>85.741935483870975</v>
      </c>
      <c r="S135" s="77">
        <f t="shared" si="19"/>
        <v>42</v>
      </c>
      <c r="T135" s="75"/>
    </row>
    <row r="136" spans="1:20" ht="31.5">
      <c r="A136" s="43">
        <v>132</v>
      </c>
      <c r="B136" s="164" t="s">
        <v>528</v>
      </c>
      <c r="C136" s="94">
        <v>1807</v>
      </c>
      <c r="D136" s="161" t="s">
        <v>514</v>
      </c>
      <c r="E136" s="163" t="s">
        <v>267</v>
      </c>
      <c r="F136" s="161" t="s">
        <v>515</v>
      </c>
      <c r="G136" s="67">
        <v>25</v>
      </c>
      <c r="H136" s="29"/>
      <c r="I136" s="67">
        <v>10</v>
      </c>
      <c r="J136" s="29"/>
      <c r="K136" s="67">
        <v>0.35</v>
      </c>
      <c r="L136" s="29">
        <f t="shared" si="20"/>
        <v>35</v>
      </c>
      <c r="M136" s="30">
        <f t="shared" si="15"/>
        <v>25</v>
      </c>
      <c r="N136" s="30">
        <f t="shared" si="16"/>
        <v>10</v>
      </c>
      <c r="O136" s="30">
        <f t="shared" si="17"/>
        <v>53.806451612903224</v>
      </c>
      <c r="P136" s="28">
        <f t="shared" si="14"/>
        <v>88.806451612903231</v>
      </c>
      <c r="Q136" s="20"/>
      <c r="R136" s="28">
        <f t="shared" si="18"/>
        <v>88.806451612903231</v>
      </c>
      <c r="S136" s="77">
        <f t="shared" si="19"/>
        <v>23</v>
      </c>
      <c r="T136" s="75"/>
    </row>
    <row r="137" spans="1:20" ht="31.5">
      <c r="A137" s="43">
        <v>133</v>
      </c>
      <c r="B137" s="164" t="s">
        <v>529</v>
      </c>
      <c r="C137" s="94">
        <v>1803</v>
      </c>
      <c r="D137" s="161" t="s">
        <v>514</v>
      </c>
      <c r="E137" s="163" t="s">
        <v>530</v>
      </c>
      <c r="F137" s="161" t="s">
        <v>515</v>
      </c>
      <c r="G137" s="67">
        <v>20</v>
      </c>
      <c r="H137" s="29"/>
      <c r="I137" s="67">
        <v>10</v>
      </c>
      <c r="J137" s="29"/>
      <c r="K137" s="67">
        <v>0.38</v>
      </c>
      <c r="L137" s="29">
        <f t="shared" si="20"/>
        <v>38</v>
      </c>
      <c r="M137" s="30">
        <f t="shared" si="15"/>
        <v>20</v>
      </c>
      <c r="N137" s="30">
        <f t="shared" si="16"/>
        <v>10</v>
      </c>
      <c r="O137" s="30">
        <f t="shared" si="17"/>
        <v>52.645161290322577</v>
      </c>
      <c r="P137" s="28">
        <f t="shared" si="14"/>
        <v>82.645161290322577</v>
      </c>
      <c r="Q137" s="20"/>
      <c r="R137" s="28">
        <f t="shared" si="18"/>
        <v>82.645161290322577</v>
      </c>
      <c r="S137" s="77">
        <f t="shared" si="19"/>
        <v>58</v>
      </c>
      <c r="T137" s="75"/>
    </row>
    <row r="138" spans="1:20" ht="31.5">
      <c r="A138" s="43">
        <v>134</v>
      </c>
      <c r="B138" s="164" t="s">
        <v>531</v>
      </c>
      <c r="C138" s="94">
        <v>1802</v>
      </c>
      <c r="D138" s="161" t="s">
        <v>514</v>
      </c>
      <c r="E138" s="163" t="s">
        <v>530</v>
      </c>
      <c r="F138" s="161" t="s">
        <v>515</v>
      </c>
      <c r="G138" s="67">
        <v>26</v>
      </c>
      <c r="H138" s="29"/>
      <c r="I138" s="67">
        <v>10</v>
      </c>
      <c r="J138" s="29"/>
      <c r="K138" s="67">
        <v>0.33</v>
      </c>
      <c r="L138" s="29">
        <f t="shared" si="20"/>
        <v>33</v>
      </c>
      <c r="M138" s="30">
        <f t="shared" si="15"/>
        <v>26</v>
      </c>
      <c r="N138" s="30">
        <f t="shared" si="16"/>
        <v>10</v>
      </c>
      <c r="O138" s="30">
        <f t="shared" si="17"/>
        <v>54.58064516129032</v>
      </c>
      <c r="P138" s="28">
        <f t="shared" si="14"/>
        <v>90.58064516129032</v>
      </c>
      <c r="Q138" s="20"/>
      <c r="R138" s="28">
        <f t="shared" si="18"/>
        <v>90.58064516129032</v>
      </c>
      <c r="S138" s="77">
        <f t="shared" si="19"/>
        <v>14</v>
      </c>
      <c r="T138" s="75"/>
    </row>
    <row r="139" spans="1:20" ht="31.5">
      <c r="A139" s="43">
        <v>135</v>
      </c>
      <c r="B139" s="164" t="s">
        <v>532</v>
      </c>
      <c r="C139" s="94">
        <v>1818</v>
      </c>
      <c r="D139" s="161" t="s">
        <v>514</v>
      </c>
      <c r="E139" s="163" t="s">
        <v>533</v>
      </c>
      <c r="F139" s="161" t="s">
        <v>516</v>
      </c>
      <c r="G139" s="67">
        <v>26</v>
      </c>
      <c r="H139" s="29"/>
      <c r="I139" s="67">
        <v>10</v>
      </c>
      <c r="J139" s="29"/>
      <c r="K139" s="67">
        <v>0.31</v>
      </c>
      <c r="L139" s="29">
        <f t="shared" si="20"/>
        <v>31</v>
      </c>
      <c r="M139" s="30">
        <f t="shared" si="15"/>
        <v>26</v>
      </c>
      <c r="N139" s="30">
        <f t="shared" si="16"/>
        <v>10</v>
      </c>
      <c r="O139" s="30">
        <f t="shared" si="17"/>
        <v>55.354838709677416</v>
      </c>
      <c r="P139" s="28">
        <f t="shared" si="14"/>
        <v>91.354838709677409</v>
      </c>
      <c r="Q139" s="20"/>
      <c r="R139" s="28">
        <f t="shared" si="18"/>
        <v>91.354838709677409</v>
      </c>
      <c r="S139" s="77">
        <f t="shared" si="19"/>
        <v>12</v>
      </c>
      <c r="T139" s="75"/>
    </row>
    <row r="140" spans="1:20" ht="31.5">
      <c r="A140" s="43">
        <v>136</v>
      </c>
      <c r="B140" s="164" t="s">
        <v>534</v>
      </c>
      <c r="C140" s="94">
        <v>1817</v>
      </c>
      <c r="D140" s="161" t="s">
        <v>514</v>
      </c>
      <c r="E140" s="163" t="s">
        <v>533</v>
      </c>
      <c r="F140" s="161" t="s">
        <v>516</v>
      </c>
      <c r="G140" s="67">
        <v>18</v>
      </c>
      <c r="H140" s="29"/>
      <c r="I140" s="67">
        <v>10</v>
      </c>
      <c r="J140" s="29"/>
      <c r="K140" s="67">
        <v>0.55000000000000004</v>
      </c>
      <c r="L140" s="29">
        <f t="shared" si="20"/>
        <v>55.000000000000007</v>
      </c>
      <c r="M140" s="30">
        <f t="shared" si="15"/>
        <v>18</v>
      </c>
      <c r="N140" s="30">
        <f t="shared" si="16"/>
        <v>10</v>
      </c>
      <c r="O140" s="30">
        <f t="shared" si="17"/>
        <v>46.064516129032256</v>
      </c>
      <c r="P140" s="28">
        <f t="shared" si="14"/>
        <v>74.064516129032256</v>
      </c>
      <c r="Q140" s="20"/>
      <c r="R140" s="28">
        <f t="shared" si="18"/>
        <v>74.064516129032256</v>
      </c>
      <c r="S140" s="77">
        <f t="shared" si="19"/>
        <v>93</v>
      </c>
      <c r="T140" s="75"/>
    </row>
    <row r="141" spans="1:20" ht="31.5">
      <c r="A141" s="43">
        <v>137</v>
      </c>
      <c r="B141" s="164" t="s">
        <v>535</v>
      </c>
      <c r="C141" s="94">
        <v>1815</v>
      </c>
      <c r="D141" s="161" t="s">
        <v>514</v>
      </c>
      <c r="E141" s="163" t="s">
        <v>533</v>
      </c>
      <c r="F141" s="161" t="s">
        <v>516</v>
      </c>
      <c r="G141" s="67">
        <v>22</v>
      </c>
      <c r="H141" s="29"/>
      <c r="I141" s="67">
        <v>10</v>
      </c>
      <c r="J141" s="29"/>
      <c r="K141" s="67">
        <v>0.34</v>
      </c>
      <c r="L141" s="29">
        <f t="shared" si="20"/>
        <v>34</v>
      </c>
      <c r="M141" s="30">
        <f t="shared" si="15"/>
        <v>22</v>
      </c>
      <c r="N141" s="30">
        <f t="shared" si="16"/>
        <v>10</v>
      </c>
      <c r="O141" s="30">
        <f t="shared" si="17"/>
        <v>54.193548387096776</v>
      </c>
      <c r="P141" s="28">
        <f t="shared" si="14"/>
        <v>86.193548387096769</v>
      </c>
      <c r="Q141" s="20"/>
      <c r="R141" s="28">
        <f t="shared" si="18"/>
        <v>86.193548387096769</v>
      </c>
      <c r="S141" s="77">
        <f t="shared" si="19"/>
        <v>38</v>
      </c>
      <c r="T141" s="75"/>
    </row>
    <row r="142" spans="1:20" ht="31.5">
      <c r="A142" s="43">
        <v>138</v>
      </c>
      <c r="B142" s="164" t="s">
        <v>536</v>
      </c>
      <c r="C142" s="94">
        <v>1812</v>
      </c>
      <c r="D142" s="161" t="s">
        <v>514</v>
      </c>
      <c r="E142" s="163" t="s">
        <v>270</v>
      </c>
      <c r="F142" s="161" t="s">
        <v>516</v>
      </c>
      <c r="G142" s="67">
        <v>9</v>
      </c>
      <c r="H142" s="29"/>
      <c r="I142" s="67">
        <v>9.9</v>
      </c>
      <c r="J142" s="29"/>
      <c r="K142" s="67">
        <v>1</v>
      </c>
      <c r="L142" s="29">
        <f t="shared" si="20"/>
        <v>60</v>
      </c>
      <c r="M142" s="30">
        <f t="shared" si="15"/>
        <v>9</v>
      </c>
      <c r="N142" s="30">
        <f t="shared" si="16"/>
        <v>9.9</v>
      </c>
      <c r="O142" s="30">
        <f t="shared" si="17"/>
        <v>44.129032258064512</v>
      </c>
      <c r="P142" s="28">
        <f t="shared" si="14"/>
        <v>63.029032258064511</v>
      </c>
      <c r="Q142" s="20"/>
      <c r="R142" s="28">
        <f t="shared" si="18"/>
        <v>63.029032258064511</v>
      </c>
      <c r="S142" s="77">
        <f t="shared" si="19"/>
        <v>136</v>
      </c>
      <c r="T142" s="75"/>
    </row>
    <row r="143" spans="1:20" ht="31.5">
      <c r="A143" s="43">
        <v>139</v>
      </c>
      <c r="B143" s="164" t="s">
        <v>537</v>
      </c>
      <c r="C143" s="94">
        <v>1811</v>
      </c>
      <c r="D143" s="161" t="s">
        <v>514</v>
      </c>
      <c r="E143" s="163" t="s">
        <v>270</v>
      </c>
      <c r="F143" s="161" t="s">
        <v>516</v>
      </c>
      <c r="G143" s="67">
        <v>10</v>
      </c>
      <c r="H143" s="29"/>
      <c r="I143" s="67">
        <v>9.9</v>
      </c>
      <c r="J143" s="29"/>
      <c r="K143" s="115">
        <v>0.41</v>
      </c>
      <c r="L143" s="29">
        <f t="shared" si="20"/>
        <v>41</v>
      </c>
      <c r="M143" s="30">
        <f t="shared" si="15"/>
        <v>10</v>
      </c>
      <c r="N143" s="30">
        <f t="shared" si="16"/>
        <v>9.9</v>
      </c>
      <c r="O143" s="30">
        <f t="shared" si="17"/>
        <v>51.483870967741936</v>
      </c>
      <c r="P143" s="28">
        <f t="shared" si="14"/>
        <v>71.383870967741927</v>
      </c>
      <c r="Q143" s="20"/>
      <c r="R143" s="28">
        <f t="shared" si="18"/>
        <v>71.383870967741927</v>
      </c>
      <c r="S143" s="77">
        <f t="shared" si="19"/>
        <v>110</v>
      </c>
      <c r="T143" s="75"/>
    </row>
    <row r="144" spans="1:20" ht="31.5">
      <c r="A144" s="43">
        <v>140</v>
      </c>
      <c r="B144" s="164" t="s">
        <v>538</v>
      </c>
      <c r="C144" s="94">
        <v>1814</v>
      </c>
      <c r="D144" s="161" t="s">
        <v>514</v>
      </c>
      <c r="E144" s="163" t="s">
        <v>270</v>
      </c>
      <c r="F144" s="161" t="s">
        <v>516</v>
      </c>
      <c r="G144" s="67">
        <v>9</v>
      </c>
      <c r="H144" s="29"/>
      <c r="I144" s="67">
        <v>9.8000000000000007</v>
      </c>
      <c r="J144" s="29"/>
      <c r="K144" s="67">
        <v>0.43</v>
      </c>
      <c r="L144" s="29">
        <f t="shared" si="20"/>
        <v>43</v>
      </c>
      <c r="M144" s="30">
        <f t="shared" si="15"/>
        <v>9</v>
      </c>
      <c r="N144" s="30">
        <f t="shared" si="16"/>
        <v>9.8000000000000007</v>
      </c>
      <c r="O144" s="30">
        <f t="shared" si="17"/>
        <v>50.70967741935484</v>
      </c>
      <c r="P144" s="28">
        <f t="shared" si="14"/>
        <v>69.509677419354844</v>
      </c>
      <c r="Q144" s="20"/>
      <c r="R144" s="28">
        <f t="shared" si="18"/>
        <v>69.509677419354844</v>
      </c>
      <c r="S144" s="77">
        <f t="shared" si="19"/>
        <v>119</v>
      </c>
      <c r="T144" s="75"/>
    </row>
    <row r="145" spans="1:20" ht="31.5">
      <c r="A145" s="43">
        <v>141</v>
      </c>
      <c r="B145" s="164" t="s">
        <v>539</v>
      </c>
      <c r="C145" s="94">
        <v>1821</v>
      </c>
      <c r="D145" s="161" t="s">
        <v>514</v>
      </c>
      <c r="E145" s="163" t="s">
        <v>270</v>
      </c>
      <c r="F145" s="161" t="s">
        <v>516</v>
      </c>
      <c r="G145" s="67">
        <v>14</v>
      </c>
      <c r="H145" s="29"/>
      <c r="I145" s="67">
        <v>10</v>
      </c>
      <c r="J145" s="29"/>
      <c r="K145" s="67">
        <v>0.36</v>
      </c>
      <c r="L145" s="29">
        <f t="shared" si="20"/>
        <v>36</v>
      </c>
      <c r="M145" s="30">
        <f t="shared" si="15"/>
        <v>14</v>
      </c>
      <c r="N145" s="30">
        <f t="shared" si="16"/>
        <v>10</v>
      </c>
      <c r="O145" s="30">
        <f t="shared" si="17"/>
        <v>53.419354838709673</v>
      </c>
      <c r="P145" s="28">
        <f t="shared" si="14"/>
        <v>77.419354838709666</v>
      </c>
      <c r="Q145" s="20"/>
      <c r="R145" s="28">
        <f t="shared" si="18"/>
        <v>77.419354838709666</v>
      </c>
      <c r="S145" s="77">
        <f t="shared" si="19"/>
        <v>80</v>
      </c>
      <c r="T145" s="75"/>
    </row>
    <row r="146" spans="1:20" ht="30">
      <c r="A146" s="43">
        <v>142</v>
      </c>
      <c r="B146" s="58" t="s">
        <v>540</v>
      </c>
      <c r="C146" s="67">
        <v>1805</v>
      </c>
      <c r="D146" s="58" t="s">
        <v>514</v>
      </c>
      <c r="E146" s="89" t="s">
        <v>267</v>
      </c>
      <c r="F146" s="58" t="s">
        <v>515</v>
      </c>
      <c r="G146" s="67">
        <v>20</v>
      </c>
      <c r="H146" s="29"/>
      <c r="I146" s="67">
        <v>10</v>
      </c>
      <c r="J146" s="29"/>
      <c r="K146" s="67">
        <v>0.35</v>
      </c>
      <c r="L146" s="29">
        <f t="shared" si="20"/>
        <v>35</v>
      </c>
      <c r="M146" s="30">
        <f t="shared" si="15"/>
        <v>20</v>
      </c>
      <c r="N146" s="30">
        <f t="shared" si="16"/>
        <v>10</v>
      </c>
      <c r="O146" s="30">
        <f t="shared" si="17"/>
        <v>53.806451612903224</v>
      </c>
      <c r="P146" s="28">
        <f t="shared" si="14"/>
        <v>83.806451612903231</v>
      </c>
      <c r="Q146" s="20"/>
      <c r="R146" s="28">
        <f t="shared" si="18"/>
        <v>83.806451612903231</v>
      </c>
      <c r="S146" s="77">
        <f t="shared" si="19"/>
        <v>51</v>
      </c>
      <c r="T146" s="75"/>
    </row>
    <row r="147" spans="1:20" ht="30">
      <c r="A147" s="43">
        <v>143</v>
      </c>
      <c r="B147" s="58" t="s">
        <v>541</v>
      </c>
      <c r="C147" s="67">
        <v>1820</v>
      </c>
      <c r="D147" s="58" t="s">
        <v>514</v>
      </c>
      <c r="E147" s="89" t="s">
        <v>533</v>
      </c>
      <c r="F147" s="58" t="s">
        <v>516</v>
      </c>
      <c r="G147" s="67">
        <v>19</v>
      </c>
      <c r="H147" s="29"/>
      <c r="I147" s="67">
        <v>9.9</v>
      </c>
      <c r="J147" s="29"/>
      <c r="K147" s="67">
        <v>0.32</v>
      </c>
      <c r="L147" s="29">
        <f t="shared" si="20"/>
        <v>32</v>
      </c>
      <c r="M147" s="30">
        <f t="shared" si="15"/>
        <v>19</v>
      </c>
      <c r="N147" s="30">
        <f t="shared" si="16"/>
        <v>9.9</v>
      </c>
      <c r="O147" s="30">
        <f t="shared" si="17"/>
        <v>54.967741935483872</v>
      </c>
      <c r="P147" s="28">
        <f t="shared" si="14"/>
        <v>83.867741935483878</v>
      </c>
      <c r="Q147" s="20"/>
      <c r="R147" s="28">
        <f t="shared" si="18"/>
        <v>83.867741935483878</v>
      </c>
      <c r="S147" s="77">
        <f t="shared" si="19"/>
        <v>50</v>
      </c>
      <c r="T147" s="75"/>
    </row>
    <row r="148" spans="1:20" ht="30">
      <c r="A148" s="43">
        <v>144</v>
      </c>
      <c r="B148" s="58" t="s">
        <v>542</v>
      </c>
      <c r="C148" s="39">
        <v>1819</v>
      </c>
      <c r="D148" s="58" t="s">
        <v>514</v>
      </c>
      <c r="E148" s="89" t="s">
        <v>533</v>
      </c>
      <c r="F148" s="58" t="s">
        <v>516</v>
      </c>
      <c r="G148" s="67">
        <v>12</v>
      </c>
      <c r="H148" s="29"/>
      <c r="I148" s="67">
        <v>9.9</v>
      </c>
      <c r="J148" s="29"/>
      <c r="K148" s="67">
        <v>0.39</v>
      </c>
      <c r="L148" s="29">
        <f t="shared" si="20"/>
        <v>39</v>
      </c>
      <c r="M148" s="30">
        <f t="shared" si="15"/>
        <v>12</v>
      </c>
      <c r="N148" s="30">
        <f t="shared" si="16"/>
        <v>9.9</v>
      </c>
      <c r="O148" s="30">
        <f t="shared" si="17"/>
        <v>52.258064516129032</v>
      </c>
      <c r="P148" s="28">
        <f t="shared" si="14"/>
        <v>74.158064516129031</v>
      </c>
      <c r="Q148" s="20"/>
      <c r="R148" s="28">
        <f t="shared" si="18"/>
        <v>74.158064516129031</v>
      </c>
      <c r="S148" s="77">
        <f t="shared" si="19"/>
        <v>92</v>
      </c>
      <c r="T148" s="75"/>
    </row>
    <row r="149" spans="1:20" ht="47.25">
      <c r="A149" s="43">
        <v>145</v>
      </c>
      <c r="B149" s="107" t="s">
        <v>558</v>
      </c>
      <c r="C149" s="111" t="s">
        <v>559</v>
      </c>
      <c r="D149" s="109" t="s">
        <v>557</v>
      </c>
      <c r="E149" s="101" t="s">
        <v>115</v>
      </c>
      <c r="F149" s="107" t="s">
        <v>560</v>
      </c>
      <c r="G149" s="67">
        <v>30</v>
      </c>
      <c r="H149" s="29"/>
      <c r="I149" s="67">
        <v>9.9</v>
      </c>
      <c r="J149" s="29"/>
      <c r="K149" s="67">
        <v>0.34</v>
      </c>
      <c r="L149" s="29">
        <f t="shared" si="20"/>
        <v>34</v>
      </c>
      <c r="M149" s="30">
        <f t="shared" si="15"/>
        <v>30</v>
      </c>
      <c r="N149" s="30">
        <f t="shared" si="16"/>
        <v>9.9</v>
      </c>
      <c r="O149" s="30">
        <f t="shared" si="17"/>
        <v>54.193548387096776</v>
      </c>
      <c r="P149" s="28">
        <f t="shared" si="14"/>
        <v>94.093548387096774</v>
      </c>
      <c r="Q149" s="20"/>
      <c r="R149" s="28">
        <f t="shared" si="18"/>
        <v>94.093548387096774</v>
      </c>
      <c r="S149" s="77">
        <f t="shared" si="19"/>
        <v>8</v>
      </c>
      <c r="T149" s="75"/>
    </row>
    <row r="150" spans="1:20" ht="47.25">
      <c r="A150" s="43">
        <v>146</v>
      </c>
      <c r="B150" s="112" t="s">
        <v>561</v>
      </c>
      <c r="C150" s="108" t="s">
        <v>562</v>
      </c>
      <c r="D150" s="109" t="s">
        <v>557</v>
      </c>
      <c r="E150" s="101" t="s">
        <v>115</v>
      </c>
      <c r="F150" s="107" t="s">
        <v>560</v>
      </c>
      <c r="G150" s="67">
        <v>16</v>
      </c>
      <c r="H150" s="29"/>
      <c r="I150" s="67">
        <v>9.4</v>
      </c>
      <c r="J150" s="29"/>
      <c r="K150" s="67">
        <v>0.36</v>
      </c>
      <c r="L150" s="29">
        <f t="shared" si="20"/>
        <v>36</v>
      </c>
      <c r="M150" s="30">
        <f t="shared" si="15"/>
        <v>16</v>
      </c>
      <c r="N150" s="30">
        <f t="shared" si="16"/>
        <v>9.4</v>
      </c>
      <c r="O150" s="30">
        <f t="shared" si="17"/>
        <v>53.419354838709673</v>
      </c>
      <c r="P150" s="28">
        <f t="shared" si="14"/>
        <v>78.819354838709671</v>
      </c>
      <c r="Q150" s="20"/>
      <c r="R150" s="28">
        <f t="shared" si="18"/>
        <v>78.819354838709671</v>
      </c>
      <c r="S150" s="77">
        <f t="shared" si="19"/>
        <v>73</v>
      </c>
      <c r="T150" s="75"/>
    </row>
    <row r="151" spans="1:20" ht="47.25">
      <c r="A151" s="43">
        <v>147</v>
      </c>
      <c r="B151" s="107" t="s">
        <v>563</v>
      </c>
      <c r="C151" s="113" t="s">
        <v>564</v>
      </c>
      <c r="D151" s="109" t="s">
        <v>557</v>
      </c>
      <c r="E151" s="101" t="s">
        <v>115</v>
      </c>
      <c r="F151" s="107" t="s">
        <v>560</v>
      </c>
      <c r="G151" s="67">
        <v>6</v>
      </c>
      <c r="H151" s="29"/>
      <c r="I151" s="67">
        <v>10</v>
      </c>
      <c r="J151" s="29"/>
      <c r="K151" s="67">
        <v>0.49</v>
      </c>
      <c r="L151" s="29">
        <f t="shared" si="20"/>
        <v>49</v>
      </c>
      <c r="M151" s="30">
        <f t="shared" si="15"/>
        <v>6</v>
      </c>
      <c r="N151" s="30">
        <f t="shared" si="16"/>
        <v>10</v>
      </c>
      <c r="O151" s="30">
        <f t="shared" si="17"/>
        <v>48.387096774193544</v>
      </c>
      <c r="P151" s="28">
        <f t="shared" si="14"/>
        <v>64.387096774193537</v>
      </c>
      <c r="Q151" s="20"/>
      <c r="R151" s="28">
        <f t="shared" si="18"/>
        <v>64.387096774193537</v>
      </c>
      <c r="S151" s="77">
        <f t="shared" si="19"/>
        <v>132</v>
      </c>
      <c r="T151" s="75"/>
    </row>
    <row r="152" spans="1:20" ht="30">
      <c r="A152" s="43">
        <v>148</v>
      </c>
      <c r="B152" s="49" t="s">
        <v>571</v>
      </c>
      <c r="C152" s="50" t="s">
        <v>572</v>
      </c>
      <c r="D152" s="42" t="s">
        <v>573</v>
      </c>
      <c r="E152" s="44">
        <v>8</v>
      </c>
      <c r="F152" s="42" t="s">
        <v>570</v>
      </c>
      <c r="G152" s="67">
        <v>18</v>
      </c>
      <c r="H152" s="29"/>
      <c r="I152" s="67">
        <v>6</v>
      </c>
      <c r="J152" s="29"/>
      <c r="K152" s="29">
        <v>0.27</v>
      </c>
      <c r="L152" s="29">
        <f t="shared" si="20"/>
        <v>27</v>
      </c>
      <c r="M152" s="30">
        <f t="shared" si="15"/>
        <v>18</v>
      </c>
      <c r="N152" s="30">
        <f t="shared" si="16"/>
        <v>6</v>
      </c>
      <c r="O152" s="30">
        <f t="shared" si="17"/>
        <v>56.903225806451609</v>
      </c>
      <c r="P152" s="28">
        <f t="shared" si="14"/>
        <v>80.903225806451616</v>
      </c>
      <c r="Q152" s="20"/>
      <c r="R152" s="28">
        <f t="shared" si="18"/>
        <v>80.903225806451616</v>
      </c>
      <c r="S152" s="77">
        <f t="shared" si="19"/>
        <v>63</v>
      </c>
      <c r="T152" s="75"/>
    </row>
    <row r="153" spans="1:20" ht="30">
      <c r="A153" s="43">
        <v>149</v>
      </c>
      <c r="B153" s="42" t="s">
        <v>582</v>
      </c>
      <c r="C153" s="169">
        <v>7005</v>
      </c>
      <c r="D153" s="42" t="s">
        <v>580</v>
      </c>
      <c r="E153" s="42" t="s">
        <v>106</v>
      </c>
      <c r="F153" s="42" t="s">
        <v>581</v>
      </c>
      <c r="G153" s="44">
        <v>29</v>
      </c>
      <c r="H153" s="29"/>
      <c r="I153" s="44">
        <v>9.5</v>
      </c>
      <c r="J153" s="29"/>
      <c r="K153" s="44">
        <v>0.45</v>
      </c>
      <c r="L153" s="29">
        <f t="shared" si="20"/>
        <v>45</v>
      </c>
      <c r="M153" s="30">
        <f t="shared" si="15"/>
        <v>29</v>
      </c>
      <c r="N153" s="30">
        <f t="shared" si="16"/>
        <v>9.5</v>
      </c>
      <c r="O153" s="30">
        <f t="shared" si="17"/>
        <v>49.935483870967744</v>
      </c>
      <c r="P153" s="28">
        <f t="shared" si="14"/>
        <v>88.435483870967744</v>
      </c>
      <c r="Q153" s="20"/>
      <c r="R153" s="28">
        <f t="shared" si="18"/>
        <v>88.435483870967744</v>
      </c>
      <c r="S153" s="77">
        <f t="shared" si="19"/>
        <v>27</v>
      </c>
      <c r="T153" s="75"/>
    </row>
    <row r="154" spans="1:20" ht="30">
      <c r="A154" s="43">
        <v>150</v>
      </c>
      <c r="B154" s="42" t="s">
        <v>583</v>
      </c>
      <c r="C154" s="169">
        <v>7006</v>
      </c>
      <c r="D154" s="42" t="s">
        <v>580</v>
      </c>
      <c r="E154" s="42" t="s">
        <v>106</v>
      </c>
      <c r="F154" s="42" t="s">
        <v>581</v>
      </c>
      <c r="G154" s="44">
        <v>27</v>
      </c>
      <c r="H154" s="29"/>
      <c r="I154" s="44">
        <v>8</v>
      </c>
      <c r="J154" s="29"/>
      <c r="K154" s="44">
        <v>0.35</v>
      </c>
      <c r="L154" s="29">
        <f t="shared" si="20"/>
        <v>35</v>
      </c>
      <c r="M154" s="30">
        <f t="shared" si="15"/>
        <v>27</v>
      </c>
      <c r="N154" s="30">
        <f t="shared" si="16"/>
        <v>8</v>
      </c>
      <c r="O154" s="30">
        <f t="shared" si="17"/>
        <v>53.806451612903224</v>
      </c>
      <c r="P154" s="28">
        <f t="shared" si="14"/>
        <v>88.806451612903231</v>
      </c>
      <c r="Q154" s="20"/>
      <c r="R154" s="28">
        <f t="shared" si="18"/>
        <v>88.806451612903231</v>
      </c>
      <c r="S154" s="77">
        <f t="shared" si="19"/>
        <v>23</v>
      </c>
      <c r="T154" s="75"/>
    </row>
    <row r="155" spans="1:20" ht="30">
      <c r="A155" s="43">
        <v>151</v>
      </c>
      <c r="B155" s="42" t="s">
        <v>584</v>
      </c>
      <c r="C155" s="169">
        <v>7007</v>
      </c>
      <c r="D155" s="42" t="s">
        <v>580</v>
      </c>
      <c r="E155" s="42" t="s">
        <v>115</v>
      </c>
      <c r="F155" s="42" t="s">
        <v>581</v>
      </c>
      <c r="G155" s="44">
        <v>25</v>
      </c>
      <c r="H155" s="29"/>
      <c r="I155" s="44">
        <v>7</v>
      </c>
      <c r="J155" s="29"/>
      <c r="K155" s="44">
        <v>0.51</v>
      </c>
      <c r="L155" s="29">
        <f t="shared" si="20"/>
        <v>51</v>
      </c>
      <c r="M155" s="30">
        <f t="shared" si="15"/>
        <v>25</v>
      </c>
      <c r="N155" s="30">
        <f t="shared" si="16"/>
        <v>7</v>
      </c>
      <c r="O155" s="30">
        <f t="shared" si="17"/>
        <v>47.612903225806448</v>
      </c>
      <c r="P155" s="28">
        <f t="shared" si="14"/>
        <v>79.612903225806448</v>
      </c>
      <c r="Q155" s="20"/>
      <c r="R155" s="28">
        <f t="shared" si="18"/>
        <v>79.612903225806448</v>
      </c>
      <c r="S155" s="77">
        <f t="shared" si="19"/>
        <v>68</v>
      </c>
      <c r="T155" s="75"/>
    </row>
    <row r="156" spans="1:20" ht="30">
      <c r="A156" s="43">
        <v>152</v>
      </c>
      <c r="B156" s="42" t="s">
        <v>585</v>
      </c>
      <c r="C156" s="42">
        <v>7008</v>
      </c>
      <c r="D156" s="42" t="s">
        <v>580</v>
      </c>
      <c r="E156" s="42" t="s">
        <v>115</v>
      </c>
      <c r="F156" s="42" t="s">
        <v>581</v>
      </c>
      <c r="G156" s="44">
        <v>30</v>
      </c>
      <c r="H156" s="29"/>
      <c r="I156" s="44">
        <v>10</v>
      </c>
      <c r="J156" s="29"/>
      <c r="K156" s="44">
        <v>0.31</v>
      </c>
      <c r="L156" s="29">
        <f t="shared" si="20"/>
        <v>31</v>
      </c>
      <c r="M156" s="30">
        <f t="shared" si="15"/>
        <v>30</v>
      </c>
      <c r="N156" s="30">
        <f t="shared" si="16"/>
        <v>10</v>
      </c>
      <c r="O156" s="30">
        <f t="shared" si="17"/>
        <v>55.354838709677416</v>
      </c>
      <c r="P156" s="28">
        <f t="shared" si="14"/>
        <v>95.354838709677409</v>
      </c>
      <c r="Q156" s="20"/>
      <c r="R156" s="28">
        <f t="shared" si="18"/>
        <v>95.354838709677409</v>
      </c>
      <c r="S156" s="77">
        <f t="shared" si="19"/>
        <v>4</v>
      </c>
      <c r="T156" s="75"/>
    </row>
    <row r="157" spans="1:20" ht="30">
      <c r="A157" s="43">
        <v>153</v>
      </c>
      <c r="B157" s="172" t="s">
        <v>586</v>
      </c>
      <c r="C157" s="172">
        <v>7009</v>
      </c>
      <c r="D157" s="42" t="s">
        <v>580</v>
      </c>
      <c r="E157" s="172" t="s">
        <v>257</v>
      </c>
      <c r="F157" s="42" t="s">
        <v>581</v>
      </c>
      <c r="G157" s="173">
        <v>28</v>
      </c>
      <c r="H157" s="29"/>
      <c r="I157" s="173">
        <v>9.5</v>
      </c>
      <c r="J157" s="29"/>
      <c r="K157" s="173">
        <v>0.32</v>
      </c>
      <c r="L157" s="29">
        <f t="shared" si="20"/>
        <v>32</v>
      </c>
      <c r="M157" s="30">
        <f t="shared" si="15"/>
        <v>28</v>
      </c>
      <c r="N157" s="30">
        <f t="shared" si="16"/>
        <v>9.5</v>
      </c>
      <c r="O157" s="30">
        <f t="shared" si="17"/>
        <v>54.967741935483872</v>
      </c>
      <c r="P157" s="28">
        <f t="shared" si="14"/>
        <v>92.467741935483872</v>
      </c>
      <c r="Q157" s="20"/>
      <c r="R157" s="28">
        <f t="shared" si="18"/>
        <v>92.467741935483872</v>
      </c>
      <c r="S157" s="77">
        <f t="shared" si="19"/>
        <v>9</v>
      </c>
      <c r="T157" s="75"/>
    </row>
    <row r="158" spans="1:20" ht="30">
      <c r="A158" s="43">
        <v>154</v>
      </c>
      <c r="B158" s="42" t="s">
        <v>587</v>
      </c>
      <c r="C158" s="169">
        <v>7010</v>
      </c>
      <c r="D158" s="42" t="s">
        <v>580</v>
      </c>
      <c r="E158" s="172" t="s">
        <v>257</v>
      </c>
      <c r="F158" s="42" t="s">
        <v>581</v>
      </c>
      <c r="G158" s="44">
        <v>25</v>
      </c>
      <c r="H158" s="29"/>
      <c r="I158" s="44">
        <v>9</v>
      </c>
      <c r="J158" s="29"/>
      <c r="K158" s="44">
        <v>0.37</v>
      </c>
      <c r="L158" s="29">
        <f t="shared" si="20"/>
        <v>37</v>
      </c>
      <c r="M158" s="30">
        <f t="shared" si="15"/>
        <v>25</v>
      </c>
      <c r="N158" s="30">
        <f t="shared" si="16"/>
        <v>9</v>
      </c>
      <c r="O158" s="30">
        <f t="shared" si="17"/>
        <v>53.032258064516128</v>
      </c>
      <c r="P158" s="28">
        <f t="shared" si="14"/>
        <v>87.032258064516128</v>
      </c>
      <c r="Q158" s="20"/>
      <c r="R158" s="28">
        <f t="shared" si="18"/>
        <v>87.032258064516128</v>
      </c>
      <c r="S158" s="77">
        <f t="shared" si="19"/>
        <v>33</v>
      </c>
      <c r="T158" s="75"/>
    </row>
    <row r="159" spans="1:20" ht="30">
      <c r="A159" s="43">
        <v>155</v>
      </c>
      <c r="B159" s="49" t="s">
        <v>600</v>
      </c>
      <c r="C159" s="50"/>
      <c r="D159" s="42" t="s">
        <v>599</v>
      </c>
      <c r="E159" s="44">
        <v>7</v>
      </c>
      <c r="F159" s="42" t="s">
        <v>597</v>
      </c>
      <c r="G159" s="67">
        <v>25</v>
      </c>
      <c r="H159" s="29"/>
      <c r="I159" s="67">
        <v>8.5</v>
      </c>
      <c r="J159" s="29"/>
      <c r="K159" s="41">
        <v>0.28000000000000003</v>
      </c>
      <c r="L159" s="29">
        <f t="shared" si="20"/>
        <v>28.000000000000004</v>
      </c>
      <c r="M159" s="30">
        <f t="shared" si="15"/>
        <v>25</v>
      </c>
      <c r="N159" s="30">
        <f t="shared" si="16"/>
        <v>8.5</v>
      </c>
      <c r="O159" s="30">
        <f t="shared" si="17"/>
        <v>56.516129032258064</v>
      </c>
      <c r="P159" s="28">
        <f t="shared" si="14"/>
        <v>90.016129032258064</v>
      </c>
      <c r="Q159" s="20"/>
      <c r="R159" s="28">
        <f t="shared" si="18"/>
        <v>90.016129032258064</v>
      </c>
      <c r="S159" s="77">
        <f t="shared" si="19"/>
        <v>16</v>
      </c>
      <c r="T159" s="75"/>
    </row>
    <row r="160" spans="1:20" ht="30">
      <c r="A160" s="43">
        <v>156</v>
      </c>
      <c r="B160" s="49" t="s">
        <v>601</v>
      </c>
      <c r="C160" s="50"/>
      <c r="D160" s="42" t="s">
        <v>599</v>
      </c>
      <c r="E160" s="44">
        <v>7</v>
      </c>
      <c r="F160" s="42" t="s">
        <v>597</v>
      </c>
      <c r="G160" s="67">
        <v>26</v>
      </c>
      <c r="H160" s="29"/>
      <c r="I160" s="67">
        <v>9.6999999999999993</v>
      </c>
      <c r="J160" s="29"/>
      <c r="K160" s="67">
        <v>0.34</v>
      </c>
      <c r="L160" s="29">
        <f t="shared" si="20"/>
        <v>34</v>
      </c>
      <c r="M160" s="30">
        <f t="shared" si="15"/>
        <v>26</v>
      </c>
      <c r="N160" s="30">
        <f t="shared" si="16"/>
        <v>9.6999999999999993</v>
      </c>
      <c r="O160" s="30">
        <f t="shared" si="17"/>
        <v>54.193548387096776</v>
      </c>
      <c r="P160" s="28">
        <f t="shared" si="14"/>
        <v>89.893548387096786</v>
      </c>
      <c r="Q160" s="20"/>
      <c r="R160" s="28">
        <f t="shared" si="18"/>
        <v>89.893548387096786</v>
      </c>
      <c r="S160" s="77">
        <f t="shared" si="19"/>
        <v>19</v>
      </c>
      <c r="T160" s="75"/>
    </row>
    <row r="161" spans="1:20" ht="30">
      <c r="A161" s="43">
        <v>157</v>
      </c>
      <c r="B161" s="42" t="s">
        <v>602</v>
      </c>
      <c r="C161" s="50"/>
      <c r="D161" s="42" t="s">
        <v>599</v>
      </c>
      <c r="E161" s="44">
        <v>7</v>
      </c>
      <c r="F161" s="42" t="s">
        <v>598</v>
      </c>
      <c r="G161" s="67">
        <v>23</v>
      </c>
      <c r="H161" s="29"/>
      <c r="I161" s="67">
        <v>9</v>
      </c>
      <c r="J161" s="29"/>
      <c r="K161" s="67">
        <v>0.34</v>
      </c>
      <c r="L161" s="29">
        <f t="shared" si="20"/>
        <v>34</v>
      </c>
      <c r="M161" s="30">
        <f t="shared" si="15"/>
        <v>23</v>
      </c>
      <c r="N161" s="30">
        <f t="shared" si="16"/>
        <v>9</v>
      </c>
      <c r="O161" s="30">
        <f t="shared" si="17"/>
        <v>54.193548387096776</v>
      </c>
      <c r="P161" s="28">
        <f t="shared" si="14"/>
        <v>86.193548387096769</v>
      </c>
      <c r="Q161" s="20"/>
      <c r="R161" s="28">
        <f t="shared" si="18"/>
        <v>86.193548387096769</v>
      </c>
      <c r="S161" s="77">
        <f t="shared" si="19"/>
        <v>38</v>
      </c>
      <c r="T161" s="75"/>
    </row>
    <row r="162" spans="1:20" ht="30">
      <c r="A162" s="43">
        <v>158</v>
      </c>
      <c r="B162" s="58" t="s">
        <v>603</v>
      </c>
      <c r="C162" s="88"/>
      <c r="D162" s="58" t="s">
        <v>599</v>
      </c>
      <c r="E162" s="89">
        <v>7</v>
      </c>
      <c r="F162" s="58" t="s">
        <v>598</v>
      </c>
      <c r="G162" s="67">
        <v>23</v>
      </c>
      <c r="H162" s="29"/>
      <c r="I162" s="67">
        <v>8</v>
      </c>
      <c r="J162" s="29"/>
      <c r="K162" s="67">
        <v>0.32</v>
      </c>
      <c r="L162" s="29">
        <f t="shared" si="20"/>
        <v>32</v>
      </c>
      <c r="M162" s="30">
        <f t="shared" si="15"/>
        <v>23</v>
      </c>
      <c r="N162" s="30">
        <f t="shared" si="16"/>
        <v>8</v>
      </c>
      <c r="O162" s="30">
        <f t="shared" si="17"/>
        <v>54.967741935483872</v>
      </c>
      <c r="P162" s="28">
        <f t="shared" si="14"/>
        <v>85.967741935483872</v>
      </c>
      <c r="Q162" s="20"/>
      <c r="R162" s="28">
        <f t="shared" si="18"/>
        <v>85.967741935483872</v>
      </c>
      <c r="S162" s="77">
        <f t="shared" si="19"/>
        <v>40</v>
      </c>
      <c r="T162" s="75"/>
    </row>
    <row r="163" spans="1:20" ht="30">
      <c r="A163" s="43">
        <v>159</v>
      </c>
      <c r="B163" s="49" t="s">
        <v>604</v>
      </c>
      <c r="C163" s="50"/>
      <c r="D163" s="42" t="s">
        <v>596</v>
      </c>
      <c r="E163" s="44">
        <v>8</v>
      </c>
      <c r="F163" s="42" t="s">
        <v>598</v>
      </c>
      <c r="G163" s="67">
        <v>24</v>
      </c>
      <c r="H163" s="29"/>
      <c r="I163" s="67">
        <v>7</v>
      </c>
      <c r="J163" s="29"/>
      <c r="K163" s="29">
        <v>0.35</v>
      </c>
      <c r="L163" s="29">
        <f t="shared" si="20"/>
        <v>35</v>
      </c>
      <c r="M163" s="30">
        <f t="shared" si="15"/>
        <v>24</v>
      </c>
      <c r="N163" s="30">
        <f t="shared" si="16"/>
        <v>7</v>
      </c>
      <c r="O163" s="30">
        <f t="shared" si="17"/>
        <v>53.806451612903224</v>
      </c>
      <c r="P163" s="28">
        <f t="shared" si="14"/>
        <v>84.806451612903231</v>
      </c>
      <c r="Q163" s="20"/>
      <c r="R163" s="28">
        <f t="shared" si="18"/>
        <v>84.806451612903231</v>
      </c>
      <c r="S163" s="77">
        <f t="shared" si="19"/>
        <v>46</v>
      </c>
      <c r="T163" s="75"/>
    </row>
    <row r="164" spans="1:20" ht="30">
      <c r="A164" s="43">
        <v>160</v>
      </c>
      <c r="B164" s="49" t="s">
        <v>614</v>
      </c>
      <c r="C164" s="50">
        <v>3701</v>
      </c>
      <c r="D164" s="42" t="s">
        <v>612</v>
      </c>
      <c r="E164" s="44" t="s">
        <v>257</v>
      </c>
      <c r="F164" s="42" t="s">
        <v>613</v>
      </c>
      <c r="G164" s="67">
        <v>28</v>
      </c>
      <c r="H164" s="29"/>
      <c r="I164" s="67">
        <v>8</v>
      </c>
      <c r="J164" s="29"/>
      <c r="K164" s="67">
        <v>0.49</v>
      </c>
      <c r="L164" s="29">
        <f t="shared" si="20"/>
        <v>49</v>
      </c>
      <c r="M164" s="30">
        <f t="shared" si="15"/>
        <v>28</v>
      </c>
      <c r="N164" s="30">
        <f t="shared" si="16"/>
        <v>8</v>
      </c>
      <c r="O164" s="30">
        <f t="shared" si="17"/>
        <v>48.387096774193544</v>
      </c>
      <c r="P164" s="28">
        <f t="shared" si="14"/>
        <v>84.387096774193537</v>
      </c>
      <c r="Q164" s="20"/>
      <c r="R164" s="28">
        <f t="shared" si="18"/>
        <v>84.387096774193537</v>
      </c>
      <c r="S164" s="77">
        <f t="shared" si="19"/>
        <v>48</v>
      </c>
      <c r="T164" s="75"/>
    </row>
    <row r="165" spans="1:20" ht="30">
      <c r="A165" s="43">
        <v>161</v>
      </c>
      <c r="B165" s="42" t="s">
        <v>615</v>
      </c>
      <c r="C165" s="50">
        <v>3702</v>
      </c>
      <c r="D165" s="42" t="s">
        <v>612</v>
      </c>
      <c r="E165" s="44" t="s">
        <v>257</v>
      </c>
      <c r="F165" s="42" t="s">
        <v>613</v>
      </c>
      <c r="G165" s="67">
        <v>27</v>
      </c>
      <c r="H165" s="29"/>
      <c r="I165" s="67">
        <v>8</v>
      </c>
      <c r="J165" s="29"/>
      <c r="K165" s="67">
        <v>0.5</v>
      </c>
      <c r="L165" s="29">
        <f t="shared" si="20"/>
        <v>50</v>
      </c>
      <c r="M165" s="30">
        <f t="shared" si="15"/>
        <v>27</v>
      </c>
      <c r="N165" s="30">
        <f t="shared" si="16"/>
        <v>8</v>
      </c>
      <c r="O165" s="30">
        <f t="shared" si="17"/>
        <v>48</v>
      </c>
      <c r="P165" s="28">
        <f t="shared" si="14"/>
        <v>83</v>
      </c>
      <c r="Q165" s="20"/>
      <c r="R165" s="28">
        <f t="shared" si="18"/>
        <v>83</v>
      </c>
      <c r="S165" s="77">
        <f t="shared" si="19"/>
        <v>56</v>
      </c>
      <c r="T165" s="75"/>
    </row>
    <row r="166" spans="1:20" ht="30">
      <c r="A166" s="43">
        <v>162</v>
      </c>
      <c r="B166" s="58" t="s">
        <v>616</v>
      </c>
      <c r="C166" s="50">
        <v>3703</v>
      </c>
      <c r="D166" s="42" t="s">
        <v>612</v>
      </c>
      <c r="E166" s="44" t="s">
        <v>106</v>
      </c>
      <c r="F166" s="42" t="s">
        <v>613</v>
      </c>
      <c r="G166" s="67">
        <v>25</v>
      </c>
      <c r="H166" s="29"/>
      <c r="I166" s="67">
        <v>9</v>
      </c>
      <c r="J166" s="29"/>
      <c r="K166" s="67">
        <v>1.18</v>
      </c>
      <c r="L166" s="29">
        <f t="shared" si="20"/>
        <v>78</v>
      </c>
      <c r="M166" s="30">
        <f t="shared" si="15"/>
        <v>25</v>
      </c>
      <c r="N166" s="30">
        <f t="shared" si="16"/>
        <v>9</v>
      </c>
      <c r="O166" s="30">
        <f t="shared" si="17"/>
        <v>37.161290322580641</v>
      </c>
      <c r="P166" s="28">
        <f t="shared" si="14"/>
        <v>71.161290322580641</v>
      </c>
      <c r="Q166" s="20"/>
      <c r="R166" s="28">
        <f t="shared" si="18"/>
        <v>71.161290322580641</v>
      </c>
      <c r="S166" s="77">
        <f t="shared" si="19"/>
        <v>111</v>
      </c>
      <c r="T166" s="75"/>
    </row>
    <row r="167" spans="1:20" ht="30">
      <c r="A167" s="43">
        <v>163</v>
      </c>
      <c r="B167" s="58" t="s">
        <v>617</v>
      </c>
      <c r="C167" s="88">
        <v>3704</v>
      </c>
      <c r="D167" s="58" t="s">
        <v>612</v>
      </c>
      <c r="E167" s="89" t="s">
        <v>106</v>
      </c>
      <c r="F167" s="58" t="s">
        <v>613</v>
      </c>
      <c r="G167" s="67">
        <v>20</v>
      </c>
      <c r="H167" s="29"/>
      <c r="I167" s="67">
        <v>7</v>
      </c>
      <c r="J167" s="29"/>
      <c r="K167" s="67">
        <v>1.21</v>
      </c>
      <c r="L167" s="29">
        <f t="shared" si="20"/>
        <v>81</v>
      </c>
      <c r="M167" s="30">
        <f t="shared" si="15"/>
        <v>20</v>
      </c>
      <c r="N167" s="30">
        <f t="shared" si="16"/>
        <v>7</v>
      </c>
      <c r="O167" s="30">
        <f t="shared" si="17"/>
        <v>36</v>
      </c>
      <c r="P167" s="28">
        <f t="shared" si="14"/>
        <v>63</v>
      </c>
      <c r="Q167" s="20"/>
      <c r="R167" s="28">
        <f t="shared" si="18"/>
        <v>63</v>
      </c>
      <c r="S167" s="77">
        <f t="shared" si="19"/>
        <v>137</v>
      </c>
      <c r="T167" s="75"/>
    </row>
    <row r="168" spans="1:20" ht="30">
      <c r="A168" s="43">
        <v>164</v>
      </c>
      <c r="B168" s="42" t="s">
        <v>618</v>
      </c>
      <c r="C168" s="88">
        <v>3705</v>
      </c>
      <c r="D168" s="58" t="s">
        <v>612</v>
      </c>
      <c r="E168" s="89" t="s">
        <v>106</v>
      </c>
      <c r="F168" s="58" t="s">
        <v>613</v>
      </c>
      <c r="G168" s="67">
        <v>21</v>
      </c>
      <c r="H168" s="29"/>
      <c r="I168" s="67">
        <v>6</v>
      </c>
      <c r="J168" s="29"/>
      <c r="K168" s="67">
        <v>1.23</v>
      </c>
      <c r="L168" s="29">
        <f t="shared" si="20"/>
        <v>83</v>
      </c>
      <c r="M168" s="30">
        <f t="shared" si="15"/>
        <v>21</v>
      </c>
      <c r="N168" s="30">
        <f t="shared" si="16"/>
        <v>6</v>
      </c>
      <c r="O168" s="30">
        <f t="shared" si="17"/>
        <v>35.225806451612904</v>
      </c>
      <c r="P168" s="28">
        <f t="shared" si="14"/>
        <v>62.225806451612904</v>
      </c>
      <c r="Q168" s="20"/>
      <c r="R168" s="28">
        <f t="shared" si="18"/>
        <v>62.225806451612904</v>
      </c>
      <c r="S168" s="77">
        <f t="shared" si="19"/>
        <v>140</v>
      </c>
      <c r="T168" s="75"/>
    </row>
    <row r="169" spans="1:20" ht="30">
      <c r="A169" s="43">
        <v>165</v>
      </c>
      <c r="B169" s="42" t="s">
        <v>619</v>
      </c>
      <c r="C169" s="50">
        <v>3706</v>
      </c>
      <c r="D169" s="42" t="s">
        <v>612</v>
      </c>
      <c r="E169" s="44" t="s">
        <v>257</v>
      </c>
      <c r="F169" s="42" t="s">
        <v>613</v>
      </c>
      <c r="G169" s="67">
        <v>20</v>
      </c>
      <c r="H169" s="29"/>
      <c r="I169" s="67">
        <v>7</v>
      </c>
      <c r="J169" s="29"/>
      <c r="K169" s="67">
        <v>1.35</v>
      </c>
      <c r="L169" s="29">
        <f t="shared" si="20"/>
        <v>95</v>
      </c>
      <c r="M169" s="30">
        <f t="shared" si="15"/>
        <v>20</v>
      </c>
      <c r="N169" s="30">
        <f t="shared" si="16"/>
        <v>7</v>
      </c>
      <c r="O169" s="30">
        <f t="shared" si="17"/>
        <v>30.58064516129032</v>
      </c>
      <c r="P169" s="28">
        <f t="shared" si="14"/>
        <v>57.58064516129032</v>
      </c>
      <c r="Q169" s="20"/>
      <c r="R169" s="28">
        <f t="shared" si="18"/>
        <v>57.58064516129032</v>
      </c>
      <c r="S169" s="77">
        <f t="shared" si="19"/>
        <v>144</v>
      </c>
      <c r="T169" s="75"/>
    </row>
    <row r="170" spans="1:20" ht="30">
      <c r="A170" s="43">
        <v>166</v>
      </c>
      <c r="B170" s="49" t="s">
        <v>620</v>
      </c>
      <c r="C170" s="50">
        <v>3707</v>
      </c>
      <c r="D170" s="42" t="s">
        <v>612</v>
      </c>
      <c r="E170" s="44" t="s">
        <v>257</v>
      </c>
      <c r="F170" s="42" t="s">
        <v>613</v>
      </c>
      <c r="G170" s="67">
        <v>19</v>
      </c>
      <c r="H170" s="29"/>
      <c r="I170" s="67">
        <v>7</v>
      </c>
      <c r="J170" s="29"/>
      <c r="K170" s="67">
        <v>1.36</v>
      </c>
      <c r="L170" s="29">
        <f t="shared" si="20"/>
        <v>96</v>
      </c>
      <c r="M170" s="30">
        <f t="shared" si="15"/>
        <v>19</v>
      </c>
      <c r="N170" s="30">
        <f t="shared" si="16"/>
        <v>7</v>
      </c>
      <c r="O170" s="30">
        <f t="shared" si="17"/>
        <v>30.193548387096772</v>
      </c>
      <c r="P170" s="28">
        <f t="shared" si="14"/>
        <v>56.193548387096769</v>
      </c>
      <c r="Q170" s="20"/>
      <c r="R170" s="28">
        <f t="shared" si="18"/>
        <v>56.193548387096769</v>
      </c>
      <c r="S170" s="77">
        <f t="shared" si="19"/>
        <v>147</v>
      </c>
      <c r="T170" s="75"/>
    </row>
    <row r="171" spans="1:20" ht="30">
      <c r="A171" s="43">
        <v>167</v>
      </c>
      <c r="B171" s="49" t="s">
        <v>621</v>
      </c>
      <c r="C171" s="90">
        <v>3708</v>
      </c>
      <c r="D171" s="49" t="s">
        <v>612</v>
      </c>
      <c r="E171" s="91" t="s">
        <v>106</v>
      </c>
      <c r="F171" s="49" t="s">
        <v>613</v>
      </c>
      <c r="G171" s="67">
        <v>19</v>
      </c>
      <c r="H171" s="29"/>
      <c r="I171" s="67">
        <v>7</v>
      </c>
      <c r="J171" s="29"/>
      <c r="K171" s="115">
        <v>1.42</v>
      </c>
      <c r="L171" s="29">
        <f t="shared" si="20"/>
        <v>102</v>
      </c>
      <c r="M171" s="30">
        <f t="shared" si="15"/>
        <v>19</v>
      </c>
      <c r="N171" s="30">
        <f t="shared" si="16"/>
        <v>7</v>
      </c>
      <c r="O171" s="30">
        <f t="shared" si="17"/>
        <v>27.870967741935484</v>
      </c>
      <c r="P171" s="28">
        <f t="shared" si="14"/>
        <v>53.870967741935488</v>
      </c>
      <c r="Q171" s="20"/>
      <c r="R171" s="28">
        <f t="shared" si="18"/>
        <v>53.870967741935488</v>
      </c>
      <c r="S171" s="77">
        <f t="shared" si="19"/>
        <v>149</v>
      </c>
      <c r="T171" s="75"/>
    </row>
    <row r="172" spans="1:20" ht="30">
      <c r="A172" s="43">
        <v>168</v>
      </c>
      <c r="B172" s="42" t="s">
        <v>622</v>
      </c>
      <c r="C172" s="50">
        <v>3709</v>
      </c>
      <c r="D172" s="42" t="s">
        <v>612</v>
      </c>
      <c r="E172" s="44" t="s">
        <v>106</v>
      </c>
      <c r="F172" s="42" t="s">
        <v>613</v>
      </c>
      <c r="G172" s="67">
        <v>18</v>
      </c>
      <c r="H172" s="29"/>
      <c r="I172" s="67">
        <v>6</v>
      </c>
      <c r="J172" s="29"/>
      <c r="K172" s="67">
        <v>1.42</v>
      </c>
      <c r="L172" s="29">
        <f t="shared" si="20"/>
        <v>102</v>
      </c>
      <c r="M172" s="30">
        <f t="shared" si="15"/>
        <v>18</v>
      </c>
      <c r="N172" s="30">
        <f t="shared" si="16"/>
        <v>6</v>
      </c>
      <c r="O172" s="30">
        <f t="shared" si="17"/>
        <v>27.870967741935484</v>
      </c>
      <c r="P172" s="28">
        <f t="shared" si="14"/>
        <v>51.870967741935488</v>
      </c>
      <c r="Q172" s="20"/>
      <c r="R172" s="28">
        <f t="shared" si="18"/>
        <v>51.870967741935488</v>
      </c>
      <c r="S172" s="77">
        <f t="shared" si="19"/>
        <v>151</v>
      </c>
      <c r="T172" s="75"/>
    </row>
    <row r="173" spans="1:20" ht="30">
      <c r="A173" s="43">
        <v>169</v>
      </c>
      <c r="B173" s="58" t="s">
        <v>623</v>
      </c>
      <c r="C173" s="50">
        <v>3710</v>
      </c>
      <c r="D173" s="42" t="s">
        <v>612</v>
      </c>
      <c r="E173" s="44" t="s">
        <v>106</v>
      </c>
      <c r="F173" s="42" t="s">
        <v>613</v>
      </c>
      <c r="G173" s="67">
        <v>18</v>
      </c>
      <c r="H173" s="29"/>
      <c r="I173" s="67">
        <v>6</v>
      </c>
      <c r="J173" s="29"/>
      <c r="K173" s="67">
        <v>1.44</v>
      </c>
      <c r="L173" s="29">
        <f t="shared" si="20"/>
        <v>104</v>
      </c>
      <c r="M173" s="30">
        <f t="shared" si="15"/>
        <v>18</v>
      </c>
      <c r="N173" s="30">
        <f t="shared" si="16"/>
        <v>6</v>
      </c>
      <c r="O173" s="30">
        <f t="shared" si="17"/>
        <v>27.096774193548388</v>
      </c>
      <c r="P173" s="28">
        <f t="shared" si="14"/>
        <v>51.096774193548384</v>
      </c>
      <c r="Q173" s="20"/>
      <c r="R173" s="28">
        <f t="shared" si="18"/>
        <v>51.096774193548384</v>
      </c>
      <c r="S173" s="77">
        <f t="shared" si="19"/>
        <v>153</v>
      </c>
      <c r="T173" s="75"/>
    </row>
    <row r="174" spans="1:20" ht="30">
      <c r="A174" s="43">
        <v>170</v>
      </c>
      <c r="B174" s="58" t="s">
        <v>624</v>
      </c>
      <c r="C174" s="88">
        <v>3711</v>
      </c>
      <c r="D174" s="58" t="s">
        <v>612</v>
      </c>
      <c r="E174" s="89" t="s">
        <v>106</v>
      </c>
      <c r="F174" s="58" t="s">
        <v>613</v>
      </c>
      <c r="G174" s="67">
        <v>18</v>
      </c>
      <c r="H174" s="29"/>
      <c r="I174" s="67">
        <v>5</v>
      </c>
      <c r="J174" s="29"/>
      <c r="K174" s="67">
        <v>2.21</v>
      </c>
      <c r="L174" s="29">
        <f t="shared" si="20"/>
        <v>141</v>
      </c>
      <c r="M174" s="30">
        <f t="shared" si="15"/>
        <v>18</v>
      </c>
      <c r="N174" s="30">
        <f t="shared" si="16"/>
        <v>5</v>
      </c>
      <c r="O174" s="30">
        <f t="shared" si="17"/>
        <v>12.774193548387096</v>
      </c>
      <c r="P174" s="28">
        <f t="shared" si="14"/>
        <v>35.774193548387096</v>
      </c>
      <c r="Q174" s="20"/>
      <c r="R174" s="28">
        <f t="shared" si="18"/>
        <v>35.774193548387096</v>
      </c>
      <c r="S174" s="77">
        <f t="shared" si="19"/>
        <v>159</v>
      </c>
      <c r="T174" s="75"/>
    </row>
    <row r="175" spans="1:20" ht="30">
      <c r="A175" s="43">
        <v>171</v>
      </c>
      <c r="B175" s="49" t="s">
        <v>625</v>
      </c>
      <c r="C175" s="50">
        <v>3801</v>
      </c>
      <c r="D175" s="42" t="s">
        <v>626</v>
      </c>
      <c r="E175" s="44" t="s">
        <v>267</v>
      </c>
      <c r="F175" s="42" t="s">
        <v>613</v>
      </c>
      <c r="G175" s="67">
        <v>30</v>
      </c>
      <c r="H175" s="29"/>
      <c r="I175" s="67">
        <v>10</v>
      </c>
      <c r="J175" s="29"/>
      <c r="K175" s="67">
        <v>0.45</v>
      </c>
      <c r="L175" s="29">
        <f t="shared" si="20"/>
        <v>45</v>
      </c>
      <c r="M175" s="30">
        <f t="shared" si="15"/>
        <v>30</v>
      </c>
      <c r="N175" s="30">
        <f t="shared" si="16"/>
        <v>10</v>
      </c>
      <c r="O175" s="30">
        <f t="shared" si="17"/>
        <v>49.935483870967744</v>
      </c>
      <c r="P175" s="28">
        <f t="shared" si="14"/>
        <v>89.935483870967744</v>
      </c>
      <c r="Q175" s="20"/>
      <c r="R175" s="28">
        <f t="shared" si="18"/>
        <v>89.935483870967744</v>
      </c>
      <c r="S175" s="77">
        <f t="shared" si="19"/>
        <v>18</v>
      </c>
      <c r="T175" s="75"/>
    </row>
    <row r="176" spans="1:20" ht="30">
      <c r="A176" s="43">
        <v>172</v>
      </c>
      <c r="B176" s="49" t="s">
        <v>627</v>
      </c>
      <c r="C176" s="50">
        <v>3802</v>
      </c>
      <c r="D176" s="42" t="s">
        <v>612</v>
      </c>
      <c r="E176" s="44" t="s">
        <v>267</v>
      </c>
      <c r="F176" s="42" t="s">
        <v>613</v>
      </c>
      <c r="G176" s="67">
        <v>25</v>
      </c>
      <c r="H176" s="29"/>
      <c r="I176" s="67">
        <v>7</v>
      </c>
      <c r="J176" s="29"/>
      <c r="K176" s="67">
        <v>1.32</v>
      </c>
      <c r="L176" s="29">
        <f t="shared" si="20"/>
        <v>92</v>
      </c>
      <c r="M176" s="30">
        <f t="shared" si="15"/>
        <v>25</v>
      </c>
      <c r="N176" s="30">
        <f t="shared" si="16"/>
        <v>7</v>
      </c>
      <c r="O176" s="30">
        <f t="shared" si="17"/>
        <v>31.741935483870968</v>
      </c>
      <c r="P176" s="28">
        <f t="shared" si="14"/>
        <v>63.741935483870968</v>
      </c>
      <c r="Q176" s="20"/>
      <c r="R176" s="28">
        <f t="shared" si="18"/>
        <v>63.741935483870968</v>
      </c>
      <c r="S176" s="77">
        <f t="shared" si="19"/>
        <v>134</v>
      </c>
      <c r="T176" s="75"/>
    </row>
    <row r="177" spans="1:20" ht="30">
      <c r="A177" s="43">
        <v>173</v>
      </c>
      <c r="B177" s="42" t="s">
        <v>628</v>
      </c>
      <c r="C177" s="50">
        <v>3803</v>
      </c>
      <c r="D177" s="42" t="s">
        <v>612</v>
      </c>
      <c r="E177" s="44" t="s">
        <v>27</v>
      </c>
      <c r="F177" s="42" t="s">
        <v>613</v>
      </c>
      <c r="G177" s="67">
        <v>24</v>
      </c>
      <c r="H177" s="29"/>
      <c r="I177" s="67">
        <v>7</v>
      </c>
      <c r="J177" s="29"/>
      <c r="K177" s="67">
        <v>1.43</v>
      </c>
      <c r="L177" s="29">
        <f t="shared" si="20"/>
        <v>103</v>
      </c>
      <c r="M177" s="30">
        <f t="shared" si="15"/>
        <v>24</v>
      </c>
      <c r="N177" s="30">
        <f t="shared" si="16"/>
        <v>7</v>
      </c>
      <c r="O177" s="30">
        <f t="shared" si="17"/>
        <v>27.483870967741936</v>
      </c>
      <c r="P177" s="28">
        <f t="shared" si="14"/>
        <v>58.483870967741936</v>
      </c>
      <c r="Q177" s="20"/>
      <c r="R177" s="28">
        <f t="shared" si="18"/>
        <v>58.483870967741936</v>
      </c>
      <c r="S177" s="77">
        <f t="shared" si="19"/>
        <v>143</v>
      </c>
      <c r="T177" s="75"/>
    </row>
    <row r="178" spans="1:20" ht="30">
      <c r="A178" s="43">
        <v>174</v>
      </c>
      <c r="B178" s="58" t="s">
        <v>629</v>
      </c>
      <c r="C178" s="88">
        <v>3804</v>
      </c>
      <c r="D178" s="58" t="s">
        <v>612</v>
      </c>
      <c r="E178" s="89" t="s">
        <v>27</v>
      </c>
      <c r="F178" s="58" t="s">
        <v>613</v>
      </c>
      <c r="G178" s="67">
        <v>22</v>
      </c>
      <c r="H178" s="29"/>
      <c r="I178" s="67">
        <v>6</v>
      </c>
      <c r="J178" s="29"/>
      <c r="K178" s="67">
        <v>1.43</v>
      </c>
      <c r="L178" s="29">
        <f t="shared" si="20"/>
        <v>103</v>
      </c>
      <c r="M178" s="30">
        <f t="shared" si="15"/>
        <v>22</v>
      </c>
      <c r="N178" s="30">
        <f t="shared" si="16"/>
        <v>6</v>
      </c>
      <c r="O178" s="30">
        <f t="shared" si="17"/>
        <v>27.483870967741936</v>
      </c>
      <c r="P178" s="28">
        <f t="shared" si="14"/>
        <v>55.483870967741936</v>
      </c>
      <c r="Q178" s="20"/>
      <c r="R178" s="28">
        <f t="shared" si="18"/>
        <v>55.483870967741936</v>
      </c>
      <c r="S178" s="77">
        <f t="shared" si="19"/>
        <v>148</v>
      </c>
      <c r="T178" s="75"/>
    </row>
    <row r="179" spans="1:20" ht="30">
      <c r="A179" s="43">
        <v>175</v>
      </c>
      <c r="B179" s="49" t="s">
        <v>640</v>
      </c>
      <c r="C179" s="50" t="s">
        <v>641</v>
      </c>
      <c r="D179" s="42" t="s">
        <v>642</v>
      </c>
      <c r="E179" s="44">
        <v>7</v>
      </c>
      <c r="F179" s="42" t="s">
        <v>643</v>
      </c>
      <c r="G179" s="67">
        <v>24</v>
      </c>
      <c r="H179" s="29"/>
      <c r="I179" s="67">
        <v>7</v>
      </c>
      <c r="J179" s="29"/>
      <c r="K179" s="67">
        <v>1.03</v>
      </c>
      <c r="L179" s="29">
        <f t="shared" si="20"/>
        <v>63</v>
      </c>
      <c r="M179" s="30">
        <f t="shared" si="15"/>
        <v>24</v>
      </c>
      <c r="N179" s="30">
        <f t="shared" si="16"/>
        <v>7</v>
      </c>
      <c r="O179" s="30">
        <f t="shared" si="17"/>
        <v>42.967741935483872</v>
      </c>
      <c r="P179" s="28">
        <f t="shared" si="14"/>
        <v>73.967741935483872</v>
      </c>
      <c r="Q179" s="20"/>
      <c r="R179" s="28">
        <f t="shared" si="18"/>
        <v>73.967741935483872</v>
      </c>
      <c r="S179" s="77">
        <f t="shared" si="19"/>
        <v>95</v>
      </c>
      <c r="T179" s="75"/>
    </row>
    <row r="180" spans="1:20" ht="30">
      <c r="A180" s="43">
        <v>176</v>
      </c>
      <c r="B180" s="49" t="s">
        <v>644</v>
      </c>
      <c r="C180" s="50" t="s">
        <v>645</v>
      </c>
      <c r="D180" s="42" t="s">
        <v>642</v>
      </c>
      <c r="E180" s="44">
        <v>7</v>
      </c>
      <c r="F180" s="42" t="s">
        <v>643</v>
      </c>
      <c r="G180" s="67">
        <v>23</v>
      </c>
      <c r="H180" s="29"/>
      <c r="I180" s="67">
        <v>10</v>
      </c>
      <c r="J180" s="29"/>
      <c r="K180" s="67">
        <v>0.43</v>
      </c>
      <c r="L180" s="29">
        <f t="shared" si="20"/>
        <v>43</v>
      </c>
      <c r="M180" s="30">
        <f t="shared" si="15"/>
        <v>23</v>
      </c>
      <c r="N180" s="30">
        <f t="shared" si="16"/>
        <v>10</v>
      </c>
      <c r="O180" s="30">
        <f t="shared" si="17"/>
        <v>50.70967741935484</v>
      </c>
      <c r="P180" s="28">
        <f t="shared" si="14"/>
        <v>83.709677419354847</v>
      </c>
      <c r="Q180" s="20"/>
      <c r="R180" s="28">
        <f t="shared" si="18"/>
        <v>83.709677419354847</v>
      </c>
      <c r="S180" s="77">
        <f t="shared" si="19"/>
        <v>53</v>
      </c>
      <c r="T180" s="75"/>
    </row>
    <row r="181" spans="1:20" ht="30">
      <c r="A181" s="188">
        <v>177</v>
      </c>
      <c r="B181" s="42" t="s">
        <v>653</v>
      </c>
      <c r="C181" s="182"/>
      <c r="D181" s="42" t="s">
        <v>651</v>
      </c>
      <c r="E181" s="44">
        <v>8</v>
      </c>
      <c r="F181" s="42" t="s">
        <v>652</v>
      </c>
      <c r="G181" s="67">
        <v>6</v>
      </c>
      <c r="H181" s="29"/>
      <c r="I181" s="67">
        <v>8</v>
      </c>
      <c r="J181" s="29"/>
      <c r="K181" s="29">
        <v>0.49</v>
      </c>
      <c r="L181" s="29">
        <f t="shared" si="20"/>
        <v>49</v>
      </c>
      <c r="M181" s="30">
        <f t="shared" si="15"/>
        <v>6</v>
      </c>
      <c r="N181" s="30">
        <f t="shared" si="16"/>
        <v>8</v>
      </c>
      <c r="O181" s="30">
        <f t="shared" si="17"/>
        <v>48.387096774193544</v>
      </c>
      <c r="P181" s="28">
        <f t="shared" si="14"/>
        <v>62.387096774193544</v>
      </c>
      <c r="Q181" s="20"/>
      <c r="R181" s="28">
        <f t="shared" si="18"/>
        <v>62.387096774193544</v>
      </c>
      <c r="S181" s="77">
        <f t="shared" si="19"/>
        <v>138</v>
      </c>
      <c r="T181" s="75"/>
    </row>
    <row r="182" spans="1:20" hidden="1">
      <c r="A182" s="43">
        <v>111</v>
      </c>
      <c r="B182" s="57"/>
      <c r="C182" s="17"/>
      <c r="D182" s="16"/>
      <c r="E182" s="1"/>
      <c r="F182" s="5"/>
      <c r="G182" s="12"/>
      <c r="H182" s="12">
        <f>MIN(G5:G181)</f>
        <v>4</v>
      </c>
      <c r="I182" s="12"/>
      <c r="J182" s="12">
        <f>MIN(I5:I181)</f>
        <v>0</v>
      </c>
      <c r="K182" s="12"/>
      <c r="L182" s="12">
        <f>MIN(K5:K181)</f>
        <v>0</v>
      </c>
      <c r="M182" s="12" t="str">
        <f>IF(G182&lt;&gt;"",30/(MAX(G$5:G$182)-SMALL(H$5:H$182,2)+1)*(G182-1),"0")</f>
        <v>0</v>
      </c>
      <c r="N182" s="12"/>
      <c r="O182" s="12"/>
      <c r="P182" s="4"/>
      <c r="Q182" s="5"/>
      <c r="R182" s="5"/>
      <c r="S182" s="5"/>
      <c r="T182" s="5"/>
    </row>
  </sheetData>
  <sortState ref="A5:P114">
    <sortCondition descending="1" ref="P5:P114"/>
  </sortState>
  <mergeCells count="14">
    <mergeCell ref="S2:S4"/>
    <mergeCell ref="T2:T4"/>
    <mergeCell ref="G3:K3"/>
    <mergeCell ref="M3:O3"/>
    <mergeCell ref="Q2:Q4"/>
    <mergeCell ref="R2:R4"/>
    <mergeCell ref="A1:P1"/>
    <mergeCell ref="A2:A4"/>
    <mergeCell ref="B2:B4"/>
    <mergeCell ref="D2:D4"/>
    <mergeCell ref="C2:C4"/>
    <mergeCell ref="E2:E4"/>
    <mergeCell ref="F2:F4"/>
    <mergeCell ref="G2:O2"/>
  </mergeCells>
  <pageMargins left="0.7" right="0.7" top="0.75" bottom="0.75" header="0.3" footer="0.3"/>
  <pageSetup paperSize="9"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63"/>
  <sheetViews>
    <sheetView zoomScale="90" zoomScaleNormal="90" workbookViewId="0">
      <selection activeCell="P5" sqref="P5:P31"/>
    </sheetView>
  </sheetViews>
  <sheetFormatPr defaultColWidth="9.140625" defaultRowHeight="15.75"/>
  <cols>
    <col min="1" max="1" width="9.140625" style="8"/>
    <col min="2" max="2" width="27" style="10" customWidth="1"/>
    <col min="3" max="3" width="9.140625" style="7"/>
    <col min="4" max="4" width="27.28515625" style="10" customWidth="1"/>
    <col min="5" max="5" width="9.140625" style="8"/>
    <col min="6" max="6" width="20.7109375" style="6" customWidth="1"/>
    <col min="7" max="7" width="8.42578125" style="9" bestFit="1" customWidth="1"/>
    <col min="8" max="8" width="12.42578125" style="9" hidden="1" customWidth="1"/>
    <col min="9" max="9" width="13.28515625" style="9" bestFit="1" customWidth="1"/>
    <col min="10" max="10" width="11.5703125" style="9" hidden="1" customWidth="1"/>
    <col min="11" max="11" width="29" style="9" customWidth="1"/>
    <col min="12" max="12" width="6" style="9" customWidth="1"/>
    <col min="13" max="13" width="8.140625" style="9" bestFit="1" customWidth="1"/>
    <col min="14" max="14" width="13.28515625" style="9" bestFit="1" customWidth="1"/>
    <col min="15" max="15" width="13.7109375" style="9" bestFit="1" customWidth="1"/>
    <col min="16" max="16" width="8.28515625" style="8" bestFit="1" customWidth="1"/>
    <col min="17" max="18" width="9.140625" style="6"/>
    <col min="19" max="19" width="11.140625" style="6" customWidth="1"/>
    <col min="20" max="20" width="13.42578125" style="6" customWidth="1"/>
    <col min="21" max="16384" width="9.140625" style="6"/>
  </cols>
  <sheetData>
    <row r="1" spans="1:20" ht="31.5" customHeight="1">
      <c r="A1" s="216" t="s">
        <v>667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"/>
      <c r="T1" s="2"/>
    </row>
    <row r="2" spans="1:20" ht="31.5">
      <c r="A2" s="213" t="s">
        <v>0</v>
      </c>
      <c r="B2" s="213" t="s">
        <v>9</v>
      </c>
      <c r="C2" s="217" t="s">
        <v>1</v>
      </c>
      <c r="D2" s="213" t="s">
        <v>2</v>
      </c>
      <c r="E2" s="213" t="s">
        <v>3</v>
      </c>
      <c r="F2" s="213" t="s">
        <v>4</v>
      </c>
      <c r="G2" s="220"/>
      <c r="H2" s="220"/>
      <c r="I2" s="220"/>
      <c r="J2" s="220"/>
      <c r="K2" s="220"/>
      <c r="L2" s="220"/>
      <c r="M2" s="220"/>
      <c r="N2" s="220"/>
      <c r="O2" s="220"/>
      <c r="P2" s="187" t="s">
        <v>6</v>
      </c>
      <c r="Q2" s="213" t="s">
        <v>23</v>
      </c>
      <c r="R2" s="213" t="s">
        <v>5</v>
      </c>
      <c r="S2" s="213" t="s">
        <v>8</v>
      </c>
      <c r="T2" s="213" t="s">
        <v>7</v>
      </c>
    </row>
    <row r="3" spans="1:20">
      <c r="A3" s="214"/>
      <c r="B3" s="214"/>
      <c r="C3" s="218"/>
      <c r="D3" s="214"/>
      <c r="E3" s="214"/>
      <c r="F3" s="214"/>
      <c r="G3" s="220" t="s">
        <v>19</v>
      </c>
      <c r="H3" s="220"/>
      <c r="I3" s="220"/>
      <c r="J3" s="220"/>
      <c r="K3" s="220"/>
      <c r="L3" s="187"/>
      <c r="M3" s="220" t="s">
        <v>21</v>
      </c>
      <c r="N3" s="220"/>
      <c r="O3" s="220"/>
      <c r="P3" s="187"/>
      <c r="Q3" s="214"/>
      <c r="R3" s="214"/>
      <c r="S3" s="214"/>
      <c r="T3" s="214"/>
    </row>
    <row r="4" spans="1:20" ht="54.75" customHeight="1">
      <c r="A4" s="215"/>
      <c r="B4" s="215"/>
      <c r="C4" s="219"/>
      <c r="D4" s="215"/>
      <c r="E4" s="215"/>
      <c r="F4" s="215"/>
      <c r="G4" s="187" t="s">
        <v>16</v>
      </c>
      <c r="H4" s="187"/>
      <c r="I4" s="187" t="s">
        <v>668</v>
      </c>
      <c r="J4" s="187"/>
      <c r="K4" s="187" t="s">
        <v>663</v>
      </c>
      <c r="L4" s="187"/>
      <c r="M4" s="187" t="s">
        <v>16</v>
      </c>
      <c r="N4" s="187" t="s">
        <v>668</v>
      </c>
      <c r="O4" s="187" t="s">
        <v>664</v>
      </c>
      <c r="P4" s="187" t="s">
        <v>24</v>
      </c>
      <c r="Q4" s="215"/>
      <c r="R4" s="215"/>
      <c r="S4" s="215"/>
      <c r="T4" s="215"/>
    </row>
    <row r="5" spans="1:20" ht="33" customHeight="1">
      <c r="A5" s="94">
        <v>1</v>
      </c>
      <c r="B5" s="107" t="s">
        <v>672</v>
      </c>
      <c r="C5" s="100" t="s">
        <v>830</v>
      </c>
      <c r="D5" s="107" t="s">
        <v>673</v>
      </c>
      <c r="E5" s="190">
        <v>11</v>
      </c>
      <c r="F5" s="107" t="s">
        <v>463</v>
      </c>
      <c r="G5" s="29">
        <v>27</v>
      </c>
      <c r="H5" s="29"/>
      <c r="I5" s="29">
        <v>20</v>
      </c>
      <c r="J5" s="29"/>
      <c r="K5" s="29">
        <v>0.27</v>
      </c>
      <c r="L5" s="29">
        <f>IF(K5&lt;&gt;"",INT(K5)*60+(K5-INT(K5))*100,"")</f>
        <v>27</v>
      </c>
      <c r="M5" s="30">
        <f>IF(G5&lt;&gt;"",(35*G5)/MAX(G$5:G$31),"")</f>
        <v>28.636363636363637</v>
      </c>
      <c r="N5" s="30">
        <f>IF(I5&lt;&gt;"",IF(I5=0,0,(30*I5)/MAX(I$5:I$31)),"")</f>
        <v>30</v>
      </c>
      <c r="O5" s="30">
        <f>(35*(MIN(L$5:L$31))/L5)</f>
        <v>35</v>
      </c>
      <c r="P5" s="28">
        <f t="shared" ref="P5:P31" si="0">M5+N5+O5</f>
        <v>93.63636363636364</v>
      </c>
      <c r="Q5" s="28"/>
      <c r="R5" s="78"/>
      <c r="S5" s="74"/>
      <c r="T5" s="74"/>
    </row>
    <row r="6" spans="1:20" ht="32.25" customHeight="1">
      <c r="A6" s="94">
        <v>2</v>
      </c>
      <c r="B6" s="202" t="s">
        <v>674</v>
      </c>
      <c r="C6" s="94" t="s">
        <v>805</v>
      </c>
      <c r="D6" s="161" t="s">
        <v>514</v>
      </c>
      <c r="E6" s="163">
        <v>9</v>
      </c>
      <c r="F6" s="161" t="s">
        <v>521</v>
      </c>
      <c r="G6" s="67">
        <v>11</v>
      </c>
      <c r="H6" s="29"/>
      <c r="I6" s="31">
        <v>20</v>
      </c>
      <c r="J6" s="29"/>
      <c r="K6" s="31">
        <v>0.39</v>
      </c>
      <c r="L6" s="29">
        <f t="shared" ref="L6:L31" si="1">IF(K6&lt;&gt;"",INT(K6)*60+(K6-INT(K6))*100,"")</f>
        <v>39</v>
      </c>
      <c r="M6" s="30">
        <f t="shared" ref="M6:M31" si="2">IF(G6&lt;&gt;"",(35*G6)/MAX(G$5:G$31),"")</f>
        <v>11.666666666666666</v>
      </c>
      <c r="N6" s="30">
        <f t="shared" ref="N6:N31" si="3">IF(I6&lt;&gt;"",IF(I6=0,0,(30*I6)/MAX(I$5:I$31)),"")</f>
        <v>30</v>
      </c>
      <c r="O6" s="30">
        <f t="shared" ref="O6:O31" si="4">(35*(MIN(L$5:L$31))/L6)</f>
        <v>24.23076923076923</v>
      </c>
      <c r="P6" s="28">
        <f t="shared" si="0"/>
        <v>65.897435897435898</v>
      </c>
      <c r="Q6" s="24"/>
      <c r="R6" s="78"/>
      <c r="S6" s="74"/>
      <c r="T6" s="77"/>
    </row>
    <row r="7" spans="1:20" ht="35.25" customHeight="1">
      <c r="A7" s="94">
        <v>3</v>
      </c>
      <c r="B7" s="112" t="s">
        <v>675</v>
      </c>
      <c r="C7" s="111" t="s">
        <v>821</v>
      </c>
      <c r="D7" s="107" t="s">
        <v>98</v>
      </c>
      <c r="E7" s="190">
        <v>10</v>
      </c>
      <c r="F7" s="107" t="s">
        <v>676</v>
      </c>
      <c r="G7" s="67">
        <v>33</v>
      </c>
      <c r="H7" s="29"/>
      <c r="I7" s="31">
        <v>19</v>
      </c>
      <c r="J7" s="29"/>
      <c r="K7" s="31">
        <v>0.35</v>
      </c>
      <c r="L7" s="29">
        <f t="shared" si="1"/>
        <v>35</v>
      </c>
      <c r="M7" s="30">
        <f t="shared" si="2"/>
        <v>35</v>
      </c>
      <c r="N7" s="30">
        <f t="shared" si="3"/>
        <v>28.5</v>
      </c>
      <c r="O7" s="30">
        <f t="shared" si="4"/>
        <v>27</v>
      </c>
      <c r="P7" s="28">
        <f t="shared" si="0"/>
        <v>90.5</v>
      </c>
      <c r="Q7" s="24"/>
      <c r="R7" s="78"/>
      <c r="S7" s="74"/>
      <c r="T7" s="77"/>
    </row>
    <row r="8" spans="1:20" ht="35.25" customHeight="1">
      <c r="A8" s="94">
        <v>4</v>
      </c>
      <c r="B8" s="105" t="s">
        <v>677</v>
      </c>
      <c r="C8" s="102" t="s">
        <v>816</v>
      </c>
      <c r="D8" s="107" t="s">
        <v>249</v>
      </c>
      <c r="E8" s="190">
        <v>10</v>
      </c>
      <c r="F8" s="107" t="s">
        <v>251</v>
      </c>
      <c r="G8" s="67">
        <v>30</v>
      </c>
      <c r="H8" s="29"/>
      <c r="I8" s="31">
        <v>18</v>
      </c>
      <c r="J8" s="29"/>
      <c r="K8" s="67">
        <v>0.53</v>
      </c>
      <c r="L8" s="29">
        <f t="shared" si="1"/>
        <v>53</v>
      </c>
      <c r="M8" s="30">
        <f t="shared" si="2"/>
        <v>31.818181818181817</v>
      </c>
      <c r="N8" s="30">
        <f t="shared" si="3"/>
        <v>27</v>
      </c>
      <c r="O8" s="30">
        <f t="shared" si="4"/>
        <v>17.830188679245282</v>
      </c>
      <c r="P8" s="28">
        <f t="shared" si="0"/>
        <v>76.648370497427095</v>
      </c>
      <c r="Q8" s="24"/>
      <c r="R8" s="78"/>
      <c r="S8" s="74"/>
      <c r="T8" s="77"/>
    </row>
    <row r="9" spans="1:20" ht="35.25" customHeight="1">
      <c r="A9" s="94">
        <v>5</v>
      </c>
      <c r="B9" s="112" t="s">
        <v>678</v>
      </c>
      <c r="C9" s="100" t="s">
        <v>810</v>
      </c>
      <c r="D9" s="107" t="s">
        <v>673</v>
      </c>
      <c r="E9" s="190">
        <v>11</v>
      </c>
      <c r="F9" s="107" t="s">
        <v>463</v>
      </c>
      <c r="G9" s="67">
        <v>22.6</v>
      </c>
      <c r="H9" s="29"/>
      <c r="I9" s="31">
        <v>19</v>
      </c>
      <c r="J9" s="29"/>
      <c r="K9" s="67">
        <v>0.36</v>
      </c>
      <c r="L9" s="29">
        <f t="shared" si="1"/>
        <v>36</v>
      </c>
      <c r="M9" s="30">
        <f t="shared" si="2"/>
        <v>23.969696969696969</v>
      </c>
      <c r="N9" s="30">
        <f t="shared" si="3"/>
        <v>28.5</v>
      </c>
      <c r="O9" s="30">
        <f t="shared" si="4"/>
        <v>26.25</v>
      </c>
      <c r="P9" s="28">
        <f t="shared" si="0"/>
        <v>78.719696969696969</v>
      </c>
      <c r="Q9" s="24"/>
      <c r="R9" s="78"/>
      <c r="S9" s="74"/>
      <c r="T9" s="77"/>
    </row>
    <row r="10" spans="1:20" ht="35.25" customHeight="1">
      <c r="A10" s="94">
        <v>6</v>
      </c>
      <c r="B10" s="105" t="s">
        <v>679</v>
      </c>
      <c r="C10" s="100" t="s">
        <v>819</v>
      </c>
      <c r="D10" s="107" t="s">
        <v>92</v>
      </c>
      <c r="E10" s="190">
        <v>10</v>
      </c>
      <c r="F10" s="107" t="s">
        <v>93</v>
      </c>
      <c r="G10" s="67">
        <v>28</v>
      </c>
      <c r="H10" s="29"/>
      <c r="I10" s="31">
        <v>15</v>
      </c>
      <c r="J10" s="29"/>
      <c r="K10" s="67">
        <v>1.4</v>
      </c>
      <c r="L10" s="29">
        <f t="shared" si="1"/>
        <v>100</v>
      </c>
      <c r="M10" s="30">
        <f t="shared" si="2"/>
        <v>29.696969696969695</v>
      </c>
      <c r="N10" s="30">
        <f t="shared" si="3"/>
        <v>22.5</v>
      </c>
      <c r="O10" s="30">
        <f t="shared" si="4"/>
        <v>9.4499999999999993</v>
      </c>
      <c r="P10" s="28">
        <f t="shared" si="0"/>
        <v>61.646969696969691</v>
      </c>
      <c r="Q10" s="24"/>
      <c r="R10" s="78"/>
      <c r="S10" s="74"/>
      <c r="T10" s="77"/>
    </row>
    <row r="11" spans="1:20" ht="35.25" customHeight="1">
      <c r="A11" s="94">
        <v>7</v>
      </c>
      <c r="B11" s="112" t="s">
        <v>680</v>
      </c>
      <c r="C11" s="100" t="s">
        <v>815</v>
      </c>
      <c r="D11" s="107" t="s">
        <v>599</v>
      </c>
      <c r="E11" s="190">
        <v>10</v>
      </c>
      <c r="F11" s="107" t="s">
        <v>597</v>
      </c>
      <c r="G11" s="67">
        <v>27</v>
      </c>
      <c r="H11" s="29"/>
      <c r="I11" s="31">
        <v>17</v>
      </c>
      <c r="J11" s="29"/>
      <c r="K11" s="67">
        <v>0.42</v>
      </c>
      <c r="L11" s="29">
        <f t="shared" si="1"/>
        <v>42</v>
      </c>
      <c r="M11" s="30">
        <f t="shared" si="2"/>
        <v>28.636363636363637</v>
      </c>
      <c r="N11" s="30">
        <f t="shared" si="3"/>
        <v>25.5</v>
      </c>
      <c r="O11" s="30">
        <f t="shared" si="4"/>
        <v>22.5</v>
      </c>
      <c r="P11" s="28">
        <f t="shared" si="0"/>
        <v>76.63636363636364</v>
      </c>
      <c r="Q11" s="24"/>
      <c r="R11" s="78"/>
      <c r="S11" s="74"/>
      <c r="T11" s="77"/>
    </row>
    <row r="12" spans="1:20" ht="31.5">
      <c r="A12" s="94">
        <v>8</v>
      </c>
      <c r="B12" s="112" t="s">
        <v>681</v>
      </c>
      <c r="C12" s="100" t="s">
        <v>820</v>
      </c>
      <c r="D12" s="107" t="s">
        <v>421</v>
      </c>
      <c r="E12" s="190">
        <v>10</v>
      </c>
      <c r="F12" s="107" t="s">
        <v>682</v>
      </c>
      <c r="G12" s="67">
        <v>29</v>
      </c>
      <c r="H12" s="29"/>
      <c r="I12" s="31">
        <v>16</v>
      </c>
      <c r="J12" s="29"/>
      <c r="K12" s="67">
        <v>0.44</v>
      </c>
      <c r="L12" s="29">
        <f t="shared" si="1"/>
        <v>44</v>
      </c>
      <c r="M12" s="30">
        <f t="shared" si="2"/>
        <v>30.757575757575758</v>
      </c>
      <c r="N12" s="30">
        <f t="shared" si="3"/>
        <v>24</v>
      </c>
      <c r="O12" s="30">
        <f t="shared" si="4"/>
        <v>21.477272727272727</v>
      </c>
      <c r="P12" s="28">
        <f t="shared" si="0"/>
        <v>76.234848484848484</v>
      </c>
      <c r="Q12" s="24"/>
      <c r="R12" s="78"/>
      <c r="S12" s="74"/>
      <c r="T12" s="77"/>
    </row>
    <row r="13" spans="1:20" ht="31.5">
      <c r="A13" s="94">
        <v>9</v>
      </c>
      <c r="B13" s="112" t="s">
        <v>683</v>
      </c>
      <c r="C13" s="100" t="s">
        <v>813</v>
      </c>
      <c r="D13" s="107" t="s">
        <v>599</v>
      </c>
      <c r="E13" s="190">
        <v>11</v>
      </c>
      <c r="F13" s="107" t="s">
        <v>597</v>
      </c>
      <c r="G13" s="67">
        <v>33</v>
      </c>
      <c r="H13" s="29"/>
      <c r="I13" s="31">
        <v>17</v>
      </c>
      <c r="J13" s="29"/>
      <c r="K13" s="67">
        <v>0.4</v>
      </c>
      <c r="L13" s="29">
        <f t="shared" si="1"/>
        <v>40</v>
      </c>
      <c r="M13" s="30">
        <f t="shared" si="2"/>
        <v>35</v>
      </c>
      <c r="N13" s="30">
        <f t="shared" si="3"/>
        <v>25.5</v>
      </c>
      <c r="O13" s="30">
        <f t="shared" si="4"/>
        <v>23.625</v>
      </c>
      <c r="P13" s="28">
        <f t="shared" si="0"/>
        <v>84.125</v>
      </c>
      <c r="Q13" s="20"/>
      <c r="R13" s="78"/>
      <c r="S13" s="74"/>
      <c r="T13" s="77"/>
    </row>
    <row r="14" spans="1:20" ht="31.5">
      <c r="A14" s="94">
        <v>10</v>
      </c>
      <c r="B14" s="107" t="s">
        <v>684</v>
      </c>
      <c r="C14" s="100" t="s">
        <v>814</v>
      </c>
      <c r="D14" s="107" t="s">
        <v>229</v>
      </c>
      <c r="E14" s="190">
        <v>11</v>
      </c>
      <c r="F14" s="105" t="s">
        <v>235</v>
      </c>
      <c r="G14" s="67">
        <v>32</v>
      </c>
      <c r="H14" s="29"/>
      <c r="I14" s="31">
        <v>18</v>
      </c>
      <c r="J14" s="29"/>
      <c r="K14" s="67">
        <v>0.48</v>
      </c>
      <c r="L14" s="29">
        <f t="shared" si="1"/>
        <v>48</v>
      </c>
      <c r="M14" s="30">
        <f t="shared" si="2"/>
        <v>33.939393939393938</v>
      </c>
      <c r="N14" s="30">
        <f t="shared" si="3"/>
        <v>27</v>
      </c>
      <c r="O14" s="30">
        <f t="shared" si="4"/>
        <v>19.6875</v>
      </c>
      <c r="P14" s="28">
        <f t="shared" si="0"/>
        <v>80.626893939393938</v>
      </c>
      <c r="Q14" s="20"/>
      <c r="R14" s="78"/>
      <c r="S14" s="74"/>
      <c r="T14" s="77"/>
    </row>
    <row r="15" spans="1:20" ht="31.5">
      <c r="A15" s="94">
        <v>11</v>
      </c>
      <c r="B15" s="105" t="s">
        <v>685</v>
      </c>
      <c r="C15" s="102" t="s">
        <v>823</v>
      </c>
      <c r="D15" s="107" t="s">
        <v>229</v>
      </c>
      <c r="E15" s="190">
        <v>10</v>
      </c>
      <c r="F15" s="107" t="s">
        <v>231</v>
      </c>
      <c r="G15" s="67">
        <v>33</v>
      </c>
      <c r="H15" s="29"/>
      <c r="I15" s="67">
        <v>16</v>
      </c>
      <c r="J15" s="29"/>
      <c r="K15" s="67">
        <v>0.5</v>
      </c>
      <c r="L15" s="29">
        <f t="shared" si="1"/>
        <v>50</v>
      </c>
      <c r="M15" s="30">
        <f t="shared" si="2"/>
        <v>35</v>
      </c>
      <c r="N15" s="30">
        <f t="shared" si="3"/>
        <v>24</v>
      </c>
      <c r="O15" s="30">
        <f t="shared" si="4"/>
        <v>18.899999999999999</v>
      </c>
      <c r="P15" s="28">
        <f t="shared" si="0"/>
        <v>77.900000000000006</v>
      </c>
      <c r="Q15" s="20"/>
      <c r="R15" s="78"/>
      <c r="S15" s="74"/>
      <c r="T15" s="77"/>
    </row>
    <row r="16" spans="1:20" ht="31.5">
      <c r="A16" s="94">
        <v>13</v>
      </c>
      <c r="B16" s="112" t="s">
        <v>688</v>
      </c>
      <c r="C16" s="111" t="s">
        <v>807</v>
      </c>
      <c r="D16" s="107" t="s">
        <v>98</v>
      </c>
      <c r="E16" s="190">
        <v>9</v>
      </c>
      <c r="F16" s="107" t="s">
        <v>676</v>
      </c>
      <c r="G16" s="67">
        <v>33</v>
      </c>
      <c r="H16" s="29"/>
      <c r="I16" s="67">
        <v>20</v>
      </c>
      <c r="J16" s="29"/>
      <c r="K16" s="67">
        <v>0.32</v>
      </c>
      <c r="L16" s="29">
        <f t="shared" si="1"/>
        <v>32</v>
      </c>
      <c r="M16" s="30">
        <f t="shared" si="2"/>
        <v>35</v>
      </c>
      <c r="N16" s="30">
        <f t="shared" si="3"/>
        <v>30</v>
      </c>
      <c r="O16" s="30">
        <f t="shared" si="4"/>
        <v>29.53125</v>
      </c>
      <c r="P16" s="28">
        <f t="shared" si="0"/>
        <v>94.53125</v>
      </c>
      <c r="Q16" s="20"/>
      <c r="R16" s="78"/>
      <c r="S16" s="74"/>
      <c r="T16" s="77"/>
    </row>
    <row r="17" spans="1:20" ht="31.5">
      <c r="A17" s="94">
        <v>14</v>
      </c>
      <c r="B17" s="107" t="s">
        <v>689</v>
      </c>
      <c r="C17" s="100" t="s">
        <v>799</v>
      </c>
      <c r="D17" s="107" t="s">
        <v>557</v>
      </c>
      <c r="E17" s="190">
        <v>11</v>
      </c>
      <c r="F17" s="107" t="s">
        <v>690</v>
      </c>
      <c r="G17" s="67">
        <v>33</v>
      </c>
      <c r="H17" s="29"/>
      <c r="I17" s="29">
        <v>18</v>
      </c>
      <c r="J17" s="29"/>
      <c r="K17" s="67">
        <v>0.42</v>
      </c>
      <c r="L17" s="29">
        <f t="shared" si="1"/>
        <v>42</v>
      </c>
      <c r="M17" s="30">
        <f t="shared" si="2"/>
        <v>35</v>
      </c>
      <c r="N17" s="30">
        <f t="shared" si="3"/>
        <v>27</v>
      </c>
      <c r="O17" s="30">
        <f t="shared" si="4"/>
        <v>22.5</v>
      </c>
      <c r="P17" s="28">
        <f t="shared" si="0"/>
        <v>84.5</v>
      </c>
      <c r="Q17" s="20"/>
      <c r="R17" s="78"/>
      <c r="S17" s="74"/>
      <c r="T17" s="77"/>
    </row>
    <row r="18" spans="1:20" ht="31.5">
      <c r="A18" s="94">
        <v>15</v>
      </c>
      <c r="B18" s="107" t="s">
        <v>691</v>
      </c>
      <c r="C18" s="100" t="s">
        <v>809</v>
      </c>
      <c r="D18" s="107" t="s">
        <v>673</v>
      </c>
      <c r="E18" s="190">
        <v>11</v>
      </c>
      <c r="F18" s="107" t="s">
        <v>463</v>
      </c>
      <c r="G18" s="67">
        <v>20</v>
      </c>
      <c r="H18" s="29"/>
      <c r="I18" s="29">
        <v>18</v>
      </c>
      <c r="J18" s="29"/>
      <c r="K18" s="67">
        <v>0.38</v>
      </c>
      <c r="L18" s="29">
        <f t="shared" si="1"/>
        <v>38</v>
      </c>
      <c r="M18" s="30">
        <f t="shared" si="2"/>
        <v>21.212121212121211</v>
      </c>
      <c r="N18" s="30">
        <f t="shared" si="3"/>
        <v>27</v>
      </c>
      <c r="O18" s="30">
        <f t="shared" si="4"/>
        <v>24.868421052631579</v>
      </c>
      <c r="P18" s="28">
        <f t="shared" si="0"/>
        <v>73.080542264752793</v>
      </c>
      <c r="Q18" s="20"/>
      <c r="R18" s="78"/>
      <c r="S18" s="74"/>
      <c r="T18" s="77"/>
    </row>
    <row r="19" spans="1:20" ht="31.5">
      <c r="A19" s="94">
        <v>16</v>
      </c>
      <c r="B19" s="161" t="s">
        <v>692</v>
      </c>
      <c r="C19" s="116" t="s">
        <v>800</v>
      </c>
      <c r="D19" s="161" t="s">
        <v>514</v>
      </c>
      <c r="E19" s="163">
        <v>9</v>
      </c>
      <c r="F19" s="161" t="s">
        <v>521</v>
      </c>
      <c r="G19" s="67">
        <v>17</v>
      </c>
      <c r="H19" s="29"/>
      <c r="I19" s="29">
        <v>20</v>
      </c>
      <c r="J19" s="29"/>
      <c r="K19" s="67">
        <v>0.4</v>
      </c>
      <c r="L19" s="29">
        <f t="shared" si="1"/>
        <v>40</v>
      </c>
      <c r="M19" s="30">
        <f t="shared" si="2"/>
        <v>18.030303030303031</v>
      </c>
      <c r="N19" s="30">
        <f t="shared" si="3"/>
        <v>30</v>
      </c>
      <c r="O19" s="30">
        <f t="shared" si="4"/>
        <v>23.625</v>
      </c>
      <c r="P19" s="28">
        <f t="shared" si="0"/>
        <v>71.655303030303031</v>
      </c>
      <c r="Q19" s="20"/>
      <c r="R19" s="78"/>
      <c r="S19" s="74"/>
      <c r="T19" s="77"/>
    </row>
    <row r="20" spans="1:20" ht="31.5">
      <c r="A20" s="94">
        <v>17</v>
      </c>
      <c r="B20" s="107" t="s">
        <v>693</v>
      </c>
      <c r="C20" s="204" t="s">
        <v>822</v>
      </c>
      <c r="D20" s="107" t="s">
        <v>98</v>
      </c>
      <c r="E20" s="190">
        <v>10</v>
      </c>
      <c r="F20" s="107" t="s">
        <v>676</v>
      </c>
      <c r="G20" s="67">
        <v>31</v>
      </c>
      <c r="H20" s="29"/>
      <c r="I20" s="29">
        <v>17</v>
      </c>
      <c r="J20" s="29"/>
      <c r="K20" s="67">
        <v>0.41</v>
      </c>
      <c r="L20" s="29">
        <f t="shared" si="1"/>
        <v>41</v>
      </c>
      <c r="M20" s="30">
        <f t="shared" si="2"/>
        <v>32.878787878787875</v>
      </c>
      <c r="N20" s="30">
        <f t="shared" si="3"/>
        <v>25.5</v>
      </c>
      <c r="O20" s="30">
        <f t="shared" si="4"/>
        <v>23.048780487804876</v>
      </c>
      <c r="P20" s="28">
        <f t="shared" si="0"/>
        <v>81.427568366592752</v>
      </c>
      <c r="Q20" s="20"/>
      <c r="R20" s="78"/>
      <c r="S20" s="74"/>
      <c r="T20" s="77"/>
    </row>
    <row r="21" spans="1:20" ht="31.5">
      <c r="A21" s="94">
        <v>18</v>
      </c>
      <c r="B21" s="107" t="s">
        <v>694</v>
      </c>
      <c r="C21" s="100" t="s">
        <v>802</v>
      </c>
      <c r="D21" s="107" t="s">
        <v>695</v>
      </c>
      <c r="E21" s="101">
        <v>9</v>
      </c>
      <c r="F21" s="107" t="s">
        <v>696</v>
      </c>
      <c r="G21" s="67">
        <v>33</v>
      </c>
      <c r="H21" s="29"/>
      <c r="I21" s="31">
        <v>15</v>
      </c>
      <c r="J21" s="29"/>
      <c r="K21" s="31">
        <v>0.48</v>
      </c>
      <c r="L21" s="29">
        <f t="shared" si="1"/>
        <v>48</v>
      </c>
      <c r="M21" s="30">
        <f t="shared" si="2"/>
        <v>35</v>
      </c>
      <c r="N21" s="30">
        <f t="shared" si="3"/>
        <v>22.5</v>
      </c>
      <c r="O21" s="30">
        <f t="shared" si="4"/>
        <v>19.6875</v>
      </c>
      <c r="P21" s="28">
        <f t="shared" si="0"/>
        <v>77.1875</v>
      </c>
      <c r="Q21" s="20"/>
      <c r="R21" s="78"/>
      <c r="S21" s="74"/>
      <c r="T21" s="77"/>
    </row>
    <row r="22" spans="1:20" ht="31.5">
      <c r="A22" s="94">
        <v>19</v>
      </c>
      <c r="B22" s="112" t="s">
        <v>697</v>
      </c>
      <c r="C22" s="195" t="s">
        <v>811</v>
      </c>
      <c r="D22" s="107" t="s">
        <v>599</v>
      </c>
      <c r="E22" s="190">
        <v>11</v>
      </c>
      <c r="F22" s="107" t="s">
        <v>597</v>
      </c>
      <c r="G22" s="67">
        <v>31</v>
      </c>
      <c r="H22" s="29"/>
      <c r="I22" s="29">
        <v>17</v>
      </c>
      <c r="J22" s="29"/>
      <c r="K22" s="67">
        <v>0.45</v>
      </c>
      <c r="L22" s="29">
        <f t="shared" si="1"/>
        <v>45</v>
      </c>
      <c r="M22" s="30">
        <f t="shared" si="2"/>
        <v>32.878787878787875</v>
      </c>
      <c r="N22" s="30">
        <f t="shared" si="3"/>
        <v>25.5</v>
      </c>
      <c r="O22" s="30">
        <f t="shared" si="4"/>
        <v>21</v>
      </c>
      <c r="P22" s="28">
        <f t="shared" si="0"/>
        <v>79.378787878787875</v>
      </c>
      <c r="Q22" s="20"/>
      <c r="R22" s="78"/>
      <c r="S22" s="74"/>
      <c r="T22" s="77"/>
    </row>
    <row r="23" spans="1:20" ht="31.5">
      <c r="A23" s="94">
        <v>20</v>
      </c>
      <c r="B23" s="106" t="s">
        <v>698</v>
      </c>
      <c r="C23" s="195" t="s">
        <v>812</v>
      </c>
      <c r="D23" s="107" t="s">
        <v>229</v>
      </c>
      <c r="E23" s="190">
        <v>11</v>
      </c>
      <c r="F23" s="105" t="s">
        <v>235</v>
      </c>
      <c r="G23" s="67">
        <v>27</v>
      </c>
      <c r="H23" s="29"/>
      <c r="I23" s="29">
        <v>18</v>
      </c>
      <c r="J23" s="29"/>
      <c r="K23" s="67">
        <v>0.4</v>
      </c>
      <c r="L23" s="29">
        <f t="shared" si="1"/>
        <v>40</v>
      </c>
      <c r="M23" s="30">
        <f t="shared" si="2"/>
        <v>28.636363636363637</v>
      </c>
      <c r="N23" s="30">
        <f t="shared" si="3"/>
        <v>27</v>
      </c>
      <c r="O23" s="30">
        <f t="shared" si="4"/>
        <v>23.625</v>
      </c>
      <c r="P23" s="28">
        <f t="shared" si="0"/>
        <v>79.26136363636364</v>
      </c>
      <c r="Q23" s="20"/>
      <c r="R23" s="78"/>
      <c r="S23" s="74"/>
      <c r="T23" s="77"/>
    </row>
    <row r="24" spans="1:20" ht="31.5">
      <c r="A24" s="94">
        <v>21</v>
      </c>
      <c r="B24" s="105" t="s">
        <v>699</v>
      </c>
      <c r="C24" s="192" t="s">
        <v>808</v>
      </c>
      <c r="D24" s="107" t="s">
        <v>673</v>
      </c>
      <c r="E24" s="190">
        <v>11</v>
      </c>
      <c r="F24" s="107" t="s">
        <v>463</v>
      </c>
      <c r="G24" s="67">
        <v>16.8</v>
      </c>
      <c r="H24" s="29"/>
      <c r="I24" s="29">
        <v>19</v>
      </c>
      <c r="J24" s="29"/>
      <c r="K24" s="94">
        <v>0.31</v>
      </c>
      <c r="L24" s="29">
        <f t="shared" si="1"/>
        <v>31</v>
      </c>
      <c r="M24" s="30">
        <f t="shared" si="2"/>
        <v>17.818181818181817</v>
      </c>
      <c r="N24" s="30">
        <f t="shared" si="3"/>
        <v>28.5</v>
      </c>
      <c r="O24" s="30">
        <f t="shared" si="4"/>
        <v>30.483870967741936</v>
      </c>
      <c r="P24" s="28">
        <f t="shared" si="0"/>
        <v>76.802052785923749</v>
      </c>
      <c r="Q24" s="20"/>
      <c r="R24" s="78"/>
      <c r="S24" s="74"/>
      <c r="T24" s="77"/>
    </row>
    <row r="25" spans="1:20" ht="31.5">
      <c r="A25" s="94">
        <v>22</v>
      </c>
      <c r="B25" s="112" t="s">
        <v>700</v>
      </c>
      <c r="C25" s="195" t="s">
        <v>817</v>
      </c>
      <c r="D25" s="107" t="s">
        <v>249</v>
      </c>
      <c r="E25" s="190">
        <v>10</v>
      </c>
      <c r="F25" s="107" t="s">
        <v>251</v>
      </c>
      <c r="G25" s="67">
        <v>28.6</v>
      </c>
      <c r="H25" s="29"/>
      <c r="I25" s="29">
        <v>18</v>
      </c>
      <c r="J25" s="29"/>
      <c r="K25" s="94">
        <v>0.53</v>
      </c>
      <c r="L25" s="29">
        <f t="shared" si="1"/>
        <v>53</v>
      </c>
      <c r="M25" s="30">
        <f t="shared" si="2"/>
        <v>30.333333333333332</v>
      </c>
      <c r="N25" s="30">
        <f t="shared" si="3"/>
        <v>27</v>
      </c>
      <c r="O25" s="30">
        <f t="shared" si="4"/>
        <v>17.830188679245282</v>
      </c>
      <c r="P25" s="28">
        <f t="shared" si="0"/>
        <v>75.163522012578611</v>
      </c>
      <c r="Q25" s="20"/>
      <c r="R25" s="78"/>
      <c r="S25" s="74"/>
      <c r="T25" s="77"/>
    </row>
    <row r="26" spans="1:20" ht="33" customHeight="1">
      <c r="A26" s="94">
        <v>23</v>
      </c>
      <c r="B26" s="112" t="s">
        <v>701</v>
      </c>
      <c r="C26" s="100" t="s">
        <v>806</v>
      </c>
      <c r="D26" s="107" t="s">
        <v>508</v>
      </c>
      <c r="E26" s="190">
        <v>9</v>
      </c>
      <c r="F26" s="107" t="s">
        <v>509</v>
      </c>
      <c r="G26" s="67">
        <v>30.6</v>
      </c>
      <c r="H26" s="29"/>
      <c r="I26" s="31">
        <v>20</v>
      </c>
      <c r="J26" s="29"/>
      <c r="K26" s="31">
        <v>0.49</v>
      </c>
      <c r="L26" s="29">
        <f t="shared" si="1"/>
        <v>49</v>
      </c>
      <c r="M26" s="30">
        <f t="shared" si="2"/>
        <v>32.454545454545453</v>
      </c>
      <c r="N26" s="30">
        <f t="shared" si="3"/>
        <v>30</v>
      </c>
      <c r="O26" s="30">
        <f t="shared" si="4"/>
        <v>19.285714285714285</v>
      </c>
      <c r="P26" s="28">
        <f t="shared" si="0"/>
        <v>81.740259740259745</v>
      </c>
      <c r="Q26" s="20"/>
      <c r="R26" s="78"/>
      <c r="S26" s="74"/>
      <c r="T26" s="77"/>
    </row>
    <row r="27" spans="1:20" ht="31.5">
      <c r="A27" s="94">
        <v>24</v>
      </c>
      <c r="B27" s="112" t="s">
        <v>702</v>
      </c>
      <c r="C27" s="100" t="s">
        <v>804</v>
      </c>
      <c r="D27" s="107" t="s">
        <v>421</v>
      </c>
      <c r="E27" s="190">
        <v>9</v>
      </c>
      <c r="F27" s="107" t="s">
        <v>434</v>
      </c>
      <c r="G27" s="67">
        <v>31.6</v>
      </c>
      <c r="H27" s="29"/>
      <c r="I27" s="31">
        <v>18</v>
      </c>
      <c r="J27" s="29"/>
      <c r="K27" s="31">
        <v>0.51</v>
      </c>
      <c r="L27" s="29">
        <f t="shared" si="1"/>
        <v>51</v>
      </c>
      <c r="M27" s="30">
        <f t="shared" si="2"/>
        <v>33.515151515151516</v>
      </c>
      <c r="N27" s="30">
        <f t="shared" si="3"/>
        <v>27</v>
      </c>
      <c r="O27" s="30">
        <f t="shared" si="4"/>
        <v>18.529411764705884</v>
      </c>
      <c r="P27" s="28">
        <f t="shared" si="0"/>
        <v>79.0445632798574</v>
      </c>
      <c r="Q27" s="20"/>
      <c r="R27" s="78"/>
      <c r="S27" s="74"/>
      <c r="T27" s="77"/>
    </row>
    <row r="28" spans="1:20" ht="31.5">
      <c r="A28" s="94">
        <v>26</v>
      </c>
      <c r="B28" s="112" t="s">
        <v>704</v>
      </c>
      <c r="C28" s="100" t="s">
        <v>818</v>
      </c>
      <c r="D28" s="107" t="s">
        <v>134</v>
      </c>
      <c r="E28" s="190">
        <v>10</v>
      </c>
      <c r="F28" s="107" t="s">
        <v>705</v>
      </c>
      <c r="G28" s="67">
        <v>31</v>
      </c>
      <c r="H28" s="29"/>
      <c r="I28" s="31">
        <v>18</v>
      </c>
      <c r="J28" s="29"/>
      <c r="K28" s="31">
        <v>0.42</v>
      </c>
      <c r="L28" s="29">
        <f t="shared" si="1"/>
        <v>42</v>
      </c>
      <c r="M28" s="30">
        <f t="shared" si="2"/>
        <v>32.878787878787875</v>
      </c>
      <c r="N28" s="30">
        <f t="shared" si="3"/>
        <v>27</v>
      </c>
      <c r="O28" s="30">
        <f t="shared" si="4"/>
        <v>22.5</v>
      </c>
      <c r="P28" s="28">
        <f t="shared" si="0"/>
        <v>82.378787878787875</v>
      </c>
      <c r="Q28" s="20"/>
      <c r="R28" s="78"/>
      <c r="S28" s="74"/>
      <c r="T28" s="77"/>
    </row>
    <row r="29" spans="1:20" ht="31.5">
      <c r="A29" s="94">
        <v>27</v>
      </c>
      <c r="B29" s="112" t="s">
        <v>706</v>
      </c>
      <c r="C29" s="100" t="s">
        <v>824</v>
      </c>
      <c r="D29" s="107" t="s">
        <v>229</v>
      </c>
      <c r="E29" s="190">
        <v>10</v>
      </c>
      <c r="F29" s="107" t="s">
        <v>231</v>
      </c>
      <c r="G29" s="67">
        <v>18</v>
      </c>
      <c r="H29" s="29"/>
      <c r="I29" s="31">
        <v>17</v>
      </c>
      <c r="J29" s="29"/>
      <c r="K29" s="31">
        <v>0.51</v>
      </c>
      <c r="L29" s="29">
        <f t="shared" si="1"/>
        <v>51</v>
      </c>
      <c r="M29" s="30">
        <f t="shared" si="2"/>
        <v>19.09090909090909</v>
      </c>
      <c r="N29" s="30">
        <f t="shared" si="3"/>
        <v>25.5</v>
      </c>
      <c r="O29" s="30">
        <f t="shared" si="4"/>
        <v>18.529411764705884</v>
      </c>
      <c r="P29" s="28">
        <f t="shared" si="0"/>
        <v>63.120320855614978</v>
      </c>
      <c r="Q29" s="20"/>
      <c r="R29" s="78"/>
      <c r="S29" s="74"/>
      <c r="T29" s="77"/>
    </row>
    <row r="30" spans="1:20" ht="31.5">
      <c r="A30" s="94">
        <v>28</v>
      </c>
      <c r="B30" s="99" t="s">
        <v>707</v>
      </c>
      <c r="C30" s="102" t="s">
        <v>801</v>
      </c>
      <c r="D30" s="105" t="s">
        <v>695</v>
      </c>
      <c r="E30" s="103">
        <v>9</v>
      </c>
      <c r="F30" s="105" t="s">
        <v>708</v>
      </c>
      <c r="G30" s="67">
        <v>31</v>
      </c>
      <c r="H30" s="29"/>
      <c r="I30" s="31">
        <v>15</v>
      </c>
      <c r="J30" s="29"/>
      <c r="K30" s="31">
        <v>0.56000000000000005</v>
      </c>
      <c r="L30" s="29">
        <f t="shared" si="1"/>
        <v>56.000000000000007</v>
      </c>
      <c r="M30" s="30">
        <f t="shared" si="2"/>
        <v>32.878787878787875</v>
      </c>
      <c r="N30" s="30">
        <f t="shared" si="3"/>
        <v>22.5</v>
      </c>
      <c r="O30" s="30">
        <f t="shared" si="4"/>
        <v>16.874999999999996</v>
      </c>
      <c r="P30" s="28">
        <f t="shared" si="0"/>
        <v>72.253787878787875</v>
      </c>
      <c r="Q30" s="20"/>
      <c r="R30" s="78"/>
      <c r="S30" s="74"/>
      <c r="T30" s="77"/>
    </row>
    <row r="31" spans="1:20" ht="31.5">
      <c r="A31" s="94">
        <v>30</v>
      </c>
      <c r="B31" s="112" t="s">
        <v>711</v>
      </c>
      <c r="C31" s="100" t="s">
        <v>803</v>
      </c>
      <c r="D31" s="109" t="s">
        <v>695</v>
      </c>
      <c r="E31" s="101">
        <v>9</v>
      </c>
      <c r="F31" s="107" t="s">
        <v>696</v>
      </c>
      <c r="G31" s="67">
        <v>31</v>
      </c>
      <c r="H31" s="29"/>
      <c r="I31" s="67">
        <v>15</v>
      </c>
      <c r="J31" s="29"/>
      <c r="K31" s="67">
        <v>0.53</v>
      </c>
      <c r="L31" s="29">
        <f t="shared" si="1"/>
        <v>53</v>
      </c>
      <c r="M31" s="30">
        <f t="shared" si="2"/>
        <v>32.878787878787875</v>
      </c>
      <c r="N31" s="30">
        <f t="shared" si="3"/>
        <v>22.5</v>
      </c>
      <c r="O31" s="30">
        <f t="shared" si="4"/>
        <v>17.830188679245282</v>
      </c>
      <c r="P31" s="28">
        <f t="shared" si="0"/>
        <v>73.208976558033157</v>
      </c>
      <c r="Q31" s="20"/>
      <c r="R31" s="78"/>
      <c r="S31" s="74"/>
      <c r="T31" s="77"/>
    </row>
    <row r="32" spans="1:20" ht="31.5">
      <c r="A32" s="94">
        <v>32</v>
      </c>
      <c r="B32" s="106" t="s">
        <v>713</v>
      </c>
      <c r="C32" s="205"/>
      <c r="D32" s="106" t="s">
        <v>714</v>
      </c>
      <c r="E32" s="44">
        <v>9</v>
      </c>
      <c r="F32" s="206" t="s">
        <v>708</v>
      </c>
      <c r="G32" s="67"/>
      <c r="H32" s="29"/>
      <c r="I32" s="67"/>
      <c r="J32" s="29"/>
      <c r="K32" s="67"/>
      <c r="L32" s="29"/>
      <c r="M32" s="30"/>
      <c r="N32" s="30"/>
      <c r="O32" s="30"/>
      <c r="P32" s="28"/>
      <c r="Q32" s="20"/>
      <c r="R32" s="28"/>
      <c r="S32" s="77"/>
      <c r="T32" s="77" t="s">
        <v>764</v>
      </c>
    </row>
    <row r="33" spans="1:20" ht="31.5">
      <c r="A33" s="94">
        <v>33</v>
      </c>
      <c r="B33" s="106" t="s">
        <v>715</v>
      </c>
      <c r="C33" s="205"/>
      <c r="D33" s="106" t="s">
        <v>714</v>
      </c>
      <c r="E33" s="44">
        <v>9</v>
      </c>
      <c r="F33" s="106" t="s">
        <v>708</v>
      </c>
      <c r="G33" s="31"/>
      <c r="H33" s="29"/>
      <c r="I33" s="67"/>
      <c r="J33" s="29"/>
      <c r="K33" s="67"/>
      <c r="L33" s="29"/>
      <c r="M33" s="30"/>
      <c r="N33" s="30"/>
      <c r="O33" s="30"/>
      <c r="P33" s="28"/>
      <c r="Q33" s="20"/>
      <c r="R33" s="28"/>
      <c r="S33" s="77"/>
      <c r="T33" s="77" t="s">
        <v>764</v>
      </c>
    </row>
    <row r="34" spans="1:20" ht="31.5">
      <c r="A34" s="94">
        <v>34</v>
      </c>
      <c r="B34" s="106" t="s">
        <v>716</v>
      </c>
      <c r="C34" s="44"/>
      <c r="D34" s="106" t="s">
        <v>717</v>
      </c>
      <c r="E34" s="101">
        <v>10</v>
      </c>
      <c r="F34" s="106" t="s">
        <v>710</v>
      </c>
      <c r="G34" s="31"/>
      <c r="H34" s="29"/>
      <c r="I34" s="67"/>
      <c r="J34" s="29"/>
      <c r="K34" s="67"/>
      <c r="L34" s="29"/>
      <c r="M34" s="30"/>
      <c r="N34" s="30"/>
      <c r="O34" s="30"/>
      <c r="P34" s="28"/>
      <c r="Q34" s="20"/>
      <c r="R34" s="28"/>
      <c r="S34" s="77"/>
      <c r="T34" s="77" t="s">
        <v>764</v>
      </c>
    </row>
    <row r="35" spans="1:20" ht="31.5">
      <c r="A35" s="94">
        <v>35</v>
      </c>
      <c r="B35" s="106" t="s">
        <v>718</v>
      </c>
      <c r="C35" s="44"/>
      <c r="D35" s="106" t="s">
        <v>719</v>
      </c>
      <c r="E35" s="101">
        <v>10</v>
      </c>
      <c r="F35" s="106" t="s">
        <v>423</v>
      </c>
      <c r="G35" s="31"/>
      <c r="H35" s="29"/>
      <c r="I35" s="67"/>
      <c r="J35" s="29"/>
      <c r="K35" s="67"/>
      <c r="L35" s="29"/>
      <c r="M35" s="30"/>
      <c r="N35" s="30"/>
      <c r="O35" s="30"/>
      <c r="P35" s="28"/>
      <c r="Q35" s="20"/>
      <c r="R35" s="28"/>
      <c r="S35" s="77"/>
      <c r="T35" s="77" t="s">
        <v>764</v>
      </c>
    </row>
    <row r="36" spans="1:20" ht="31.5">
      <c r="A36" s="94">
        <v>36</v>
      </c>
      <c r="B36" s="106" t="s">
        <v>720</v>
      </c>
      <c r="C36" s="188"/>
      <c r="D36" s="106" t="s">
        <v>721</v>
      </c>
      <c r="E36" s="94">
        <v>10</v>
      </c>
      <c r="F36" s="206" t="s">
        <v>722</v>
      </c>
      <c r="G36" s="67"/>
      <c r="H36" s="29"/>
      <c r="I36" s="67"/>
      <c r="J36" s="29"/>
      <c r="K36" s="67"/>
      <c r="L36" s="29"/>
      <c r="M36" s="30"/>
      <c r="N36" s="30"/>
      <c r="O36" s="30"/>
      <c r="P36" s="28"/>
      <c r="Q36" s="20"/>
      <c r="R36" s="28"/>
      <c r="S36" s="77"/>
      <c r="T36" s="77" t="s">
        <v>764</v>
      </c>
    </row>
    <row r="37" spans="1:20" ht="31.5">
      <c r="A37" s="43"/>
      <c r="B37" s="161" t="s">
        <v>686</v>
      </c>
      <c r="C37" s="94"/>
      <c r="D37" s="161" t="s">
        <v>514</v>
      </c>
      <c r="E37" s="203">
        <v>10</v>
      </c>
      <c r="F37" s="161" t="s">
        <v>687</v>
      </c>
      <c r="G37" s="67"/>
      <c r="H37" s="29"/>
      <c r="I37" s="67"/>
      <c r="J37" s="29"/>
      <c r="K37" s="67"/>
      <c r="L37" s="29"/>
      <c r="M37" s="30"/>
      <c r="N37" s="30"/>
      <c r="O37" s="30"/>
      <c r="P37" s="28"/>
      <c r="Q37" s="20"/>
      <c r="R37" s="28"/>
      <c r="S37" s="77"/>
      <c r="T37" s="77" t="s">
        <v>764</v>
      </c>
    </row>
    <row r="38" spans="1:20" ht="31.5">
      <c r="A38" s="43"/>
      <c r="B38" s="107" t="s">
        <v>709</v>
      </c>
      <c r="C38" s="111"/>
      <c r="D38" s="109" t="s">
        <v>98</v>
      </c>
      <c r="E38" s="101">
        <v>10</v>
      </c>
      <c r="F38" s="107" t="s">
        <v>710</v>
      </c>
      <c r="G38" s="31"/>
      <c r="H38" s="29"/>
      <c r="I38" s="31"/>
      <c r="J38" s="29"/>
      <c r="K38" s="67"/>
      <c r="L38" s="29"/>
      <c r="M38" s="30"/>
      <c r="N38" s="30"/>
      <c r="O38" s="30"/>
      <c r="P38" s="28"/>
      <c r="Q38" s="20"/>
      <c r="R38" s="28"/>
      <c r="S38" s="77"/>
      <c r="T38" s="77" t="s">
        <v>764</v>
      </c>
    </row>
    <row r="39" spans="1:20" ht="31.5">
      <c r="A39" s="43"/>
      <c r="B39" s="112" t="s">
        <v>712</v>
      </c>
      <c r="C39" s="100"/>
      <c r="D39" s="109" t="s">
        <v>249</v>
      </c>
      <c r="E39" s="190">
        <v>9</v>
      </c>
      <c r="F39" s="107" t="s">
        <v>250</v>
      </c>
      <c r="G39" s="67"/>
      <c r="H39" s="29"/>
      <c r="I39" s="31"/>
      <c r="J39" s="29"/>
      <c r="K39" s="67"/>
      <c r="L39" s="29"/>
      <c r="M39" s="30"/>
      <c r="N39" s="30"/>
      <c r="O39" s="30"/>
      <c r="P39" s="28"/>
      <c r="Q39" s="20"/>
      <c r="R39" s="28"/>
      <c r="S39" s="77"/>
      <c r="T39" s="77" t="s">
        <v>764</v>
      </c>
    </row>
    <row r="40" spans="1:20" ht="31.5">
      <c r="A40" s="60"/>
      <c r="B40" s="112" t="s">
        <v>703</v>
      </c>
      <c r="C40" s="100"/>
      <c r="D40" s="107" t="s">
        <v>508</v>
      </c>
      <c r="E40" s="190">
        <v>10</v>
      </c>
      <c r="F40" s="107" t="s">
        <v>509</v>
      </c>
      <c r="G40" s="67"/>
      <c r="H40" s="29"/>
      <c r="I40" s="31"/>
      <c r="J40" s="29"/>
      <c r="K40" s="67"/>
      <c r="L40" s="29"/>
      <c r="M40" s="30"/>
      <c r="N40" s="30"/>
      <c r="O40" s="30"/>
      <c r="P40" s="28"/>
      <c r="Q40" s="20"/>
      <c r="R40" s="28"/>
      <c r="S40" s="77"/>
      <c r="T40" s="77" t="s">
        <v>764</v>
      </c>
    </row>
    <row r="41" spans="1:20">
      <c r="A41" s="60"/>
      <c r="B41" s="49"/>
      <c r="C41" s="50"/>
      <c r="D41" s="42"/>
      <c r="E41" s="44"/>
      <c r="F41" s="42"/>
      <c r="G41" s="67"/>
      <c r="H41" s="29"/>
      <c r="I41" s="67"/>
      <c r="J41" s="29"/>
      <c r="K41" s="67"/>
      <c r="L41" s="29"/>
      <c r="M41" s="30"/>
      <c r="N41" s="30"/>
      <c r="O41" s="30"/>
      <c r="P41" s="28"/>
      <c r="Q41" s="20"/>
      <c r="R41" s="28"/>
      <c r="S41" s="77"/>
      <c r="T41" s="77"/>
    </row>
    <row r="42" spans="1:20">
      <c r="A42" s="60"/>
      <c r="B42" s="49"/>
      <c r="C42" s="50"/>
      <c r="D42" s="42"/>
      <c r="E42" s="44"/>
      <c r="F42" s="42"/>
      <c r="G42" s="67"/>
      <c r="H42" s="29"/>
      <c r="I42" s="67"/>
      <c r="J42" s="29"/>
      <c r="K42" s="67"/>
      <c r="L42" s="29"/>
      <c r="M42" s="30"/>
      <c r="N42" s="30"/>
      <c r="O42" s="30"/>
      <c r="P42" s="28"/>
      <c r="Q42" s="20"/>
      <c r="R42" s="28"/>
      <c r="S42" s="77"/>
      <c r="T42" s="77"/>
    </row>
    <row r="43" spans="1:20">
      <c r="A43" s="60"/>
      <c r="B43" s="42"/>
      <c r="C43" s="50"/>
      <c r="D43" s="42"/>
      <c r="E43" s="44"/>
      <c r="F43" s="42"/>
      <c r="G43" s="67"/>
      <c r="H43" s="29"/>
      <c r="I43" s="67"/>
      <c r="J43" s="29"/>
      <c r="K43" s="67"/>
      <c r="L43" s="29"/>
      <c r="M43" s="30"/>
      <c r="N43" s="30"/>
      <c r="O43" s="30"/>
      <c r="P43" s="28"/>
      <c r="Q43" s="20"/>
      <c r="R43" s="28"/>
      <c r="S43" s="77"/>
      <c r="T43" s="77"/>
    </row>
    <row r="44" spans="1:20">
      <c r="A44" s="60"/>
      <c r="B44" s="58"/>
      <c r="C44" s="88"/>
      <c r="D44" s="58"/>
      <c r="E44" s="89"/>
      <c r="F44" s="58"/>
      <c r="G44" s="67"/>
      <c r="H44" s="29"/>
      <c r="I44" s="67"/>
      <c r="J44" s="29"/>
      <c r="K44" s="67"/>
      <c r="L44" s="29"/>
      <c r="M44" s="30"/>
      <c r="N44" s="30"/>
      <c r="O44" s="30"/>
      <c r="P44" s="28"/>
      <c r="Q44" s="20"/>
      <c r="R44" s="28"/>
      <c r="S44" s="77"/>
      <c r="T44" s="77"/>
    </row>
    <row r="45" spans="1:20">
      <c r="A45" s="60"/>
      <c r="B45" s="58"/>
      <c r="C45" s="88"/>
      <c r="D45" s="58"/>
      <c r="E45" s="89"/>
      <c r="F45" s="58"/>
      <c r="G45" s="67"/>
      <c r="H45" s="29"/>
      <c r="I45" s="67"/>
      <c r="J45" s="29"/>
      <c r="K45" s="67"/>
      <c r="L45" s="29"/>
      <c r="M45" s="30"/>
      <c r="N45" s="30"/>
      <c r="O45" s="30"/>
      <c r="P45" s="28"/>
      <c r="Q45" s="20"/>
      <c r="R45" s="28"/>
      <c r="S45" s="77"/>
      <c r="T45" s="77"/>
    </row>
    <row r="46" spans="1:20">
      <c r="A46" s="60"/>
      <c r="B46" s="42"/>
      <c r="C46" s="50"/>
      <c r="D46" s="42"/>
      <c r="E46" s="44"/>
      <c r="F46" s="42"/>
      <c r="G46" s="67"/>
      <c r="H46" s="29"/>
      <c r="I46" s="67"/>
      <c r="J46" s="29"/>
      <c r="K46" s="67"/>
      <c r="L46" s="29"/>
      <c r="M46" s="30"/>
      <c r="N46" s="30"/>
      <c r="O46" s="30"/>
      <c r="P46" s="28"/>
      <c r="Q46" s="22"/>
      <c r="R46" s="28"/>
      <c r="S46" s="77"/>
      <c r="T46" s="77"/>
    </row>
    <row r="47" spans="1:20">
      <c r="A47" s="43"/>
      <c r="B47" s="49"/>
      <c r="C47" s="50"/>
      <c r="D47" s="42"/>
      <c r="E47" s="44"/>
      <c r="F47" s="42"/>
      <c r="G47" s="67"/>
      <c r="H47" s="29"/>
      <c r="I47" s="67"/>
      <c r="J47" s="29"/>
      <c r="K47" s="67"/>
      <c r="L47" s="29"/>
      <c r="M47" s="30"/>
      <c r="N47" s="30"/>
      <c r="O47" s="30"/>
      <c r="P47" s="28"/>
      <c r="Q47" s="22"/>
      <c r="R47" s="28"/>
      <c r="S47" s="77"/>
      <c r="T47" s="77"/>
    </row>
    <row r="48" spans="1:20" ht="33.75" customHeight="1">
      <c r="A48" s="55"/>
      <c r="B48" s="49"/>
      <c r="C48" s="50"/>
      <c r="D48" s="42"/>
      <c r="E48" s="44"/>
      <c r="F48" s="42"/>
      <c r="G48" s="67"/>
      <c r="H48" s="29"/>
      <c r="I48" s="67"/>
      <c r="J48" s="29"/>
      <c r="K48" s="67"/>
      <c r="L48" s="29"/>
      <c r="M48" s="30"/>
      <c r="N48" s="30"/>
      <c r="O48" s="30"/>
      <c r="P48" s="28"/>
      <c r="Q48" s="22"/>
      <c r="R48" s="28"/>
      <c r="S48" s="77"/>
      <c r="T48" s="77"/>
    </row>
    <row r="49" spans="1:20" ht="32.25" customHeight="1">
      <c r="A49" s="59"/>
      <c r="B49" s="42"/>
      <c r="C49" s="50"/>
      <c r="D49" s="42"/>
      <c r="E49" s="44"/>
      <c r="F49" s="42"/>
      <c r="G49" s="67"/>
      <c r="H49" s="29"/>
      <c r="I49" s="67"/>
      <c r="J49" s="29"/>
      <c r="K49" s="67"/>
      <c r="L49" s="29"/>
      <c r="M49" s="30"/>
      <c r="N49" s="30"/>
      <c r="O49" s="30"/>
      <c r="P49" s="28"/>
      <c r="Q49" s="20"/>
      <c r="R49" s="28"/>
      <c r="S49" s="77"/>
      <c r="T49" s="77"/>
    </row>
    <row r="50" spans="1:20" ht="31.5" customHeight="1">
      <c r="A50" s="59"/>
      <c r="B50" s="58"/>
      <c r="C50" s="88"/>
      <c r="D50" s="58"/>
      <c r="E50" s="89"/>
      <c r="F50" s="58"/>
      <c r="G50" s="67"/>
      <c r="H50" s="29"/>
      <c r="I50" s="67"/>
      <c r="J50" s="29"/>
      <c r="K50" s="67"/>
      <c r="L50" s="29"/>
      <c r="M50" s="30"/>
      <c r="N50" s="30"/>
      <c r="O50" s="30"/>
      <c r="P50" s="28"/>
      <c r="Q50" s="20"/>
      <c r="R50" s="28"/>
      <c r="S50" s="77"/>
      <c r="T50" s="77"/>
    </row>
    <row r="51" spans="1:20" ht="32.25" customHeight="1">
      <c r="A51" s="59"/>
      <c r="B51" s="107"/>
      <c r="C51" s="111"/>
      <c r="D51" s="109"/>
      <c r="E51" s="101"/>
      <c r="F51" s="107"/>
      <c r="G51" s="67"/>
      <c r="H51" s="29"/>
      <c r="I51" s="67"/>
      <c r="J51" s="29"/>
      <c r="K51" s="67"/>
      <c r="L51" s="29"/>
      <c r="M51" s="30"/>
      <c r="N51" s="30"/>
      <c r="O51" s="30"/>
      <c r="P51" s="28"/>
      <c r="Q51" s="20"/>
      <c r="R51" s="28"/>
      <c r="S51" s="77"/>
      <c r="T51" s="77"/>
    </row>
    <row r="52" spans="1:20">
      <c r="A52" s="59"/>
      <c r="B52" s="112"/>
      <c r="C52" s="108"/>
      <c r="D52" s="109"/>
      <c r="E52" s="101"/>
      <c r="F52" s="107"/>
      <c r="G52" s="67"/>
      <c r="H52" s="29"/>
      <c r="I52" s="67"/>
      <c r="J52" s="29"/>
      <c r="K52" s="67"/>
      <c r="L52" s="29"/>
      <c r="M52" s="30"/>
      <c r="N52" s="30"/>
      <c r="O52" s="30"/>
      <c r="P52" s="28"/>
      <c r="Q52" s="20"/>
      <c r="R52" s="28"/>
      <c r="S52" s="77"/>
      <c r="T52" s="77"/>
    </row>
    <row r="53" spans="1:20">
      <c r="A53" s="59"/>
      <c r="B53" s="107"/>
      <c r="C53" s="113"/>
      <c r="D53" s="109"/>
      <c r="E53" s="101"/>
      <c r="F53" s="107"/>
      <c r="G53" s="67"/>
      <c r="H53" s="29"/>
      <c r="I53" s="67"/>
      <c r="J53" s="29"/>
      <c r="K53" s="67"/>
      <c r="L53" s="29"/>
      <c r="M53" s="30"/>
      <c r="N53" s="30"/>
      <c r="O53" s="30"/>
      <c r="P53" s="28"/>
      <c r="Q53" s="20"/>
      <c r="R53" s="28"/>
      <c r="S53" s="77"/>
      <c r="T53" s="77"/>
    </row>
    <row r="54" spans="1:20">
      <c r="A54" s="60"/>
      <c r="B54" s="112"/>
      <c r="C54" s="108"/>
      <c r="D54" s="109"/>
      <c r="E54" s="101"/>
      <c r="F54" s="107"/>
      <c r="G54" s="67"/>
      <c r="H54" s="29"/>
      <c r="I54" s="67"/>
      <c r="J54" s="29"/>
      <c r="K54" s="67"/>
      <c r="L54" s="29"/>
      <c r="M54" s="30"/>
      <c r="N54" s="30"/>
      <c r="O54" s="30"/>
      <c r="P54" s="28"/>
      <c r="Q54" s="20"/>
      <c r="R54" s="28"/>
      <c r="S54" s="77"/>
      <c r="T54" s="77"/>
    </row>
    <row r="55" spans="1:20">
      <c r="A55" s="43"/>
      <c r="B55" s="106"/>
      <c r="D55" s="109"/>
      <c r="E55" s="101"/>
      <c r="F55" s="107"/>
      <c r="G55" s="67"/>
      <c r="H55" s="29"/>
      <c r="I55" s="67"/>
      <c r="J55" s="29"/>
      <c r="K55" s="67"/>
      <c r="L55" s="29"/>
      <c r="M55" s="30"/>
      <c r="N55" s="30"/>
      <c r="O55" s="30"/>
      <c r="P55" s="28"/>
      <c r="Q55" s="20"/>
      <c r="R55" s="28"/>
      <c r="S55" s="77"/>
      <c r="T55" s="77"/>
    </row>
    <row r="56" spans="1:20">
      <c r="A56" s="60"/>
      <c r="B56" s="139"/>
      <c r="D56" s="109"/>
      <c r="E56" s="65"/>
      <c r="F56" s="107"/>
      <c r="G56" s="67"/>
      <c r="H56" s="29"/>
      <c r="I56" s="67"/>
      <c r="J56" s="29"/>
      <c r="K56" s="31"/>
      <c r="L56" s="29"/>
      <c r="M56" s="30"/>
      <c r="N56" s="30"/>
      <c r="O56" s="30"/>
      <c r="P56" s="28"/>
      <c r="Q56" s="20"/>
      <c r="R56" s="28"/>
      <c r="S56" s="77"/>
      <c r="T56" s="77"/>
    </row>
    <row r="57" spans="1:20">
      <c r="A57" s="60"/>
      <c r="B57" s="141"/>
      <c r="C57" s="108"/>
      <c r="D57" s="109"/>
      <c r="E57" s="65"/>
      <c r="F57" s="107"/>
      <c r="G57" s="67"/>
      <c r="H57" s="29"/>
      <c r="I57" s="67"/>
      <c r="J57" s="29"/>
      <c r="K57" s="31"/>
      <c r="L57" s="29"/>
      <c r="M57" s="30"/>
      <c r="N57" s="30"/>
      <c r="O57" s="30"/>
      <c r="P57" s="28"/>
      <c r="Q57" s="20"/>
      <c r="R57" s="28"/>
      <c r="S57" s="77"/>
      <c r="T57" s="77"/>
    </row>
    <row r="58" spans="1:20">
      <c r="A58" s="60"/>
      <c r="B58" s="139"/>
      <c r="C58" s="108"/>
      <c r="D58" s="109"/>
      <c r="E58" s="65"/>
      <c r="F58" s="107"/>
      <c r="G58" s="67"/>
      <c r="H58" s="29"/>
      <c r="I58" s="67"/>
      <c r="J58" s="29"/>
      <c r="K58" s="31"/>
      <c r="L58" s="29"/>
      <c r="M58" s="30"/>
      <c r="N58" s="30"/>
      <c r="O58" s="30"/>
      <c r="P58" s="28"/>
      <c r="Q58" s="20"/>
      <c r="R58" s="28"/>
      <c r="S58" s="77"/>
      <c r="T58" s="77"/>
    </row>
    <row r="59" spans="1:20">
      <c r="A59" s="43"/>
      <c r="B59" s="139"/>
      <c r="C59" s="108"/>
      <c r="D59" s="109"/>
      <c r="E59" s="65"/>
      <c r="F59" s="107"/>
      <c r="G59" s="67"/>
      <c r="H59" s="29"/>
      <c r="I59" s="67"/>
      <c r="J59" s="29"/>
      <c r="K59" s="31"/>
      <c r="L59" s="29"/>
      <c r="M59" s="30"/>
      <c r="N59" s="30"/>
      <c r="O59" s="30"/>
      <c r="P59" s="28"/>
      <c r="Q59" s="20"/>
      <c r="R59" s="28"/>
      <c r="S59" s="77"/>
      <c r="T59" s="77"/>
    </row>
    <row r="60" spans="1:20">
      <c r="A60" s="60"/>
      <c r="B60" s="139"/>
      <c r="C60" s="108"/>
      <c r="D60" s="109"/>
      <c r="E60" s="65"/>
      <c r="F60" s="107"/>
      <c r="G60" s="67"/>
      <c r="H60" s="29"/>
      <c r="I60" s="67"/>
      <c r="J60" s="29"/>
      <c r="K60" s="31"/>
      <c r="L60" s="29"/>
      <c r="M60" s="30"/>
      <c r="N60" s="30"/>
      <c r="O60" s="30"/>
      <c r="P60" s="28"/>
      <c r="Q60" s="20"/>
      <c r="R60" s="28"/>
      <c r="S60" s="77"/>
      <c r="T60" s="77"/>
    </row>
    <row r="61" spans="1:20">
      <c r="A61" s="43"/>
      <c r="B61" s="139"/>
      <c r="C61" s="108"/>
      <c r="D61" s="109"/>
      <c r="E61" s="65"/>
      <c r="F61" s="107"/>
      <c r="G61" s="67"/>
      <c r="H61" s="29"/>
      <c r="I61" s="67"/>
      <c r="J61" s="29"/>
      <c r="K61" s="31"/>
      <c r="L61" s="29"/>
      <c r="M61" s="30"/>
      <c r="N61" s="30"/>
      <c r="O61" s="30"/>
      <c r="P61" s="28"/>
      <c r="Q61" s="20"/>
      <c r="R61" s="28"/>
      <c r="S61" s="77"/>
      <c r="T61" s="77"/>
    </row>
    <row r="62" spans="1:20">
      <c r="A62" s="43"/>
      <c r="B62" s="139"/>
      <c r="C62" s="108"/>
      <c r="D62" s="109"/>
      <c r="E62" s="41"/>
      <c r="F62" s="107"/>
      <c r="G62" s="67"/>
      <c r="H62" s="29"/>
      <c r="I62" s="67"/>
      <c r="J62" s="29"/>
      <c r="K62" s="31"/>
      <c r="L62" s="29"/>
      <c r="M62" s="30"/>
      <c r="N62" s="30"/>
      <c r="O62" s="30"/>
      <c r="P62" s="28"/>
      <c r="Q62" s="20"/>
      <c r="R62" s="28"/>
      <c r="S62" s="77"/>
      <c r="T62" s="77"/>
    </row>
    <row r="63" spans="1:20">
      <c r="A63" s="43"/>
      <c r="B63" s="139"/>
      <c r="C63" s="62"/>
      <c r="D63" s="109"/>
      <c r="E63" s="41"/>
      <c r="F63" s="107"/>
      <c r="G63" s="67"/>
      <c r="H63" s="29"/>
      <c r="I63" s="67"/>
      <c r="J63" s="29"/>
      <c r="K63" s="31"/>
      <c r="L63" s="29"/>
      <c r="M63" s="30"/>
      <c r="N63" s="30"/>
      <c r="O63" s="30"/>
      <c r="P63" s="28"/>
      <c r="Q63" s="20"/>
      <c r="R63" s="28"/>
      <c r="S63" s="77"/>
      <c r="T63" s="77"/>
    </row>
    <row r="64" spans="1:20">
      <c r="A64" s="43"/>
      <c r="B64" s="139"/>
      <c r="C64" s="62"/>
      <c r="D64" s="109"/>
      <c r="E64" s="41"/>
      <c r="F64" s="107"/>
      <c r="G64" s="67"/>
      <c r="H64" s="29"/>
      <c r="I64" s="67"/>
      <c r="J64" s="29"/>
      <c r="K64" s="31"/>
      <c r="L64" s="29"/>
      <c r="M64" s="30"/>
      <c r="N64" s="30"/>
      <c r="O64" s="30"/>
      <c r="P64" s="28"/>
      <c r="Q64" s="20"/>
      <c r="R64" s="28"/>
      <c r="S64" s="77"/>
      <c r="T64" s="77"/>
    </row>
    <row r="65" spans="1:20">
      <c r="A65" s="43"/>
      <c r="B65" s="139"/>
      <c r="C65" s="37"/>
      <c r="D65" s="109"/>
      <c r="E65" s="41"/>
      <c r="F65" s="107"/>
      <c r="G65" s="67"/>
      <c r="H65" s="29"/>
      <c r="I65" s="67"/>
      <c r="J65" s="29"/>
      <c r="K65" s="31"/>
      <c r="L65" s="29"/>
      <c r="M65" s="30"/>
      <c r="N65" s="30"/>
      <c r="O65" s="30"/>
      <c r="P65" s="28"/>
      <c r="Q65" s="20"/>
      <c r="R65" s="28"/>
      <c r="S65" s="77"/>
      <c r="T65" s="77"/>
    </row>
    <row r="66" spans="1:20">
      <c r="A66" s="43"/>
      <c r="B66" s="139"/>
      <c r="C66" s="63"/>
      <c r="D66" s="109"/>
      <c r="E66" s="66"/>
      <c r="F66" s="142"/>
      <c r="G66" s="67"/>
      <c r="H66" s="29"/>
      <c r="I66" s="67"/>
      <c r="J66" s="29"/>
      <c r="K66" s="31"/>
      <c r="L66" s="29"/>
      <c r="M66" s="30"/>
      <c r="N66" s="30"/>
      <c r="O66" s="30"/>
      <c r="P66" s="28"/>
      <c r="Q66" s="20"/>
      <c r="R66" s="28"/>
      <c r="S66" s="77"/>
      <c r="T66" s="77"/>
    </row>
    <row r="67" spans="1:20">
      <c r="A67" s="60"/>
      <c r="B67" s="139"/>
      <c r="C67" s="41"/>
      <c r="D67" s="109"/>
      <c r="E67" s="41"/>
      <c r="F67" s="142"/>
      <c r="G67" s="67"/>
      <c r="H67" s="29"/>
      <c r="I67" s="67"/>
      <c r="J67" s="29"/>
      <c r="K67" s="31"/>
      <c r="L67" s="29"/>
      <c r="M67" s="30"/>
      <c r="N67" s="30"/>
      <c r="O67" s="30"/>
      <c r="P67" s="28"/>
      <c r="Q67" s="20"/>
      <c r="R67" s="28"/>
      <c r="S67" s="77"/>
      <c r="T67" s="77"/>
    </row>
    <row r="68" spans="1:20">
      <c r="A68" s="60"/>
      <c r="B68" s="139"/>
      <c r="C68" s="41"/>
      <c r="D68" s="109"/>
      <c r="E68" s="41"/>
      <c r="F68" s="142"/>
      <c r="G68" s="67"/>
      <c r="H68" s="29"/>
      <c r="I68" s="67"/>
      <c r="J68" s="29"/>
      <c r="K68" s="31"/>
      <c r="L68" s="29"/>
      <c r="M68" s="30"/>
      <c r="N68" s="30"/>
      <c r="O68" s="30"/>
      <c r="P68" s="28"/>
      <c r="Q68" s="20"/>
      <c r="R68" s="28"/>
      <c r="S68" s="77"/>
      <c r="T68" s="77"/>
    </row>
    <row r="69" spans="1:20">
      <c r="A69" s="60"/>
      <c r="B69" s="49"/>
      <c r="C69" s="50"/>
      <c r="D69" s="42"/>
      <c r="E69" s="44"/>
      <c r="F69" s="42"/>
      <c r="G69" s="67"/>
      <c r="H69" s="29"/>
      <c r="I69" s="67"/>
      <c r="J69" s="29"/>
      <c r="K69" s="67"/>
      <c r="L69" s="29"/>
      <c r="M69" s="30"/>
      <c r="N69" s="30"/>
      <c r="O69" s="30"/>
      <c r="P69" s="28"/>
      <c r="Q69" s="20"/>
      <c r="R69" s="28"/>
      <c r="S69" s="77"/>
      <c r="T69" s="77"/>
    </row>
    <row r="70" spans="1:20">
      <c r="A70" s="43"/>
      <c r="B70" s="49"/>
      <c r="C70" s="50"/>
      <c r="D70" s="42"/>
      <c r="E70" s="44"/>
      <c r="F70" s="42"/>
      <c r="G70" s="67"/>
      <c r="H70" s="29"/>
      <c r="I70" s="67"/>
      <c r="J70" s="29"/>
      <c r="K70" s="67"/>
      <c r="L70" s="29"/>
      <c r="M70" s="30"/>
      <c r="N70" s="30"/>
      <c r="O70" s="30"/>
      <c r="P70" s="28"/>
      <c r="Q70" s="20"/>
      <c r="R70" s="28"/>
      <c r="S70" s="77"/>
      <c r="T70" s="77"/>
    </row>
    <row r="71" spans="1:20">
      <c r="A71" s="43"/>
      <c r="B71" s="49"/>
      <c r="C71" s="50"/>
      <c r="D71" s="42"/>
      <c r="E71" s="44"/>
      <c r="F71" s="42"/>
      <c r="G71" s="67"/>
      <c r="H71" s="29"/>
      <c r="I71" s="67"/>
      <c r="J71" s="29"/>
      <c r="K71" s="31"/>
      <c r="L71" s="29"/>
      <c r="M71" s="30"/>
      <c r="N71" s="30"/>
      <c r="O71" s="30"/>
      <c r="P71" s="28"/>
      <c r="Q71" s="20"/>
      <c r="R71" s="28"/>
      <c r="S71" s="77"/>
      <c r="T71" s="77"/>
    </row>
    <row r="72" spans="1:20">
      <c r="A72" s="43"/>
      <c r="B72" s="49"/>
      <c r="C72" s="50"/>
      <c r="D72" s="42"/>
      <c r="E72" s="44"/>
      <c r="F72" s="42"/>
      <c r="G72" s="67"/>
      <c r="H72" s="29"/>
      <c r="I72" s="67"/>
      <c r="J72" s="29"/>
      <c r="K72" s="31"/>
      <c r="L72" s="29"/>
      <c r="M72" s="30"/>
      <c r="N72" s="30"/>
      <c r="O72" s="30"/>
      <c r="P72" s="28"/>
      <c r="Q72" s="20"/>
      <c r="R72" s="28"/>
      <c r="S72" s="77"/>
      <c r="T72" s="77"/>
    </row>
    <row r="73" spans="1:20">
      <c r="A73" s="18"/>
      <c r="B73" s="49"/>
      <c r="C73" s="50"/>
      <c r="D73" s="42"/>
      <c r="E73" s="44"/>
      <c r="F73" s="42"/>
      <c r="G73" s="67"/>
      <c r="H73" s="29"/>
      <c r="I73" s="67"/>
      <c r="J73" s="29"/>
      <c r="K73" s="31"/>
      <c r="L73" s="29"/>
      <c r="M73" s="30"/>
      <c r="N73" s="30"/>
      <c r="O73" s="30"/>
      <c r="P73" s="28"/>
      <c r="Q73" s="20"/>
      <c r="R73" s="28"/>
      <c r="S73" s="77"/>
      <c r="T73" s="77"/>
    </row>
    <row r="74" spans="1:20">
      <c r="A74" s="60"/>
      <c r="B74" s="42"/>
      <c r="C74" s="50"/>
      <c r="D74" s="42"/>
      <c r="E74" s="44"/>
      <c r="F74" s="42"/>
      <c r="G74" s="67"/>
      <c r="H74" s="29"/>
      <c r="I74" s="67"/>
      <c r="J74" s="29"/>
      <c r="K74" s="31"/>
      <c r="L74" s="29"/>
      <c r="M74" s="30"/>
      <c r="N74" s="30"/>
      <c r="O74" s="30"/>
      <c r="P74" s="28"/>
      <c r="Q74" s="20"/>
      <c r="R74" s="28"/>
      <c r="S74" s="77"/>
      <c r="T74" s="77"/>
    </row>
    <row r="75" spans="1:20">
      <c r="A75" s="60"/>
      <c r="B75" s="58"/>
      <c r="C75" s="50"/>
      <c r="D75" s="42"/>
      <c r="E75" s="44"/>
      <c r="F75" s="58"/>
      <c r="G75" s="67"/>
      <c r="H75" s="29"/>
      <c r="I75" s="67"/>
      <c r="J75" s="29"/>
      <c r="K75" s="31"/>
      <c r="L75" s="29"/>
      <c r="M75" s="30"/>
      <c r="N75" s="30"/>
      <c r="O75" s="30"/>
      <c r="P75" s="28"/>
      <c r="Q75" s="20"/>
      <c r="R75" s="28"/>
      <c r="S75" s="77"/>
      <c r="T75" s="77"/>
    </row>
    <row r="76" spans="1:20">
      <c r="A76" s="60"/>
      <c r="B76" s="58"/>
      <c r="C76" s="50"/>
      <c r="D76" s="42"/>
      <c r="E76" s="44"/>
      <c r="F76" s="58"/>
      <c r="G76" s="67"/>
      <c r="H76" s="29"/>
      <c r="I76" s="67"/>
      <c r="J76" s="29"/>
      <c r="K76" s="31"/>
      <c r="L76" s="29"/>
      <c r="M76" s="30"/>
      <c r="N76" s="30"/>
      <c r="O76" s="30"/>
      <c r="P76" s="28"/>
      <c r="Q76" s="20"/>
      <c r="R76" s="28"/>
      <c r="S76" s="77"/>
      <c r="T76" s="77"/>
    </row>
    <row r="77" spans="1:20">
      <c r="A77" s="43"/>
      <c r="B77" s="42"/>
      <c r="C77" s="50"/>
      <c r="D77" s="42"/>
      <c r="E77" s="44"/>
      <c r="F77" s="42"/>
      <c r="G77" s="67"/>
      <c r="H77" s="29"/>
      <c r="I77" s="67"/>
      <c r="J77" s="29"/>
      <c r="K77" s="31"/>
      <c r="L77" s="29"/>
      <c r="M77" s="30"/>
      <c r="N77" s="30"/>
      <c r="O77" s="30"/>
      <c r="P77" s="28"/>
      <c r="Q77" s="20"/>
      <c r="R77" s="28"/>
      <c r="S77" s="77"/>
      <c r="T77" s="77"/>
    </row>
    <row r="78" spans="1:20">
      <c r="A78" s="43"/>
      <c r="B78" s="49"/>
      <c r="C78" s="50"/>
      <c r="D78" s="42"/>
      <c r="E78" s="44"/>
      <c r="F78" s="42"/>
      <c r="G78" s="67"/>
      <c r="H78" s="67"/>
      <c r="I78" s="67"/>
      <c r="J78" s="29"/>
      <c r="K78" s="31"/>
      <c r="L78" s="29"/>
      <c r="M78" s="30"/>
      <c r="N78" s="30"/>
      <c r="O78" s="30"/>
      <c r="P78" s="28"/>
      <c r="Q78" s="20"/>
      <c r="R78" s="28"/>
      <c r="S78" s="77"/>
      <c r="T78" s="77"/>
    </row>
    <row r="79" spans="1:20">
      <c r="A79" s="43"/>
      <c r="B79" s="107"/>
      <c r="C79" s="40"/>
      <c r="D79" s="109"/>
      <c r="E79" s="65"/>
      <c r="F79" s="107"/>
      <c r="G79" s="67"/>
      <c r="H79" s="29"/>
      <c r="I79" s="101"/>
      <c r="J79" s="29"/>
      <c r="K79" s="101"/>
      <c r="L79" s="29"/>
      <c r="M79" s="30"/>
      <c r="N79" s="30"/>
      <c r="O79" s="30"/>
      <c r="P79" s="28"/>
      <c r="Q79" s="20"/>
      <c r="R79" s="28"/>
      <c r="S79" s="77"/>
      <c r="T79" s="77"/>
    </row>
    <row r="80" spans="1:20">
      <c r="A80" s="43"/>
      <c r="B80" s="107"/>
      <c r="C80" s="41"/>
      <c r="D80" s="109"/>
      <c r="E80" s="41"/>
      <c r="F80" s="107"/>
      <c r="G80" s="67"/>
      <c r="H80" s="29"/>
      <c r="I80" s="143"/>
      <c r="J80" s="29"/>
      <c r="K80" s="143"/>
      <c r="L80" s="29"/>
      <c r="M80" s="30"/>
      <c r="N80" s="30"/>
      <c r="O80" s="30"/>
      <c r="P80" s="28"/>
      <c r="Q80" s="20"/>
      <c r="R80" s="28"/>
      <c r="S80" s="77"/>
      <c r="T80" s="77"/>
    </row>
    <row r="81" spans="1:20">
      <c r="A81" s="60"/>
      <c r="B81" s="112"/>
      <c r="C81" s="41"/>
      <c r="D81" s="109"/>
      <c r="E81" s="41"/>
      <c r="F81" s="107"/>
      <c r="G81" s="67"/>
      <c r="H81" s="29"/>
      <c r="I81" s="94"/>
      <c r="J81" s="29"/>
      <c r="K81" s="94"/>
      <c r="L81" s="29"/>
      <c r="M81" s="30"/>
      <c r="N81" s="30"/>
      <c r="O81" s="30"/>
      <c r="P81" s="28"/>
      <c r="Q81" s="20"/>
      <c r="R81" s="28"/>
      <c r="S81" s="77"/>
      <c r="T81" s="77"/>
    </row>
    <row r="82" spans="1:20">
      <c r="A82" s="43"/>
      <c r="B82" s="107"/>
      <c r="C82" s="39"/>
      <c r="D82" s="109"/>
      <c r="E82" s="65"/>
      <c r="F82" s="107"/>
      <c r="G82" s="67"/>
      <c r="H82" s="29"/>
      <c r="I82" s="101"/>
      <c r="J82" s="29"/>
      <c r="K82" s="101"/>
      <c r="L82" s="29"/>
      <c r="M82" s="30"/>
      <c r="N82" s="30"/>
      <c r="O82" s="30"/>
      <c r="P82" s="28"/>
      <c r="Q82" s="20"/>
      <c r="R82" s="28"/>
      <c r="S82" s="77"/>
      <c r="T82" s="77"/>
    </row>
    <row r="83" spans="1:20">
      <c r="A83" s="43"/>
      <c r="B83" s="107"/>
      <c r="C83" s="41"/>
      <c r="D83" s="109"/>
      <c r="E83" s="65"/>
      <c r="F83" s="107"/>
      <c r="G83" s="67"/>
      <c r="H83" s="29"/>
      <c r="I83" s="143"/>
      <c r="J83" s="29"/>
      <c r="K83" s="143"/>
      <c r="L83" s="29"/>
      <c r="M83" s="30"/>
      <c r="N83" s="30"/>
      <c r="O83" s="30"/>
      <c r="P83" s="28"/>
      <c r="Q83" s="20"/>
      <c r="R83" s="28"/>
      <c r="S83" s="77"/>
      <c r="T83" s="77"/>
    </row>
    <row r="84" spans="1:20">
      <c r="A84" s="60"/>
      <c r="B84" s="112"/>
      <c r="C84" s="40"/>
      <c r="D84" s="109"/>
      <c r="E84" s="65"/>
      <c r="F84" s="107"/>
      <c r="G84" s="67"/>
      <c r="H84" s="29"/>
      <c r="I84" s="94"/>
      <c r="J84" s="29"/>
      <c r="K84" s="94"/>
      <c r="L84" s="29"/>
      <c r="M84" s="30"/>
      <c r="N84" s="30"/>
      <c r="O84" s="30"/>
      <c r="P84" s="28"/>
      <c r="Q84" s="20"/>
      <c r="R84" s="28"/>
      <c r="S84" s="77"/>
      <c r="T84" s="77"/>
    </row>
    <row r="85" spans="1:20">
      <c r="A85" s="43"/>
      <c r="B85" s="107"/>
      <c r="C85" s="41"/>
      <c r="D85" s="109"/>
      <c r="E85" s="41"/>
      <c r="F85" s="107"/>
      <c r="G85" s="67"/>
      <c r="H85" s="29"/>
      <c r="I85" s="101"/>
      <c r="J85" s="29"/>
      <c r="K85" s="101"/>
      <c r="L85" s="29"/>
      <c r="M85" s="30"/>
      <c r="N85" s="30"/>
      <c r="O85" s="30"/>
      <c r="P85" s="28"/>
      <c r="Q85" s="20"/>
      <c r="R85" s="28"/>
      <c r="S85" s="77"/>
      <c r="T85" s="75"/>
    </row>
    <row r="86" spans="1:20">
      <c r="A86" s="43"/>
      <c r="B86" s="107"/>
      <c r="C86" s="40"/>
      <c r="D86" s="109"/>
      <c r="E86" s="65"/>
      <c r="F86" s="107"/>
      <c r="G86" s="67"/>
      <c r="H86" s="29"/>
      <c r="I86" s="143"/>
      <c r="J86" s="29"/>
      <c r="K86" s="143"/>
      <c r="L86" s="29"/>
      <c r="M86" s="30"/>
      <c r="N86" s="30"/>
      <c r="O86" s="30"/>
      <c r="P86" s="28"/>
      <c r="Q86" s="20"/>
      <c r="R86" s="28"/>
      <c r="S86" s="77"/>
      <c r="T86" s="75"/>
    </row>
    <row r="87" spans="1:20">
      <c r="A87" s="60"/>
      <c r="B87" s="112"/>
      <c r="C87" s="41"/>
      <c r="D87" s="109"/>
      <c r="E87" s="41"/>
      <c r="F87" s="107"/>
      <c r="G87" s="67"/>
      <c r="H87" s="29"/>
      <c r="I87" s="94"/>
      <c r="J87" s="29"/>
      <c r="K87" s="94"/>
      <c r="L87" s="29"/>
      <c r="M87" s="30"/>
      <c r="N87" s="30"/>
      <c r="O87" s="30"/>
      <c r="P87" s="28"/>
      <c r="Q87" s="20"/>
      <c r="R87" s="28"/>
      <c r="S87" s="77"/>
      <c r="T87" s="75"/>
    </row>
    <row r="88" spans="1:20">
      <c r="A88" s="60"/>
      <c r="B88" s="49"/>
      <c r="C88" s="50"/>
      <c r="D88" s="42"/>
      <c r="E88" s="44"/>
      <c r="F88" s="42"/>
      <c r="G88" s="67"/>
      <c r="H88" s="29"/>
      <c r="I88" s="94"/>
      <c r="J88" s="29"/>
      <c r="K88" s="31"/>
      <c r="L88" s="29"/>
      <c r="M88" s="30"/>
      <c r="N88" s="30"/>
      <c r="O88" s="30"/>
      <c r="P88" s="28"/>
      <c r="Q88" s="20"/>
      <c r="R88" s="28"/>
      <c r="S88" s="77"/>
      <c r="T88" s="75"/>
    </row>
    <row r="89" spans="1:20">
      <c r="A89" s="60"/>
      <c r="B89" s="58"/>
      <c r="C89" s="88"/>
      <c r="D89" s="42"/>
      <c r="E89" s="89"/>
      <c r="F89" s="58"/>
      <c r="G89" s="67"/>
      <c r="H89" s="29"/>
      <c r="I89" s="94"/>
      <c r="J89" s="29"/>
      <c r="K89" s="67"/>
      <c r="L89" s="29"/>
      <c r="M89" s="30"/>
      <c r="N89" s="30"/>
      <c r="O89" s="30"/>
      <c r="P89" s="28"/>
      <c r="Q89" s="20"/>
      <c r="R89" s="28"/>
      <c r="S89" s="77"/>
      <c r="T89" s="75"/>
    </row>
    <row r="90" spans="1:20">
      <c r="A90" s="43"/>
      <c r="B90" s="58"/>
      <c r="C90" s="88"/>
      <c r="D90" s="42"/>
      <c r="E90" s="89"/>
      <c r="F90" s="58"/>
      <c r="G90" s="67"/>
      <c r="H90" s="29"/>
      <c r="I90" s="94"/>
      <c r="J90" s="29"/>
      <c r="K90" s="67"/>
      <c r="L90" s="29"/>
      <c r="M90" s="30"/>
      <c r="N90" s="30"/>
      <c r="O90" s="30"/>
      <c r="P90" s="28"/>
      <c r="Q90" s="20"/>
      <c r="R90" s="28"/>
      <c r="S90" s="77"/>
      <c r="T90" s="75"/>
    </row>
    <row r="91" spans="1:20">
      <c r="A91" s="60"/>
      <c r="B91" s="42"/>
      <c r="C91" s="50"/>
      <c r="D91" s="42"/>
      <c r="E91" s="44"/>
      <c r="F91" s="42"/>
      <c r="G91" s="67"/>
      <c r="H91" s="29"/>
      <c r="I91" s="67"/>
      <c r="J91" s="29"/>
      <c r="K91" s="67"/>
      <c r="L91" s="29"/>
      <c r="M91" s="30"/>
      <c r="N91" s="30"/>
      <c r="O91" s="30"/>
      <c r="P91" s="28"/>
      <c r="Q91" s="20"/>
      <c r="R91" s="28"/>
      <c r="S91" s="77"/>
      <c r="T91" s="75"/>
    </row>
    <row r="92" spans="1:20">
      <c r="A92" s="43"/>
      <c r="B92" s="49"/>
      <c r="C92" s="90"/>
      <c r="D92" s="42"/>
      <c r="E92" s="44"/>
      <c r="F92" s="42"/>
      <c r="G92" s="67"/>
      <c r="H92" s="29"/>
      <c r="I92" s="67"/>
      <c r="J92" s="29"/>
      <c r="K92" s="115"/>
      <c r="L92" s="29"/>
      <c r="M92" s="30"/>
      <c r="N92" s="30"/>
      <c r="O92" s="30"/>
      <c r="P92" s="28"/>
      <c r="Q92" s="20"/>
      <c r="R92" s="28"/>
      <c r="S92" s="77"/>
      <c r="T92" s="75"/>
    </row>
    <row r="93" spans="1:20">
      <c r="A93" s="43"/>
      <c r="B93" s="49"/>
      <c r="C93" s="50"/>
      <c r="D93" s="42"/>
      <c r="E93" s="44"/>
      <c r="F93" s="42"/>
      <c r="G93" s="67"/>
      <c r="H93" s="29"/>
      <c r="I93" s="67"/>
      <c r="J93" s="29"/>
      <c r="K93" s="67"/>
      <c r="L93" s="29"/>
      <c r="M93" s="30"/>
      <c r="N93" s="30"/>
      <c r="O93" s="30"/>
      <c r="P93" s="28"/>
      <c r="Q93" s="20"/>
      <c r="R93" s="28"/>
      <c r="S93" s="77"/>
      <c r="T93" s="75"/>
    </row>
    <row r="94" spans="1:20">
      <c r="A94" s="43"/>
      <c r="B94" s="42"/>
      <c r="C94" s="50"/>
      <c r="D94" s="42"/>
      <c r="E94" s="44"/>
      <c r="F94" s="42"/>
      <c r="G94" s="67"/>
      <c r="H94" s="29"/>
      <c r="I94" s="67"/>
      <c r="J94" s="29"/>
      <c r="K94" s="67"/>
      <c r="L94" s="29"/>
      <c r="M94" s="30"/>
      <c r="N94" s="30"/>
      <c r="O94" s="30"/>
      <c r="P94" s="28"/>
      <c r="Q94" s="20"/>
      <c r="R94" s="28"/>
      <c r="S94" s="77"/>
      <c r="T94" s="75"/>
    </row>
    <row r="95" spans="1:20">
      <c r="A95" s="60"/>
      <c r="B95" s="58"/>
      <c r="C95" s="88"/>
      <c r="D95" s="42"/>
      <c r="E95" s="89"/>
      <c r="F95" s="42"/>
      <c r="G95" s="67"/>
      <c r="H95" s="29"/>
      <c r="I95" s="67"/>
      <c r="J95" s="29"/>
      <c r="K95" s="67"/>
      <c r="L95" s="29"/>
      <c r="M95" s="30"/>
      <c r="N95" s="30"/>
      <c r="O95" s="30"/>
      <c r="P95" s="28"/>
      <c r="Q95" s="20"/>
      <c r="R95" s="28"/>
      <c r="S95" s="77"/>
      <c r="T95" s="75"/>
    </row>
    <row r="96" spans="1:20">
      <c r="A96" s="43"/>
      <c r="B96" s="58"/>
      <c r="C96" s="88"/>
      <c r="D96" s="42"/>
      <c r="E96" s="89"/>
      <c r="F96" s="42"/>
      <c r="G96" s="67"/>
      <c r="H96" s="29"/>
      <c r="I96" s="67"/>
      <c r="J96" s="29"/>
      <c r="K96" s="67"/>
      <c r="L96" s="29"/>
      <c r="M96" s="30"/>
      <c r="N96" s="30"/>
      <c r="O96" s="30"/>
      <c r="P96" s="28"/>
      <c r="Q96" s="20"/>
      <c r="R96" s="28"/>
      <c r="S96" s="77"/>
      <c r="T96" s="75"/>
    </row>
    <row r="97" spans="1:20">
      <c r="A97" s="43"/>
      <c r="B97" s="58"/>
      <c r="C97" s="50"/>
      <c r="D97" s="42"/>
      <c r="E97" s="89"/>
      <c r="F97" s="58"/>
      <c r="G97" s="67"/>
      <c r="H97" s="29"/>
      <c r="I97" s="67"/>
      <c r="J97" s="29"/>
      <c r="K97" s="67"/>
      <c r="L97" s="29"/>
      <c r="M97" s="30"/>
      <c r="N97" s="30"/>
      <c r="O97" s="30"/>
      <c r="P97" s="28"/>
      <c r="Q97" s="20"/>
      <c r="R97" s="28"/>
      <c r="S97" s="77"/>
      <c r="T97" s="75"/>
    </row>
    <row r="98" spans="1:20">
      <c r="A98" s="43"/>
      <c r="B98" s="58"/>
      <c r="C98" s="88"/>
      <c r="D98" s="42"/>
      <c r="E98" s="89"/>
      <c r="F98" s="58"/>
      <c r="G98" s="67"/>
      <c r="H98" s="29"/>
      <c r="I98" s="67"/>
      <c r="J98" s="29"/>
      <c r="K98" s="67"/>
      <c r="L98" s="29"/>
      <c r="M98" s="30"/>
      <c r="N98" s="30"/>
      <c r="O98" s="30"/>
      <c r="P98" s="28"/>
      <c r="Q98" s="20"/>
      <c r="R98" s="28"/>
      <c r="S98" s="77"/>
      <c r="T98" s="75"/>
    </row>
    <row r="99" spans="1:20">
      <c r="A99" s="43"/>
      <c r="B99" s="42"/>
      <c r="C99" s="50"/>
      <c r="D99" s="42"/>
      <c r="E99" s="89"/>
      <c r="F99" s="58"/>
      <c r="G99" s="67"/>
      <c r="H99" s="29"/>
      <c r="I99" s="67"/>
      <c r="J99" s="29"/>
      <c r="K99" s="67"/>
      <c r="L99" s="29"/>
      <c r="M99" s="30"/>
      <c r="N99" s="30"/>
      <c r="O99" s="30"/>
      <c r="P99" s="28"/>
      <c r="Q99" s="20"/>
      <c r="R99" s="28"/>
      <c r="S99" s="77"/>
      <c r="T99" s="75"/>
    </row>
    <row r="100" spans="1:20">
      <c r="A100" s="43"/>
      <c r="B100" s="51"/>
      <c r="C100" s="50"/>
      <c r="D100" s="42"/>
      <c r="E100" s="89"/>
      <c r="F100" s="58"/>
      <c r="G100" s="67"/>
      <c r="H100" s="29"/>
      <c r="I100" s="67"/>
      <c r="J100" s="29"/>
      <c r="K100" s="67"/>
      <c r="L100" s="29"/>
      <c r="M100" s="30"/>
      <c r="N100" s="30"/>
      <c r="O100" s="30"/>
      <c r="P100" s="28"/>
      <c r="Q100" s="20"/>
      <c r="R100" s="28"/>
      <c r="S100" s="77"/>
      <c r="T100" s="75"/>
    </row>
    <row r="101" spans="1:20">
      <c r="A101" s="60"/>
      <c r="B101" s="52"/>
      <c r="C101" s="53"/>
      <c r="D101" s="42"/>
      <c r="E101" s="89"/>
      <c r="F101" s="58"/>
      <c r="G101" s="67"/>
      <c r="H101" s="29"/>
      <c r="I101" s="67"/>
      <c r="J101" s="29"/>
      <c r="K101" s="67"/>
      <c r="L101" s="29"/>
      <c r="M101" s="30"/>
      <c r="N101" s="30"/>
      <c r="O101" s="30"/>
      <c r="P101" s="28"/>
      <c r="Q101" s="20"/>
      <c r="R101" s="28"/>
      <c r="S101" s="77"/>
      <c r="T101" s="75"/>
    </row>
    <row r="102" spans="1:20">
      <c r="A102" s="43"/>
      <c r="B102" s="58"/>
      <c r="C102" s="88"/>
      <c r="D102" s="42"/>
      <c r="E102" s="89"/>
      <c r="F102" s="58"/>
      <c r="G102" s="67"/>
      <c r="H102" s="29"/>
      <c r="I102" s="67"/>
      <c r="J102" s="29"/>
      <c r="K102" s="31"/>
      <c r="L102" s="29"/>
      <c r="M102" s="30"/>
      <c r="N102" s="30"/>
      <c r="O102" s="30"/>
      <c r="P102" s="28"/>
      <c r="Q102" s="20"/>
      <c r="R102" s="28"/>
      <c r="S102" s="77"/>
      <c r="T102" s="75"/>
    </row>
    <row r="103" spans="1:20">
      <c r="A103" s="43"/>
      <c r="B103" s="49"/>
      <c r="C103" s="50"/>
      <c r="D103" s="42"/>
      <c r="E103" s="44"/>
      <c r="F103" s="42"/>
      <c r="G103" s="67"/>
      <c r="H103" s="29"/>
      <c r="I103" s="67"/>
      <c r="J103" s="29"/>
      <c r="K103" s="67"/>
      <c r="L103" s="29"/>
      <c r="M103" s="30"/>
      <c r="N103" s="30"/>
      <c r="O103" s="30"/>
      <c r="P103" s="28"/>
      <c r="Q103" s="20"/>
      <c r="R103" s="28"/>
      <c r="S103" s="77"/>
      <c r="T103" s="75"/>
    </row>
    <row r="104" spans="1:20">
      <c r="A104" s="43"/>
      <c r="B104" s="49"/>
      <c r="C104" s="50"/>
      <c r="D104" s="42"/>
      <c r="E104" s="44"/>
      <c r="F104" s="58"/>
      <c r="G104" s="67"/>
      <c r="H104" s="29"/>
      <c r="I104" s="67"/>
      <c r="J104" s="29"/>
      <c r="K104" s="67"/>
      <c r="L104" s="29"/>
      <c r="M104" s="30"/>
      <c r="N104" s="30"/>
      <c r="O104" s="30"/>
      <c r="P104" s="28"/>
      <c r="Q104" s="20"/>
      <c r="R104" s="28"/>
      <c r="S104" s="77"/>
      <c r="T104" s="75"/>
    </row>
    <row r="105" spans="1:20">
      <c r="A105" s="43"/>
      <c r="B105" s="42"/>
      <c r="C105" s="50"/>
      <c r="D105" s="42"/>
      <c r="E105" s="44"/>
      <c r="F105" s="42"/>
      <c r="G105" s="67"/>
      <c r="H105" s="29"/>
      <c r="I105" s="67"/>
      <c r="J105" s="29"/>
      <c r="K105" s="67"/>
      <c r="L105" s="29"/>
      <c r="M105" s="30"/>
      <c r="N105" s="30"/>
      <c r="O105" s="30"/>
      <c r="P105" s="28"/>
      <c r="Q105" s="20"/>
      <c r="R105" s="28"/>
      <c r="S105" s="77"/>
      <c r="T105" s="75"/>
    </row>
    <row r="106" spans="1:20">
      <c r="A106" s="60"/>
      <c r="B106" s="58"/>
      <c r="C106" s="88"/>
      <c r="D106" s="42"/>
      <c r="E106" s="89"/>
      <c r="F106" s="42"/>
      <c r="G106" s="67"/>
      <c r="H106" s="29"/>
      <c r="I106" s="67"/>
      <c r="J106" s="29"/>
      <c r="K106" s="67"/>
      <c r="L106" s="29"/>
      <c r="M106" s="30"/>
      <c r="N106" s="30"/>
      <c r="O106" s="30"/>
      <c r="P106" s="28"/>
      <c r="Q106" s="20"/>
      <c r="R106" s="28"/>
      <c r="S106" s="77"/>
      <c r="T106" s="75"/>
    </row>
    <row r="107" spans="1:20">
      <c r="A107" s="43"/>
      <c r="B107" s="58"/>
      <c r="C107" s="88"/>
      <c r="D107" s="42"/>
      <c r="E107" s="89"/>
      <c r="F107" s="58"/>
      <c r="G107" s="67"/>
      <c r="H107" s="29"/>
      <c r="I107" s="67"/>
      <c r="J107" s="29"/>
      <c r="K107" s="67"/>
      <c r="L107" s="29"/>
      <c r="M107" s="30"/>
      <c r="N107" s="30"/>
      <c r="O107" s="30"/>
      <c r="P107" s="28"/>
      <c r="Q107" s="20"/>
      <c r="R107" s="28"/>
      <c r="S107" s="77"/>
      <c r="T107" s="75"/>
    </row>
    <row r="108" spans="1:20">
      <c r="A108" s="43"/>
      <c r="B108" s="49"/>
      <c r="C108" s="50"/>
      <c r="D108" s="42"/>
      <c r="E108" s="44"/>
      <c r="F108" s="42"/>
      <c r="G108" s="67"/>
      <c r="H108" s="29"/>
      <c r="I108" s="67"/>
      <c r="J108" s="29"/>
      <c r="K108" s="67"/>
      <c r="L108" s="29"/>
      <c r="M108" s="30"/>
      <c r="N108" s="30"/>
      <c r="O108" s="30"/>
      <c r="P108" s="28"/>
      <c r="Q108" s="20"/>
      <c r="R108" s="28"/>
      <c r="S108" s="77"/>
      <c r="T108" s="75"/>
    </row>
    <row r="109" spans="1:20">
      <c r="A109" s="43"/>
      <c r="B109" s="49"/>
      <c r="C109" s="50"/>
      <c r="D109" s="42"/>
      <c r="E109" s="44"/>
      <c r="F109" s="42"/>
      <c r="G109" s="67"/>
      <c r="H109" s="29"/>
      <c r="I109" s="67"/>
      <c r="J109" s="29"/>
      <c r="K109" s="67"/>
      <c r="L109" s="29"/>
      <c r="M109" s="30"/>
      <c r="N109" s="30"/>
      <c r="O109" s="30"/>
      <c r="P109" s="28"/>
      <c r="Q109" s="20"/>
      <c r="R109" s="28"/>
      <c r="S109" s="77"/>
      <c r="T109" s="75"/>
    </row>
    <row r="110" spans="1:20">
      <c r="A110" s="43"/>
      <c r="B110" s="42"/>
      <c r="C110" s="50"/>
      <c r="D110" s="42"/>
      <c r="E110" s="44"/>
      <c r="F110" s="42"/>
      <c r="G110" s="67"/>
      <c r="H110" s="29"/>
      <c r="I110" s="67"/>
      <c r="J110" s="29"/>
      <c r="K110" s="67"/>
      <c r="L110" s="29"/>
      <c r="M110" s="30"/>
      <c r="N110" s="30"/>
      <c r="O110" s="30"/>
      <c r="P110" s="28"/>
      <c r="Q110" s="20"/>
      <c r="R110" s="28"/>
      <c r="S110" s="77"/>
      <c r="T110" s="75"/>
    </row>
    <row r="111" spans="1:20" s="21" customFormat="1">
      <c r="A111" s="60"/>
      <c r="B111" s="58"/>
      <c r="C111" s="88"/>
      <c r="D111" s="42"/>
      <c r="E111" s="44"/>
      <c r="F111" s="42"/>
      <c r="G111" s="67"/>
      <c r="H111" s="29"/>
      <c r="I111" s="67"/>
      <c r="J111" s="29"/>
      <c r="K111" s="67"/>
      <c r="L111" s="29"/>
      <c r="M111" s="30"/>
      <c r="N111" s="30"/>
      <c r="O111" s="30"/>
      <c r="P111" s="28"/>
      <c r="Q111" s="20"/>
      <c r="R111" s="28"/>
      <c r="S111" s="77"/>
      <c r="T111" s="75"/>
    </row>
    <row r="112" spans="1:20" s="21" customFormat="1">
      <c r="A112" s="60"/>
      <c r="B112" s="49"/>
      <c r="C112" s="50"/>
      <c r="D112" s="42"/>
      <c r="E112" s="44"/>
      <c r="F112" s="42"/>
      <c r="G112" s="67"/>
      <c r="H112" s="29"/>
      <c r="I112" s="67"/>
      <c r="J112" s="29"/>
      <c r="K112" s="67"/>
      <c r="L112" s="29"/>
      <c r="M112" s="30"/>
      <c r="N112" s="30"/>
      <c r="O112" s="30"/>
      <c r="P112" s="28"/>
      <c r="Q112" s="20"/>
      <c r="R112" s="28"/>
      <c r="S112" s="77"/>
      <c r="T112" s="75"/>
    </row>
    <row r="113" spans="1:20" s="21" customFormat="1">
      <c r="A113" s="60"/>
      <c r="B113" s="49"/>
      <c r="C113" s="50"/>
      <c r="D113" s="42"/>
      <c r="E113" s="44"/>
      <c r="F113" s="42"/>
      <c r="G113" s="67"/>
      <c r="H113" s="29"/>
      <c r="I113" s="67"/>
      <c r="J113" s="67"/>
      <c r="K113" s="67"/>
      <c r="L113" s="29"/>
      <c r="M113" s="30"/>
      <c r="N113" s="30"/>
      <c r="O113" s="30"/>
      <c r="P113" s="28"/>
      <c r="Q113" s="20"/>
      <c r="R113" s="28"/>
      <c r="S113" s="77"/>
      <c r="T113" s="75"/>
    </row>
    <row r="114" spans="1:20" s="21" customFormat="1">
      <c r="A114" s="43"/>
      <c r="B114" s="49"/>
      <c r="C114" s="50"/>
      <c r="D114" s="42"/>
      <c r="E114" s="44"/>
      <c r="F114" s="42"/>
      <c r="G114" s="67"/>
      <c r="H114" s="29"/>
      <c r="I114" s="67"/>
      <c r="J114" s="29"/>
      <c r="K114" s="67"/>
      <c r="L114" s="29"/>
      <c r="M114" s="30"/>
      <c r="N114" s="30"/>
      <c r="O114" s="30"/>
      <c r="P114" s="28"/>
      <c r="Q114" s="20"/>
      <c r="R114" s="28"/>
      <c r="S114" s="77"/>
      <c r="T114" s="75"/>
    </row>
    <row r="115" spans="1:20" s="21" customFormat="1">
      <c r="A115" s="43"/>
      <c r="B115" s="49"/>
      <c r="C115" s="50"/>
      <c r="D115" s="42"/>
      <c r="E115" s="44"/>
      <c r="F115" s="42"/>
      <c r="G115" s="67"/>
      <c r="H115" s="29"/>
      <c r="I115" s="67"/>
      <c r="J115" s="29"/>
      <c r="K115" s="67"/>
      <c r="L115" s="29"/>
      <c r="M115" s="30"/>
      <c r="N115" s="30"/>
      <c r="O115" s="30"/>
      <c r="P115" s="28"/>
      <c r="Q115" s="20"/>
      <c r="R115" s="28"/>
      <c r="S115" s="77"/>
      <c r="T115" s="75"/>
    </row>
    <row r="116" spans="1:20" s="21" customFormat="1">
      <c r="A116" s="43"/>
      <c r="B116" s="58"/>
      <c r="C116" s="88"/>
      <c r="D116" s="58"/>
      <c r="E116" s="89"/>
      <c r="F116" s="58"/>
      <c r="G116" s="67"/>
      <c r="H116" s="29"/>
      <c r="I116" s="67"/>
      <c r="J116" s="29"/>
      <c r="K116" s="31"/>
      <c r="L116" s="29"/>
      <c r="M116" s="30"/>
      <c r="N116" s="30"/>
      <c r="O116" s="30"/>
      <c r="P116" s="28"/>
      <c r="Q116" s="20"/>
      <c r="R116" s="28"/>
      <c r="S116" s="77"/>
      <c r="T116" s="75"/>
    </row>
    <row r="117" spans="1:20" s="21" customFormat="1">
      <c r="A117" s="43"/>
      <c r="B117" s="49"/>
      <c r="C117" s="50"/>
      <c r="D117" s="42"/>
      <c r="E117" s="44"/>
      <c r="F117" s="42"/>
      <c r="G117" s="67"/>
      <c r="H117" s="29"/>
      <c r="I117" s="67"/>
      <c r="J117" s="29"/>
      <c r="K117" s="31"/>
      <c r="L117" s="29"/>
      <c r="M117" s="30"/>
      <c r="N117" s="30"/>
      <c r="O117" s="30"/>
      <c r="P117" s="28"/>
      <c r="Q117" s="20"/>
      <c r="R117" s="28"/>
      <c r="S117" s="77"/>
      <c r="T117" s="75"/>
    </row>
    <row r="118" spans="1:20" s="21" customFormat="1">
      <c r="A118" s="43"/>
      <c r="B118" s="49"/>
      <c r="C118" s="50"/>
      <c r="D118" s="42"/>
      <c r="E118" s="44"/>
      <c r="F118" s="42"/>
      <c r="G118" s="67"/>
      <c r="H118" s="29"/>
      <c r="I118" s="67"/>
      <c r="J118" s="29"/>
      <c r="K118" s="67"/>
      <c r="L118" s="29"/>
      <c r="M118" s="30"/>
      <c r="N118" s="30"/>
      <c r="O118" s="30"/>
      <c r="P118" s="28"/>
      <c r="Q118" s="20"/>
      <c r="R118" s="28"/>
      <c r="S118" s="77"/>
      <c r="T118" s="75"/>
    </row>
    <row r="119" spans="1:20" s="21" customFormat="1">
      <c r="A119" s="43"/>
      <c r="B119" s="49"/>
      <c r="C119" s="50"/>
      <c r="D119" s="42"/>
      <c r="E119" s="44"/>
      <c r="F119" s="42"/>
      <c r="G119" s="67"/>
      <c r="H119" s="29"/>
      <c r="I119" s="67"/>
      <c r="J119" s="29"/>
      <c r="K119" s="67"/>
      <c r="L119" s="29"/>
      <c r="M119" s="30"/>
      <c r="N119" s="30"/>
      <c r="O119" s="30"/>
      <c r="P119" s="28"/>
      <c r="Q119" s="20"/>
      <c r="R119" s="28"/>
      <c r="S119" s="77"/>
      <c r="T119" s="75"/>
    </row>
    <row r="120" spans="1:20" s="21" customFormat="1">
      <c r="A120" s="60"/>
      <c r="B120" s="49"/>
      <c r="C120" s="50"/>
      <c r="D120" s="42"/>
      <c r="E120" s="44"/>
      <c r="F120" s="42"/>
      <c r="G120" s="67"/>
      <c r="H120" s="29"/>
      <c r="I120" s="67"/>
      <c r="J120" s="29"/>
      <c r="K120" s="67"/>
      <c r="L120" s="29"/>
      <c r="M120" s="30"/>
      <c r="N120" s="30"/>
      <c r="O120" s="30"/>
      <c r="P120" s="28"/>
      <c r="Q120" s="20"/>
      <c r="R120" s="28"/>
      <c r="S120" s="77"/>
      <c r="T120" s="75"/>
    </row>
    <row r="121" spans="1:20" s="21" customFormat="1">
      <c r="A121" s="60"/>
      <c r="B121" s="49"/>
      <c r="C121" s="50"/>
      <c r="D121" s="42"/>
      <c r="E121" s="44"/>
      <c r="F121" s="42"/>
      <c r="G121" s="67"/>
      <c r="H121" s="29"/>
      <c r="I121" s="67"/>
      <c r="J121" s="29"/>
      <c r="K121" s="67"/>
      <c r="L121" s="29"/>
      <c r="M121" s="30"/>
      <c r="N121" s="30"/>
      <c r="O121" s="30"/>
      <c r="P121" s="28"/>
      <c r="Q121" s="20"/>
      <c r="R121" s="28"/>
      <c r="S121" s="77"/>
      <c r="T121" s="75"/>
    </row>
    <row r="122" spans="1:20" s="21" customFormat="1">
      <c r="A122" s="43"/>
      <c r="B122" s="49"/>
      <c r="C122" s="50"/>
      <c r="D122" s="42"/>
      <c r="E122" s="44"/>
      <c r="F122" s="42"/>
      <c r="G122" s="67"/>
      <c r="H122" s="29"/>
      <c r="I122" s="67"/>
      <c r="J122" s="29"/>
      <c r="K122" s="67"/>
      <c r="L122" s="29"/>
      <c r="M122" s="30"/>
      <c r="N122" s="30"/>
      <c r="O122" s="30"/>
      <c r="P122" s="28"/>
      <c r="Q122" s="20"/>
      <c r="R122" s="28"/>
      <c r="S122" s="77"/>
      <c r="T122" s="75"/>
    </row>
    <row r="123" spans="1:20" ht="16.5" thickBot="1">
      <c r="A123" s="60"/>
      <c r="B123" s="104"/>
      <c r="C123" s="50"/>
      <c r="D123" s="42"/>
      <c r="E123" s="44"/>
      <c r="F123" s="42"/>
      <c r="G123" s="67"/>
      <c r="H123" s="29"/>
      <c r="I123" s="67"/>
      <c r="J123" s="29"/>
      <c r="K123" s="67"/>
      <c r="L123" s="29"/>
      <c r="M123" s="30"/>
      <c r="N123" s="30"/>
      <c r="O123" s="30"/>
      <c r="P123" s="28"/>
      <c r="Q123" s="20"/>
      <c r="R123" s="28"/>
      <c r="S123" s="77"/>
      <c r="T123" s="75"/>
    </row>
    <row r="124" spans="1:20" ht="16.5" thickBot="1">
      <c r="A124" s="43"/>
      <c r="B124" s="146"/>
      <c r="C124" s="50"/>
      <c r="D124" s="42"/>
      <c r="E124" s="44"/>
      <c r="F124" s="42"/>
      <c r="G124" s="67"/>
      <c r="H124" s="29"/>
      <c r="I124" s="67"/>
      <c r="J124" s="29"/>
      <c r="K124" s="67"/>
      <c r="L124" s="29"/>
      <c r="M124" s="30"/>
      <c r="N124" s="30"/>
      <c r="O124" s="30"/>
      <c r="P124" s="28"/>
      <c r="Q124" s="20"/>
      <c r="R124" s="28"/>
      <c r="S124" s="77"/>
      <c r="T124" s="75"/>
    </row>
    <row r="125" spans="1:20" ht="16.5" thickBot="1">
      <c r="A125" s="43"/>
      <c r="B125" s="146"/>
      <c r="C125" s="50"/>
      <c r="D125" s="42"/>
      <c r="E125" s="44"/>
      <c r="F125" s="42"/>
      <c r="G125" s="67"/>
      <c r="H125" s="29"/>
      <c r="I125" s="67"/>
      <c r="J125" s="29"/>
      <c r="K125" s="67"/>
      <c r="L125" s="29"/>
      <c r="M125" s="30"/>
      <c r="N125" s="30"/>
      <c r="O125" s="30"/>
      <c r="P125" s="28"/>
      <c r="Q125" s="20"/>
      <c r="R125" s="28"/>
      <c r="S125" s="77"/>
      <c r="T125" s="75"/>
    </row>
    <row r="126" spans="1:20">
      <c r="A126" s="43"/>
      <c r="B126" s="49"/>
      <c r="C126" s="50"/>
      <c r="D126" s="42"/>
      <c r="E126" s="44"/>
      <c r="F126" s="42"/>
      <c r="G126" s="67"/>
      <c r="H126" s="29"/>
      <c r="I126" s="67"/>
      <c r="J126" s="29"/>
      <c r="K126" s="67"/>
      <c r="L126" s="29"/>
      <c r="M126" s="30"/>
      <c r="N126" s="30"/>
      <c r="O126" s="30"/>
      <c r="P126" s="28"/>
      <c r="Q126" s="20"/>
      <c r="R126" s="28"/>
      <c r="S126" s="77"/>
      <c r="T126" s="75"/>
    </row>
    <row r="127" spans="1:20">
      <c r="A127" s="43"/>
      <c r="B127" s="49"/>
      <c r="C127" s="50"/>
      <c r="D127" s="42"/>
      <c r="E127" s="44"/>
      <c r="F127" s="42"/>
      <c r="G127" s="67"/>
      <c r="H127" s="29"/>
      <c r="I127" s="67"/>
      <c r="J127" s="29"/>
      <c r="K127" s="67"/>
      <c r="L127" s="29"/>
      <c r="M127" s="30"/>
      <c r="N127" s="30"/>
      <c r="O127" s="30"/>
      <c r="P127" s="28"/>
      <c r="Q127" s="20"/>
      <c r="R127" s="28"/>
      <c r="S127" s="77"/>
      <c r="T127" s="75"/>
    </row>
    <row r="128" spans="1:20">
      <c r="A128" s="43"/>
      <c r="B128" s="49"/>
      <c r="C128" s="50"/>
      <c r="D128" s="42"/>
      <c r="E128" s="89"/>
      <c r="F128" s="42"/>
      <c r="G128" s="67"/>
      <c r="H128" s="29"/>
      <c r="I128" s="67"/>
      <c r="J128" s="29"/>
      <c r="K128" s="67"/>
      <c r="L128" s="29"/>
      <c r="M128" s="30"/>
      <c r="N128" s="30"/>
      <c r="O128" s="30"/>
      <c r="P128" s="28"/>
      <c r="Q128" s="20"/>
      <c r="R128" s="28"/>
      <c r="S128" s="77"/>
      <c r="T128" s="75"/>
    </row>
    <row r="129" spans="1:20">
      <c r="A129" s="60"/>
      <c r="B129" s="49"/>
      <c r="C129" s="50"/>
      <c r="D129" s="42"/>
      <c r="E129" s="89"/>
      <c r="F129" s="42"/>
      <c r="G129" s="67"/>
      <c r="H129" s="29"/>
      <c r="I129" s="67"/>
      <c r="J129" s="29"/>
      <c r="K129" s="67"/>
      <c r="L129" s="29"/>
      <c r="M129" s="30"/>
      <c r="N129" s="30"/>
      <c r="O129" s="30"/>
      <c r="P129" s="28"/>
      <c r="Q129" s="20"/>
      <c r="R129" s="28"/>
      <c r="S129" s="77"/>
      <c r="T129" s="75"/>
    </row>
    <row r="130" spans="1:20">
      <c r="A130" s="60"/>
      <c r="B130" s="42"/>
      <c r="C130" s="50"/>
      <c r="D130" s="42"/>
      <c r="E130" s="89"/>
      <c r="F130" s="42"/>
      <c r="G130" s="67"/>
      <c r="H130" s="29"/>
      <c r="I130" s="67"/>
      <c r="J130" s="29"/>
      <c r="K130" s="67"/>
      <c r="L130" s="29"/>
      <c r="M130" s="30"/>
      <c r="N130" s="30"/>
      <c r="O130" s="30"/>
      <c r="P130" s="28"/>
      <c r="Q130" s="20"/>
      <c r="R130" s="28"/>
      <c r="S130" s="77"/>
      <c r="T130" s="75"/>
    </row>
    <row r="131" spans="1:20">
      <c r="A131" s="43"/>
      <c r="B131" s="49"/>
      <c r="C131" s="50"/>
      <c r="D131" s="42"/>
      <c r="E131" s="89"/>
      <c r="F131" s="42"/>
      <c r="G131" s="67"/>
      <c r="H131" s="29"/>
      <c r="I131" s="67"/>
      <c r="J131" s="29"/>
      <c r="K131" s="31"/>
      <c r="L131" s="29"/>
      <c r="M131" s="30"/>
      <c r="N131" s="30"/>
      <c r="O131" s="30"/>
      <c r="P131" s="28"/>
      <c r="Q131" s="20"/>
      <c r="R131" s="28"/>
      <c r="S131" s="77"/>
      <c r="T131" s="75"/>
    </row>
    <row r="132" spans="1:20">
      <c r="A132" s="43"/>
      <c r="B132" s="158"/>
      <c r="C132" s="50"/>
      <c r="D132" s="42"/>
      <c r="E132" s="44"/>
      <c r="F132" s="42"/>
      <c r="G132" s="67"/>
      <c r="H132" s="29"/>
      <c r="I132" s="67"/>
      <c r="J132" s="29"/>
      <c r="K132" s="31"/>
      <c r="L132" s="29"/>
      <c r="M132" s="30"/>
      <c r="N132" s="30"/>
      <c r="O132" s="30"/>
      <c r="P132" s="28"/>
      <c r="Q132" s="20"/>
      <c r="R132" s="28"/>
      <c r="S132" s="77"/>
      <c r="T132" s="75"/>
    </row>
    <row r="133" spans="1:20">
      <c r="A133" s="43"/>
      <c r="B133" s="49"/>
      <c r="C133" s="50"/>
      <c r="D133" s="42"/>
      <c r="E133" s="44"/>
      <c r="F133" s="42"/>
      <c r="G133" s="67"/>
      <c r="H133" s="29"/>
      <c r="I133" s="67"/>
      <c r="J133" s="29"/>
      <c r="K133" s="67"/>
      <c r="L133" s="29"/>
      <c r="M133" s="30"/>
      <c r="N133" s="30"/>
      <c r="O133" s="30"/>
      <c r="P133" s="28"/>
      <c r="Q133" s="20"/>
      <c r="R133" s="28"/>
      <c r="S133" s="77"/>
      <c r="T133" s="75"/>
    </row>
    <row r="134" spans="1:20">
      <c r="A134" s="43"/>
      <c r="B134" s="49"/>
      <c r="C134" s="50"/>
      <c r="D134" s="42"/>
      <c r="E134" s="44"/>
      <c r="F134" s="42"/>
      <c r="G134" s="67"/>
      <c r="H134" s="29"/>
      <c r="I134" s="67"/>
      <c r="J134" s="29"/>
      <c r="K134" s="67"/>
      <c r="L134" s="29"/>
      <c r="M134" s="30"/>
      <c r="N134" s="30"/>
      <c r="O134" s="30"/>
      <c r="P134" s="28"/>
      <c r="Q134" s="20"/>
      <c r="R134" s="28"/>
      <c r="S134" s="77"/>
      <c r="T134" s="75"/>
    </row>
    <row r="135" spans="1:20">
      <c r="A135" s="43"/>
      <c r="B135" s="49"/>
      <c r="C135" s="50"/>
      <c r="D135" s="42"/>
      <c r="E135" s="44"/>
      <c r="F135" s="42"/>
      <c r="G135" s="67"/>
      <c r="H135" s="29"/>
      <c r="I135" s="67"/>
      <c r="J135" s="29"/>
      <c r="K135" s="67"/>
      <c r="L135" s="29"/>
      <c r="M135" s="30"/>
      <c r="N135" s="30"/>
      <c r="O135" s="30"/>
      <c r="P135" s="28"/>
      <c r="Q135" s="20"/>
      <c r="R135" s="28"/>
      <c r="S135" s="77"/>
      <c r="T135" s="75"/>
    </row>
    <row r="136" spans="1:20">
      <c r="A136" s="43"/>
      <c r="B136" s="49"/>
      <c r="C136" s="50"/>
      <c r="D136" s="42"/>
      <c r="E136" s="44"/>
      <c r="F136" s="42"/>
      <c r="G136" s="67"/>
      <c r="H136" s="29"/>
      <c r="I136" s="67"/>
      <c r="J136" s="29"/>
      <c r="K136" s="67"/>
      <c r="L136" s="29"/>
      <c r="M136" s="30"/>
      <c r="N136" s="30"/>
      <c r="O136" s="30"/>
      <c r="P136" s="28"/>
      <c r="Q136" s="20"/>
      <c r="R136" s="28"/>
      <c r="S136" s="77"/>
      <c r="T136" s="75"/>
    </row>
    <row r="137" spans="1:20">
      <c r="A137" s="43"/>
      <c r="B137" s="42"/>
      <c r="C137" s="50"/>
      <c r="D137" s="42"/>
      <c r="E137" s="44"/>
      <c r="F137" s="42"/>
      <c r="G137" s="67"/>
      <c r="H137" s="29"/>
      <c r="I137" s="67"/>
      <c r="J137" s="29"/>
      <c r="K137" s="67"/>
      <c r="L137" s="29"/>
      <c r="M137" s="30"/>
      <c r="N137" s="30"/>
      <c r="O137" s="30"/>
      <c r="P137" s="28"/>
      <c r="Q137" s="20"/>
      <c r="R137" s="28"/>
      <c r="S137" s="77"/>
      <c r="T137" s="75"/>
    </row>
    <row r="138" spans="1:20">
      <c r="A138" s="60"/>
      <c r="B138" s="58"/>
      <c r="C138" s="88"/>
      <c r="D138" s="58"/>
      <c r="E138" s="89"/>
      <c r="F138" s="58"/>
      <c r="G138" s="67"/>
      <c r="H138" s="29"/>
      <c r="I138" s="67"/>
      <c r="J138" s="29"/>
      <c r="K138" s="67"/>
      <c r="L138" s="29"/>
      <c r="M138" s="30"/>
      <c r="N138" s="30"/>
      <c r="O138" s="30"/>
      <c r="P138" s="28"/>
      <c r="Q138" s="20"/>
      <c r="R138" s="28"/>
      <c r="S138" s="77"/>
      <c r="T138" s="75"/>
    </row>
    <row r="139" spans="1:20">
      <c r="A139" s="43"/>
      <c r="B139" s="58"/>
      <c r="C139" s="88"/>
      <c r="D139" s="58"/>
      <c r="E139" s="89"/>
      <c r="F139" s="58"/>
      <c r="G139" s="67"/>
      <c r="H139" s="29"/>
      <c r="I139" s="67"/>
      <c r="J139" s="29"/>
      <c r="K139" s="67"/>
      <c r="L139" s="29"/>
      <c r="M139" s="30"/>
      <c r="N139" s="30"/>
      <c r="O139" s="30"/>
      <c r="P139" s="28"/>
      <c r="Q139" s="20"/>
      <c r="R139" s="28"/>
      <c r="S139" s="77"/>
      <c r="T139" s="75"/>
    </row>
    <row r="140" spans="1:20">
      <c r="A140" s="43"/>
      <c r="B140" s="49"/>
      <c r="C140" s="50"/>
      <c r="D140" s="42"/>
      <c r="E140" s="44"/>
      <c r="F140" s="42"/>
      <c r="G140" s="67"/>
      <c r="H140" s="29"/>
      <c r="I140" s="67"/>
      <c r="J140" s="29"/>
      <c r="K140" s="67"/>
      <c r="L140" s="29"/>
      <c r="M140" s="30"/>
      <c r="N140" s="30"/>
      <c r="O140" s="30"/>
      <c r="P140" s="28"/>
      <c r="Q140" s="20"/>
      <c r="R140" s="28"/>
      <c r="S140" s="77"/>
      <c r="T140" s="75"/>
    </row>
    <row r="141" spans="1:20">
      <c r="A141" s="43"/>
      <c r="B141" s="49"/>
      <c r="C141" s="50"/>
      <c r="D141" s="42"/>
      <c r="E141" s="44"/>
      <c r="F141" s="42"/>
      <c r="G141" s="67"/>
      <c r="H141" s="29"/>
      <c r="I141" s="67"/>
      <c r="J141" s="29"/>
      <c r="K141" s="67"/>
      <c r="L141" s="29"/>
      <c r="M141" s="30"/>
      <c r="N141" s="30"/>
      <c r="O141" s="30"/>
      <c r="P141" s="28"/>
      <c r="Q141" s="20"/>
      <c r="R141" s="28"/>
      <c r="S141" s="77"/>
      <c r="T141" s="75"/>
    </row>
    <row r="142" spans="1:20">
      <c r="A142" s="43"/>
      <c r="B142" s="49"/>
      <c r="C142" s="50"/>
      <c r="D142" s="42"/>
      <c r="E142" s="44"/>
      <c r="F142" s="42"/>
      <c r="G142" s="67"/>
      <c r="H142" s="29"/>
      <c r="I142" s="67"/>
      <c r="J142" s="29"/>
      <c r="K142" s="67"/>
      <c r="L142" s="29"/>
      <c r="M142" s="30"/>
      <c r="N142" s="30"/>
      <c r="O142" s="30"/>
      <c r="P142" s="28"/>
      <c r="Q142" s="20"/>
      <c r="R142" s="28"/>
      <c r="S142" s="77"/>
      <c r="T142" s="75"/>
    </row>
    <row r="143" spans="1:20">
      <c r="A143" s="43"/>
      <c r="B143" s="49"/>
      <c r="C143" s="50"/>
      <c r="D143" s="42"/>
      <c r="E143" s="44"/>
      <c r="F143" s="42"/>
      <c r="G143" s="67"/>
      <c r="H143" s="29"/>
      <c r="I143" s="67"/>
      <c r="J143" s="29"/>
      <c r="K143" s="67"/>
      <c r="L143" s="29"/>
      <c r="M143" s="30"/>
      <c r="N143" s="30"/>
      <c r="O143" s="30"/>
      <c r="P143" s="28"/>
      <c r="Q143" s="20"/>
      <c r="R143" s="28"/>
      <c r="S143" s="77"/>
      <c r="T143" s="75"/>
    </row>
    <row r="144" spans="1:20">
      <c r="A144" s="43"/>
      <c r="B144" s="42"/>
      <c r="C144" s="50"/>
      <c r="D144" s="42"/>
      <c r="E144" s="44"/>
      <c r="F144" s="42"/>
      <c r="G144" s="67"/>
      <c r="H144" s="29"/>
      <c r="I144" s="67"/>
      <c r="J144" s="29"/>
      <c r="K144" s="67"/>
      <c r="L144" s="29"/>
      <c r="M144" s="30"/>
      <c r="N144" s="30"/>
      <c r="O144" s="30"/>
      <c r="P144" s="28"/>
      <c r="Q144" s="20"/>
      <c r="R144" s="28"/>
      <c r="S144" s="77"/>
      <c r="T144" s="75"/>
    </row>
    <row r="145" spans="1:20">
      <c r="A145" s="43"/>
      <c r="B145" s="49"/>
      <c r="C145" s="50"/>
      <c r="D145" s="42"/>
      <c r="E145" s="44"/>
      <c r="F145" s="42"/>
      <c r="G145" s="67"/>
      <c r="H145" s="29"/>
      <c r="I145" s="67"/>
      <c r="J145" s="29"/>
      <c r="K145" s="67"/>
      <c r="L145" s="29"/>
      <c r="M145" s="30"/>
      <c r="N145" s="30"/>
      <c r="O145" s="30"/>
      <c r="P145" s="28"/>
      <c r="Q145" s="20"/>
      <c r="R145" s="28"/>
      <c r="S145" s="77"/>
      <c r="T145" s="75"/>
    </row>
    <row r="146" spans="1:20" s="21" customFormat="1">
      <c r="A146" s="43"/>
      <c r="B146" s="49"/>
      <c r="C146" s="50"/>
      <c r="D146" s="42"/>
      <c r="E146" s="44"/>
      <c r="F146" s="42"/>
      <c r="G146" s="67"/>
      <c r="H146" s="29"/>
      <c r="I146" s="67"/>
      <c r="J146" s="29"/>
      <c r="K146" s="67"/>
      <c r="L146" s="29"/>
      <c r="M146" s="30"/>
      <c r="N146" s="30"/>
      <c r="O146" s="30"/>
      <c r="P146" s="28"/>
      <c r="Q146" s="20"/>
      <c r="R146" s="28"/>
      <c r="S146" s="77"/>
      <c r="T146" s="75"/>
    </row>
    <row r="147" spans="1:20">
      <c r="A147" s="43"/>
      <c r="B147" s="42"/>
      <c r="C147" s="50"/>
      <c r="D147" s="42"/>
      <c r="E147" s="44"/>
      <c r="F147" s="42"/>
      <c r="G147" s="67"/>
      <c r="H147" s="29"/>
      <c r="I147" s="67"/>
      <c r="J147" s="29"/>
      <c r="K147" s="67"/>
      <c r="L147" s="29"/>
      <c r="M147" s="30"/>
      <c r="N147" s="30"/>
      <c r="O147" s="30"/>
      <c r="P147" s="28"/>
      <c r="Q147" s="20"/>
      <c r="R147" s="28"/>
      <c r="S147" s="77"/>
      <c r="T147" s="75"/>
    </row>
    <row r="148" spans="1:20">
      <c r="A148" s="43"/>
      <c r="B148" s="58"/>
      <c r="C148" s="88"/>
      <c r="D148" s="42"/>
      <c r="E148" s="89"/>
      <c r="F148" s="42"/>
      <c r="G148" s="67"/>
      <c r="H148" s="29"/>
      <c r="I148" s="67"/>
      <c r="J148" s="29"/>
      <c r="K148" s="67"/>
      <c r="L148" s="29"/>
      <c r="M148" s="30"/>
      <c r="N148" s="30"/>
      <c r="O148" s="30"/>
      <c r="P148" s="28"/>
      <c r="Q148" s="20"/>
      <c r="R148" s="28"/>
      <c r="S148" s="77"/>
      <c r="T148" s="75"/>
    </row>
    <row r="149" spans="1:20">
      <c r="A149" s="43"/>
      <c r="B149" s="58"/>
      <c r="C149" s="88"/>
      <c r="D149" s="42"/>
      <c r="E149" s="89"/>
      <c r="F149" s="42"/>
      <c r="G149" s="67"/>
      <c r="H149" s="29"/>
      <c r="I149" s="67"/>
      <c r="J149" s="29"/>
      <c r="K149" s="67"/>
      <c r="L149" s="29"/>
      <c r="M149" s="30"/>
      <c r="N149" s="30"/>
      <c r="O149" s="30"/>
      <c r="P149" s="28"/>
      <c r="Q149" s="20"/>
      <c r="R149" s="28"/>
      <c r="S149" s="77"/>
      <c r="T149" s="75"/>
    </row>
    <row r="150" spans="1:20">
      <c r="A150" s="43"/>
      <c r="B150" s="42"/>
      <c r="C150" s="50"/>
      <c r="D150" s="42"/>
      <c r="E150" s="44"/>
      <c r="F150" s="42"/>
      <c r="G150" s="67"/>
      <c r="H150" s="29"/>
      <c r="I150" s="67"/>
      <c r="J150" s="29"/>
      <c r="K150" s="67"/>
      <c r="L150" s="29"/>
      <c r="M150" s="30"/>
      <c r="N150" s="30"/>
      <c r="O150" s="30"/>
      <c r="P150" s="28"/>
      <c r="Q150" s="20"/>
      <c r="R150" s="28"/>
      <c r="S150" s="77"/>
      <c r="T150" s="75"/>
    </row>
    <row r="151" spans="1:20">
      <c r="A151" s="60"/>
      <c r="B151" s="42"/>
      <c r="C151" s="50"/>
      <c r="D151" s="42"/>
      <c r="E151" s="44"/>
      <c r="F151" s="42"/>
      <c r="G151" s="67"/>
      <c r="H151" s="29"/>
      <c r="I151" s="67"/>
      <c r="J151" s="29"/>
      <c r="K151" s="67"/>
      <c r="L151" s="29"/>
      <c r="M151" s="30"/>
      <c r="N151" s="30"/>
      <c r="O151" s="30"/>
      <c r="P151" s="28"/>
      <c r="Q151" s="20"/>
      <c r="R151" s="28"/>
      <c r="S151" s="77"/>
      <c r="T151" s="75"/>
    </row>
    <row r="152" spans="1:20">
      <c r="A152" s="60"/>
      <c r="B152" s="49"/>
      <c r="C152" s="50"/>
      <c r="D152" s="42"/>
      <c r="E152" s="44"/>
      <c r="F152" s="42"/>
      <c r="G152" s="67"/>
      <c r="H152" s="29"/>
      <c r="I152" s="67"/>
      <c r="J152" s="29"/>
      <c r="K152" s="67"/>
      <c r="L152" s="29"/>
      <c r="M152" s="30"/>
      <c r="N152" s="30"/>
      <c r="O152" s="30"/>
      <c r="P152" s="28"/>
      <c r="Q152" s="20"/>
      <c r="R152" s="28"/>
      <c r="S152" s="77"/>
      <c r="T152" s="75"/>
    </row>
    <row r="153" spans="1:20">
      <c r="A153" s="60"/>
      <c r="B153" s="49"/>
      <c r="C153" s="39"/>
      <c r="D153" s="42"/>
      <c r="E153" s="44"/>
      <c r="F153" s="42"/>
      <c r="G153" s="67"/>
      <c r="H153" s="29"/>
      <c r="I153" s="67"/>
      <c r="J153" s="29"/>
      <c r="K153" s="67"/>
      <c r="L153" s="29"/>
      <c r="M153" s="30"/>
      <c r="N153" s="30"/>
      <c r="O153" s="30"/>
      <c r="P153" s="28"/>
      <c r="Q153" s="20"/>
      <c r="R153" s="28"/>
      <c r="S153" s="77"/>
      <c r="T153" s="75"/>
    </row>
    <row r="154" spans="1:20">
      <c r="A154" s="60"/>
      <c r="B154" s="49"/>
      <c r="C154" s="50"/>
      <c r="D154" s="42"/>
      <c r="E154" s="44"/>
      <c r="F154" s="42"/>
      <c r="G154" s="67"/>
      <c r="H154" s="29"/>
      <c r="I154" s="67"/>
      <c r="J154" s="29"/>
      <c r="K154" s="67"/>
      <c r="L154" s="29"/>
      <c r="M154" s="30"/>
      <c r="N154" s="30"/>
      <c r="O154" s="30"/>
      <c r="P154" s="28"/>
      <c r="Q154" s="20"/>
      <c r="R154" s="28"/>
      <c r="S154" s="77"/>
      <c r="T154" s="75"/>
    </row>
    <row r="155" spans="1:20">
      <c r="A155" s="60"/>
      <c r="B155" s="160"/>
      <c r="C155" s="50"/>
      <c r="D155" s="42"/>
      <c r="E155" s="44"/>
      <c r="F155" s="42"/>
      <c r="G155" s="67"/>
      <c r="H155" s="29"/>
      <c r="I155" s="67"/>
      <c r="J155" s="29"/>
      <c r="K155" s="67"/>
      <c r="L155" s="29"/>
      <c r="M155" s="30"/>
      <c r="N155" s="30"/>
      <c r="O155" s="30"/>
      <c r="P155" s="28"/>
      <c r="Q155" s="20"/>
      <c r="R155" s="28"/>
      <c r="S155" s="77"/>
      <c r="T155" s="75"/>
    </row>
    <row r="156" spans="1:20">
      <c r="A156" s="60"/>
      <c r="B156" s="49"/>
      <c r="C156" s="50"/>
      <c r="D156" s="42"/>
      <c r="E156" s="44"/>
      <c r="F156" s="42"/>
      <c r="G156" s="67"/>
      <c r="H156" s="29"/>
      <c r="I156" s="67"/>
      <c r="J156" s="29"/>
      <c r="K156" s="67"/>
      <c r="L156" s="29"/>
      <c r="M156" s="30"/>
      <c r="N156" s="30"/>
      <c r="O156" s="30"/>
      <c r="P156" s="28"/>
      <c r="Q156" s="20"/>
      <c r="R156" s="28"/>
      <c r="S156" s="77"/>
      <c r="T156" s="75"/>
    </row>
    <row r="157" spans="1:20">
      <c r="A157" s="60"/>
      <c r="B157" s="49"/>
      <c r="C157" s="50"/>
      <c r="D157" s="42"/>
      <c r="E157" s="44"/>
      <c r="F157" s="42"/>
      <c r="G157" s="67"/>
      <c r="H157" s="29"/>
      <c r="I157" s="67"/>
      <c r="J157" s="29"/>
      <c r="K157" s="67"/>
      <c r="L157" s="29"/>
      <c r="M157" s="30"/>
      <c r="N157" s="30"/>
      <c r="O157" s="30"/>
      <c r="P157" s="28"/>
      <c r="Q157" s="20"/>
      <c r="R157" s="28"/>
      <c r="S157" s="77"/>
      <c r="T157" s="75"/>
    </row>
    <row r="158" spans="1:20">
      <c r="A158" s="60"/>
      <c r="B158" s="49"/>
      <c r="C158" s="50"/>
      <c r="D158" s="42"/>
      <c r="E158" s="44"/>
      <c r="F158" s="42"/>
      <c r="G158" s="67"/>
      <c r="H158" s="29"/>
      <c r="I158" s="67"/>
      <c r="J158" s="29"/>
      <c r="K158" s="67"/>
      <c r="L158" s="29"/>
      <c r="M158" s="30"/>
      <c r="N158" s="30"/>
      <c r="O158" s="30"/>
      <c r="P158" s="28"/>
      <c r="Q158" s="20"/>
      <c r="R158" s="28"/>
      <c r="S158" s="77"/>
      <c r="T158" s="75"/>
    </row>
    <row r="159" spans="1:20">
      <c r="A159" s="60"/>
      <c r="B159" s="49"/>
      <c r="C159" s="50"/>
      <c r="D159" s="42"/>
      <c r="E159" s="44"/>
      <c r="F159" s="42"/>
      <c r="G159" s="67"/>
      <c r="H159" s="29"/>
      <c r="I159" s="67"/>
      <c r="J159" s="29"/>
      <c r="K159" s="67"/>
      <c r="L159" s="29"/>
      <c r="M159" s="30"/>
      <c r="N159" s="30"/>
      <c r="O159" s="30"/>
      <c r="P159" s="28"/>
      <c r="Q159" s="20"/>
      <c r="R159" s="28"/>
      <c r="S159" s="77"/>
      <c r="T159" s="75"/>
    </row>
    <row r="160" spans="1:20">
      <c r="A160" s="60"/>
      <c r="B160" s="49"/>
      <c r="C160" s="50"/>
      <c r="D160" s="42"/>
      <c r="E160" s="44"/>
      <c r="F160" s="42"/>
      <c r="G160" s="67"/>
      <c r="H160" s="29"/>
      <c r="I160" s="67"/>
      <c r="J160" s="29"/>
      <c r="K160" s="67"/>
      <c r="L160" s="29"/>
      <c r="M160" s="30"/>
      <c r="N160" s="30"/>
      <c r="O160" s="30"/>
      <c r="P160" s="28"/>
      <c r="Q160" s="20"/>
      <c r="R160" s="28"/>
      <c r="S160" s="77"/>
      <c r="T160" s="75"/>
    </row>
    <row r="161" spans="1:20">
      <c r="A161" s="60"/>
      <c r="B161" s="49"/>
      <c r="C161" s="50"/>
      <c r="D161" s="42"/>
      <c r="E161" s="44"/>
      <c r="F161" s="42"/>
      <c r="G161" s="67"/>
      <c r="H161" s="29"/>
      <c r="I161" s="67"/>
      <c r="J161" s="29"/>
      <c r="K161" s="67"/>
      <c r="L161" s="29"/>
      <c r="M161" s="30"/>
      <c r="N161" s="30"/>
      <c r="O161" s="30"/>
      <c r="P161" s="28"/>
      <c r="Q161" s="20"/>
      <c r="R161" s="28"/>
      <c r="S161" s="77"/>
      <c r="T161" s="75"/>
    </row>
    <row r="162" spans="1:20">
      <c r="A162" s="60"/>
      <c r="B162" s="42"/>
      <c r="C162" s="50"/>
      <c r="D162" s="42"/>
      <c r="E162" s="44"/>
      <c r="F162" s="42"/>
      <c r="G162" s="67"/>
      <c r="H162" s="29"/>
      <c r="I162" s="67"/>
      <c r="J162" s="29"/>
      <c r="K162" s="67"/>
      <c r="L162" s="29"/>
      <c r="M162" s="30"/>
      <c r="N162" s="30"/>
      <c r="O162" s="30"/>
      <c r="P162" s="28"/>
      <c r="Q162" s="20"/>
      <c r="R162" s="28"/>
      <c r="S162" s="77"/>
      <c r="T162" s="75"/>
    </row>
    <row r="163" spans="1:20">
      <c r="A163" s="60"/>
      <c r="B163" s="49"/>
      <c r="C163" s="50"/>
      <c r="D163" s="42"/>
      <c r="E163" s="44"/>
      <c r="F163" s="42"/>
      <c r="G163" s="67"/>
      <c r="H163" s="29"/>
      <c r="I163" s="67"/>
      <c r="J163" s="29"/>
      <c r="K163" s="67"/>
      <c r="L163" s="29"/>
      <c r="M163" s="30"/>
      <c r="N163" s="30"/>
      <c r="O163" s="30"/>
      <c r="P163" s="28"/>
      <c r="Q163" s="20"/>
      <c r="R163" s="28"/>
      <c r="S163" s="77"/>
      <c r="T163" s="75"/>
    </row>
    <row r="164" spans="1:20">
      <c r="A164" s="60"/>
      <c r="B164" s="49"/>
      <c r="C164" s="50"/>
      <c r="D164" s="42"/>
      <c r="E164" s="44"/>
      <c r="F164" s="42"/>
      <c r="G164" s="67"/>
      <c r="H164" s="29"/>
      <c r="I164" s="67"/>
      <c r="J164" s="29"/>
      <c r="K164" s="67"/>
      <c r="L164" s="29"/>
      <c r="M164" s="30"/>
      <c r="N164" s="30"/>
      <c r="O164" s="30"/>
      <c r="P164" s="28"/>
      <c r="Q164" s="20"/>
      <c r="R164" s="28"/>
      <c r="S164" s="77"/>
      <c r="T164" s="75"/>
    </row>
    <row r="165" spans="1:20">
      <c r="A165" s="60"/>
      <c r="B165" s="42"/>
      <c r="C165" s="50"/>
      <c r="D165" s="42"/>
      <c r="E165" s="44"/>
      <c r="F165" s="42"/>
      <c r="G165" s="67"/>
      <c r="H165" s="29"/>
      <c r="I165" s="67"/>
      <c r="J165" s="29"/>
      <c r="K165" s="67"/>
      <c r="L165" s="29"/>
      <c r="M165" s="30"/>
      <c r="N165" s="30"/>
      <c r="O165" s="30"/>
      <c r="P165" s="28"/>
      <c r="Q165" s="20"/>
      <c r="R165" s="28"/>
      <c r="S165" s="77"/>
      <c r="T165" s="75"/>
    </row>
    <row r="166" spans="1:20">
      <c r="A166" s="60"/>
      <c r="B166" s="58"/>
      <c r="C166" s="88"/>
      <c r="D166" s="42"/>
      <c r="E166" s="44"/>
      <c r="F166" s="42"/>
      <c r="G166" s="67"/>
      <c r="H166" s="29"/>
      <c r="I166" s="67"/>
      <c r="J166" s="29"/>
      <c r="K166" s="67"/>
      <c r="L166" s="29"/>
      <c r="M166" s="30"/>
      <c r="N166" s="30"/>
      <c r="O166" s="30"/>
      <c r="P166" s="28"/>
      <c r="Q166" s="20"/>
      <c r="R166" s="28"/>
      <c r="S166" s="77"/>
      <c r="T166" s="75"/>
    </row>
    <row r="167" spans="1:20">
      <c r="A167" s="60"/>
      <c r="B167" s="58"/>
      <c r="C167" s="88"/>
      <c r="D167" s="42"/>
      <c r="E167" s="44"/>
      <c r="F167" s="42"/>
      <c r="G167" s="67"/>
      <c r="H167" s="29"/>
      <c r="I167" s="67"/>
      <c r="J167" s="29"/>
      <c r="K167" s="67"/>
      <c r="L167" s="29"/>
      <c r="M167" s="30"/>
      <c r="N167" s="30"/>
      <c r="O167" s="30"/>
      <c r="P167" s="28"/>
      <c r="Q167" s="20"/>
      <c r="R167" s="28"/>
      <c r="S167" s="77"/>
      <c r="T167" s="75"/>
    </row>
    <row r="168" spans="1:20">
      <c r="A168" s="60"/>
      <c r="B168" s="42"/>
      <c r="C168" s="50"/>
      <c r="D168" s="42"/>
      <c r="E168" s="44"/>
      <c r="F168" s="42"/>
      <c r="G168" s="67"/>
      <c r="H168" s="29"/>
      <c r="I168" s="67"/>
      <c r="J168" s="29"/>
      <c r="K168" s="144"/>
      <c r="L168" s="29"/>
      <c r="M168" s="30"/>
      <c r="N168" s="30"/>
      <c r="O168" s="30"/>
      <c r="P168" s="28"/>
      <c r="Q168" s="20"/>
      <c r="R168" s="28"/>
      <c r="S168" s="77"/>
      <c r="T168" s="75"/>
    </row>
    <row r="169" spans="1:20">
      <c r="A169" s="60"/>
      <c r="B169" s="42"/>
      <c r="C169" s="50"/>
      <c r="D169" s="42"/>
      <c r="E169" s="44"/>
      <c r="F169" s="42"/>
      <c r="G169" s="67"/>
      <c r="H169" s="29"/>
      <c r="I169" s="67"/>
      <c r="J169" s="29"/>
      <c r="K169" s="67"/>
      <c r="L169" s="29"/>
      <c r="M169" s="30"/>
      <c r="N169" s="30"/>
      <c r="O169" s="30"/>
      <c r="P169" s="28"/>
      <c r="Q169" s="20"/>
      <c r="R169" s="28"/>
      <c r="S169" s="77"/>
      <c r="T169" s="75"/>
    </row>
    <row r="170" spans="1:20">
      <c r="A170" s="60"/>
      <c r="B170" s="49"/>
      <c r="C170" s="90"/>
      <c r="D170" s="42"/>
      <c r="E170" s="44"/>
      <c r="F170" s="42"/>
      <c r="G170" s="67"/>
      <c r="H170" s="29"/>
      <c r="I170" s="67"/>
      <c r="J170" s="29"/>
      <c r="K170" s="115"/>
      <c r="L170" s="29"/>
      <c r="M170" s="30"/>
      <c r="N170" s="30"/>
      <c r="O170" s="30"/>
      <c r="P170" s="28"/>
      <c r="Q170" s="20"/>
      <c r="R170" s="28"/>
      <c r="S170" s="77"/>
      <c r="T170" s="75"/>
    </row>
    <row r="171" spans="1:20">
      <c r="A171" s="60"/>
      <c r="B171" s="49"/>
      <c r="C171" s="50"/>
      <c r="D171" s="42"/>
      <c r="E171" s="44"/>
      <c r="F171" s="42"/>
      <c r="G171" s="67"/>
      <c r="H171" s="29"/>
      <c r="I171" s="67"/>
      <c r="J171" s="29"/>
      <c r="K171" s="67"/>
      <c r="L171" s="29"/>
      <c r="M171" s="30"/>
      <c r="N171" s="30"/>
      <c r="O171" s="30"/>
      <c r="P171" s="28"/>
      <c r="Q171" s="20"/>
      <c r="R171" s="28"/>
      <c r="S171" s="77"/>
      <c r="T171" s="75"/>
    </row>
    <row r="172" spans="1:20">
      <c r="A172" s="60"/>
      <c r="B172" s="42"/>
      <c r="C172" s="50"/>
      <c r="D172" s="42"/>
      <c r="E172" s="44"/>
      <c r="F172" s="42"/>
      <c r="G172" s="67"/>
      <c r="H172" s="29"/>
      <c r="I172" s="67"/>
      <c r="J172" s="29"/>
      <c r="K172" s="67"/>
      <c r="L172" s="29"/>
      <c r="M172" s="30"/>
      <c r="N172" s="30"/>
      <c r="O172" s="30"/>
      <c r="P172" s="28"/>
      <c r="Q172" s="20"/>
      <c r="R172" s="28"/>
      <c r="S172" s="77"/>
      <c r="T172" s="75"/>
    </row>
    <row r="173" spans="1:20">
      <c r="A173" s="60"/>
      <c r="B173" s="49"/>
      <c r="C173" s="50"/>
      <c r="D173" s="42"/>
      <c r="E173" s="44"/>
      <c r="F173" s="42"/>
      <c r="G173" s="67"/>
      <c r="H173" s="29"/>
      <c r="I173" s="67"/>
      <c r="J173" s="29"/>
      <c r="K173" s="67"/>
      <c r="L173" s="29"/>
      <c r="M173" s="30"/>
      <c r="N173" s="30"/>
      <c r="O173" s="30"/>
      <c r="P173" s="28"/>
      <c r="Q173" s="20"/>
      <c r="R173" s="28"/>
      <c r="S173" s="77"/>
      <c r="T173" s="75"/>
    </row>
    <row r="174" spans="1:20">
      <c r="A174" s="60"/>
      <c r="B174" s="49"/>
      <c r="C174" s="50"/>
      <c r="D174" s="42"/>
      <c r="E174" s="44"/>
      <c r="F174" s="42"/>
      <c r="G174" s="67"/>
      <c r="H174" s="29"/>
      <c r="I174" s="67"/>
      <c r="J174" s="29"/>
      <c r="K174" s="67"/>
      <c r="L174" s="29"/>
      <c r="M174" s="30"/>
      <c r="N174" s="30"/>
      <c r="O174" s="30"/>
      <c r="P174" s="28"/>
      <c r="Q174" s="20"/>
      <c r="R174" s="28"/>
      <c r="S174" s="77"/>
      <c r="T174" s="75"/>
    </row>
    <row r="175" spans="1:20">
      <c r="A175" s="60"/>
      <c r="B175" s="49"/>
      <c r="C175" s="50"/>
      <c r="D175" s="42"/>
      <c r="E175" s="44"/>
      <c r="F175" s="42"/>
      <c r="G175" s="67"/>
      <c r="H175" s="29"/>
      <c r="I175" s="67"/>
      <c r="J175" s="29"/>
      <c r="K175" s="67"/>
      <c r="L175" s="29"/>
      <c r="M175" s="30"/>
      <c r="N175" s="30"/>
      <c r="O175" s="30"/>
      <c r="P175" s="28"/>
      <c r="Q175" s="20"/>
      <c r="R175" s="28"/>
      <c r="S175" s="77"/>
      <c r="T175" s="75"/>
    </row>
    <row r="176" spans="1:20">
      <c r="A176" s="60"/>
      <c r="B176" s="49"/>
      <c r="C176" s="50"/>
      <c r="D176" s="42"/>
      <c r="E176" s="44"/>
      <c r="F176" s="42"/>
      <c r="G176" s="67"/>
      <c r="H176" s="29"/>
      <c r="I176" s="67"/>
      <c r="J176" s="29"/>
      <c r="K176" s="67"/>
      <c r="L176" s="29"/>
      <c r="M176" s="30"/>
      <c r="N176" s="30"/>
      <c r="O176" s="30"/>
      <c r="P176" s="28"/>
      <c r="Q176" s="20"/>
      <c r="R176" s="28"/>
      <c r="S176" s="77"/>
      <c r="T176" s="75"/>
    </row>
    <row r="177" spans="1:20">
      <c r="A177" s="60"/>
      <c r="B177" s="49"/>
      <c r="C177" s="50"/>
      <c r="D177" s="42"/>
      <c r="E177" s="44"/>
      <c r="F177" s="42"/>
      <c r="G177" s="67"/>
      <c r="H177" s="29"/>
      <c r="I177" s="67"/>
      <c r="J177" s="29"/>
      <c r="K177" s="67"/>
      <c r="L177" s="29"/>
      <c r="M177" s="30"/>
      <c r="N177" s="30"/>
      <c r="O177" s="30"/>
      <c r="P177" s="28"/>
      <c r="Q177" s="20"/>
      <c r="R177" s="28"/>
      <c r="S177" s="77"/>
      <c r="T177" s="75"/>
    </row>
    <row r="178" spans="1:20">
      <c r="A178" s="60"/>
      <c r="B178" s="49"/>
      <c r="C178" s="50"/>
      <c r="D178" s="42"/>
      <c r="E178" s="44"/>
      <c r="F178" s="42"/>
      <c r="G178" s="67"/>
      <c r="H178" s="29"/>
      <c r="I178" s="67"/>
      <c r="J178" s="29"/>
      <c r="K178" s="67"/>
      <c r="L178" s="29"/>
      <c r="M178" s="30"/>
      <c r="N178" s="30"/>
      <c r="O178" s="30"/>
      <c r="P178" s="28"/>
      <c r="Q178" s="20"/>
      <c r="R178" s="28"/>
      <c r="S178" s="77"/>
      <c r="T178" s="75"/>
    </row>
    <row r="179" spans="1:20">
      <c r="A179" s="60"/>
      <c r="B179" s="49"/>
      <c r="C179" s="50"/>
      <c r="D179" s="42"/>
      <c r="E179" s="44"/>
      <c r="F179" s="42"/>
      <c r="G179" s="67"/>
      <c r="H179" s="29"/>
      <c r="I179" s="67"/>
      <c r="J179" s="29"/>
      <c r="K179" s="67"/>
      <c r="L179" s="29"/>
      <c r="M179" s="30"/>
      <c r="N179" s="30"/>
      <c r="O179" s="30"/>
      <c r="P179" s="28"/>
      <c r="Q179" s="20"/>
      <c r="R179" s="28"/>
      <c r="S179" s="77"/>
      <c r="T179" s="75"/>
    </row>
    <row r="180" spans="1:20">
      <c r="A180" s="60"/>
      <c r="B180" s="49"/>
      <c r="C180" s="50"/>
      <c r="D180" s="42"/>
      <c r="E180" s="44"/>
      <c r="F180" s="42"/>
      <c r="G180" s="67"/>
      <c r="H180" s="29"/>
      <c r="I180" s="67"/>
      <c r="J180" s="29"/>
      <c r="K180" s="67"/>
      <c r="L180" s="29"/>
      <c r="M180" s="30"/>
      <c r="N180" s="30"/>
      <c r="O180" s="30"/>
      <c r="P180" s="28"/>
      <c r="Q180" s="20"/>
      <c r="R180" s="28"/>
      <c r="S180" s="77"/>
      <c r="T180" s="75"/>
    </row>
    <row r="181" spans="1:20">
      <c r="A181" s="60"/>
      <c r="B181" s="42"/>
      <c r="C181" s="50"/>
      <c r="D181" s="42"/>
      <c r="E181" s="44"/>
      <c r="F181" s="42"/>
      <c r="G181" s="67"/>
      <c r="H181" s="29"/>
      <c r="I181" s="67"/>
      <c r="J181" s="29"/>
      <c r="K181" s="67"/>
      <c r="L181" s="29"/>
      <c r="M181" s="30"/>
      <c r="N181" s="30"/>
      <c r="O181" s="30"/>
      <c r="P181" s="28"/>
      <c r="Q181" s="20"/>
      <c r="R181" s="28"/>
      <c r="S181" s="77"/>
      <c r="T181" s="75"/>
    </row>
    <row r="182" spans="1:20">
      <c r="A182" s="60"/>
      <c r="B182" s="49"/>
      <c r="C182" s="50"/>
      <c r="D182" s="42"/>
      <c r="E182" s="44"/>
      <c r="F182" s="42"/>
      <c r="G182" s="67"/>
      <c r="H182" s="29"/>
      <c r="I182" s="67"/>
      <c r="J182" s="29"/>
      <c r="K182" s="67"/>
      <c r="L182" s="29"/>
      <c r="M182" s="30"/>
      <c r="N182" s="30"/>
      <c r="O182" s="30"/>
      <c r="P182" s="28"/>
      <c r="Q182" s="20"/>
      <c r="R182" s="28"/>
      <c r="S182" s="77"/>
      <c r="T182" s="75"/>
    </row>
    <row r="183" spans="1:20">
      <c r="A183" s="60"/>
      <c r="B183" s="49"/>
      <c r="C183" s="50"/>
      <c r="D183" s="42"/>
      <c r="E183" s="44"/>
      <c r="F183" s="42"/>
      <c r="G183" s="67"/>
      <c r="H183" s="29"/>
      <c r="I183" s="67"/>
      <c r="J183" s="29"/>
      <c r="K183" s="67"/>
      <c r="L183" s="29"/>
      <c r="M183" s="30"/>
      <c r="N183" s="30"/>
      <c r="O183" s="30"/>
      <c r="P183" s="28"/>
      <c r="Q183" s="20"/>
      <c r="R183" s="28"/>
      <c r="S183" s="77"/>
      <c r="T183" s="75"/>
    </row>
    <row r="184" spans="1:20">
      <c r="A184" s="60"/>
      <c r="B184" s="49"/>
      <c r="C184" s="50"/>
      <c r="D184" s="42"/>
      <c r="E184" s="44"/>
      <c r="F184" s="42"/>
      <c r="G184" s="67"/>
      <c r="H184" s="29"/>
      <c r="I184" s="67"/>
      <c r="J184" s="29"/>
      <c r="K184" s="67"/>
      <c r="L184" s="29"/>
      <c r="M184" s="30"/>
      <c r="N184" s="30"/>
      <c r="O184" s="30"/>
      <c r="P184" s="28"/>
      <c r="Q184" s="20"/>
      <c r="R184" s="28"/>
      <c r="S184" s="77"/>
      <c r="T184" s="75"/>
    </row>
    <row r="185" spans="1:20">
      <c r="A185" s="60"/>
      <c r="B185" s="49"/>
      <c r="C185" s="50"/>
      <c r="D185" s="42"/>
      <c r="E185" s="44"/>
      <c r="F185" s="42"/>
      <c r="G185" s="67"/>
      <c r="H185" s="29"/>
      <c r="I185" s="67"/>
      <c r="J185" s="29"/>
      <c r="K185" s="67"/>
      <c r="L185" s="29"/>
      <c r="M185" s="30"/>
      <c r="N185" s="30"/>
      <c r="O185" s="30"/>
      <c r="P185" s="28"/>
      <c r="Q185" s="20"/>
      <c r="R185" s="28"/>
      <c r="S185" s="77"/>
      <c r="T185" s="75"/>
    </row>
    <row r="186" spans="1:20">
      <c r="A186" s="60"/>
      <c r="B186" s="49"/>
      <c r="C186" s="50"/>
      <c r="D186" s="42"/>
      <c r="E186" s="44"/>
      <c r="F186" s="42"/>
      <c r="G186" s="67"/>
      <c r="H186" s="29"/>
      <c r="I186" s="67"/>
      <c r="J186" s="29"/>
      <c r="K186" s="67"/>
      <c r="L186" s="29"/>
      <c r="M186" s="30"/>
      <c r="N186" s="30"/>
      <c r="O186" s="30"/>
      <c r="P186" s="28"/>
      <c r="Q186" s="20"/>
      <c r="R186" s="28"/>
      <c r="S186" s="77"/>
      <c r="T186" s="75"/>
    </row>
    <row r="187" spans="1:20">
      <c r="A187" s="60"/>
      <c r="B187" s="49"/>
      <c r="C187" s="50"/>
      <c r="D187" s="42"/>
      <c r="E187" s="44"/>
      <c r="F187" s="42"/>
      <c r="G187" s="67"/>
      <c r="H187" s="29"/>
      <c r="I187" s="67"/>
      <c r="J187" s="29"/>
      <c r="K187" s="67"/>
      <c r="L187" s="29"/>
      <c r="M187" s="30"/>
      <c r="N187" s="30"/>
      <c r="O187" s="30"/>
      <c r="P187" s="28"/>
      <c r="Q187" s="20"/>
      <c r="R187" s="28"/>
      <c r="S187" s="77"/>
      <c r="T187" s="75"/>
    </row>
    <row r="188" spans="1:20">
      <c r="A188" s="60"/>
      <c r="B188" s="49"/>
      <c r="C188" s="50"/>
      <c r="D188" s="42"/>
      <c r="E188" s="44"/>
      <c r="F188" s="42"/>
      <c r="G188" s="67"/>
      <c r="H188" s="29"/>
      <c r="I188" s="67"/>
      <c r="J188" s="29"/>
      <c r="K188" s="67"/>
      <c r="L188" s="29"/>
      <c r="M188" s="30"/>
      <c r="N188" s="30"/>
      <c r="O188" s="30"/>
      <c r="P188" s="28"/>
      <c r="Q188" s="20"/>
      <c r="R188" s="28"/>
      <c r="S188" s="77"/>
      <c r="T188" s="75"/>
    </row>
    <row r="189" spans="1:20">
      <c r="A189" s="60"/>
      <c r="B189" s="164"/>
      <c r="C189" s="94"/>
      <c r="D189" s="161"/>
      <c r="E189" s="163"/>
      <c r="F189" s="161"/>
      <c r="G189" s="67"/>
      <c r="H189" s="29"/>
      <c r="I189" s="67"/>
      <c r="J189" s="29"/>
      <c r="K189" s="67"/>
      <c r="L189" s="29"/>
      <c r="M189" s="30"/>
      <c r="N189" s="30"/>
      <c r="O189" s="30"/>
      <c r="P189" s="28"/>
      <c r="Q189" s="20"/>
      <c r="R189" s="28"/>
      <c r="S189" s="77"/>
      <c r="T189" s="75"/>
    </row>
    <row r="190" spans="1:20">
      <c r="A190" s="60"/>
      <c r="B190" s="164"/>
      <c r="C190" s="94"/>
      <c r="D190" s="161"/>
      <c r="E190" s="163"/>
      <c r="F190" s="161"/>
      <c r="G190" s="67"/>
      <c r="H190" s="29"/>
      <c r="I190" s="67"/>
      <c r="J190" s="29"/>
      <c r="K190" s="67"/>
      <c r="L190" s="29"/>
      <c r="M190" s="30"/>
      <c r="N190" s="30"/>
      <c r="O190" s="30"/>
      <c r="P190" s="28"/>
      <c r="Q190" s="20"/>
      <c r="R190" s="28"/>
      <c r="S190" s="77"/>
      <c r="T190" s="75"/>
    </row>
    <row r="191" spans="1:20">
      <c r="A191" s="60"/>
      <c r="B191" s="164"/>
      <c r="C191" s="94"/>
      <c r="D191" s="161"/>
      <c r="E191" s="163"/>
      <c r="F191" s="161"/>
      <c r="G191" s="67"/>
      <c r="H191" s="29"/>
      <c r="I191" s="67"/>
      <c r="J191" s="29"/>
      <c r="K191" s="67"/>
      <c r="L191" s="29"/>
      <c r="M191" s="30"/>
      <c r="N191" s="30"/>
      <c r="O191" s="30"/>
      <c r="P191" s="28"/>
      <c r="Q191" s="20"/>
      <c r="R191" s="28"/>
      <c r="S191" s="77"/>
      <c r="T191" s="75"/>
    </row>
    <row r="192" spans="1:20">
      <c r="A192" s="60"/>
      <c r="B192" s="164"/>
      <c r="C192" s="94"/>
      <c r="D192" s="161"/>
      <c r="E192" s="163"/>
      <c r="F192" s="161"/>
      <c r="G192" s="67"/>
      <c r="H192" s="29"/>
      <c r="I192" s="67"/>
      <c r="J192" s="29"/>
      <c r="K192" s="67"/>
      <c r="L192" s="29"/>
      <c r="M192" s="30"/>
      <c r="N192" s="30"/>
      <c r="O192" s="30"/>
      <c r="P192" s="28"/>
      <c r="Q192" s="20"/>
      <c r="R192" s="28"/>
      <c r="S192" s="77"/>
      <c r="T192" s="75"/>
    </row>
    <row r="193" spans="1:20">
      <c r="A193" s="60"/>
      <c r="B193" s="164"/>
      <c r="C193" s="94"/>
      <c r="D193" s="161"/>
      <c r="E193" s="163"/>
      <c r="F193" s="161"/>
      <c r="G193" s="67"/>
      <c r="H193" s="29"/>
      <c r="I193" s="67"/>
      <c r="J193" s="29"/>
      <c r="K193" s="67"/>
      <c r="L193" s="29"/>
      <c r="M193" s="30"/>
      <c r="N193" s="30"/>
      <c r="O193" s="30"/>
      <c r="P193" s="28"/>
      <c r="Q193" s="20"/>
      <c r="R193" s="28"/>
      <c r="S193" s="77"/>
      <c r="T193" s="75"/>
    </row>
    <row r="194" spans="1:20">
      <c r="A194" s="60"/>
      <c r="B194" s="164"/>
      <c r="C194" s="94"/>
      <c r="D194" s="161"/>
      <c r="E194" s="163"/>
      <c r="F194" s="161"/>
      <c r="G194" s="67"/>
      <c r="H194" s="29"/>
      <c r="I194" s="67"/>
      <c r="J194" s="29"/>
      <c r="K194" s="67"/>
      <c r="L194" s="29"/>
      <c r="M194" s="30"/>
      <c r="N194" s="30"/>
      <c r="O194" s="30"/>
      <c r="P194" s="28"/>
      <c r="Q194" s="20"/>
      <c r="R194" s="28"/>
      <c r="S194" s="77"/>
      <c r="T194" s="75"/>
    </row>
    <row r="195" spans="1:20">
      <c r="A195" s="60"/>
      <c r="B195" s="164"/>
      <c r="C195" s="94"/>
      <c r="D195" s="161"/>
      <c r="E195" s="163"/>
      <c r="F195" s="161"/>
      <c r="G195" s="67"/>
      <c r="H195" s="29"/>
      <c r="I195" s="67"/>
      <c r="J195" s="29"/>
      <c r="K195" s="67"/>
      <c r="L195" s="29"/>
      <c r="M195" s="30"/>
      <c r="N195" s="30"/>
      <c r="O195" s="30"/>
      <c r="P195" s="28"/>
      <c r="Q195" s="20"/>
      <c r="R195" s="28"/>
      <c r="S195" s="77"/>
      <c r="T195" s="75"/>
    </row>
    <row r="196" spans="1:20">
      <c r="A196" s="60"/>
      <c r="B196" s="164"/>
      <c r="C196" s="94"/>
      <c r="D196" s="161"/>
      <c r="E196" s="163"/>
      <c r="F196" s="161"/>
      <c r="G196" s="67"/>
      <c r="H196" s="29"/>
      <c r="I196" s="67"/>
      <c r="J196" s="29"/>
      <c r="K196" s="115"/>
      <c r="L196" s="29"/>
      <c r="M196" s="30"/>
      <c r="N196" s="30"/>
      <c r="O196" s="30"/>
      <c r="P196" s="28"/>
      <c r="Q196" s="20"/>
      <c r="R196" s="28"/>
      <c r="S196" s="77"/>
      <c r="T196" s="75"/>
    </row>
    <row r="197" spans="1:20">
      <c r="A197" s="60"/>
      <c r="B197" s="164"/>
      <c r="C197" s="94"/>
      <c r="D197" s="161"/>
      <c r="E197" s="163"/>
      <c r="F197" s="161"/>
      <c r="G197" s="67"/>
      <c r="H197" s="29"/>
      <c r="I197" s="67"/>
      <c r="J197" s="29"/>
      <c r="K197" s="67"/>
      <c r="L197" s="29"/>
      <c r="M197" s="30"/>
      <c r="N197" s="30"/>
      <c r="O197" s="30"/>
      <c r="P197" s="28"/>
      <c r="Q197" s="20"/>
      <c r="R197" s="28"/>
      <c r="S197" s="77"/>
      <c r="T197" s="75"/>
    </row>
    <row r="198" spans="1:20">
      <c r="A198" s="60"/>
      <c r="B198" s="164"/>
      <c r="C198" s="94"/>
      <c r="D198" s="161"/>
      <c r="E198" s="163"/>
      <c r="F198" s="161"/>
      <c r="G198" s="67"/>
      <c r="H198" s="29"/>
      <c r="I198" s="67"/>
      <c r="J198" s="29"/>
      <c r="K198" s="67"/>
      <c r="L198" s="29"/>
      <c r="M198" s="30"/>
      <c r="N198" s="30"/>
      <c r="O198" s="30"/>
      <c r="P198" s="28"/>
      <c r="Q198" s="20"/>
      <c r="R198" s="28"/>
      <c r="S198" s="77"/>
      <c r="T198" s="75"/>
    </row>
    <row r="199" spans="1:20">
      <c r="A199" s="60"/>
      <c r="B199" s="164"/>
      <c r="C199" s="94"/>
      <c r="D199" s="161"/>
      <c r="E199" s="163"/>
      <c r="F199" s="161"/>
      <c r="G199" s="67"/>
      <c r="H199" s="29"/>
      <c r="I199" s="67"/>
      <c r="J199" s="29"/>
      <c r="K199" s="67"/>
      <c r="L199" s="29"/>
      <c r="M199" s="30"/>
      <c r="N199" s="30"/>
      <c r="O199" s="30"/>
      <c r="P199" s="28"/>
      <c r="Q199" s="20"/>
      <c r="R199" s="28"/>
      <c r="S199" s="77"/>
      <c r="T199" s="75"/>
    </row>
    <row r="200" spans="1:20">
      <c r="A200" s="60"/>
      <c r="B200" s="161"/>
      <c r="C200" s="94"/>
      <c r="D200" s="161"/>
      <c r="E200" s="163"/>
      <c r="F200" s="161"/>
      <c r="G200" s="67"/>
      <c r="H200" s="29"/>
      <c r="I200" s="67"/>
      <c r="J200" s="29"/>
      <c r="K200" s="67"/>
      <c r="L200" s="29"/>
      <c r="M200" s="30"/>
      <c r="N200" s="30"/>
      <c r="O200" s="30"/>
      <c r="P200" s="28"/>
      <c r="Q200" s="20"/>
      <c r="R200" s="28"/>
      <c r="S200" s="77"/>
      <c r="T200" s="75"/>
    </row>
    <row r="201" spans="1:20">
      <c r="A201" s="60"/>
      <c r="B201" s="161"/>
      <c r="C201" s="94"/>
      <c r="D201" s="161"/>
      <c r="E201" s="163"/>
      <c r="F201" s="161"/>
      <c r="G201" s="67"/>
      <c r="H201" s="29"/>
      <c r="I201" s="67"/>
      <c r="J201" s="29"/>
      <c r="K201" s="67"/>
      <c r="L201" s="29"/>
      <c r="M201" s="30"/>
      <c r="N201" s="30"/>
      <c r="O201" s="30"/>
      <c r="P201" s="28"/>
      <c r="Q201" s="20"/>
      <c r="R201" s="28"/>
      <c r="S201" s="77"/>
      <c r="T201" s="75"/>
    </row>
    <row r="202" spans="1:20">
      <c r="A202" s="60"/>
      <c r="B202" s="161"/>
      <c r="C202" s="94"/>
      <c r="D202" s="161"/>
      <c r="E202" s="163"/>
      <c r="F202" s="161"/>
      <c r="G202" s="67"/>
      <c r="H202" s="29"/>
      <c r="I202" s="67"/>
      <c r="J202" s="29"/>
      <c r="K202" s="67"/>
      <c r="L202" s="29"/>
      <c r="M202" s="30"/>
      <c r="N202" s="30"/>
      <c r="O202" s="30"/>
      <c r="P202" s="28"/>
      <c r="Q202" s="20"/>
      <c r="R202" s="28"/>
      <c r="S202" s="77"/>
      <c r="T202" s="75"/>
    </row>
    <row r="203" spans="1:20">
      <c r="A203" s="60"/>
      <c r="B203" s="161"/>
      <c r="C203" s="94"/>
      <c r="D203" s="161"/>
      <c r="E203" s="163"/>
      <c r="F203" s="161"/>
      <c r="G203" s="67"/>
      <c r="H203" s="29"/>
      <c r="I203" s="67"/>
      <c r="J203" s="29"/>
      <c r="K203" s="67"/>
      <c r="L203" s="29"/>
      <c r="M203" s="30"/>
      <c r="N203" s="30"/>
      <c r="O203" s="30"/>
      <c r="P203" s="28"/>
      <c r="Q203" s="20"/>
      <c r="R203" s="28"/>
      <c r="S203" s="77"/>
      <c r="T203" s="75"/>
    </row>
    <row r="204" spans="1:20">
      <c r="A204" s="60"/>
      <c r="B204" s="161"/>
      <c r="C204" s="94"/>
      <c r="D204" s="161"/>
      <c r="E204" s="163"/>
      <c r="F204" s="161"/>
      <c r="G204" s="67"/>
      <c r="H204" s="29"/>
      <c r="I204" s="67"/>
      <c r="J204" s="29"/>
      <c r="K204" s="67"/>
      <c r="L204" s="29"/>
      <c r="M204" s="30"/>
      <c r="N204" s="30"/>
      <c r="O204" s="30"/>
      <c r="P204" s="28"/>
      <c r="Q204" s="20"/>
      <c r="R204" s="28"/>
      <c r="S204" s="77"/>
      <c r="T204" s="75"/>
    </row>
    <row r="205" spans="1:20">
      <c r="A205" s="60"/>
      <c r="B205" s="161"/>
      <c r="C205" s="94"/>
      <c r="D205" s="161"/>
      <c r="E205" s="163"/>
      <c r="F205" s="161"/>
      <c r="G205" s="67"/>
      <c r="H205" s="29"/>
      <c r="I205" s="67"/>
      <c r="J205" s="29"/>
      <c r="K205" s="67"/>
      <c r="L205" s="29"/>
      <c r="M205" s="30"/>
      <c r="N205" s="30"/>
      <c r="O205" s="30"/>
      <c r="P205" s="28"/>
      <c r="Q205" s="20"/>
      <c r="R205" s="28"/>
      <c r="S205" s="77"/>
      <c r="T205" s="75"/>
    </row>
    <row r="206" spans="1:20">
      <c r="A206" s="60"/>
      <c r="B206" s="161"/>
      <c r="C206" s="94"/>
      <c r="D206" s="161"/>
      <c r="E206" s="163"/>
      <c r="F206" s="161"/>
      <c r="G206" s="67"/>
      <c r="H206" s="29"/>
      <c r="I206" s="67"/>
      <c r="J206" s="29"/>
      <c r="K206" s="67"/>
      <c r="L206" s="29"/>
      <c r="M206" s="30"/>
      <c r="N206" s="30"/>
      <c r="O206" s="30"/>
      <c r="P206" s="28"/>
      <c r="Q206" s="20"/>
      <c r="R206" s="28"/>
      <c r="S206" s="77"/>
      <c r="T206" s="75"/>
    </row>
    <row r="207" spans="1:20">
      <c r="A207" s="60"/>
      <c r="B207" s="161"/>
      <c r="C207" s="94"/>
      <c r="D207" s="161"/>
      <c r="E207" s="163"/>
      <c r="F207" s="161"/>
      <c r="G207" s="67"/>
      <c r="H207" s="29"/>
      <c r="I207" s="67"/>
      <c r="J207" s="29"/>
      <c r="K207" s="115"/>
      <c r="L207" s="29"/>
      <c r="M207" s="30"/>
      <c r="N207" s="30"/>
      <c r="O207" s="30"/>
      <c r="P207" s="28"/>
      <c r="Q207" s="20"/>
      <c r="R207" s="28"/>
      <c r="S207" s="77"/>
      <c r="T207" s="75"/>
    </row>
    <row r="208" spans="1:20">
      <c r="A208" s="60"/>
      <c r="B208" s="161"/>
      <c r="C208" s="94"/>
      <c r="D208" s="161"/>
      <c r="E208" s="163"/>
      <c r="F208" s="161"/>
      <c r="G208" s="67"/>
      <c r="H208" s="29"/>
      <c r="I208" s="67"/>
      <c r="J208" s="29"/>
      <c r="K208" s="67"/>
      <c r="L208" s="29"/>
      <c r="M208" s="30"/>
      <c r="N208" s="30"/>
      <c r="O208" s="30"/>
      <c r="P208" s="28"/>
      <c r="Q208" s="20"/>
      <c r="R208" s="28"/>
      <c r="S208" s="77"/>
      <c r="T208" s="75"/>
    </row>
    <row r="209" spans="1:20">
      <c r="A209" s="60"/>
      <c r="B209" s="161"/>
      <c r="C209" s="162"/>
      <c r="D209" s="161"/>
      <c r="E209" s="163"/>
      <c r="F209" s="161"/>
      <c r="G209" s="67"/>
      <c r="H209" s="29"/>
      <c r="I209" s="67"/>
      <c r="J209" s="29"/>
      <c r="K209" s="67"/>
      <c r="L209" s="29"/>
      <c r="M209" s="30"/>
      <c r="N209" s="30"/>
      <c r="O209" s="30"/>
      <c r="P209" s="28"/>
      <c r="Q209" s="20"/>
      <c r="R209" s="28"/>
      <c r="S209" s="77"/>
      <c r="T209" s="75"/>
    </row>
    <row r="210" spans="1:20">
      <c r="A210" s="60"/>
      <c r="B210" s="161"/>
      <c r="C210" s="162"/>
      <c r="D210" s="161"/>
      <c r="E210" s="163"/>
      <c r="F210" s="161"/>
      <c r="G210" s="67"/>
      <c r="H210" s="29"/>
      <c r="I210" s="67"/>
      <c r="J210" s="29"/>
      <c r="K210" s="67"/>
      <c r="L210" s="29"/>
      <c r="M210" s="30"/>
      <c r="N210" s="30"/>
      <c r="O210" s="30"/>
      <c r="P210" s="28"/>
      <c r="Q210" s="20"/>
      <c r="R210" s="28"/>
      <c r="S210" s="77"/>
      <c r="T210" s="75"/>
    </row>
    <row r="211" spans="1:20">
      <c r="A211" s="60"/>
      <c r="B211" s="107"/>
      <c r="C211" s="111"/>
      <c r="D211" s="109"/>
      <c r="E211" s="101"/>
      <c r="F211" s="107"/>
      <c r="G211" s="67"/>
      <c r="H211" s="29"/>
      <c r="I211" s="67"/>
      <c r="J211" s="29"/>
      <c r="K211" s="67"/>
      <c r="L211" s="29"/>
      <c r="M211" s="30"/>
      <c r="N211" s="30"/>
      <c r="O211" s="30"/>
      <c r="P211" s="28"/>
      <c r="Q211" s="20"/>
      <c r="R211" s="28"/>
      <c r="S211" s="77"/>
      <c r="T211" s="75"/>
    </row>
    <row r="212" spans="1:20">
      <c r="A212" s="60"/>
      <c r="B212" s="107"/>
      <c r="C212" s="111"/>
      <c r="D212" s="109"/>
      <c r="E212" s="101"/>
      <c r="F212" s="107"/>
      <c r="G212" s="67"/>
      <c r="H212" s="29"/>
      <c r="I212" s="67"/>
      <c r="J212" s="29"/>
      <c r="K212" s="67"/>
      <c r="L212" s="29"/>
      <c r="M212" s="30"/>
      <c r="N212" s="30"/>
      <c r="O212" s="30"/>
      <c r="P212" s="28"/>
      <c r="Q212" s="20"/>
      <c r="R212" s="28"/>
      <c r="S212" s="77"/>
      <c r="T212" s="75"/>
    </row>
    <row r="213" spans="1:20">
      <c r="A213" s="60"/>
      <c r="B213" s="107"/>
      <c r="C213" s="111"/>
      <c r="D213" s="109"/>
      <c r="E213" s="101"/>
      <c r="F213" s="107"/>
      <c r="G213" s="67"/>
      <c r="H213" s="29"/>
      <c r="I213" s="67"/>
      <c r="J213" s="29"/>
      <c r="K213" s="67"/>
      <c r="L213" s="29"/>
      <c r="M213" s="30"/>
      <c r="N213" s="30"/>
      <c r="O213" s="30"/>
      <c r="P213" s="28"/>
      <c r="Q213" s="20"/>
      <c r="R213" s="28"/>
      <c r="S213" s="77"/>
      <c r="T213" s="75"/>
    </row>
    <row r="214" spans="1:20">
      <c r="A214" s="60"/>
      <c r="B214" s="107"/>
      <c r="C214" s="50"/>
      <c r="D214" s="109"/>
      <c r="E214" s="101"/>
      <c r="F214" s="107"/>
      <c r="G214" s="67"/>
      <c r="H214" s="29"/>
      <c r="I214" s="67"/>
      <c r="J214" s="29"/>
      <c r="K214" s="67"/>
      <c r="L214" s="29"/>
      <c r="M214" s="30"/>
      <c r="N214" s="30"/>
      <c r="O214" s="30"/>
      <c r="P214" s="28"/>
      <c r="Q214" s="20"/>
      <c r="R214" s="28"/>
      <c r="S214" s="77"/>
      <c r="T214" s="75"/>
    </row>
    <row r="215" spans="1:20">
      <c r="A215" s="60"/>
      <c r="B215" s="107"/>
      <c r="C215" s="50"/>
      <c r="D215" s="109"/>
      <c r="E215" s="101"/>
      <c r="F215" s="107"/>
      <c r="G215" s="67"/>
      <c r="H215" s="29"/>
      <c r="I215" s="67"/>
      <c r="J215" s="29"/>
      <c r="K215" s="67"/>
      <c r="L215" s="29"/>
      <c r="M215" s="30"/>
      <c r="N215" s="30"/>
      <c r="O215" s="30"/>
      <c r="P215" s="28"/>
      <c r="Q215" s="20"/>
      <c r="R215" s="28"/>
      <c r="S215" s="77"/>
      <c r="T215" s="75"/>
    </row>
    <row r="216" spans="1:20">
      <c r="A216" s="60"/>
      <c r="B216" s="49"/>
      <c r="C216" s="169"/>
      <c r="D216" s="42"/>
      <c r="E216" s="42"/>
      <c r="F216" s="42"/>
      <c r="G216" s="44"/>
      <c r="H216" s="29"/>
      <c r="I216" s="44"/>
      <c r="J216" s="29"/>
      <c r="K216" s="44"/>
      <c r="L216" s="29"/>
      <c r="M216" s="30"/>
      <c r="N216" s="30"/>
      <c r="O216" s="30"/>
      <c r="P216" s="28"/>
      <c r="Q216" s="20"/>
      <c r="R216" s="28"/>
      <c r="S216" s="77"/>
      <c r="T216" s="75"/>
    </row>
    <row r="217" spans="1:20">
      <c r="A217" s="60"/>
      <c r="B217" s="49"/>
      <c r="C217" s="169"/>
      <c r="D217" s="42"/>
      <c r="E217" s="42"/>
      <c r="F217" s="42"/>
      <c r="G217" s="44"/>
      <c r="H217" s="29"/>
      <c r="I217" s="44"/>
      <c r="J217" s="29"/>
      <c r="K217" s="44"/>
      <c r="L217" s="29"/>
      <c r="M217" s="30"/>
      <c r="N217" s="30"/>
      <c r="O217" s="30"/>
      <c r="P217" s="28"/>
      <c r="Q217" s="20"/>
      <c r="R217" s="28"/>
      <c r="S217" s="77"/>
      <c r="T217" s="75"/>
    </row>
    <row r="218" spans="1:20">
      <c r="A218" s="60"/>
      <c r="B218" s="42"/>
      <c r="C218" s="169"/>
      <c r="D218" s="42"/>
      <c r="E218" s="42"/>
      <c r="F218" s="42"/>
      <c r="G218" s="44"/>
      <c r="H218" s="29"/>
      <c r="I218" s="44"/>
      <c r="J218" s="29"/>
      <c r="K218" s="44"/>
      <c r="L218" s="29"/>
      <c r="M218" s="30"/>
      <c r="N218" s="30"/>
      <c r="O218" s="30"/>
      <c r="P218" s="28"/>
      <c r="Q218" s="20"/>
      <c r="R218" s="28"/>
      <c r="S218" s="77"/>
      <c r="T218" s="75"/>
    </row>
    <row r="219" spans="1:20">
      <c r="A219" s="60"/>
      <c r="B219" s="42"/>
      <c r="C219" s="42"/>
      <c r="D219" s="42"/>
      <c r="E219" s="42"/>
      <c r="F219" s="42"/>
      <c r="G219" s="44"/>
      <c r="H219" s="29"/>
      <c r="I219" s="44"/>
      <c r="J219" s="29"/>
      <c r="K219" s="44"/>
      <c r="L219" s="29"/>
      <c r="M219" s="30"/>
      <c r="N219" s="30"/>
      <c r="O219" s="30"/>
      <c r="P219" s="28"/>
      <c r="Q219" s="20"/>
      <c r="R219" s="28"/>
      <c r="S219" s="77"/>
      <c r="T219" s="75"/>
    </row>
    <row r="220" spans="1:20">
      <c r="A220" s="60"/>
      <c r="B220" s="42"/>
      <c r="C220" s="42"/>
      <c r="D220" s="42"/>
      <c r="E220" s="42"/>
      <c r="F220" s="42"/>
      <c r="G220" s="44"/>
      <c r="H220" s="29"/>
      <c r="I220" s="44"/>
      <c r="J220" s="29"/>
      <c r="K220" s="44"/>
      <c r="L220" s="29"/>
      <c r="M220" s="30"/>
      <c r="N220" s="30"/>
      <c r="O220" s="30"/>
      <c r="P220" s="28"/>
      <c r="Q220" s="20"/>
      <c r="R220" s="28"/>
      <c r="S220" s="77"/>
      <c r="T220" s="75"/>
    </row>
    <row r="221" spans="1:20">
      <c r="A221" s="60"/>
      <c r="B221" s="42"/>
      <c r="C221" s="169"/>
      <c r="D221" s="42"/>
      <c r="E221" s="42"/>
      <c r="F221" s="42"/>
      <c r="G221" s="44"/>
      <c r="H221" s="29"/>
      <c r="I221" s="44"/>
      <c r="J221" s="29"/>
      <c r="K221" s="44"/>
      <c r="L221" s="29"/>
      <c r="M221" s="30"/>
      <c r="N221" s="30"/>
      <c r="O221" s="30"/>
      <c r="P221" s="28"/>
      <c r="Q221" s="20"/>
      <c r="R221" s="28"/>
      <c r="S221" s="77"/>
      <c r="T221" s="75"/>
    </row>
    <row r="222" spans="1:20">
      <c r="A222" s="60"/>
      <c r="B222" s="42"/>
      <c r="C222" s="169"/>
      <c r="D222" s="42"/>
      <c r="E222" s="42"/>
      <c r="F222" s="42"/>
      <c r="G222" s="44"/>
      <c r="H222" s="29"/>
      <c r="I222" s="44"/>
      <c r="J222" s="29"/>
      <c r="K222" s="44"/>
      <c r="L222" s="29"/>
      <c r="M222" s="30"/>
      <c r="N222" s="30"/>
      <c r="O222" s="30"/>
      <c r="P222" s="28"/>
      <c r="Q222" s="20"/>
      <c r="R222" s="28"/>
      <c r="S222" s="77"/>
      <c r="T222" s="75"/>
    </row>
    <row r="223" spans="1:20">
      <c r="A223" s="60"/>
      <c r="B223" s="49"/>
      <c r="C223" s="169"/>
      <c r="D223" s="175"/>
      <c r="E223" s="42"/>
      <c r="F223" s="176"/>
      <c r="G223" s="44"/>
      <c r="H223" s="29"/>
      <c r="I223" s="44"/>
      <c r="J223" s="29"/>
      <c r="K223" s="44"/>
      <c r="L223" s="29"/>
      <c r="M223" s="30"/>
      <c r="N223" s="30"/>
      <c r="O223" s="30"/>
      <c r="P223" s="28"/>
      <c r="Q223" s="20"/>
      <c r="R223" s="28"/>
      <c r="S223" s="77"/>
      <c r="T223" s="75"/>
    </row>
    <row r="224" spans="1:20">
      <c r="A224" s="60"/>
      <c r="B224" s="49"/>
      <c r="C224" s="169"/>
      <c r="D224" s="175"/>
      <c r="E224" s="42"/>
      <c r="F224" s="176"/>
      <c r="G224" s="44"/>
      <c r="H224" s="29"/>
      <c r="I224" s="44"/>
      <c r="J224" s="29"/>
      <c r="K224" s="44"/>
      <c r="L224" s="29"/>
      <c r="M224" s="30"/>
      <c r="N224" s="30"/>
      <c r="O224" s="30"/>
      <c r="P224" s="28"/>
      <c r="Q224" s="20"/>
      <c r="R224" s="28"/>
      <c r="S224" s="77"/>
      <c r="T224" s="75"/>
    </row>
    <row r="225" spans="1:20">
      <c r="A225" s="60"/>
      <c r="B225" s="42"/>
      <c r="C225" s="169"/>
      <c r="D225" s="175"/>
      <c r="E225" s="42"/>
      <c r="F225" s="176"/>
      <c r="G225" s="44"/>
      <c r="H225" s="29"/>
      <c r="I225" s="44"/>
      <c r="J225" s="29"/>
      <c r="K225" s="44"/>
      <c r="L225" s="29"/>
      <c r="M225" s="30"/>
      <c r="N225" s="30"/>
      <c r="O225" s="30"/>
      <c r="P225" s="28"/>
      <c r="Q225" s="20"/>
      <c r="R225" s="28"/>
      <c r="S225" s="77"/>
      <c r="T225" s="75"/>
    </row>
    <row r="226" spans="1:20">
      <c r="A226" s="60"/>
      <c r="B226" s="42"/>
      <c r="C226" s="42"/>
      <c r="D226" s="175"/>
      <c r="E226" s="42"/>
      <c r="F226" s="176"/>
      <c r="G226" s="44"/>
      <c r="H226" s="29"/>
      <c r="I226" s="44"/>
      <c r="J226" s="29"/>
      <c r="K226" s="44"/>
      <c r="L226" s="29"/>
      <c r="M226" s="30"/>
      <c r="N226" s="30"/>
      <c r="O226" s="30"/>
      <c r="P226" s="28"/>
      <c r="Q226" s="20"/>
      <c r="R226" s="28"/>
      <c r="S226" s="77"/>
      <c r="T226" s="75"/>
    </row>
    <row r="227" spans="1:20">
      <c r="A227" s="60"/>
      <c r="B227" s="42"/>
      <c r="C227" s="42"/>
      <c r="D227" s="175"/>
      <c r="E227" s="42"/>
      <c r="F227" s="176"/>
      <c r="G227" s="44"/>
      <c r="H227" s="29"/>
      <c r="I227" s="44"/>
      <c r="J227" s="29"/>
      <c r="K227" s="44"/>
      <c r="L227" s="29"/>
      <c r="M227" s="30"/>
      <c r="N227" s="30"/>
      <c r="O227" s="30"/>
      <c r="P227" s="28"/>
      <c r="Q227" s="20"/>
      <c r="R227" s="28"/>
      <c r="S227" s="77"/>
      <c r="T227" s="75"/>
    </row>
    <row r="228" spans="1:20">
      <c r="A228" s="60"/>
      <c r="B228" s="42"/>
      <c r="C228" s="169"/>
      <c r="D228" s="175"/>
      <c r="E228" s="42"/>
      <c r="F228" s="176"/>
      <c r="G228" s="44"/>
      <c r="H228" s="29"/>
      <c r="I228" s="44"/>
      <c r="J228" s="29"/>
      <c r="K228" s="44"/>
      <c r="L228" s="29"/>
      <c r="M228" s="30"/>
      <c r="N228" s="30"/>
      <c r="O228" s="30"/>
      <c r="P228" s="28"/>
      <c r="Q228" s="20"/>
      <c r="R228" s="28"/>
      <c r="S228" s="77"/>
      <c r="T228" s="75"/>
    </row>
    <row r="229" spans="1:20">
      <c r="A229" s="60"/>
      <c r="B229" s="42"/>
      <c r="C229" s="169"/>
      <c r="D229" s="175"/>
      <c r="E229" s="42"/>
      <c r="F229" s="176"/>
      <c r="G229" s="44"/>
      <c r="H229" s="29"/>
      <c r="I229" s="44"/>
      <c r="J229" s="29"/>
      <c r="K229" s="44"/>
      <c r="L229" s="29"/>
      <c r="M229" s="30"/>
      <c r="N229" s="30"/>
      <c r="O229" s="30"/>
      <c r="P229" s="28"/>
      <c r="Q229" s="20"/>
      <c r="R229" s="28"/>
      <c r="S229" s="77"/>
      <c r="T229" s="75"/>
    </row>
    <row r="230" spans="1:20">
      <c r="A230" s="60"/>
      <c r="B230" s="42"/>
      <c r="C230" s="171"/>
      <c r="D230" s="175"/>
      <c r="E230" s="42"/>
      <c r="F230" s="176"/>
      <c r="G230" s="44"/>
      <c r="H230" s="29"/>
      <c r="I230" s="44"/>
      <c r="J230" s="29"/>
      <c r="K230" s="91"/>
      <c r="L230" s="29"/>
      <c r="M230" s="30"/>
      <c r="N230" s="30"/>
      <c r="O230" s="30"/>
      <c r="P230" s="28"/>
      <c r="Q230" s="20"/>
      <c r="R230" s="28"/>
      <c r="S230" s="77"/>
      <c r="T230" s="75"/>
    </row>
    <row r="231" spans="1:20">
      <c r="A231" s="60"/>
      <c r="B231" s="49"/>
      <c r="C231" s="169"/>
      <c r="D231" s="175"/>
      <c r="E231" s="42"/>
      <c r="F231" s="176"/>
      <c r="G231" s="44"/>
      <c r="H231" s="29"/>
      <c r="I231" s="44"/>
      <c r="J231" s="29"/>
      <c r="K231" s="44"/>
      <c r="L231" s="29"/>
      <c r="M231" s="30"/>
      <c r="N231" s="30"/>
      <c r="O231" s="30"/>
      <c r="P231" s="28"/>
      <c r="Q231" s="20"/>
      <c r="R231" s="28"/>
      <c r="S231" s="77"/>
      <c r="T231" s="75"/>
    </row>
    <row r="232" spans="1:20">
      <c r="A232" s="60"/>
      <c r="B232" s="49"/>
      <c r="C232" s="169"/>
      <c r="D232" s="42"/>
      <c r="E232" s="42"/>
      <c r="F232" s="42"/>
      <c r="G232" s="44"/>
      <c r="H232" s="29"/>
      <c r="I232" s="44"/>
      <c r="J232" s="29"/>
      <c r="K232" s="44"/>
      <c r="L232" s="29"/>
      <c r="M232" s="30"/>
      <c r="N232" s="30"/>
      <c r="O232" s="30"/>
      <c r="P232" s="28"/>
      <c r="Q232" s="20"/>
      <c r="R232" s="28"/>
      <c r="S232" s="77"/>
      <c r="T232" s="75"/>
    </row>
    <row r="233" spans="1:20">
      <c r="A233" s="60"/>
      <c r="B233" s="49"/>
      <c r="C233" s="169"/>
      <c r="D233" s="42"/>
      <c r="E233" s="42"/>
      <c r="F233" s="42"/>
      <c r="G233" s="44"/>
      <c r="H233" s="29"/>
      <c r="I233" s="44"/>
      <c r="J233" s="29"/>
      <c r="K233" s="44"/>
      <c r="L233" s="29"/>
      <c r="M233" s="30"/>
      <c r="N233" s="30"/>
      <c r="O233" s="30"/>
      <c r="P233" s="28"/>
      <c r="Q233" s="20"/>
      <c r="R233" s="28"/>
      <c r="S233" s="77"/>
      <c r="T233" s="75"/>
    </row>
    <row r="234" spans="1:20">
      <c r="A234" s="60"/>
      <c r="B234" s="42"/>
      <c r="C234" s="169"/>
      <c r="D234" s="42"/>
      <c r="E234" s="42"/>
      <c r="F234" s="42"/>
      <c r="G234" s="44"/>
      <c r="H234" s="29"/>
      <c r="I234" s="44"/>
      <c r="J234" s="29"/>
      <c r="K234" s="44"/>
      <c r="L234" s="29"/>
      <c r="M234" s="30"/>
      <c r="N234" s="30"/>
      <c r="O234" s="30"/>
      <c r="P234" s="28"/>
      <c r="Q234" s="20"/>
      <c r="R234" s="28"/>
      <c r="S234" s="77"/>
      <c r="T234" s="75"/>
    </row>
    <row r="235" spans="1:20">
      <c r="A235" s="60"/>
      <c r="B235" s="42"/>
      <c r="C235" s="42"/>
      <c r="D235" s="42"/>
      <c r="E235" s="42"/>
      <c r="F235" s="42"/>
      <c r="G235" s="44"/>
      <c r="H235" s="29"/>
      <c r="I235" s="44"/>
      <c r="J235" s="29"/>
      <c r="K235" s="44"/>
      <c r="L235" s="29"/>
      <c r="M235" s="30"/>
      <c r="N235" s="30"/>
      <c r="O235" s="30"/>
      <c r="P235" s="28"/>
      <c r="Q235" s="20"/>
      <c r="R235" s="28"/>
      <c r="S235" s="77"/>
      <c r="T235" s="75"/>
    </row>
    <row r="236" spans="1:20">
      <c r="A236" s="60"/>
      <c r="B236" s="49"/>
      <c r="C236" s="169"/>
      <c r="D236" s="42"/>
      <c r="E236" s="42"/>
      <c r="F236" s="42"/>
      <c r="G236" s="44"/>
      <c r="H236" s="29"/>
      <c r="I236" s="44"/>
      <c r="J236" s="29"/>
      <c r="K236" s="44"/>
      <c r="L236" s="29"/>
      <c r="M236" s="30"/>
      <c r="N236" s="30"/>
      <c r="O236" s="30"/>
      <c r="P236" s="28"/>
      <c r="Q236" s="20"/>
      <c r="R236" s="28"/>
      <c r="S236" s="77"/>
      <c r="T236" s="75"/>
    </row>
    <row r="237" spans="1:20">
      <c r="A237" s="60"/>
      <c r="B237" s="49"/>
      <c r="C237" s="169"/>
      <c r="D237" s="42"/>
      <c r="E237" s="42"/>
      <c r="F237" s="42"/>
      <c r="G237" s="44"/>
      <c r="H237" s="29"/>
      <c r="I237" s="44"/>
      <c r="J237" s="29"/>
      <c r="K237" s="44"/>
      <c r="L237" s="29"/>
      <c r="M237" s="30"/>
      <c r="N237" s="30"/>
      <c r="O237" s="30"/>
      <c r="P237" s="28"/>
      <c r="Q237" s="20"/>
      <c r="R237" s="28"/>
      <c r="S237" s="77"/>
      <c r="T237" s="75"/>
    </row>
    <row r="238" spans="1:20">
      <c r="A238" s="60"/>
      <c r="B238" s="42"/>
      <c r="C238" s="169"/>
      <c r="D238" s="42"/>
      <c r="E238" s="42"/>
      <c r="F238" s="42"/>
      <c r="G238" s="44"/>
      <c r="H238" s="29"/>
      <c r="I238" s="44"/>
      <c r="J238" s="29"/>
      <c r="K238" s="44"/>
      <c r="L238" s="29"/>
      <c r="M238" s="30"/>
      <c r="N238" s="30"/>
      <c r="O238" s="30"/>
      <c r="P238" s="28"/>
      <c r="Q238" s="20"/>
      <c r="R238" s="28"/>
      <c r="S238" s="77"/>
      <c r="T238" s="75"/>
    </row>
    <row r="239" spans="1:20">
      <c r="A239" s="60"/>
      <c r="B239" s="42"/>
      <c r="C239" s="42"/>
      <c r="D239" s="42"/>
      <c r="E239" s="42"/>
      <c r="F239" s="42"/>
      <c r="G239" s="44"/>
      <c r="H239" s="29"/>
      <c r="I239" s="44"/>
      <c r="J239" s="29"/>
      <c r="K239" s="44"/>
      <c r="L239" s="29"/>
      <c r="M239" s="30"/>
      <c r="N239" s="30"/>
      <c r="O239" s="30"/>
      <c r="P239" s="28"/>
      <c r="Q239" s="20"/>
      <c r="R239" s="28"/>
      <c r="S239" s="77"/>
      <c r="T239" s="75"/>
    </row>
    <row r="240" spans="1:20">
      <c r="A240" s="60"/>
      <c r="B240" s="49"/>
      <c r="C240" s="50"/>
      <c r="D240" s="42"/>
      <c r="E240" s="44"/>
      <c r="F240" s="42"/>
      <c r="G240" s="67"/>
      <c r="H240" s="29"/>
      <c r="I240" s="67"/>
      <c r="J240" s="29"/>
      <c r="K240" s="67"/>
      <c r="L240" s="29"/>
      <c r="M240" s="30"/>
      <c r="N240" s="30"/>
      <c r="O240" s="30"/>
      <c r="P240" s="28"/>
      <c r="Q240" s="20"/>
      <c r="R240" s="28"/>
      <c r="S240" s="77"/>
      <c r="T240" s="75"/>
    </row>
    <row r="241" spans="1:20">
      <c r="A241" s="60"/>
      <c r="B241" s="49"/>
      <c r="C241" s="50"/>
      <c r="D241" s="42"/>
      <c r="E241" s="44"/>
      <c r="F241" s="42"/>
      <c r="G241" s="67"/>
      <c r="H241" s="29"/>
      <c r="I241" s="67"/>
      <c r="J241" s="29"/>
      <c r="K241" s="67"/>
      <c r="L241" s="29"/>
      <c r="M241" s="30"/>
      <c r="N241" s="30"/>
      <c r="O241" s="30"/>
      <c r="P241" s="28"/>
      <c r="Q241" s="20"/>
      <c r="R241" s="28"/>
      <c r="S241" s="77"/>
      <c r="T241" s="75"/>
    </row>
    <row r="242" spans="1:20">
      <c r="A242" s="60"/>
      <c r="B242" s="42"/>
      <c r="C242" s="50"/>
      <c r="D242" s="42"/>
      <c r="E242" s="44"/>
      <c r="F242" s="42"/>
      <c r="G242" s="67"/>
      <c r="H242" s="29"/>
      <c r="I242" s="67"/>
      <c r="J242" s="29"/>
      <c r="K242" s="67"/>
      <c r="L242" s="29"/>
      <c r="M242" s="30"/>
      <c r="N242" s="30"/>
      <c r="O242" s="30"/>
      <c r="P242" s="28"/>
      <c r="Q242" s="20"/>
      <c r="R242" s="28"/>
      <c r="S242" s="77"/>
      <c r="T242" s="75"/>
    </row>
    <row r="243" spans="1:20">
      <c r="A243" s="60"/>
      <c r="B243" s="49"/>
      <c r="C243" s="50"/>
      <c r="D243" s="42"/>
      <c r="E243" s="44"/>
      <c r="F243" s="42"/>
      <c r="G243" s="67"/>
      <c r="H243" s="29"/>
      <c r="I243" s="67"/>
      <c r="J243" s="29"/>
      <c r="K243" s="67"/>
      <c r="L243" s="29"/>
      <c r="M243" s="30"/>
      <c r="N243" s="30"/>
      <c r="O243" s="30"/>
      <c r="P243" s="28"/>
      <c r="Q243" s="20"/>
      <c r="R243" s="28"/>
      <c r="S243" s="77"/>
      <c r="T243" s="75"/>
    </row>
    <row r="244" spans="1:20">
      <c r="A244" s="60"/>
      <c r="B244" s="49"/>
      <c r="C244" s="50"/>
      <c r="D244" s="42"/>
      <c r="E244" s="44"/>
      <c r="F244" s="42"/>
      <c r="G244" s="67"/>
      <c r="H244" s="29"/>
      <c r="I244" s="67"/>
      <c r="J244" s="29"/>
      <c r="K244" s="67"/>
      <c r="L244" s="29"/>
      <c r="M244" s="30"/>
      <c r="N244" s="30"/>
      <c r="O244" s="30"/>
      <c r="P244" s="28"/>
      <c r="Q244" s="20"/>
      <c r="R244" s="28"/>
      <c r="S244" s="77"/>
      <c r="T244" s="75"/>
    </row>
    <row r="245" spans="1:20">
      <c r="A245" s="60"/>
      <c r="B245" s="49"/>
      <c r="C245" s="50"/>
      <c r="D245" s="42"/>
      <c r="E245" s="44"/>
      <c r="F245" s="42"/>
      <c r="G245" s="67"/>
      <c r="H245" s="29"/>
      <c r="I245" s="67"/>
      <c r="J245" s="29"/>
      <c r="K245" s="67"/>
      <c r="L245" s="29"/>
      <c r="M245" s="30"/>
      <c r="N245" s="30"/>
      <c r="O245" s="30"/>
      <c r="P245" s="28"/>
      <c r="Q245" s="20"/>
      <c r="R245" s="28"/>
      <c r="S245" s="77"/>
      <c r="T245" s="75"/>
    </row>
    <row r="246" spans="1:20">
      <c r="A246" s="60"/>
      <c r="B246" s="49"/>
      <c r="C246" s="50"/>
      <c r="D246" s="42"/>
      <c r="E246" s="44"/>
      <c r="F246" s="42"/>
      <c r="G246" s="67"/>
      <c r="H246" s="29"/>
      <c r="I246" s="67"/>
      <c r="J246" s="29"/>
      <c r="K246" s="67"/>
      <c r="L246" s="29"/>
      <c r="M246" s="30"/>
      <c r="N246" s="30"/>
      <c r="O246" s="30"/>
      <c r="P246" s="28"/>
      <c r="Q246" s="20"/>
      <c r="R246" s="28"/>
      <c r="S246" s="77"/>
      <c r="T246" s="75"/>
    </row>
    <row r="247" spans="1:20">
      <c r="A247" s="60"/>
      <c r="B247" s="49"/>
      <c r="C247" s="50"/>
      <c r="D247" s="42"/>
      <c r="E247" s="44"/>
      <c r="F247" s="42"/>
      <c r="G247" s="67"/>
      <c r="H247" s="29"/>
      <c r="I247" s="67"/>
      <c r="J247" s="29"/>
      <c r="K247" s="67"/>
      <c r="L247" s="29"/>
      <c r="M247" s="30"/>
      <c r="N247" s="30"/>
      <c r="O247" s="30"/>
      <c r="P247" s="28"/>
      <c r="Q247" s="20"/>
      <c r="R247" s="28"/>
      <c r="S247" s="77"/>
      <c r="T247" s="75"/>
    </row>
    <row r="248" spans="1:20">
      <c r="A248" s="60"/>
      <c r="B248" s="42"/>
      <c r="C248" s="50"/>
      <c r="D248" s="42"/>
      <c r="E248" s="44"/>
      <c r="F248" s="42"/>
      <c r="G248" s="67"/>
      <c r="H248" s="29"/>
      <c r="I248" s="67"/>
      <c r="J248" s="29"/>
      <c r="K248" s="67"/>
      <c r="L248" s="29"/>
      <c r="M248" s="30"/>
      <c r="N248" s="30"/>
      <c r="O248" s="30"/>
      <c r="P248" s="28"/>
      <c r="Q248" s="20"/>
      <c r="R248" s="28"/>
      <c r="S248" s="77"/>
      <c r="T248" s="75"/>
    </row>
    <row r="249" spans="1:20">
      <c r="A249" s="60"/>
      <c r="B249" s="58"/>
      <c r="C249" s="88"/>
      <c r="D249" s="58"/>
      <c r="E249" s="89"/>
      <c r="F249" s="58"/>
      <c r="G249" s="67"/>
      <c r="H249" s="29"/>
      <c r="I249" s="67"/>
      <c r="J249" s="29"/>
      <c r="K249" s="67"/>
      <c r="L249" s="29"/>
      <c r="M249" s="30"/>
      <c r="N249" s="30"/>
      <c r="O249" s="30"/>
      <c r="P249" s="28"/>
      <c r="Q249" s="20"/>
      <c r="R249" s="28"/>
      <c r="S249" s="77"/>
      <c r="T249" s="75"/>
    </row>
    <row r="250" spans="1:20">
      <c r="A250" s="60"/>
      <c r="B250" s="58"/>
      <c r="C250" s="88"/>
      <c r="D250" s="58"/>
      <c r="E250" s="89"/>
      <c r="F250" s="58"/>
      <c r="G250" s="67"/>
      <c r="H250" s="29"/>
      <c r="I250" s="67"/>
      <c r="J250" s="29"/>
      <c r="K250" s="67"/>
      <c r="L250" s="29"/>
      <c r="M250" s="30"/>
      <c r="N250" s="30"/>
      <c r="O250" s="30"/>
      <c r="P250" s="28"/>
      <c r="Q250" s="20"/>
      <c r="R250" s="28"/>
      <c r="S250" s="77"/>
      <c r="T250" s="75"/>
    </row>
    <row r="251" spans="1:20">
      <c r="A251" s="60"/>
      <c r="B251" s="42"/>
      <c r="C251" s="50"/>
      <c r="D251" s="42"/>
      <c r="E251" s="44"/>
      <c r="F251" s="42"/>
      <c r="G251" s="67"/>
      <c r="H251" s="29"/>
      <c r="I251" s="67"/>
      <c r="J251" s="29"/>
      <c r="K251" s="67"/>
      <c r="L251" s="29"/>
      <c r="M251" s="30"/>
      <c r="N251" s="30"/>
      <c r="O251" s="30"/>
      <c r="P251" s="28"/>
      <c r="Q251" s="20"/>
      <c r="R251" s="28"/>
      <c r="S251" s="77"/>
      <c r="T251" s="75"/>
    </row>
    <row r="252" spans="1:20">
      <c r="A252" s="60"/>
      <c r="B252" s="42"/>
      <c r="C252" s="50"/>
      <c r="D252" s="42"/>
      <c r="E252" s="44"/>
      <c r="F252" s="42"/>
      <c r="G252" s="67"/>
      <c r="H252" s="29"/>
      <c r="I252" s="67"/>
      <c r="J252" s="29"/>
      <c r="K252" s="67"/>
      <c r="L252" s="29"/>
      <c r="M252" s="30"/>
      <c r="N252" s="30"/>
      <c r="O252" s="30"/>
      <c r="P252" s="28"/>
      <c r="Q252" s="20"/>
      <c r="R252" s="28"/>
      <c r="S252" s="77"/>
      <c r="T252" s="75"/>
    </row>
    <row r="253" spans="1:20">
      <c r="A253" s="60"/>
      <c r="B253" s="49"/>
      <c r="C253" s="50"/>
      <c r="D253" s="42"/>
      <c r="E253" s="44"/>
      <c r="F253" s="42"/>
      <c r="G253" s="67"/>
      <c r="H253" s="29"/>
      <c r="I253" s="67"/>
      <c r="J253" s="29"/>
      <c r="K253" s="67"/>
      <c r="L253" s="29"/>
      <c r="M253" s="30"/>
      <c r="N253" s="30"/>
      <c r="O253" s="30"/>
      <c r="P253" s="28"/>
      <c r="Q253" s="20"/>
      <c r="R253" s="28"/>
      <c r="S253" s="77"/>
      <c r="T253" s="75"/>
    </row>
    <row r="254" spans="1:20">
      <c r="A254" s="60"/>
      <c r="B254" s="49"/>
      <c r="C254" s="50"/>
      <c r="D254" s="42"/>
      <c r="E254" s="44"/>
      <c r="F254" s="42"/>
      <c r="G254" s="67"/>
      <c r="H254" s="29"/>
      <c r="I254" s="67"/>
      <c r="J254" s="29"/>
      <c r="K254" s="67"/>
      <c r="L254" s="29"/>
      <c r="M254" s="30"/>
      <c r="N254" s="30"/>
      <c r="O254" s="30"/>
      <c r="P254" s="28"/>
      <c r="Q254" s="20"/>
      <c r="R254" s="28"/>
      <c r="S254" s="77"/>
      <c r="T254" s="75"/>
    </row>
    <row r="255" spans="1:20">
      <c r="A255" s="60"/>
      <c r="B255" s="49"/>
      <c r="C255" s="50"/>
      <c r="D255" s="42"/>
      <c r="E255" s="44"/>
      <c r="F255" s="42"/>
      <c r="G255" s="67"/>
      <c r="H255" s="29"/>
      <c r="I255" s="67"/>
      <c r="J255" s="29"/>
      <c r="K255" s="67"/>
      <c r="L255" s="29"/>
      <c r="M255" s="30"/>
      <c r="N255" s="30"/>
      <c r="O255" s="30"/>
      <c r="P255" s="28"/>
      <c r="Q255" s="20"/>
      <c r="R255" s="28"/>
      <c r="S255" s="77"/>
      <c r="T255" s="75"/>
    </row>
    <row r="256" spans="1:20">
      <c r="A256" s="60"/>
      <c r="B256" s="49"/>
      <c r="C256" s="50"/>
      <c r="D256" s="42"/>
      <c r="E256" s="44"/>
      <c r="F256" s="42"/>
      <c r="G256" s="67"/>
      <c r="H256" s="29"/>
      <c r="I256" s="67"/>
      <c r="J256" s="29"/>
      <c r="K256" s="67"/>
      <c r="L256" s="29"/>
      <c r="M256" s="30"/>
      <c r="N256" s="30"/>
      <c r="O256" s="30"/>
      <c r="P256" s="28"/>
      <c r="Q256" s="20"/>
      <c r="R256" s="28"/>
      <c r="S256" s="77"/>
      <c r="T256" s="75"/>
    </row>
    <row r="257" spans="1:20">
      <c r="A257" s="60"/>
      <c r="B257" s="49"/>
      <c r="C257" s="50"/>
      <c r="D257" s="42"/>
      <c r="E257" s="44"/>
      <c r="F257" s="42"/>
      <c r="G257" s="67"/>
      <c r="H257" s="29"/>
      <c r="I257" s="67"/>
      <c r="J257" s="29"/>
      <c r="K257" s="67"/>
      <c r="L257" s="29"/>
      <c r="M257" s="30"/>
      <c r="N257" s="30"/>
      <c r="O257" s="30"/>
      <c r="P257" s="28"/>
      <c r="Q257" s="20"/>
      <c r="R257" s="28"/>
      <c r="S257" s="77"/>
      <c r="T257" s="75"/>
    </row>
    <row r="258" spans="1:20">
      <c r="A258" s="60"/>
      <c r="B258" s="42"/>
      <c r="C258" s="50"/>
      <c r="D258" s="42"/>
      <c r="E258" s="44"/>
      <c r="F258" s="42"/>
      <c r="G258" s="67"/>
      <c r="H258" s="29"/>
      <c r="I258" s="67"/>
      <c r="J258" s="29"/>
      <c r="K258" s="67"/>
      <c r="L258" s="29"/>
      <c r="M258" s="30"/>
      <c r="N258" s="30"/>
      <c r="O258" s="30"/>
      <c r="P258" s="28"/>
      <c r="Q258" s="20"/>
      <c r="R258" s="28"/>
      <c r="S258" s="77"/>
      <c r="T258" s="75"/>
    </row>
    <row r="259" spans="1:20">
      <c r="A259" s="60"/>
      <c r="B259" s="49"/>
      <c r="C259" s="182"/>
      <c r="D259" s="42"/>
      <c r="E259" s="44"/>
      <c r="F259" s="42"/>
      <c r="G259" s="44"/>
      <c r="H259" s="29"/>
      <c r="I259" s="67"/>
      <c r="J259" s="29"/>
      <c r="K259" s="41"/>
      <c r="L259" s="29"/>
      <c r="M259" s="30"/>
      <c r="N259" s="30"/>
      <c r="O259" s="30"/>
      <c r="P259" s="28"/>
      <c r="Q259" s="20"/>
      <c r="R259" s="28"/>
      <c r="S259" s="77"/>
      <c r="T259" s="75"/>
    </row>
    <row r="260" spans="1:20" ht="30" customHeight="1">
      <c r="A260" s="60"/>
      <c r="B260" s="49"/>
      <c r="C260" s="183"/>
      <c r="D260" s="42"/>
      <c r="E260" s="44"/>
      <c r="F260" s="42"/>
      <c r="G260" s="64"/>
      <c r="H260" s="29"/>
      <c r="I260" s="67"/>
      <c r="J260" s="29"/>
      <c r="K260" s="67"/>
      <c r="L260" s="29"/>
      <c r="M260" s="30"/>
      <c r="N260" s="30"/>
      <c r="O260" s="30"/>
      <c r="P260" s="28"/>
      <c r="Q260" s="20"/>
      <c r="R260" s="28"/>
      <c r="S260" s="77"/>
      <c r="T260" s="75"/>
    </row>
    <row r="261" spans="1:20" ht="35.25" customHeight="1">
      <c r="A261" s="60"/>
      <c r="B261" s="49"/>
      <c r="C261" s="183"/>
      <c r="D261" s="42"/>
      <c r="E261" s="44"/>
      <c r="F261" s="42"/>
      <c r="G261" s="64"/>
      <c r="H261" s="29"/>
      <c r="I261" s="67"/>
      <c r="J261" s="29"/>
      <c r="K261" s="67"/>
      <c r="L261" s="29"/>
      <c r="M261" s="30"/>
      <c r="N261" s="30"/>
      <c r="O261" s="30"/>
      <c r="P261" s="28"/>
      <c r="Q261" s="20"/>
      <c r="R261" s="28"/>
      <c r="S261" s="77"/>
      <c r="T261" s="75"/>
    </row>
    <row r="262" spans="1:20" ht="30" customHeight="1">
      <c r="A262" s="60"/>
      <c r="B262" s="49"/>
      <c r="C262" s="183"/>
      <c r="D262" s="42"/>
      <c r="E262" s="44"/>
      <c r="F262" s="42"/>
      <c r="G262" s="64"/>
      <c r="H262" s="29"/>
      <c r="I262" s="67"/>
      <c r="J262" s="29"/>
      <c r="K262" s="67"/>
      <c r="L262" s="29"/>
      <c r="M262" s="30"/>
      <c r="N262" s="30"/>
      <c r="O262" s="30"/>
      <c r="P262" s="28"/>
      <c r="Q262" s="20"/>
      <c r="R262" s="28"/>
      <c r="S262" s="77"/>
      <c r="T262" s="75"/>
    </row>
    <row r="263" spans="1:20" ht="26.25" customHeight="1">
      <c r="A263" s="69"/>
      <c r="B263" s="49"/>
      <c r="C263" s="183"/>
      <c r="D263" s="42"/>
      <c r="E263" s="44"/>
      <c r="F263" s="42"/>
      <c r="G263" s="64"/>
      <c r="H263" s="29"/>
      <c r="I263" s="67"/>
      <c r="J263" s="29"/>
      <c r="K263" s="67"/>
      <c r="L263" s="29"/>
      <c r="M263" s="30"/>
      <c r="N263" s="30"/>
      <c r="O263" s="30"/>
      <c r="P263" s="28"/>
      <c r="Q263" s="20"/>
      <c r="R263" s="28"/>
      <c r="S263" s="77"/>
      <c r="T263" s="75"/>
    </row>
  </sheetData>
  <sortState ref="A5:P157">
    <sortCondition descending="1" ref="P5:P157"/>
  </sortState>
  <mergeCells count="14">
    <mergeCell ref="S2:S4"/>
    <mergeCell ref="T2:T4"/>
    <mergeCell ref="G3:K3"/>
    <mergeCell ref="M3:O3"/>
    <mergeCell ref="F2:F4"/>
    <mergeCell ref="G2:O2"/>
    <mergeCell ref="A1:R1"/>
    <mergeCell ref="A2:A4"/>
    <mergeCell ref="B2:B4"/>
    <mergeCell ref="C2:C4"/>
    <mergeCell ref="D2:D4"/>
    <mergeCell ref="E2:E4"/>
    <mergeCell ref="Q2:Q4"/>
    <mergeCell ref="R2:R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6"/>
  <sheetViews>
    <sheetView zoomScale="60" zoomScaleNormal="60" workbookViewId="0">
      <selection activeCell="AD24" sqref="AD24"/>
    </sheetView>
  </sheetViews>
  <sheetFormatPr defaultColWidth="9.140625" defaultRowHeight="15.75"/>
  <cols>
    <col min="1" max="1" width="9.140625" style="8"/>
    <col min="2" max="2" width="27" style="10" customWidth="1"/>
    <col min="3" max="3" width="9.140625" style="7"/>
    <col min="4" max="4" width="27.28515625" style="10" customWidth="1"/>
    <col min="5" max="5" width="9.140625" style="8"/>
    <col min="6" max="6" width="20.7109375" style="6" customWidth="1"/>
    <col min="7" max="7" width="8.140625" style="9" bestFit="1" customWidth="1"/>
    <col min="8" max="8" width="12.42578125" style="9" hidden="1" customWidth="1"/>
    <col min="9" max="9" width="13.28515625" style="9" bestFit="1" customWidth="1"/>
    <col min="10" max="10" width="11.5703125" style="9" hidden="1" customWidth="1"/>
    <col min="11" max="11" width="20.42578125" style="9" customWidth="1"/>
    <col min="12" max="12" width="5.7109375" style="9" customWidth="1"/>
    <col min="13" max="13" width="12.42578125" style="9" customWidth="1"/>
    <col min="14" max="14" width="13.28515625" style="9" bestFit="1" customWidth="1"/>
    <col min="15" max="15" width="14.28515625" style="9" bestFit="1" customWidth="1"/>
    <col min="16" max="16" width="8.28515625" style="8" customWidth="1"/>
    <col min="17" max="18" width="9.140625" style="6"/>
    <col min="19" max="19" width="9.7109375" style="6" customWidth="1"/>
    <col min="20" max="20" width="14.140625" style="6" customWidth="1"/>
    <col min="21" max="16384" width="9.140625" style="6"/>
  </cols>
  <sheetData>
    <row r="1" spans="1:20" ht="31.5" customHeight="1">
      <c r="A1" s="216" t="s">
        <v>669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"/>
      <c r="T1" s="2"/>
    </row>
    <row r="2" spans="1:20" ht="31.5">
      <c r="A2" s="213" t="s">
        <v>0</v>
      </c>
      <c r="B2" s="213" t="s">
        <v>9</v>
      </c>
      <c r="C2" s="217" t="s">
        <v>1</v>
      </c>
      <c r="D2" s="213" t="s">
        <v>2</v>
      </c>
      <c r="E2" s="213" t="s">
        <v>3</v>
      </c>
      <c r="F2" s="213" t="s">
        <v>4</v>
      </c>
      <c r="G2" s="220"/>
      <c r="H2" s="220"/>
      <c r="I2" s="220"/>
      <c r="J2" s="220"/>
      <c r="K2" s="220"/>
      <c r="L2" s="220"/>
      <c r="M2" s="220"/>
      <c r="N2" s="220"/>
      <c r="O2" s="220"/>
      <c r="P2" s="187" t="s">
        <v>6</v>
      </c>
      <c r="Q2" s="213" t="s">
        <v>23</v>
      </c>
      <c r="R2" s="213" t="s">
        <v>5</v>
      </c>
      <c r="S2" s="213" t="s">
        <v>8</v>
      </c>
      <c r="T2" s="213" t="s">
        <v>7</v>
      </c>
    </row>
    <row r="3" spans="1:20">
      <c r="A3" s="214"/>
      <c r="B3" s="214"/>
      <c r="C3" s="218"/>
      <c r="D3" s="214"/>
      <c r="E3" s="214"/>
      <c r="F3" s="214"/>
      <c r="G3" s="220" t="s">
        <v>19</v>
      </c>
      <c r="H3" s="220"/>
      <c r="I3" s="220"/>
      <c r="J3" s="220"/>
      <c r="K3" s="220"/>
      <c r="L3" s="187"/>
      <c r="M3" s="220" t="s">
        <v>21</v>
      </c>
      <c r="N3" s="220"/>
      <c r="O3" s="220"/>
      <c r="P3" s="187"/>
      <c r="Q3" s="214"/>
      <c r="R3" s="214"/>
      <c r="S3" s="214"/>
      <c r="T3" s="214"/>
    </row>
    <row r="4" spans="1:20" ht="47.25">
      <c r="A4" s="215"/>
      <c r="B4" s="215"/>
      <c r="C4" s="219"/>
      <c r="D4" s="215"/>
      <c r="E4" s="215"/>
      <c r="F4" s="215"/>
      <c r="G4" s="187" t="s">
        <v>16</v>
      </c>
      <c r="H4" s="187"/>
      <c r="I4" s="187" t="s">
        <v>668</v>
      </c>
      <c r="J4" s="187"/>
      <c r="K4" s="187" t="s">
        <v>663</v>
      </c>
      <c r="L4" s="187"/>
      <c r="M4" s="187" t="s">
        <v>16</v>
      </c>
      <c r="N4" s="187" t="s">
        <v>668</v>
      </c>
      <c r="O4" s="187" t="s">
        <v>664</v>
      </c>
      <c r="P4" s="187" t="s">
        <v>24</v>
      </c>
      <c r="Q4" s="215"/>
      <c r="R4" s="215"/>
      <c r="S4" s="215"/>
      <c r="T4" s="215"/>
    </row>
    <row r="5" spans="1:20" ht="44.25" customHeight="1">
      <c r="A5" s="94">
        <v>1</v>
      </c>
      <c r="B5" s="105" t="s">
        <v>723</v>
      </c>
      <c r="C5" s="100" t="s">
        <v>781</v>
      </c>
      <c r="D5" s="107" t="s">
        <v>137</v>
      </c>
      <c r="E5" s="103">
        <v>9</v>
      </c>
      <c r="F5" s="107" t="s">
        <v>139</v>
      </c>
      <c r="G5" s="29">
        <v>31</v>
      </c>
      <c r="H5" s="29"/>
      <c r="I5" s="29">
        <v>16</v>
      </c>
      <c r="J5" s="29"/>
      <c r="K5" s="29">
        <v>0.53</v>
      </c>
      <c r="L5" s="29">
        <f>IF(K5&lt;&gt;"",INT(K5)*60+(K5-INT(K5))*100,"")</f>
        <v>53</v>
      </c>
      <c r="M5" s="30">
        <f>IF(G5&lt;&gt;"",(35*G5)/MAX(G$5:G$29),"")</f>
        <v>32.878787878787875</v>
      </c>
      <c r="N5" s="30">
        <f>IF(I5&lt;&gt;"",IF(I5=0,0,(30*I5)/MAX(I$5:I$29)),"")</f>
        <v>24</v>
      </c>
      <c r="O5" s="30">
        <f>(35*(MIN(L$5:L$29))/L5)</f>
        <v>19.811320754716981</v>
      </c>
      <c r="P5" s="28">
        <f t="shared" ref="P5:P29" si="0">M5+N5+O5</f>
        <v>76.690108633504849</v>
      </c>
      <c r="Q5" s="28"/>
      <c r="R5" s="78"/>
      <c r="S5" s="74"/>
      <c r="T5" s="74"/>
    </row>
    <row r="6" spans="1:20" ht="35.25" customHeight="1">
      <c r="A6" s="94">
        <v>2</v>
      </c>
      <c r="B6" s="112" t="s">
        <v>724</v>
      </c>
      <c r="C6" s="100" t="s">
        <v>795</v>
      </c>
      <c r="D6" s="107" t="s">
        <v>673</v>
      </c>
      <c r="E6" s="103">
        <v>11</v>
      </c>
      <c r="F6" s="107" t="s">
        <v>463</v>
      </c>
      <c r="G6" s="29">
        <v>33</v>
      </c>
      <c r="H6" s="29"/>
      <c r="I6" s="29">
        <v>20</v>
      </c>
      <c r="J6" s="29"/>
      <c r="K6" s="29">
        <v>0.3</v>
      </c>
      <c r="L6" s="29">
        <f t="shared" ref="L6:L29" si="1">IF(K6&lt;&gt;"",INT(K6)*60+(K6-INT(K6))*100,"")</f>
        <v>30</v>
      </c>
      <c r="M6" s="30">
        <f t="shared" ref="M6:M29" si="2">IF(G6&lt;&gt;"",(35*G6)/MAX(G$5:G$29),"")</f>
        <v>35</v>
      </c>
      <c r="N6" s="30">
        <f t="shared" ref="N6:N29" si="3">IF(I6&lt;&gt;"",IF(I6=0,0,(30*I6)/MAX(I$5:I$29)),"")</f>
        <v>30</v>
      </c>
      <c r="O6" s="30">
        <f t="shared" ref="O6:O29" si="4">(35*(MIN(L$5:L$29))/L6)</f>
        <v>35</v>
      </c>
      <c r="P6" s="28">
        <f t="shared" si="0"/>
        <v>100</v>
      </c>
      <c r="Q6" s="24"/>
      <c r="R6" s="78"/>
      <c r="S6" s="74"/>
      <c r="T6" s="77"/>
    </row>
    <row r="7" spans="1:20" ht="35.25" customHeight="1">
      <c r="A7" s="94">
        <v>3</v>
      </c>
      <c r="B7" s="105" t="s">
        <v>725</v>
      </c>
      <c r="C7" s="100" t="s">
        <v>797</v>
      </c>
      <c r="D7" s="107" t="s">
        <v>440</v>
      </c>
      <c r="E7" s="103">
        <v>11</v>
      </c>
      <c r="F7" s="107" t="s">
        <v>443</v>
      </c>
      <c r="G7" s="29">
        <v>26</v>
      </c>
      <c r="H7" s="29"/>
      <c r="I7" s="29">
        <v>19</v>
      </c>
      <c r="J7" s="29"/>
      <c r="K7" s="83">
        <v>0.42</v>
      </c>
      <c r="L7" s="29">
        <f t="shared" si="1"/>
        <v>42</v>
      </c>
      <c r="M7" s="30">
        <f t="shared" si="2"/>
        <v>27.575757575757574</v>
      </c>
      <c r="N7" s="30">
        <f t="shared" si="3"/>
        <v>28.5</v>
      </c>
      <c r="O7" s="30">
        <f t="shared" si="4"/>
        <v>25</v>
      </c>
      <c r="P7" s="28">
        <f t="shared" si="0"/>
        <v>81.075757575757578</v>
      </c>
      <c r="Q7" s="24"/>
      <c r="R7" s="78"/>
      <c r="S7" s="74"/>
      <c r="T7" s="77"/>
    </row>
    <row r="8" spans="1:20" ht="35.25" customHeight="1">
      <c r="A8" s="94">
        <v>4</v>
      </c>
      <c r="B8" s="105" t="s">
        <v>726</v>
      </c>
      <c r="C8" s="100" t="s">
        <v>785</v>
      </c>
      <c r="D8" s="107" t="s">
        <v>440</v>
      </c>
      <c r="E8" s="103">
        <v>9</v>
      </c>
      <c r="F8" s="107" t="s">
        <v>443</v>
      </c>
      <c r="G8" s="29">
        <v>22.6</v>
      </c>
      <c r="H8" s="29"/>
      <c r="I8" s="29">
        <v>14</v>
      </c>
      <c r="J8" s="29"/>
      <c r="K8" s="83">
        <v>0.48</v>
      </c>
      <c r="L8" s="29">
        <f t="shared" si="1"/>
        <v>48</v>
      </c>
      <c r="M8" s="30">
        <f t="shared" si="2"/>
        <v>23.969696969696969</v>
      </c>
      <c r="N8" s="30">
        <f t="shared" si="3"/>
        <v>21</v>
      </c>
      <c r="O8" s="30">
        <f t="shared" si="4"/>
        <v>21.875</v>
      </c>
      <c r="P8" s="28">
        <f t="shared" si="0"/>
        <v>66.844696969696969</v>
      </c>
      <c r="Q8" s="24"/>
      <c r="R8" s="78"/>
      <c r="S8" s="74"/>
      <c r="T8" s="77"/>
    </row>
    <row r="9" spans="1:20" ht="50.25" customHeight="1">
      <c r="A9" s="94">
        <v>5</v>
      </c>
      <c r="B9" s="112" t="s">
        <v>727</v>
      </c>
      <c r="C9" s="102" t="s">
        <v>791</v>
      </c>
      <c r="D9" s="107" t="s">
        <v>557</v>
      </c>
      <c r="E9" s="103">
        <v>11</v>
      </c>
      <c r="F9" s="107" t="s">
        <v>728</v>
      </c>
      <c r="G9" s="29">
        <v>33</v>
      </c>
      <c r="H9" s="29"/>
      <c r="I9" s="29">
        <v>17</v>
      </c>
      <c r="J9" s="29"/>
      <c r="K9" s="83">
        <v>0.56999999999999995</v>
      </c>
      <c r="L9" s="29">
        <f t="shared" si="1"/>
        <v>56.999999999999993</v>
      </c>
      <c r="M9" s="30">
        <f t="shared" si="2"/>
        <v>35</v>
      </c>
      <c r="N9" s="30">
        <f t="shared" si="3"/>
        <v>25.5</v>
      </c>
      <c r="O9" s="30">
        <f t="shared" si="4"/>
        <v>18.421052631578949</v>
      </c>
      <c r="P9" s="28">
        <f t="shared" si="0"/>
        <v>78.921052631578945</v>
      </c>
      <c r="Q9" s="24"/>
      <c r="R9" s="78"/>
      <c r="S9" s="74"/>
      <c r="T9" s="77"/>
    </row>
    <row r="10" spans="1:20" ht="34.5" customHeight="1">
      <c r="A10" s="94">
        <v>6</v>
      </c>
      <c r="B10" s="107" t="s">
        <v>729</v>
      </c>
      <c r="C10" s="111" t="s">
        <v>827</v>
      </c>
      <c r="D10" s="107" t="s">
        <v>557</v>
      </c>
      <c r="E10" s="103">
        <v>10</v>
      </c>
      <c r="F10" s="107" t="s">
        <v>567</v>
      </c>
      <c r="G10" s="29">
        <v>25.8</v>
      </c>
      <c r="H10" s="29"/>
      <c r="I10" s="29">
        <v>14</v>
      </c>
      <c r="J10" s="29"/>
      <c r="K10" s="83">
        <v>0.5</v>
      </c>
      <c r="L10" s="29">
        <f t="shared" si="1"/>
        <v>50</v>
      </c>
      <c r="M10" s="30">
        <f t="shared" si="2"/>
        <v>27.363636363636363</v>
      </c>
      <c r="N10" s="30">
        <f t="shared" si="3"/>
        <v>21</v>
      </c>
      <c r="O10" s="30">
        <f t="shared" si="4"/>
        <v>21</v>
      </c>
      <c r="P10" s="28">
        <f t="shared" si="0"/>
        <v>69.36363636363636</v>
      </c>
      <c r="Q10" s="24"/>
      <c r="R10" s="78"/>
      <c r="S10" s="74"/>
      <c r="T10" s="77"/>
    </row>
    <row r="11" spans="1:20" ht="34.5" customHeight="1">
      <c r="A11" s="94">
        <v>7</v>
      </c>
      <c r="B11" s="112" t="s">
        <v>730</v>
      </c>
      <c r="C11" s="100" t="s">
        <v>782</v>
      </c>
      <c r="D11" s="107" t="s">
        <v>673</v>
      </c>
      <c r="E11" s="103">
        <v>9</v>
      </c>
      <c r="F11" s="107" t="s">
        <v>463</v>
      </c>
      <c r="G11" s="29">
        <v>33</v>
      </c>
      <c r="H11" s="29"/>
      <c r="I11" s="29">
        <v>19</v>
      </c>
      <c r="J11" s="29"/>
      <c r="K11" s="67">
        <v>0.33</v>
      </c>
      <c r="L11" s="29">
        <f t="shared" si="1"/>
        <v>33</v>
      </c>
      <c r="M11" s="30">
        <f t="shared" si="2"/>
        <v>35</v>
      </c>
      <c r="N11" s="30">
        <f t="shared" si="3"/>
        <v>28.5</v>
      </c>
      <c r="O11" s="30">
        <f t="shared" si="4"/>
        <v>31.818181818181817</v>
      </c>
      <c r="P11" s="28">
        <f t="shared" si="0"/>
        <v>95.318181818181813</v>
      </c>
      <c r="Q11" s="24"/>
      <c r="R11" s="78"/>
      <c r="S11" s="74"/>
      <c r="T11" s="77"/>
    </row>
    <row r="12" spans="1:20" ht="31.5">
      <c r="A12" s="94">
        <v>8</v>
      </c>
      <c r="B12" s="112" t="s">
        <v>731</v>
      </c>
      <c r="C12" s="100" t="s">
        <v>831</v>
      </c>
      <c r="D12" s="107" t="s">
        <v>249</v>
      </c>
      <c r="E12" s="103">
        <v>11</v>
      </c>
      <c r="F12" s="107" t="s">
        <v>252</v>
      </c>
      <c r="G12" s="29">
        <v>33</v>
      </c>
      <c r="H12" s="29"/>
      <c r="I12" s="29">
        <v>17</v>
      </c>
      <c r="J12" s="29"/>
      <c r="K12" s="67">
        <v>1.03</v>
      </c>
      <c r="L12" s="29">
        <f t="shared" si="1"/>
        <v>63</v>
      </c>
      <c r="M12" s="30">
        <f t="shared" si="2"/>
        <v>35</v>
      </c>
      <c r="N12" s="30">
        <f t="shared" si="3"/>
        <v>25.5</v>
      </c>
      <c r="O12" s="30">
        <f t="shared" si="4"/>
        <v>16.666666666666668</v>
      </c>
      <c r="P12" s="28">
        <f t="shared" si="0"/>
        <v>77.166666666666671</v>
      </c>
      <c r="Q12" s="24"/>
      <c r="R12" s="78"/>
      <c r="S12" s="74"/>
      <c r="T12" s="77"/>
    </row>
    <row r="13" spans="1:20" ht="31.5">
      <c r="A13" s="94">
        <v>9</v>
      </c>
      <c r="B13" s="112" t="s">
        <v>732</v>
      </c>
      <c r="C13" s="100" t="s">
        <v>798</v>
      </c>
      <c r="D13" s="107" t="s">
        <v>249</v>
      </c>
      <c r="E13" s="103">
        <v>10</v>
      </c>
      <c r="F13" s="107" t="s">
        <v>252</v>
      </c>
      <c r="G13" s="29">
        <v>33</v>
      </c>
      <c r="H13" s="29"/>
      <c r="I13" s="29">
        <v>16</v>
      </c>
      <c r="J13" s="29"/>
      <c r="K13" s="67">
        <v>0.51</v>
      </c>
      <c r="L13" s="29">
        <f t="shared" si="1"/>
        <v>51</v>
      </c>
      <c r="M13" s="30">
        <f t="shared" si="2"/>
        <v>35</v>
      </c>
      <c r="N13" s="30">
        <f t="shared" si="3"/>
        <v>24</v>
      </c>
      <c r="O13" s="30">
        <f t="shared" si="4"/>
        <v>20.588235294117649</v>
      </c>
      <c r="P13" s="28">
        <f t="shared" si="0"/>
        <v>79.588235294117652</v>
      </c>
      <c r="Q13" s="24"/>
      <c r="R13" s="78"/>
      <c r="S13" s="74"/>
      <c r="T13" s="77"/>
    </row>
    <row r="14" spans="1:20" ht="31.5">
      <c r="A14" s="94">
        <v>10</v>
      </c>
      <c r="B14" s="105" t="s">
        <v>733</v>
      </c>
      <c r="C14" s="100" t="s">
        <v>825</v>
      </c>
      <c r="D14" s="107" t="s">
        <v>440</v>
      </c>
      <c r="E14" s="103">
        <v>10</v>
      </c>
      <c r="F14" s="107" t="s">
        <v>443</v>
      </c>
      <c r="G14" s="67">
        <v>28</v>
      </c>
      <c r="H14" s="29"/>
      <c r="I14" s="29">
        <v>17</v>
      </c>
      <c r="J14" s="29"/>
      <c r="K14" s="67">
        <v>0.49</v>
      </c>
      <c r="L14" s="29">
        <f t="shared" si="1"/>
        <v>49</v>
      </c>
      <c r="M14" s="30">
        <f t="shared" si="2"/>
        <v>29.696969696969695</v>
      </c>
      <c r="N14" s="30">
        <f t="shared" si="3"/>
        <v>25.5</v>
      </c>
      <c r="O14" s="30">
        <f t="shared" si="4"/>
        <v>21.428571428571427</v>
      </c>
      <c r="P14" s="28">
        <f t="shared" si="0"/>
        <v>76.625541125541119</v>
      </c>
      <c r="Q14" s="20"/>
      <c r="R14" s="78"/>
      <c r="S14" s="74"/>
      <c r="T14" s="77"/>
    </row>
    <row r="15" spans="1:20" ht="31.5">
      <c r="A15" s="94">
        <v>11</v>
      </c>
      <c r="B15" s="112" t="s">
        <v>734</v>
      </c>
      <c r="C15" s="195" t="s">
        <v>826</v>
      </c>
      <c r="D15" s="107" t="s">
        <v>358</v>
      </c>
      <c r="E15" s="207">
        <v>10</v>
      </c>
      <c r="F15" s="107" t="s">
        <v>359</v>
      </c>
      <c r="G15" s="67">
        <v>24</v>
      </c>
      <c r="H15" s="29"/>
      <c r="I15" s="29">
        <v>15</v>
      </c>
      <c r="J15" s="29"/>
      <c r="K15" s="67">
        <v>0.48</v>
      </c>
      <c r="L15" s="29">
        <f t="shared" si="1"/>
        <v>48</v>
      </c>
      <c r="M15" s="30">
        <f t="shared" si="2"/>
        <v>25.454545454545453</v>
      </c>
      <c r="N15" s="30">
        <f t="shared" si="3"/>
        <v>22.5</v>
      </c>
      <c r="O15" s="30">
        <f t="shared" si="4"/>
        <v>21.875</v>
      </c>
      <c r="P15" s="28">
        <f t="shared" si="0"/>
        <v>69.829545454545453</v>
      </c>
      <c r="Q15" s="20"/>
      <c r="R15" s="78"/>
      <c r="S15" s="74"/>
      <c r="T15" s="77"/>
    </row>
    <row r="16" spans="1:20" ht="31.5">
      <c r="A16" s="94">
        <v>12</v>
      </c>
      <c r="B16" s="112" t="s">
        <v>738</v>
      </c>
      <c r="C16" s="195" t="s">
        <v>792</v>
      </c>
      <c r="D16" s="107" t="s">
        <v>203</v>
      </c>
      <c r="E16" s="103">
        <v>11</v>
      </c>
      <c r="F16" s="107" t="s">
        <v>205</v>
      </c>
      <c r="G16" s="67">
        <v>33</v>
      </c>
      <c r="H16" s="29"/>
      <c r="I16" s="29">
        <v>16</v>
      </c>
      <c r="J16" s="29"/>
      <c r="K16" s="67">
        <v>0.53</v>
      </c>
      <c r="L16" s="29">
        <f t="shared" si="1"/>
        <v>53</v>
      </c>
      <c r="M16" s="30">
        <f t="shared" si="2"/>
        <v>35</v>
      </c>
      <c r="N16" s="30">
        <f t="shared" si="3"/>
        <v>24</v>
      </c>
      <c r="O16" s="30">
        <f t="shared" si="4"/>
        <v>19.811320754716981</v>
      </c>
      <c r="P16" s="28">
        <f t="shared" si="0"/>
        <v>78.811320754716974</v>
      </c>
      <c r="Q16" s="20"/>
      <c r="R16" s="78"/>
      <c r="S16" s="74"/>
      <c r="T16" s="77"/>
    </row>
    <row r="17" spans="1:20" ht="31.5">
      <c r="A17" s="94">
        <v>13</v>
      </c>
      <c r="B17" s="112" t="s">
        <v>742</v>
      </c>
      <c r="C17" s="100" t="s">
        <v>788</v>
      </c>
      <c r="D17" s="107" t="s">
        <v>612</v>
      </c>
      <c r="E17" s="103">
        <v>9</v>
      </c>
      <c r="F17" s="107" t="s">
        <v>743</v>
      </c>
      <c r="G17" s="67">
        <v>31</v>
      </c>
      <c r="H17" s="29"/>
      <c r="I17" s="67">
        <v>19</v>
      </c>
      <c r="J17" s="29"/>
      <c r="K17" s="67">
        <v>0.38</v>
      </c>
      <c r="L17" s="29">
        <f t="shared" si="1"/>
        <v>38</v>
      </c>
      <c r="M17" s="30">
        <f t="shared" si="2"/>
        <v>32.878787878787875</v>
      </c>
      <c r="N17" s="30">
        <f t="shared" si="3"/>
        <v>28.5</v>
      </c>
      <c r="O17" s="30">
        <f t="shared" si="4"/>
        <v>27.631578947368421</v>
      </c>
      <c r="P17" s="28">
        <f t="shared" si="0"/>
        <v>89.0103668261563</v>
      </c>
      <c r="Q17" s="20"/>
      <c r="R17" s="78"/>
      <c r="S17" s="74"/>
      <c r="T17" s="77"/>
    </row>
    <row r="18" spans="1:20" ht="31.5">
      <c r="A18" s="94">
        <v>14</v>
      </c>
      <c r="B18" s="112" t="s">
        <v>744</v>
      </c>
      <c r="C18" s="100" t="s">
        <v>784</v>
      </c>
      <c r="D18" s="107" t="s">
        <v>740</v>
      </c>
      <c r="E18" s="103">
        <v>9</v>
      </c>
      <c r="F18" s="107" t="s">
        <v>741</v>
      </c>
      <c r="G18" s="67">
        <v>28</v>
      </c>
      <c r="H18" s="29"/>
      <c r="I18" s="67">
        <v>15</v>
      </c>
      <c r="J18" s="29"/>
      <c r="K18" s="67">
        <v>0.54</v>
      </c>
      <c r="L18" s="29">
        <f t="shared" si="1"/>
        <v>54</v>
      </c>
      <c r="M18" s="30">
        <f t="shared" si="2"/>
        <v>29.696969696969695</v>
      </c>
      <c r="N18" s="30">
        <f t="shared" si="3"/>
        <v>22.5</v>
      </c>
      <c r="O18" s="30">
        <f t="shared" si="4"/>
        <v>19.444444444444443</v>
      </c>
      <c r="P18" s="28">
        <f t="shared" si="0"/>
        <v>71.641414141414145</v>
      </c>
      <c r="Q18" s="20"/>
      <c r="R18" s="78"/>
      <c r="S18" s="74"/>
      <c r="T18" s="77"/>
    </row>
    <row r="19" spans="1:20" ht="31.5">
      <c r="A19" s="94">
        <v>15</v>
      </c>
      <c r="B19" s="112" t="s">
        <v>745</v>
      </c>
      <c r="C19" s="100" t="s">
        <v>789</v>
      </c>
      <c r="D19" s="107" t="s">
        <v>249</v>
      </c>
      <c r="E19" s="103">
        <v>9</v>
      </c>
      <c r="F19" s="107" t="s">
        <v>250</v>
      </c>
      <c r="G19" s="67">
        <v>32</v>
      </c>
      <c r="H19" s="29"/>
      <c r="I19" s="67">
        <v>16</v>
      </c>
      <c r="J19" s="29"/>
      <c r="K19" s="94">
        <v>1.21</v>
      </c>
      <c r="L19" s="29">
        <f t="shared" si="1"/>
        <v>81</v>
      </c>
      <c r="M19" s="30">
        <f t="shared" si="2"/>
        <v>33.939393939393938</v>
      </c>
      <c r="N19" s="30">
        <f t="shared" si="3"/>
        <v>24</v>
      </c>
      <c r="O19" s="30">
        <f t="shared" si="4"/>
        <v>12.962962962962964</v>
      </c>
      <c r="P19" s="28">
        <f t="shared" si="0"/>
        <v>70.9023569023569</v>
      </c>
      <c r="Q19" s="20"/>
      <c r="R19" s="78"/>
      <c r="S19" s="74"/>
      <c r="T19" s="75"/>
    </row>
    <row r="20" spans="1:20" ht="31.5">
      <c r="A20" s="94">
        <v>16</v>
      </c>
      <c r="B20" s="107" t="s">
        <v>746</v>
      </c>
      <c r="C20" s="111" t="s">
        <v>790</v>
      </c>
      <c r="D20" s="107" t="s">
        <v>557</v>
      </c>
      <c r="E20" s="103">
        <v>10</v>
      </c>
      <c r="F20" s="107" t="s">
        <v>567</v>
      </c>
      <c r="G20" s="67">
        <v>32</v>
      </c>
      <c r="H20" s="29"/>
      <c r="I20" s="67">
        <v>18</v>
      </c>
      <c r="J20" s="29"/>
      <c r="K20" s="94">
        <v>0.57999999999999996</v>
      </c>
      <c r="L20" s="29">
        <f t="shared" si="1"/>
        <v>57.999999999999993</v>
      </c>
      <c r="M20" s="30">
        <f t="shared" si="2"/>
        <v>33.939393939393938</v>
      </c>
      <c r="N20" s="30">
        <f t="shared" si="3"/>
        <v>27</v>
      </c>
      <c r="O20" s="30">
        <f t="shared" si="4"/>
        <v>18.103448275862071</v>
      </c>
      <c r="P20" s="28">
        <f t="shared" si="0"/>
        <v>79.042842215256002</v>
      </c>
      <c r="Q20" s="20"/>
      <c r="R20" s="78"/>
      <c r="S20" s="74"/>
      <c r="T20" s="75"/>
    </row>
    <row r="21" spans="1:20" ht="31.5">
      <c r="A21" s="94">
        <v>17</v>
      </c>
      <c r="B21" s="210" t="s">
        <v>747</v>
      </c>
      <c r="C21" s="100" t="s">
        <v>787</v>
      </c>
      <c r="D21" s="107" t="s">
        <v>612</v>
      </c>
      <c r="E21" s="103">
        <v>9</v>
      </c>
      <c r="F21" s="107" t="s">
        <v>743</v>
      </c>
      <c r="G21" s="29">
        <v>31</v>
      </c>
      <c r="H21" s="29"/>
      <c r="I21" s="29">
        <v>18</v>
      </c>
      <c r="J21" s="29"/>
      <c r="K21" s="29">
        <v>0.39</v>
      </c>
      <c r="L21" s="29">
        <f t="shared" si="1"/>
        <v>39</v>
      </c>
      <c r="M21" s="30">
        <f t="shared" si="2"/>
        <v>32.878787878787875</v>
      </c>
      <c r="N21" s="30">
        <f t="shared" si="3"/>
        <v>27</v>
      </c>
      <c r="O21" s="30">
        <f t="shared" si="4"/>
        <v>26.923076923076923</v>
      </c>
      <c r="P21" s="28">
        <f t="shared" si="0"/>
        <v>86.801864801864795</v>
      </c>
      <c r="Q21" s="20"/>
      <c r="R21" s="78"/>
      <c r="S21" s="74"/>
      <c r="T21" s="75"/>
    </row>
    <row r="22" spans="1:20" ht="33" customHeight="1">
      <c r="A22" s="94">
        <v>18</v>
      </c>
      <c r="B22" s="112" t="s">
        <v>748</v>
      </c>
      <c r="C22" s="100" t="s">
        <v>783</v>
      </c>
      <c r="D22" s="109" t="s">
        <v>673</v>
      </c>
      <c r="E22" s="103">
        <v>9</v>
      </c>
      <c r="F22" s="107" t="s">
        <v>463</v>
      </c>
      <c r="G22" s="67">
        <v>32</v>
      </c>
      <c r="H22" s="29"/>
      <c r="I22" s="67">
        <v>19</v>
      </c>
      <c r="J22" s="29"/>
      <c r="K22" s="67">
        <v>0.31</v>
      </c>
      <c r="L22" s="29">
        <f t="shared" si="1"/>
        <v>31</v>
      </c>
      <c r="M22" s="30">
        <f t="shared" si="2"/>
        <v>33.939393939393938</v>
      </c>
      <c r="N22" s="30">
        <f t="shared" si="3"/>
        <v>28.5</v>
      </c>
      <c r="O22" s="30">
        <f t="shared" si="4"/>
        <v>33.87096774193548</v>
      </c>
      <c r="P22" s="28">
        <f t="shared" si="0"/>
        <v>96.310361681329425</v>
      </c>
      <c r="Q22" s="20"/>
      <c r="R22" s="78"/>
      <c r="S22" s="74"/>
      <c r="T22" s="75"/>
    </row>
    <row r="23" spans="1:20" ht="31.5">
      <c r="A23" s="94">
        <v>19</v>
      </c>
      <c r="B23" s="107" t="s">
        <v>749</v>
      </c>
      <c r="C23" s="100" t="s">
        <v>780</v>
      </c>
      <c r="D23" s="107" t="s">
        <v>249</v>
      </c>
      <c r="E23" s="103">
        <v>9</v>
      </c>
      <c r="F23" s="107" t="s">
        <v>250</v>
      </c>
      <c r="G23" s="67">
        <v>32</v>
      </c>
      <c r="H23" s="29"/>
      <c r="I23" s="67">
        <v>17</v>
      </c>
      <c r="J23" s="29"/>
      <c r="K23" s="67">
        <v>1.07</v>
      </c>
      <c r="L23" s="29">
        <f t="shared" si="1"/>
        <v>67</v>
      </c>
      <c r="M23" s="30">
        <f t="shared" si="2"/>
        <v>33.939393939393938</v>
      </c>
      <c r="N23" s="30">
        <f t="shared" si="3"/>
        <v>25.5</v>
      </c>
      <c r="O23" s="30">
        <f t="shared" si="4"/>
        <v>15.671641791044776</v>
      </c>
      <c r="P23" s="28">
        <f t="shared" si="0"/>
        <v>75.111035730438715</v>
      </c>
      <c r="Q23" s="20"/>
      <c r="R23" s="78"/>
      <c r="S23" s="74"/>
      <c r="T23" s="75"/>
    </row>
    <row r="24" spans="1:20" ht="31.5">
      <c r="A24" s="101">
        <v>20</v>
      </c>
      <c r="B24" s="112" t="s">
        <v>751</v>
      </c>
      <c r="C24" s="100" t="s">
        <v>828</v>
      </c>
      <c r="D24" s="107" t="s">
        <v>740</v>
      </c>
      <c r="E24" s="103">
        <v>10</v>
      </c>
      <c r="F24" s="107" t="s">
        <v>741</v>
      </c>
      <c r="G24" s="67">
        <v>20</v>
      </c>
      <c r="H24" s="29"/>
      <c r="I24" s="67">
        <v>18</v>
      </c>
      <c r="J24" s="29"/>
      <c r="K24" s="67">
        <v>0.57999999999999996</v>
      </c>
      <c r="L24" s="29">
        <f t="shared" si="1"/>
        <v>57.999999999999993</v>
      </c>
      <c r="M24" s="30">
        <f t="shared" si="2"/>
        <v>21.212121212121211</v>
      </c>
      <c r="N24" s="30">
        <f t="shared" si="3"/>
        <v>27</v>
      </c>
      <c r="O24" s="30">
        <f t="shared" si="4"/>
        <v>18.103448275862071</v>
      </c>
      <c r="P24" s="28">
        <f t="shared" si="0"/>
        <v>66.315569487983282</v>
      </c>
      <c r="Q24" s="20"/>
      <c r="R24" s="78"/>
      <c r="S24" s="74"/>
      <c r="T24" s="75"/>
    </row>
    <row r="25" spans="1:20" ht="31.5">
      <c r="A25" s="94">
        <v>21</v>
      </c>
      <c r="B25" s="107" t="s">
        <v>752</v>
      </c>
      <c r="C25" s="100" t="s">
        <v>796</v>
      </c>
      <c r="D25" s="107" t="s">
        <v>740</v>
      </c>
      <c r="E25" s="103">
        <v>11</v>
      </c>
      <c r="F25" s="107" t="s">
        <v>741</v>
      </c>
      <c r="G25" s="67">
        <v>26</v>
      </c>
      <c r="H25" s="29"/>
      <c r="I25" s="67">
        <v>16</v>
      </c>
      <c r="J25" s="29"/>
      <c r="K25" s="67">
        <v>0.59</v>
      </c>
      <c r="L25" s="29">
        <f t="shared" si="1"/>
        <v>59</v>
      </c>
      <c r="M25" s="30">
        <f t="shared" si="2"/>
        <v>27.575757575757574</v>
      </c>
      <c r="N25" s="30">
        <f t="shared" si="3"/>
        <v>24</v>
      </c>
      <c r="O25" s="30">
        <f t="shared" si="4"/>
        <v>17.796610169491526</v>
      </c>
      <c r="P25" s="28">
        <f t="shared" si="0"/>
        <v>69.372367745249107</v>
      </c>
      <c r="Q25" s="20"/>
      <c r="R25" s="78"/>
      <c r="S25" s="74"/>
      <c r="T25" s="75"/>
    </row>
    <row r="26" spans="1:20" ht="47.25">
      <c r="A26" s="94">
        <v>22</v>
      </c>
      <c r="B26" s="112" t="s">
        <v>753</v>
      </c>
      <c r="C26" s="100" t="s">
        <v>829</v>
      </c>
      <c r="D26" s="107" t="s">
        <v>350</v>
      </c>
      <c r="E26" s="103">
        <v>10</v>
      </c>
      <c r="F26" s="107" t="s">
        <v>351</v>
      </c>
      <c r="G26" s="67">
        <v>31.2</v>
      </c>
      <c r="H26" s="29"/>
      <c r="I26" s="67">
        <v>13</v>
      </c>
      <c r="J26" s="29"/>
      <c r="K26" s="67">
        <v>0.51</v>
      </c>
      <c r="L26" s="29">
        <f t="shared" si="1"/>
        <v>51</v>
      </c>
      <c r="M26" s="30">
        <f t="shared" si="2"/>
        <v>33.090909090909093</v>
      </c>
      <c r="N26" s="30">
        <f t="shared" si="3"/>
        <v>19.5</v>
      </c>
      <c r="O26" s="30">
        <f t="shared" si="4"/>
        <v>20.588235294117649</v>
      </c>
      <c r="P26" s="28">
        <f t="shared" si="0"/>
        <v>73.179144385026746</v>
      </c>
      <c r="Q26" s="20"/>
      <c r="R26" s="78"/>
      <c r="S26" s="74"/>
      <c r="T26" s="75"/>
    </row>
    <row r="27" spans="1:20" ht="31.5">
      <c r="A27" s="94">
        <v>23</v>
      </c>
      <c r="B27" s="106" t="s">
        <v>754</v>
      </c>
      <c r="C27" s="211" t="s">
        <v>786</v>
      </c>
      <c r="D27" s="106" t="s">
        <v>755</v>
      </c>
      <c r="E27" s="101">
        <v>9</v>
      </c>
      <c r="F27" s="106" t="s">
        <v>230</v>
      </c>
      <c r="G27" s="67">
        <v>31</v>
      </c>
      <c r="H27" s="29"/>
      <c r="I27" s="67">
        <v>17</v>
      </c>
      <c r="J27" s="29"/>
      <c r="K27" s="67">
        <v>0.55000000000000004</v>
      </c>
      <c r="L27" s="29">
        <f t="shared" si="1"/>
        <v>55.000000000000007</v>
      </c>
      <c r="M27" s="30">
        <f t="shared" si="2"/>
        <v>32.878787878787875</v>
      </c>
      <c r="N27" s="30">
        <f t="shared" si="3"/>
        <v>25.5</v>
      </c>
      <c r="O27" s="30">
        <f t="shared" si="4"/>
        <v>19.09090909090909</v>
      </c>
      <c r="P27" s="28">
        <f t="shared" si="0"/>
        <v>77.469696969696969</v>
      </c>
      <c r="Q27" s="20"/>
      <c r="R27" s="78"/>
      <c r="S27" s="74"/>
      <c r="T27" s="75"/>
    </row>
    <row r="28" spans="1:20" ht="47.25">
      <c r="A28" s="94">
        <v>24</v>
      </c>
      <c r="B28" s="107" t="s">
        <v>756</v>
      </c>
      <c r="C28" s="212" t="s">
        <v>794</v>
      </c>
      <c r="D28" s="107" t="s">
        <v>757</v>
      </c>
      <c r="E28" s="94">
        <v>11</v>
      </c>
      <c r="F28" s="117" t="s">
        <v>758</v>
      </c>
      <c r="G28" s="67">
        <v>33</v>
      </c>
      <c r="H28" s="29"/>
      <c r="I28" s="67">
        <v>19</v>
      </c>
      <c r="J28" s="29"/>
      <c r="K28" s="67">
        <v>0.33</v>
      </c>
      <c r="L28" s="29">
        <f t="shared" si="1"/>
        <v>33</v>
      </c>
      <c r="M28" s="30">
        <f t="shared" si="2"/>
        <v>35</v>
      </c>
      <c r="N28" s="30">
        <f t="shared" si="3"/>
        <v>28.5</v>
      </c>
      <c r="O28" s="30">
        <f t="shared" si="4"/>
        <v>31.818181818181817</v>
      </c>
      <c r="P28" s="28">
        <f t="shared" si="0"/>
        <v>95.318181818181813</v>
      </c>
      <c r="Q28" s="20"/>
      <c r="R28" s="78"/>
      <c r="S28" s="74"/>
      <c r="T28" s="75"/>
    </row>
    <row r="29" spans="1:20" ht="47.25">
      <c r="A29" s="94">
        <v>25</v>
      </c>
      <c r="B29" s="107" t="s">
        <v>759</v>
      </c>
      <c r="C29" s="212" t="s">
        <v>793</v>
      </c>
      <c r="D29" s="107" t="s">
        <v>695</v>
      </c>
      <c r="E29" s="94">
        <v>11</v>
      </c>
      <c r="F29" s="117" t="s">
        <v>760</v>
      </c>
      <c r="G29" s="67">
        <v>33</v>
      </c>
      <c r="H29" s="29"/>
      <c r="I29" s="67">
        <v>18</v>
      </c>
      <c r="J29" s="29"/>
      <c r="K29" s="67">
        <v>0.54</v>
      </c>
      <c r="L29" s="29">
        <f t="shared" si="1"/>
        <v>54</v>
      </c>
      <c r="M29" s="30">
        <f t="shared" si="2"/>
        <v>35</v>
      </c>
      <c r="N29" s="30">
        <f t="shared" si="3"/>
        <v>27</v>
      </c>
      <c r="O29" s="30">
        <f t="shared" si="4"/>
        <v>19.444444444444443</v>
      </c>
      <c r="P29" s="28">
        <f t="shared" si="0"/>
        <v>81.444444444444443</v>
      </c>
      <c r="Q29" s="20"/>
      <c r="R29" s="78"/>
      <c r="S29" s="74"/>
      <c r="T29" s="75"/>
    </row>
    <row r="30" spans="1:20" ht="31.5">
      <c r="A30" s="60">
        <v>26</v>
      </c>
      <c r="B30" s="112" t="s">
        <v>739</v>
      </c>
      <c r="C30" s="195"/>
      <c r="D30" s="107" t="s">
        <v>740</v>
      </c>
      <c r="E30" s="103">
        <v>11</v>
      </c>
      <c r="F30" s="107" t="s">
        <v>741</v>
      </c>
      <c r="G30" s="67"/>
      <c r="H30" s="29"/>
      <c r="I30" s="67"/>
      <c r="J30" s="29"/>
      <c r="K30" s="29"/>
      <c r="L30" s="29"/>
      <c r="M30" s="29"/>
      <c r="N30" s="29"/>
      <c r="O30" s="30"/>
      <c r="P30" s="28"/>
      <c r="Q30" s="20"/>
      <c r="R30" s="28"/>
      <c r="S30" s="77"/>
      <c r="T30" s="75" t="s">
        <v>765</v>
      </c>
    </row>
    <row r="31" spans="1:20" ht="31.5">
      <c r="A31" s="60">
        <v>27</v>
      </c>
      <c r="B31" s="107" t="s">
        <v>750</v>
      </c>
      <c r="C31" s="100"/>
      <c r="D31" s="107" t="s">
        <v>557</v>
      </c>
      <c r="E31" s="103">
        <v>11</v>
      </c>
      <c r="F31" s="107" t="s">
        <v>728</v>
      </c>
      <c r="G31" s="67"/>
      <c r="H31" s="29"/>
      <c r="I31" s="67"/>
      <c r="J31" s="29"/>
      <c r="K31" s="29"/>
      <c r="L31" s="29"/>
      <c r="M31" s="29"/>
      <c r="N31" s="29"/>
      <c r="O31" s="30"/>
      <c r="P31" s="28"/>
      <c r="Q31" s="20"/>
      <c r="R31" s="28"/>
      <c r="S31" s="77"/>
      <c r="T31" s="75" t="s">
        <v>764</v>
      </c>
    </row>
    <row r="32" spans="1:20" ht="47.25">
      <c r="A32" s="60">
        <v>28</v>
      </c>
      <c r="B32" s="106" t="s">
        <v>761</v>
      </c>
      <c r="C32" s="101"/>
      <c r="D32" s="106" t="s">
        <v>762</v>
      </c>
      <c r="E32" s="101">
        <v>11</v>
      </c>
      <c r="F32" s="106" t="s">
        <v>763</v>
      </c>
      <c r="G32" s="67"/>
      <c r="H32" s="29"/>
      <c r="I32" s="67"/>
      <c r="J32" s="29"/>
      <c r="K32" s="29"/>
      <c r="L32" s="29"/>
      <c r="M32" s="29"/>
      <c r="N32" s="29"/>
      <c r="O32" s="30"/>
      <c r="P32" s="28"/>
      <c r="Q32" s="20"/>
      <c r="R32" s="28"/>
      <c r="S32" s="77"/>
      <c r="T32" s="75" t="s">
        <v>764</v>
      </c>
    </row>
    <row r="33" spans="1:20" ht="31.5">
      <c r="A33" s="60">
        <v>29</v>
      </c>
      <c r="B33" s="105" t="s">
        <v>735</v>
      </c>
      <c r="C33" s="208"/>
      <c r="D33" s="107" t="s">
        <v>736</v>
      </c>
      <c r="E33" s="209">
        <v>11</v>
      </c>
      <c r="F33" s="105" t="s">
        <v>737</v>
      </c>
      <c r="G33" s="67"/>
      <c r="H33" s="29"/>
      <c r="I33" s="67"/>
      <c r="J33" s="29"/>
      <c r="K33" s="29"/>
      <c r="L33" s="29"/>
      <c r="M33" s="29"/>
      <c r="N33" s="29"/>
      <c r="O33" s="30"/>
      <c r="P33" s="28"/>
      <c r="Q33" s="20"/>
      <c r="R33" s="28"/>
      <c r="S33" s="77"/>
      <c r="T33" s="75" t="s">
        <v>764</v>
      </c>
    </row>
    <row r="34" spans="1:20" s="21" customFormat="1">
      <c r="A34" s="60"/>
      <c r="B34" s="139"/>
      <c r="C34" s="40"/>
      <c r="D34" s="109"/>
      <c r="E34" s="68"/>
      <c r="F34" s="107"/>
      <c r="G34" s="29"/>
      <c r="H34" s="29"/>
      <c r="I34" s="29"/>
      <c r="J34" s="29"/>
      <c r="K34" s="29"/>
      <c r="L34" s="29"/>
      <c r="M34" s="29"/>
      <c r="N34" s="29"/>
      <c r="O34" s="30"/>
      <c r="P34" s="28"/>
      <c r="Q34" s="20"/>
      <c r="R34" s="28"/>
      <c r="S34" s="77"/>
      <c r="T34" s="75"/>
    </row>
    <row r="35" spans="1:20">
      <c r="A35" s="60"/>
      <c r="B35" s="139"/>
      <c r="C35" s="40"/>
      <c r="D35" s="109"/>
      <c r="E35" s="43"/>
      <c r="F35" s="142"/>
      <c r="G35" s="29"/>
      <c r="H35" s="29"/>
      <c r="I35" s="29"/>
      <c r="J35" s="29"/>
      <c r="K35" s="29"/>
      <c r="L35" s="29"/>
      <c r="M35" s="29"/>
      <c r="N35" s="29"/>
      <c r="O35" s="30"/>
      <c r="P35" s="28"/>
      <c r="Q35" s="20"/>
      <c r="R35" s="28"/>
      <c r="S35" s="77"/>
      <c r="T35" s="75"/>
    </row>
    <row r="36" spans="1:20">
      <c r="A36" s="60"/>
      <c r="B36" s="107"/>
      <c r="C36" s="41"/>
      <c r="D36" s="109"/>
      <c r="E36" s="14"/>
      <c r="F36" s="107"/>
      <c r="G36" s="29"/>
      <c r="H36" s="29"/>
      <c r="I36" s="29"/>
      <c r="J36" s="29"/>
      <c r="K36" s="29"/>
      <c r="L36" s="29"/>
      <c r="M36" s="29"/>
      <c r="N36" s="29"/>
      <c r="O36" s="30"/>
      <c r="P36" s="28"/>
      <c r="Q36" s="20"/>
      <c r="R36" s="28"/>
      <c r="S36" s="77"/>
      <c r="T36" s="75"/>
    </row>
    <row r="37" spans="1:20">
      <c r="A37" s="60"/>
      <c r="B37" s="107"/>
      <c r="C37" s="41"/>
      <c r="D37" s="109"/>
      <c r="E37" s="14"/>
      <c r="F37" s="107"/>
      <c r="G37" s="29"/>
      <c r="H37" s="29"/>
      <c r="I37" s="29"/>
      <c r="J37" s="29"/>
      <c r="K37" s="29"/>
      <c r="L37" s="29"/>
      <c r="M37" s="29"/>
      <c r="N37" s="29"/>
      <c r="O37" s="30"/>
      <c r="P37" s="28"/>
      <c r="Q37" s="20"/>
      <c r="R37" s="28"/>
      <c r="S37" s="77"/>
      <c r="T37" s="75"/>
    </row>
    <row r="38" spans="1:20">
      <c r="A38" s="60"/>
      <c r="B38" s="107"/>
      <c r="C38" s="29"/>
      <c r="D38" s="109"/>
      <c r="E38" s="19"/>
      <c r="F38" s="107"/>
      <c r="G38" s="29"/>
      <c r="H38" s="29"/>
      <c r="I38" s="29"/>
      <c r="J38" s="29"/>
      <c r="K38" s="29"/>
      <c r="L38" s="29"/>
      <c r="M38" s="29"/>
      <c r="N38" s="29"/>
      <c r="O38" s="30"/>
      <c r="P38" s="28"/>
      <c r="Q38" s="20"/>
      <c r="R38" s="28"/>
      <c r="S38" s="77"/>
      <c r="T38" s="75"/>
    </row>
    <row r="39" spans="1:20">
      <c r="A39" s="60"/>
      <c r="B39" s="107"/>
      <c r="C39" s="41"/>
      <c r="D39" s="109"/>
      <c r="E39" s="14"/>
      <c r="F39" s="107"/>
      <c r="G39" s="29"/>
      <c r="H39" s="29"/>
      <c r="I39" s="29"/>
      <c r="J39" s="29"/>
      <c r="K39" s="29"/>
      <c r="L39" s="29"/>
      <c r="M39" s="29"/>
      <c r="N39" s="29"/>
      <c r="O39" s="30"/>
      <c r="P39" s="28"/>
      <c r="Q39" s="20"/>
      <c r="R39" s="28"/>
      <c r="S39" s="77"/>
      <c r="T39" s="75"/>
    </row>
    <row r="40" spans="1:20">
      <c r="A40" s="60"/>
      <c r="B40" s="58"/>
      <c r="C40" s="88"/>
      <c r="D40" s="42"/>
      <c r="E40" s="89"/>
      <c r="F40" s="42"/>
      <c r="G40" s="67"/>
      <c r="H40" s="29"/>
      <c r="I40" s="29"/>
      <c r="J40" s="29"/>
      <c r="K40" s="67"/>
      <c r="L40" s="29"/>
      <c r="M40" s="29"/>
      <c r="N40" s="29"/>
      <c r="O40" s="30"/>
      <c r="P40" s="28"/>
      <c r="Q40" s="20"/>
      <c r="R40" s="28"/>
      <c r="S40" s="77"/>
      <c r="T40" s="75"/>
    </row>
    <row r="41" spans="1:20">
      <c r="A41" s="60"/>
      <c r="B41" s="58"/>
      <c r="C41" s="88"/>
      <c r="D41" s="42"/>
      <c r="E41" s="89"/>
      <c r="F41" s="42"/>
      <c r="G41" s="67"/>
      <c r="H41" s="29"/>
      <c r="I41" s="29"/>
      <c r="J41" s="29"/>
      <c r="K41" s="67"/>
      <c r="L41" s="29"/>
      <c r="M41" s="29"/>
      <c r="N41" s="29"/>
      <c r="O41" s="30"/>
      <c r="P41" s="28"/>
      <c r="Q41" s="20"/>
      <c r="R41" s="28"/>
      <c r="S41" s="77"/>
      <c r="T41" s="75"/>
    </row>
    <row r="42" spans="1:20">
      <c r="A42" s="60"/>
      <c r="B42" s="42"/>
      <c r="C42" s="50"/>
      <c r="D42" s="42"/>
      <c r="E42" s="89"/>
      <c r="F42" s="42"/>
      <c r="G42" s="67"/>
      <c r="H42" s="29"/>
      <c r="I42" s="29"/>
      <c r="J42" s="29"/>
      <c r="K42" s="67"/>
      <c r="L42" s="29"/>
      <c r="M42" s="29"/>
      <c r="N42" s="29"/>
      <c r="O42" s="30"/>
      <c r="P42" s="28"/>
      <c r="Q42" s="20"/>
      <c r="R42" s="28"/>
      <c r="S42" s="77"/>
      <c r="T42" s="75"/>
    </row>
    <row r="43" spans="1:20">
      <c r="A43" s="60"/>
      <c r="B43" s="49"/>
      <c r="C43" s="90"/>
      <c r="D43" s="42"/>
      <c r="E43" s="91"/>
      <c r="F43" s="42"/>
      <c r="G43" s="67"/>
      <c r="H43" s="29"/>
      <c r="I43" s="29"/>
      <c r="J43" s="29"/>
      <c r="K43" s="29"/>
      <c r="L43" s="29"/>
      <c r="M43" s="29"/>
      <c r="N43" s="29"/>
      <c r="O43" s="30"/>
      <c r="P43" s="28"/>
      <c r="Q43" s="20"/>
      <c r="R43" s="28"/>
      <c r="S43" s="77"/>
      <c r="T43" s="75"/>
    </row>
    <row r="44" spans="1:20" ht="33.75" customHeight="1">
      <c r="A44" s="60"/>
      <c r="B44" s="49"/>
      <c r="C44" s="50"/>
      <c r="D44" s="42"/>
      <c r="E44" s="44"/>
      <c r="F44" s="42"/>
      <c r="G44" s="67"/>
      <c r="H44" s="29"/>
      <c r="I44" s="67"/>
      <c r="J44" s="29"/>
      <c r="K44" s="67"/>
      <c r="L44" s="29"/>
      <c r="M44" s="29"/>
      <c r="N44" s="29"/>
      <c r="O44" s="30"/>
      <c r="P44" s="28"/>
      <c r="Q44" s="20"/>
      <c r="R44" s="28"/>
      <c r="S44" s="77"/>
      <c r="T44" s="75"/>
    </row>
    <row r="45" spans="1:20" ht="32.25" customHeight="1">
      <c r="A45" s="60"/>
      <c r="B45" s="49"/>
      <c r="C45" s="50"/>
      <c r="D45" s="42"/>
      <c r="E45" s="44"/>
      <c r="F45" s="42"/>
      <c r="G45" s="67"/>
      <c r="H45" s="29"/>
      <c r="I45" s="67"/>
      <c r="J45" s="29"/>
      <c r="K45" s="67"/>
      <c r="L45" s="29"/>
      <c r="M45" s="29"/>
      <c r="N45" s="29"/>
      <c r="O45" s="30"/>
      <c r="P45" s="28"/>
      <c r="Q45" s="22"/>
      <c r="R45" s="28"/>
      <c r="S45" s="77"/>
      <c r="T45" s="75"/>
    </row>
    <row r="46" spans="1:20" ht="32.25" customHeight="1">
      <c r="A46" s="60"/>
      <c r="B46" s="42"/>
      <c r="C46" s="50"/>
      <c r="D46" s="42"/>
      <c r="E46" s="44"/>
      <c r="F46" s="42"/>
      <c r="G46" s="67"/>
      <c r="H46" s="29"/>
      <c r="I46" s="67"/>
      <c r="J46" s="29"/>
      <c r="K46" s="67"/>
      <c r="L46" s="29"/>
      <c r="M46" s="29"/>
      <c r="N46" s="29"/>
      <c r="O46" s="30"/>
      <c r="P46" s="28"/>
      <c r="Q46" s="22"/>
      <c r="R46" s="28"/>
      <c r="S46" s="77"/>
      <c r="T46" s="75"/>
    </row>
    <row r="47" spans="1:20" ht="31.5" customHeight="1">
      <c r="A47" s="60"/>
      <c r="B47" s="58"/>
      <c r="C47" s="88"/>
      <c r="D47" s="42"/>
      <c r="E47" s="89"/>
      <c r="F47" s="58"/>
      <c r="G47" s="67"/>
      <c r="H47" s="29"/>
      <c r="I47" s="67"/>
      <c r="J47" s="29"/>
      <c r="K47" s="67"/>
      <c r="L47" s="29"/>
      <c r="M47" s="29"/>
      <c r="N47" s="29"/>
      <c r="O47" s="30"/>
      <c r="P47" s="28"/>
      <c r="Q47" s="22"/>
      <c r="R47" s="28"/>
      <c r="S47" s="77"/>
      <c r="T47" s="75"/>
    </row>
    <row r="48" spans="1:20" ht="31.5" customHeight="1">
      <c r="A48" s="60"/>
      <c r="B48" s="58"/>
      <c r="C48" s="88"/>
      <c r="D48" s="42"/>
      <c r="E48" s="89"/>
      <c r="F48" s="58"/>
      <c r="G48" s="67"/>
      <c r="H48" s="29"/>
      <c r="I48" s="67"/>
      <c r="J48" s="29"/>
      <c r="K48" s="67"/>
      <c r="L48" s="29"/>
      <c r="M48" s="29"/>
      <c r="N48" s="29"/>
      <c r="O48" s="30"/>
      <c r="P48" s="28"/>
      <c r="Q48" s="22"/>
      <c r="R48" s="28"/>
      <c r="S48" s="77"/>
      <c r="T48" s="75"/>
    </row>
    <row r="49" spans="1:20" ht="32.25" customHeight="1">
      <c r="A49" s="60"/>
      <c r="B49" s="49"/>
      <c r="C49" s="50"/>
      <c r="D49" s="42"/>
      <c r="E49" s="44"/>
      <c r="F49" s="42"/>
      <c r="G49" s="67"/>
      <c r="H49" s="29"/>
      <c r="I49" s="29"/>
      <c r="J49" s="29"/>
      <c r="K49" s="29"/>
      <c r="L49" s="29"/>
      <c r="M49" s="29"/>
      <c r="N49" s="29"/>
      <c r="O49" s="30"/>
      <c r="P49" s="28"/>
      <c r="Q49" s="22"/>
      <c r="R49" s="28"/>
      <c r="S49" s="77"/>
      <c r="T49" s="75"/>
    </row>
    <row r="50" spans="1:20">
      <c r="A50" s="60"/>
      <c r="B50" s="49"/>
      <c r="C50" s="50"/>
      <c r="D50" s="42"/>
      <c r="E50" s="44"/>
      <c r="F50" s="42"/>
      <c r="G50" s="67"/>
      <c r="H50" s="29"/>
      <c r="I50" s="29"/>
      <c r="J50" s="29"/>
      <c r="K50" s="29"/>
      <c r="L50" s="29"/>
      <c r="M50" s="29"/>
      <c r="N50" s="29"/>
      <c r="O50" s="30"/>
      <c r="P50" s="28"/>
      <c r="Q50" s="20"/>
      <c r="R50" s="28"/>
      <c r="S50" s="77"/>
      <c r="T50" s="75"/>
    </row>
    <row r="51" spans="1:20">
      <c r="A51" s="60"/>
      <c r="B51" s="42"/>
      <c r="C51" s="50"/>
      <c r="D51" s="42"/>
      <c r="E51" s="44"/>
      <c r="F51" s="42"/>
      <c r="G51" s="67"/>
      <c r="H51" s="29"/>
      <c r="I51" s="29"/>
      <c r="J51" s="29"/>
      <c r="K51" s="29"/>
      <c r="L51" s="29"/>
      <c r="M51" s="29"/>
      <c r="N51" s="29"/>
      <c r="O51" s="30"/>
      <c r="P51" s="28"/>
      <c r="Q51" s="20"/>
      <c r="R51" s="28"/>
      <c r="S51" s="77"/>
      <c r="T51" s="75"/>
    </row>
    <row r="52" spans="1:20">
      <c r="A52" s="43"/>
      <c r="B52" s="58"/>
      <c r="C52" s="88"/>
      <c r="D52" s="58"/>
      <c r="E52" s="89"/>
      <c r="F52" s="58"/>
      <c r="G52" s="67"/>
      <c r="H52" s="29"/>
      <c r="I52" s="29"/>
      <c r="J52" s="29"/>
      <c r="K52" s="29"/>
      <c r="L52" s="29"/>
      <c r="M52" s="29"/>
      <c r="N52" s="29"/>
      <c r="O52" s="30"/>
      <c r="P52" s="28"/>
      <c r="Q52" s="20"/>
      <c r="R52" s="28"/>
      <c r="S52" s="77"/>
      <c r="T52" s="75"/>
    </row>
    <row r="53" spans="1:20">
      <c r="A53" s="60"/>
      <c r="B53" s="58"/>
      <c r="C53" s="50"/>
      <c r="D53" s="58"/>
      <c r="E53" s="89"/>
      <c r="F53" s="58"/>
      <c r="G53" s="67"/>
      <c r="H53" s="29"/>
      <c r="I53" s="29"/>
      <c r="J53" s="29"/>
      <c r="K53" s="29"/>
      <c r="L53" s="29"/>
      <c r="M53" s="29"/>
      <c r="N53" s="29"/>
      <c r="O53" s="30"/>
      <c r="P53" s="28"/>
      <c r="Q53" s="20"/>
      <c r="R53" s="28"/>
      <c r="S53" s="77"/>
      <c r="T53" s="75"/>
    </row>
    <row r="54" spans="1:20">
      <c r="A54" s="60"/>
      <c r="B54" s="49"/>
      <c r="C54" s="50"/>
      <c r="D54" s="42"/>
      <c r="E54" s="44"/>
      <c r="F54" s="42"/>
      <c r="G54" s="67"/>
      <c r="H54" s="29"/>
      <c r="I54" s="29"/>
      <c r="J54" s="29"/>
      <c r="K54" s="29"/>
      <c r="L54" s="29"/>
      <c r="M54" s="29"/>
      <c r="N54" s="29"/>
      <c r="O54" s="30"/>
      <c r="P54" s="28"/>
      <c r="Q54" s="20"/>
      <c r="R54" s="28"/>
      <c r="S54" s="77"/>
      <c r="T54" s="75"/>
    </row>
    <row r="55" spans="1:20">
      <c r="A55" s="43"/>
      <c r="B55" s="49"/>
      <c r="C55" s="50"/>
      <c r="D55" s="42"/>
      <c r="E55" s="44"/>
      <c r="F55" s="42"/>
      <c r="G55" s="67"/>
      <c r="H55" s="29"/>
      <c r="I55" s="29"/>
      <c r="J55" s="29"/>
      <c r="K55" s="67"/>
      <c r="L55" s="29"/>
      <c r="M55" s="29"/>
      <c r="N55" s="29"/>
      <c r="O55" s="30"/>
      <c r="P55" s="28"/>
      <c r="Q55" s="20"/>
      <c r="R55" s="28"/>
      <c r="S55" s="77"/>
      <c r="T55" s="75"/>
    </row>
    <row r="56" spans="1:20">
      <c r="A56" s="43"/>
      <c r="B56" s="49"/>
      <c r="C56" s="50"/>
      <c r="D56" s="42"/>
      <c r="E56" s="44"/>
      <c r="F56" s="42"/>
      <c r="G56" s="67"/>
      <c r="H56" s="29"/>
      <c r="I56" s="29"/>
      <c r="J56" s="29"/>
      <c r="K56" s="29"/>
      <c r="L56" s="29"/>
      <c r="M56" s="29"/>
      <c r="N56" s="29"/>
      <c r="O56" s="30"/>
      <c r="P56" s="28"/>
      <c r="Q56" s="20"/>
      <c r="R56" s="28"/>
      <c r="S56" s="77"/>
      <c r="T56" s="75"/>
    </row>
    <row r="57" spans="1:20">
      <c r="A57" s="43"/>
      <c r="B57" s="49"/>
      <c r="C57" s="50"/>
      <c r="D57" s="42"/>
      <c r="E57" s="44"/>
      <c r="F57" s="42"/>
      <c r="G57" s="67"/>
      <c r="H57" s="29"/>
      <c r="I57" s="29"/>
      <c r="J57" s="29"/>
      <c r="K57" s="29"/>
      <c r="L57" s="29"/>
      <c r="M57" s="29"/>
      <c r="N57" s="29"/>
      <c r="O57" s="30"/>
      <c r="P57" s="28"/>
      <c r="Q57" s="20"/>
      <c r="R57" s="28"/>
      <c r="S57" s="77"/>
      <c r="T57" s="75"/>
    </row>
    <row r="58" spans="1:20">
      <c r="A58" s="43"/>
      <c r="B58" s="49"/>
      <c r="C58" s="50"/>
      <c r="D58" s="42"/>
      <c r="E58" s="44"/>
      <c r="F58" s="42"/>
      <c r="G58" s="67"/>
      <c r="H58" s="29"/>
      <c r="I58" s="29"/>
      <c r="J58" s="29"/>
      <c r="K58" s="29"/>
      <c r="L58" s="29"/>
      <c r="M58" s="29"/>
      <c r="N58" s="29"/>
      <c r="O58" s="30"/>
      <c r="P58" s="28"/>
      <c r="Q58" s="20"/>
      <c r="R58" s="28"/>
      <c r="S58" s="77"/>
      <c r="T58" s="75"/>
    </row>
    <row r="59" spans="1:20">
      <c r="A59" s="43"/>
      <c r="B59" s="49"/>
      <c r="C59" s="50"/>
      <c r="D59" s="42"/>
      <c r="E59" s="91"/>
      <c r="F59" s="42"/>
      <c r="G59" s="67"/>
      <c r="H59" s="29"/>
      <c r="I59" s="29"/>
      <c r="J59" s="29"/>
      <c r="K59" s="29"/>
      <c r="L59" s="29"/>
      <c r="M59" s="29"/>
      <c r="N59" s="29"/>
      <c r="O59" s="30"/>
      <c r="P59" s="28"/>
      <c r="Q59" s="20"/>
      <c r="R59" s="28"/>
      <c r="S59" s="77"/>
      <c r="T59" s="75"/>
    </row>
    <row r="60" spans="1:20">
      <c r="A60" s="43"/>
      <c r="B60" s="49"/>
      <c r="C60" s="50"/>
      <c r="D60" s="42"/>
      <c r="E60" s="44"/>
      <c r="F60" s="42"/>
      <c r="G60" s="67"/>
      <c r="H60" s="29"/>
      <c r="I60" s="29"/>
      <c r="J60" s="29"/>
      <c r="K60" s="31"/>
      <c r="L60" s="29"/>
      <c r="M60" s="29"/>
      <c r="N60" s="29"/>
      <c r="O60" s="30"/>
      <c r="P60" s="28"/>
      <c r="Q60" s="20"/>
      <c r="R60" s="28"/>
      <c r="S60" s="77"/>
      <c r="T60" s="75"/>
    </row>
    <row r="61" spans="1:20">
      <c r="A61" s="43"/>
      <c r="B61" s="49"/>
      <c r="C61" s="50"/>
      <c r="D61" s="42"/>
      <c r="E61" s="44"/>
      <c r="F61" s="42"/>
      <c r="G61" s="67"/>
      <c r="H61" s="29"/>
      <c r="I61" s="29"/>
      <c r="J61" s="29"/>
      <c r="K61" s="29"/>
      <c r="L61" s="29"/>
      <c r="M61" s="29"/>
      <c r="N61" s="29"/>
      <c r="O61" s="30"/>
      <c r="P61" s="28"/>
      <c r="Q61" s="20"/>
      <c r="R61" s="28"/>
      <c r="S61" s="77"/>
      <c r="T61" s="75"/>
    </row>
    <row r="62" spans="1:20">
      <c r="A62" s="43"/>
      <c r="B62" s="96"/>
      <c r="C62" s="50"/>
      <c r="D62" s="42"/>
      <c r="E62" s="44"/>
      <c r="F62" s="42"/>
      <c r="G62" s="67"/>
      <c r="H62" s="29"/>
      <c r="I62" s="29"/>
      <c r="J62" s="29"/>
      <c r="K62" s="29"/>
      <c r="L62" s="29"/>
      <c r="M62" s="29"/>
      <c r="N62" s="29"/>
      <c r="O62" s="30"/>
      <c r="P62" s="28"/>
      <c r="Q62" s="20"/>
      <c r="R62" s="28"/>
      <c r="S62" s="77"/>
      <c r="T62" s="75"/>
    </row>
    <row r="63" spans="1:20">
      <c r="A63" s="43"/>
      <c r="B63" s="49"/>
      <c r="C63" s="50"/>
      <c r="D63" s="42"/>
      <c r="E63" s="44"/>
      <c r="F63" s="42"/>
      <c r="G63" s="67"/>
      <c r="H63" s="29"/>
      <c r="I63" s="29"/>
      <c r="J63" s="29"/>
      <c r="K63" s="67"/>
      <c r="L63" s="29"/>
      <c r="M63" s="29"/>
      <c r="N63" s="29"/>
      <c r="O63" s="30"/>
      <c r="P63" s="28"/>
      <c r="Q63" s="20"/>
      <c r="R63" s="28"/>
      <c r="S63" s="77"/>
      <c r="T63" s="75"/>
    </row>
    <row r="64" spans="1:20">
      <c r="A64" s="43"/>
      <c r="B64" s="49"/>
      <c r="C64" s="50"/>
      <c r="D64" s="42"/>
      <c r="E64" s="44"/>
      <c r="F64" s="42"/>
      <c r="G64" s="67"/>
      <c r="H64" s="29"/>
      <c r="I64" s="29"/>
      <c r="J64" s="29"/>
      <c r="K64" s="67"/>
      <c r="L64" s="29"/>
      <c r="M64" s="29"/>
      <c r="N64" s="29"/>
      <c r="O64" s="30"/>
      <c r="P64" s="28"/>
      <c r="Q64" s="20"/>
      <c r="R64" s="28"/>
      <c r="S64" s="77"/>
      <c r="T64" s="75"/>
    </row>
    <row r="65" spans="1:20">
      <c r="A65" s="43"/>
      <c r="B65" s="42"/>
      <c r="C65" s="50"/>
      <c r="D65" s="42"/>
      <c r="E65" s="44"/>
      <c r="F65" s="42"/>
      <c r="G65" s="67"/>
      <c r="H65" s="29"/>
      <c r="I65" s="29"/>
      <c r="J65" s="29"/>
      <c r="K65" s="67"/>
      <c r="L65" s="29"/>
      <c r="M65" s="29"/>
      <c r="N65" s="29"/>
      <c r="O65" s="30"/>
      <c r="P65" s="28"/>
      <c r="Q65" s="20"/>
      <c r="R65" s="28"/>
      <c r="S65" s="77"/>
      <c r="T65" s="75"/>
    </row>
    <row r="66" spans="1:20">
      <c r="A66" s="43"/>
      <c r="B66" s="49"/>
      <c r="C66" s="50"/>
      <c r="D66" s="42"/>
      <c r="E66" s="44"/>
      <c r="F66" s="42"/>
      <c r="G66" s="67"/>
      <c r="H66" s="29"/>
      <c r="I66" s="29"/>
      <c r="J66" s="29"/>
      <c r="K66" s="67"/>
      <c r="L66" s="29"/>
      <c r="M66" s="29"/>
      <c r="N66" s="29"/>
      <c r="O66" s="30"/>
      <c r="P66" s="28"/>
      <c r="Q66" s="20"/>
      <c r="R66" s="28"/>
      <c r="S66" s="77"/>
      <c r="T66" s="75"/>
    </row>
    <row r="67" spans="1:20" ht="30.75" customHeight="1">
      <c r="A67" s="64"/>
      <c r="B67" s="49"/>
      <c r="C67" s="50"/>
      <c r="D67" s="42"/>
      <c r="E67" s="44"/>
      <c r="F67" s="42"/>
      <c r="G67" s="67"/>
      <c r="H67" s="29"/>
      <c r="I67" s="29"/>
      <c r="J67" s="29"/>
      <c r="K67" s="67"/>
      <c r="L67" s="29"/>
      <c r="M67" s="29"/>
      <c r="N67" s="29"/>
      <c r="O67" s="30"/>
      <c r="P67" s="28"/>
      <c r="Q67" s="20"/>
      <c r="R67" s="28"/>
      <c r="S67" s="77"/>
      <c r="T67" s="75"/>
    </row>
    <row r="68" spans="1:20" ht="35.25" customHeight="1">
      <c r="A68" s="60"/>
      <c r="B68" s="49"/>
      <c r="C68" s="50"/>
      <c r="D68" s="42"/>
      <c r="E68" s="44"/>
      <c r="F68" s="42"/>
      <c r="G68" s="67"/>
      <c r="H68" s="29"/>
      <c r="I68" s="29"/>
      <c r="J68" s="29"/>
      <c r="K68" s="67"/>
      <c r="L68" s="29"/>
      <c r="M68" s="29"/>
      <c r="N68" s="29"/>
      <c r="O68" s="30"/>
      <c r="P68" s="28"/>
      <c r="Q68" s="20"/>
      <c r="R68" s="28"/>
      <c r="S68" s="77"/>
      <c r="T68" s="75"/>
    </row>
    <row r="69" spans="1:20">
      <c r="A69" s="43"/>
      <c r="B69" s="49"/>
      <c r="C69" s="50"/>
      <c r="D69" s="42"/>
      <c r="E69" s="44"/>
      <c r="F69" s="42"/>
      <c r="G69" s="67"/>
      <c r="H69" s="29"/>
      <c r="I69" s="29"/>
      <c r="J69" s="29"/>
      <c r="K69" s="67"/>
      <c r="L69" s="29"/>
      <c r="M69" s="29"/>
      <c r="N69" s="29"/>
      <c r="O69" s="30"/>
      <c r="P69" s="28"/>
      <c r="Q69" s="20"/>
      <c r="R69" s="28"/>
      <c r="S69" s="77"/>
      <c r="T69" s="75"/>
    </row>
    <row r="70" spans="1:20">
      <c r="A70" s="60"/>
      <c r="B70" s="42"/>
      <c r="C70" s="50"/>
      <c r="D70" s="42"/>
      <c r="E70" s="44"/>
      <c r="F70" s="42"/>
      <c r="G70" s="67"/>
      <c r="H70" s="29"/>
      <c r="I70" s="29"/>
      <c r="J70" s="29"/>
      <c r="K70" s="67"/>
      <c r="L70" s="29"/>
      <c r="M70" s="29"/>
      <c r="N70" s="29"/>
      <c r="O70" s="30"/>
      <c r="P70" s="28"/>
      <c r="Q70" s="20"/>
      <c r="R70" s="28"/>
      <c r="S70" s="77"/>
      <c r="T70" s="75"/>
    </row>
    <row r="71" spans="1:20">
      <c r="A71" s="43"/>
      <c r="B71" s="49"/>
      <c r="C71" s="39"/>
      <c r="D71" s="42"/>
      <c r="E71" s="44"/>
      <c r="F71" s="42"/>
      <c r="G71" s="67"/>
      <c r="H71" s="29"/>
      <c r="I71" s="29"/>
      <c r="J71" s="29"/>
      <c r="K71" s="29"/>
      <c r="L71" s="29"/>
      <c r="M71" s="29"/>
      <c r="N71" s="29"/>
      <c r="O71" s="30"/>
      <c r="P71" s="28"/>
      <c r="Q71" s="20"/>
      <c r="R71" s="28"/>
      <c r="S71" s="77"/>
      <c r="T71" s="75"/>
    </row>
    <row r="72" spans="1:20">
      <c r="A72" s="43"/>
      <c r="B72" s="49"/>
      <c r="C72" s="39"/>
      <c r="D72" s="42"/>
      <c r="E72" s="44"/>
      <c r="F72" s="42"/>
      <c r="G72" s="67"/>
      <c r="H72" s="29"/>
      <c r="I72" s="29"/>
      <c r="J72" s="29"/>
      <c r="K72" s="29"/>
      <c r="L72" s="29"/>
      <c r="M72" s="29"/>
      <c r="N72" s="29"/>
      <c r="O72" s="30"/>
      <c r="P72" s="28"/>
      <c r="Q72" s="20"/>
      <c r="R72" s="28"/>
      <c r="S72" s="77"/>
      <c r="T72" s="75"/>
    </row>
    <row r="73" spans="1:20">
      <c r="A73" s="43"/>
      <c r="B73" s="145"/>
      <c r="C73" s="50"/>
      <c r="D73" s="42"/>
      <c r="E73" s="44"/>
      <c r="F73" s="42"/>
      <c r="G73" s="67"/>
      <c r="H73" s="29"/>
      <c r="I73" s="29"/>
      <c r="J73" s="29"/>
      <c r="K73" s="67"/>
      <c r="L73" s="29"/>
      <c r="M73" s="29"/>
      <c r="N73" s="29"/>
      <c r="O73" s="30"/>
      <c r="P73" s="28"/>
      <c r="Q73" s="20"/>
      <c r="R73" s="28"/>
      <c r="S73" s="77"/>
      <c r="T73" s="75"/>
    </row>
    <row r="74" spans="1:20">
      <c r="A74" s="43"/>
      <c r="B74" s="145"/>
      <c r="C74" s="50"/>
      <c r="D74" s="42"/>
      <c r="E74" s="44"/>
      <c r="F74" s="42"/>
      <c r="G74" s="67"/>
      <c r="H74" s="29"/>
      <c r="I74" s="29"/>
      <c r="J74" s="29"/>
      <c r="K74" s="67"/>
      <c r="L74" s="29"/>
      <c r="M74" s="29"/>
      <c r="N74" s="29"/>
      <c r="O74" s="30"/>
      <c r="P74" s="28"/>
      <c r="Q74" s="20"/>
      <c r="R74" s="28"/>
      <c r="S74" s="77"/>
      <c r="T74" s="75"/>
    </row>
    <row r="75" spans="1:20">
      <c r="A75" s="43"/>
      <c r="B75" s="145"/>
      <c r="C75" s="50"/>
      <c r="D75" s="42"/>
      <c r="E75" s="44"/>
      <c r="F75" s="42"/>
      <c r="G75" s="67"/>
      <c r="H75" s="29"/>
      <c r="I75" s="29"/>
      <c r="J75" s="29"/>
      <c r="K75" s="29"/>
      <c r="L75" s="29"/>
      <c r="M75" s="29"/>
      <c r="N75" s="29"/>
      <c r="O75" s="30"/>
      <c r="P75" s="28"/>
      <c r="Q75" s="20"/>
      <c r="R75" s="28"/>
      <c r="S75" s="77"/>
      <c r="T75" s="75"/>
    </row>
    <row r="76" spans="1:20">
      <c r="A76" s="43"/>
      <c r="B76" s="145"/>
      <c r="C76" s="50"/>
      <c r="D76" s="42"/>
      <c r="E76" s="44"/>
      <c r="F76" s="42"/>
      <c r="G76" s="67"/>
      <c r="H76" s="29"/>
      <c r="I76" s="29"/>
      <c r="J76" s="29"/>
      <c r="K76" s="67"/>
      <c r="L76" s="29"/>
      <c r="M76" s="29"/>
      <c r="N76" s="29"/>
      <c r="O76" s="30"/>
      <c r="P76" s="28"/>
      <c r="Q76" s="20"/>
      <c r="R76" s="28"/>
      <c r="S76" s="77"/>
      <c r="T76" s="75"/>
    </row>
    <row r="77" spans="1:20">
      <c r="A77" s="43"/>
      <c r="B77" s="160"/>
      <c r="C77" s="50"/>
      <c r="D77" s="42"/>
      <c r="E77" s="44"/>
      <c r="F77" s="42"/>
      <c r="G77" s="67"/>
      <c r="H77" s="29"/>
      <c r="I77" s="29"/>
      <c r="J77" s="29"/>
      <c r="K77" s="67"/>
      <c r="L77" s="29"/>
      <c r="M77" s="29"/>
      <c r="N77" s="29"/>
      <c r="O77" s="30"/>
      <c r="P77" s="28"/>
      <c r="Q77" s="20"/>
      <c r="R77" s="28"/>
      <c r="S77" s="77"/>
      <c r="T77" s="75"/>
    </row>
    <row r="78" spans="1:20">
      <c r="A78" s="43"/>
      <c r="B78" s="49"/>
      <c r="C78" s="50"/>
      <c r="D78" s="42"/>
      <c r="E78" s="44"/>
      <c r="F78" s="42"/>
      <c r="G78" s="67"/>
      <c r="H78" s="29"/>
      <c r="I78" s="29"/>
      <c r="J78" s="29"/>
      <c r="K78" s="29"/>
      <c r="L78" s="29"/>
      <c r="M78" s="29"/>
      <c r="N78" s="29"/>
      <c r="O78" s="30"/>
      <c r="P78" s="28"/>
      <c r="Q78" s="20"/>
      <c r="R78" s="28"/>
      <c r="S78" s="77"/>
      <c r="T78" s="75"/>
    </row>
    <row r="79" spans="1:20">
      <c r="A79" s="43"/>
      <c r="B79" s="49"/>
      <c r="C79" s="50"/>
      <c r="D79" s="42"/>
      <c r="E79" s="44"/>
      <c r="F79" s="42"/>
      <c r="G79" s="67"/>
      <c r="H79" s="29"/>
      <c r="I79" s="29"/>
      <c r="J79" s="29"/>
      <c r="K79" s="29"/>
      <c r="L79" s="29"/>
      <c r="M79" s="29"/>
      <c r="N79" s="29"/>
      <c r="O79" s="30"/>
      <c r="P79" s="28"/>
      <c r="Q79" s="20"/>
      <c r="R79" s="28"/>
      <c r="S79" s="77"/>
      <c r="T79" s="75"/>
    </row>
    <row r="80" spans="1:20">
      <c r="A80" s="43"/>
      <c r="B80" s="49"/>
      <c r="C80" s="50"/>
      <c r="D80" s="42"/>
      <c r="E80" s="44"/>
      <c r="F80" s="42"/>
      <c r="G80" s="67"/>
      <c r="H80" s="29"/>
      <c r="I80" s="29"/>
      <c r="J80" s="29"/>
      <c r="K80" s="67"/>
      <c r="L80" s="29"/>
      <c r="M80" s="29"/>
      <c r="N80" s="29"/>
      <c r="O80" s="30"/>
      <c r="P80" s="28"/>
      <c r="Q80" s="20"/>
      <c r="R80" s="28"/>
      <c r="S80" s="77"/>
      <c r="T80" s="75"/>
    </row>
    <row r="81" spans="1:20">
      <c r="A81" s="43"/>
      <c r="B81" s="49"/>
      <c r="C81" s="50"/>
      <c r="D81" s="42"/>
      <c r="E81" s="44"/>
      <c r="F81" s="42"/>
      <c r="G81" s="67"/>
      <c r="H81" s="29"/>
      <c r="I81" s="29"/>
      <c r="J81" s="29"/>
      <c r="K81" s="67"/>
      <c r="L81" s="29"/>
      <c r="M81" s="29"/>
      <c r="N81" s="29"/>
      <c r="O81" s="30"/>
      <c r="P81" s="28"/>
      <c r="Q81" s="20"/>
      <c r="R81" s="28"/>
      <c r="S81" s="77"/>
      <c r="T81" s="75"/>
    </row>
    <row r="82" spans="1:20">
      <c r="A82" s="43"/>
      <c r="B82" s="49"/>
      <c r="C82" s="50"/>
      <c r="D82" s="42"/>
      <c r="E82" s="44"/>
      <c r="F82" s="42"/>
      <c r="G82" s="67"/>
      <c r="H82" s="29"/>
      <c r="I82" s="29"/>
      <c r="J82" s="29"/>
      <c r="K82" s="29"/>
      <c r="L82" s="29"/>
      <c r="M82" s="29"/>
      <c r="N82" s="29"/>
      <c r="O82" s="30"/>
      <c r="P82" s="28"/>
      <c r="Q82" s="20"/>
      <c r="R82" s="28"/>
      <c r="S82" s="77"/>
      <c r="T82" s="75"/>
    </row>
    <row r="83" spans="1:20">
      <c r="A83" s="43"/>
      <c r="B83" s="49"/>
      <c r="C83" s="50"/>
      <c r="D83" s="42"/>
      <c r="E83" s="44"/>
      <c r="F83" s="42"/>
      <c r="G83" s="67"/>
      <c r="H83" s="29"/>
      <c r="I83" s="29"/>
      <c r="J83" s="29"/>
      <c r="K83" s="29"/>
      <c r="L83" s="29"/>
      <c r="M83" s="29"/>
      <c r="N83" s="29"/>
      <c r="O83" s="30"/>
      <c r="P83" s="28"/>
      <c r="Q83" s="20"/>
      <c r="R83" s="28"/>
      <c r="S83" s="77"/>
      <c r="T83" s="75"/>
    </row>
    <row r="84" spans="1:20">
      <c r="A84" s="43"/>
      <c r="B84" s="49"/>
      <c r="C84" s="50"/>
      <c r="D84" s="42"/>
      <c r="E84" s="44"/>
      <c r="F84" s="42"/>
      <c r="G84" s="67"/>
      <c r="H84" s="29"/>
      <c r="I84" s="29"/>
      <c r="J84" s="29"/>
      <c r="K84" s="29"/>
      <c r="L84" s="29"/>
      <c r="M84" s="29"/>
      <c r="N84" s="29"/>
      <c r="O84" s="30"/>
      <c r="P84" s="28"/>
      <c r="Q84" s="20"/>
      <c r="R84" s="28"/>
      <c r="S84" s="77"/>
      <c r="T84" s="75"/>
    </row>
    <row r="85" spans="1:20">
      <c r="A85" s="43"/>
      <c r="B85" s="49"/>
      <c r="C85" s="50"/>
      <c r="D85" s="42"/>
      <c r="E85" s="44"/>
      <c r="F85" s="42"/>
      <c r="G85" s="67"/>
      <c r="H85" s="29"/>
      <c r="I85" s="29"/>
      <c r="J85" s="29"/>
      <c r="K85" s="29"/>
      <c r="L85" s="29"/>
      <c r="M85" s="29"/>
      <c r="N85" s="29"/>
      <c r="O85" s="30"/>
      <c r="P85" s="28"/>
      <c r="Q85" s="20"/>
      <c r="R85" s="28"/>
      <c r="S85" s="77"/>
      <c r="T85" s="75"/>
    </row>
    <row r="86" spans="1:20" ht="29.25" customHeight="1">
      <c r="A86" s="43"/>
      <c r="B86" s="49"/>
      <c r="C86" s="39"/>
      <c r="D86" s="42"/>
      <c r="E86" s="44"/>
      <c r="F86" s="42"/>
      <c r="G86" s="67"/>
      <c r="H86" s="29"/>
      <c r="I86" s="29"/>
      <c r="J86" s="29"/>
      <c r="K86" s="29"/>
      <c r="L86" s="29"/>
      <c r="M86" s="29"/>
      <c r="N86" s="29"/>
      <c r="O86" s="30"/>
      <c r="P86" s="28"/>
      <c r="Q86" s="20"/>
      <c r="R86" s="28"/>
      <c r="S86" s="77"/>
      <c r="T86" s="75"/>
    </row>
    <row r="87" spans="1:20">
      <c r="A87" s="43"/>
      <c r="B87" s="42"/>
      <c r="C87" s="39"/>
      <c r="D87" s="67"/>
      <c r="E87" s="67"/>
      <c r="F87" s="42"/>
      <c r="G87" s="67"/>
      <c r="H87" s="29"/>
      <c r="I87" s="29"/>
      <c r="J87" s="29"/>
      <c r="K87" s="29"/>
      <c r="L87" s="29"/>
      <c r="M87" s="29"/>
      <c r="N87" s="29"/>
      <c r="O87" s="30"/>
      <c r="P87" s="28"/>
      <c r="Q87" s="20"/>
      <c r="R87" s="28"/>
      <c r="S87" s="77"/>
      <c r="T87" s="75"/>
    </row>
    <row r="88" spans="1:20">
      <c r="A88" s="43"/>
      <c r="B88" s="49"/>
      <c r="C88" s="50"/>
      <c r="D88" s="42"/>
      <c r="E88" s="44"/>
      <c r="F88" s="42"/>
      <c r="G88" s="67"/>
      <c r="H88" s="29"/>
      <c r="I88" s="67"/>
      <c r="J88" s="29"/>
      <c r="K88" s="29"/>
      <c r="L88" s="29"/>
      <c r="M88" s="29"/>
      <c r="N88" s="29"/>
      <c r="O88" s="30"/>
      <c r="P88" s="28"/>
      <c r="Q88" s="20"/>
      <c r="R88" s="28"/>
      <c r="S88" s="77"/>
      <c r="T88" s="75"/>
    </row>
    <row r="89" spans="1:20">
      <c r="A89" s="43"/>
      <c r="B89" s="49"/>
      <c r="C89" s="50"/>
      <c r="D89" s="42"/>
      <c r="E89" s="44"/>
      <c r="F89" s="42"/>
      <c r="G89" s="67"/>
      <c r="H89" s="29"/>
      <c r="I89" s="67"/>
      <c r="J89" s="29"/>
      <c r="K89" s="29"/>
      <c r="L89" s="29"/>
      <c r="M89" s="29"/>
      <c r="N89" s="29"/>
      <c r="O89" s="30"/>
      <c r="P89" s="28"/>
      <c r="Q89" s="20"/>
      <c r="R89" s="28"/>
      <c r="S89" s="77"/>
      <c r="T89" s="75"/>
    </row>
    <row r="90" spans="1:20">
      <c r="A90" s="43"/>
      <c r="B90" s="42"/>
      <c r="C90" s="50"/>
      <c r="D90" s="42"/>
      <c r="E90" s="44"/>
      <c r="F90" s="42"/>
      <c r="G90" s="67"/>
      <c r="H90" s="29"/>
      <c r="I90" s="67"/>
      <c r="J90" s="29"/>
      <c r="K90" s="29"/>
      <c r="L90" s="29"/>
      <c r="M90" s="29"/>
      <c r="N90" s="29"/>
      <c r="O90" s="30"/>
      <c r="P90" s="28"/>
      <c r="Q90" s="20"/>
      <c r="R90" s="28"/>
      <c r="S90" s="77"/>
      <c r="T90" s="75"/>
    </row>
    <row r="91" spans="1:20">
      <c r="A91" s="43"/>
      <c r="B91" s="49"/>
      <c r="C91" s="50"/>
      <c r="D91" s="42"/>
      <c r="E91" s="44"/>
      <c r="F91" s="42"/>
      <c r="G91" s="67"/>
      <c r="H91" s="29"/>
      <c r="I91" s="29"/>
      <c r="J91" s="29"/>
      <c r="K91" s="29"/>
      <c r="L91" s="29"/>
      <c r="M91" s="29"/>
      <c r="N91" s="29"/>
      <c r="O91" s="30"/>
      <c r="P91" s="28"/>
      <c r="Q91" s="20"/>
      <c r="R91" s="28"/>
      <c r="S91" s="77"/>
      <c r="T91" s="75"/>
    </row>
    <row r="92" spans="1:20">
      <c r="A92" s="43"/>
      <c r="B92" s="49"/>
      <c r="C92" s="50"/>
      <c r="D92" s="42"/>
      <c r="E92" s="44"/>
      <c r="F92" s="42"/>
      <c r="G92" s="67"/>
      <c r="H92" s="29"/>
      <c r="I92" s="29"/>
      <c r="J92" s="29"/>
      <c r="K92" s="29"/>
      <c r="L92" s="29"/>
      <c r="M92" s="29"/>
      <c r="N92" s="29"/>
      <c r="O92" s="30"/>
      <c r="P92" s="28"/>
      <c r="Q92" s="20"/>
      <c r="R92" s="28"/>
      <c r="S92" s="77"/>
      <c r="T92" s="75"/>
    </row>
    <row r="93" spans="1:20">
      <c r="A93" s="43"/>
      <c r="B93" s="161"/>
      <c r="C93" s="94"/>
      <c r="D93" s="161"/>
      <c r="E93" s="163"/>
      <c r="F93" s="161"/>
      <c r="G93" s="67"/>
      <c r="H93" s="29"/>
      <c r="I93" s="29"/>
      <c r="J93" s="29"/>
      <c r="K93" s="67"/>
      <c r="L93" s="29"/>
      <c r="M93" s="29"/>
      <c r="N93" s="29"/>
      <c r="O93" s="30"/>
      <c r="P93" s="28"/>
      <c r="Q93" s="20"/>
      <c r="R93" s="28"/>
      <c r="S93" s="77"/>
      <c r="T93" s="75"/>
    </row>
    <row r="94" spans="1:20">
      <c r="A94" s="43"/>
      <c r="B94" s="161"/>
      <c r="C94" s="94"/>
      <c r="D94" s="161"/>
      <c r="E94" s="163"/>
      <c r="F94" s="161"/>
      <c r="G94" s="67"/>
      <c r="H94" s="29"/>
      <c r="I94" s="29"/>
      <c r="J94" s="29"/>
      <c r="K94" s="67"/>
      <c r="L94" s="29"/>
      <c r="M94" s="29"/>
      <c r="N94" s="29"/>
      <c r="O94" s="30"/>
      <c r="P94" s="28"/>
      <c r="Q94" s="20"/>
      <c r="R94" s="28"/>
      <c r="S94" s="77"/>
      <c r="T94" s="75"/>
    </row>
    <row r="95" spans="1:20">
      <c r="A95" s="43"/>
      <c r="B95" s="107"/>
      <c r="C95" s="111"/>
      <c r="D95" s="109"/>
      <c r="E95" s="101"/>
      <c r="F95" s="107"/>
      <c r="G95" s="67"/>
      <c r="H95" s="29"/>
      <c r="I95" s="29"/>
      <c r="J95" s="29"/>
      <c r="K95" s="67"/>
      <c r="L95" s="29"/>
      <c r="M95" s="29"/>
      <c r="N95" s="29"/>
      <c r="O95" s="30"/>
      <c r="P95" s="28"/>
      <c r="Q95" s="20"/>
      <c r="R95" s="28"/>
      <c r="S95" s="77"/>
      <c r="T95" s="75"/>
    </row>
    <row r="96" spans="1:20">
      <c r="A96" s="43"/>
      <c r="B96" s="107"/>
      <c r="C96" s="111"/>
      <c r="D96" s="109"/>
      <c r="E96" s="101"/>
      <c r="F96" s="107"/>
      <c r="G96" s="67"/>
      <c r="H96" s="29"/>
      <c r="I96" s="29"/>
      <c r="J96" s="29"/>
      <c r="K96" s="67"/>
      <c r="L96" s="29"/>
      <c r="M96" s="29"/>
      <c r="N96" s="29"/>
      <c r="O96" s="30"/>
      <c r="P96" s="28"/>
      <c r="Q96" s="20"/>
      <c r="R96" s="28"/>
      <c r="S96" s="77"/>
      <c r="T96" s="75"/>
    </row>
    <row r="97" spans="1:20">
      <c r="A97" s="43"/>
      <c r="B97" s="107"/>
      <c r="C97" s="111"/>
      <c r="D97" s="109"/>
      <c r="E97" s="101"/>
      <c r="F97" s="107"/>
      <c r="G97" s="67"/>
      <c r="H97" s="29"/>
      <c r="I97" s="67"/>
      <c r="J97" s="29"/>
      <c r="K97" s="67"/>
      <c r="L97" s="29"/>
      <c r="M97" s="29"/>
      <c r="N97" s="29"/>
      <c r="O97" s="30"/>
      <c r="P97" s="28"/>
      <c r="Q97" s="20"/>
      <c r="R97" s="28"/>
      <c r="S97" s="77"/>
      <c r="T97" s="75"/>
    </row>
    <row r="98" spans="1:20">
      <c r="A98" s="43"/>
      <c r="B98" s="107"/>
      <c r="C98" s="111"/>
      <c r="D98" s="109"/>
      <c r="E98" s="101"/>
      <c r="F98" s="107"/>
      <c r="G98" s="67"/>
      <c r="H98" s="29"/>
      <c r="I98" s="67"/>
      <c r="J98" s="29"/>
      <c r="K98" s="67"/>
      <c r="L98" s="29"/>
      <c r="M98" s="29"/>
      <c r="N98" s="29"/>
      <c r="O98" s="30"/>
      <c r="P98" s="28"/>
      <c r="Q98" s="20"/>
      <c r="R98" s="28"/>
      <c r="S98" s="77"/>
      <c r="T98" s="75"/>
    </row>
    <row r="99" spans="1:20">
      <c r="A99" s="43"/>
      <c r="B99" s="112"/>
      <c r="C99" s="108"/>
      <c r="D99" s="109"/>
      <c r="E99" s="101"/>
      <c r="F99" s="107"/>
      <c r="G99" s="67"/>
      <c r="H99" s="29"/>
      <c r="I99" s="67"/>
      <c r="J99" s="29"/>
      <c r="K99" s="67"/>
      <c r="L99" s="29"/>
      <c r="M99" s="29"/>
      <c r="N99" s="29"/>
      <c r="O99" s="30"/>
      <c r="P99" s="28"/>
      <c r="Q99" s="20"/>
      <c r="R99" s="28"/>
      <c r="S99" s="77"/>
      <c r="T99" s="75"/>
    </row>
    <row r="100" spans="1:20">
      <c r="A100" s="43"/>
      <c r="B100" s="107"/>
      <c r="C100" s="50"/>
      <c r="D100" s="109"/>
      <c r="E100" s="101"/>
      <c r="F100" s="107"/>
      <c r="G100" s="67"/>
      <c r="H100" s="29"/>
      <c r="I100" s="67"/>
      <c r="J100" s="29"/>
      <c r="K100" s="67"/>
      <c r="L100" s="29"/>
      <c r="M100" s="29"/>
      <c r="N100" s="29"/>
      <c r="O100" s="30"/>
      <c r="P100" s="28"/>
      <c r="Q100" s="20"/>
      <c r="R100" s="28"/>
      <c r="S100" s="77"/>
      <c r="T100" s="75"/>
    </row>
    <row r="101" spans="1:20">
      <c r="A101" s="43"/>
      <c r="B101" s="107"/>
      <c r="C101" s="50"/>
      <c r="D101" s="109"/>
      <c r="E101" s="101"/>
      <c r="F101" s="107"/>
      <c r="G101" s="67"/>
      <c r="H101" s="29"/>
      <c r="I101" s="67"/>
      <c r="J101" s="29"/>
      <c r="K101" s="67"/>
      <c r="L101" s="29"/>
      <c r="M101" s="29"/>
      <c r="N101" s="29"/>
      <c r="O101" s="30"/>
      <c r="P101" s="28"/>
      <c r="Q101" s="20"/>
      <c r="R101" s="28"/>
      <c r="S101" s="77"/>
      <c r="T101" s="75"/>
    </row>
    <row r="102" spans="1:20">
      <c r="A102" s="43"/>
      <c r="B102" s="112"/>
      <c r="C102" s="50"/>
      <c r="D102" s="109"/>
      <c r="E102" s="101"/>
      <c r="F102" s="107"/>
      <c r="G102" s="67"/>
      <c r="H102" s="29"/>
      <c r="I102" s="67"/>
      <c r="J102" s="29"/>
      <c r="K102" s="67"/>
      <c r="L102" s="29"/>
      <c r="M102" s="29"/>
      <c r="N102" s="29"/>
      <c r="O102" s="30"/>
      <c r="P102" s="28"/>
      <c r="Q102" s="20"/>
      <c r="R102" s="28"/>
      <c r="S102" s="77"/>
      <c r="T102" s="75"/>
    </row>
    <row r="103" spans="1:20">
      <c r="A103" s="43"/>
      <c r="B103" s="107"/>
      <c r="C103" s="88"/>
      <c r="D103" s="109"/>
      <c r="E103" s="101"/>
      <c r="F103" s="107"/>
      <c r="G103" s="67"/>
      <c r="H103" s="29"/>
      <c r="I103" s="67"/>
      <c r="J103" s="29"/>
      <c r="K103" s="67"/>
      <c r="L103" s="29"/>
      <c r="M103" s="29"/>
      <c r="N103" s="29"/>
      <c r="O103" s="30"/>
      <c r="P103" s="28"/>
      <c r="Q103" s="20"/>
      <c r="R103" s="28"/>
      <c r="S103" s="77"/>
      <c r="T103" s="75"/>
    </row>
    <row r="104" spans="1:20">
      <c r="A104" s="43"/>
      <c r="B104" s="112"/>
      <c r="C104" s="88"/>
      <c r="D104" s="109"/>
      <c r="E104" s="101"/>
      <c r="F104" s="107"/>
      <c r="G104" s="67"/>
      <c r="H104" s="29"/>
      <c r="I104" s="67"/>
      <c r="J104" s="29"/>
      <c r="K104" s="67"/>
      <c r="L104" s="29"/>
      <c r="M104" s="29"/>
      <c r="N104" s="29"/>
      <c r="O104" s="30"/>
      <c r="P104" s="28"/>
      <c r="Q104" s="20"/>
      <c r="R104" s="28"/>
      <c r="S104" s="77"/>
      <c r="T104" s="75"/>
    </row>
    <row r="105" spans="1:20">
      <c r="A105" s="43"/>
      <c r="B105" s="107"/>
      <c r="C105" s="50"/>
      <c r="D105" s="109"/>
      <c r="E105" s="44"/>
      <c r="F105" s="107"/>
      <c r="G105" s="67"/>
      <c r="H105" s="29"/>
      <c r="I105" s="29"/>
      <c r="J105" s="29"/>
      <c r="K105" s="29"/>
      <c r="L105" s="29"/>
      <c r="M105" s="29"/>
      <c r="N105" s="29"/>
      <c r="O105" s="30"/>
      <c r="P105" s="28"/>
      <c r="Q105" s="20"/>
      <c r="R105" s="28"/>
      <c r="S105" s="77"/>
      <c r="T105" s="75"/>
    </row>
    <row r="106" spans="1:20">
      <c r="A106" s="43"/>
      <c r="B106" s="112"/>
      <c r="C106" s="178"/>
      <c r="D106" s="107"/>
      <c r="E106" s="107"/>
      <c r="F106" s="107"/>
      <c r="G106" s="101"/>
      <c r="H106" s="29"/>
      <c r="I106" s="101"/>
      <c r="J106" s="29"/>
      <c r="K106" s="101"/>
      <c r="L106" s="29"/>
      <c r="M106" s="29"/>
      <c r="N106" s="29"/>
      <c r="O106" s="30"/>
      <c r="P106" s="28"/>
      <c r="Q106" s="20"/>
      <c r="R106" s="28"/>
      <c r="S106" s="77"/>
      <c r="T106" s="75"/>
    </row>
    <row r="107" spans="1:20">
      <c r="A107" s="43"/>
      <c r="B107" s="112"/>
      <c r="C107" s="178"/>
      <c r="D107" s="107"/>
      <c r="E107" s="107"/>
      <c r="F107" s="107"/>
      <c r="G107" s="101"/>
      <c r="H107" s="29"/>
      <c r="I107" s="101"/>
      <c r="J107" s="29"/>
      <c r="K107" s="101"/>
      <c r="L107" s="29"/>
      <c r="M107" s="29"/>
      <c r="N107" s="29"/>
      <c r="O107" s="30"/>
      <c r="P107" s="28"/>
      <c r="Q107" s="20"/>
      <c r="R107" s="28"/>
      <c r="S107" s="77"/>
      <c r="T107" s="75"/>
    </row>
    <row r="108" spans="1:20">
      <c r="A108" s="43"/>
      <c r="B108" s="112"/>
      <c r="C108" s="178"/>
      <c r="D108" s="179"/>
      <c r="E108" s="107"/>
      <c r="F108" s="170"/>
      <c r="G108" s="101"/>
      <c r="H108" s="29"/>
      <c r="I108" s="101"/>
      <c r="J108" s="29"/>
      <c r="K108" s="101"/>
      <c r="L108" s="29"/>
      <c r="M108" s="29"/>
      <c r="N108" s="29"/>
      <c r="O108" s="30"/>
      <c r="P108" s="28"/>
      <c r="Q108" s="20"/>
      <c r="R108" s="28"/>
      <c r="S108" s="77"/>
      <c r="T108" s="75"/>
    </row>
    <row r="109" spans="1:20">
      <c r="A109" s="43"/>
      <c r="B109" s="112"/>
      <c r="C109" s="178"/>
      <c r="D109" s="179"/>
      <c r="E109" s="107"/>
      <c r="F109" s="170"/>
      <c r="G109" s="101"/>
      <c r="H109" s="29"/>
      <c r="I109" s="101"/>
      <c r="J109" s="29"/>
      <c r="K109" s="101"/>
      <c r="L109" s="29"/>
      <c r="M109" s="29"/>
      <c r="N109" s="29"/>
      <c r="O109" s="30"/>
      <c r="P109" s="28"/>
      <c r="Q109" s="20"/>
      <c r="R109" s="28"/>
      <c r="S109" s="77"/>
      <c r="T109" s="75"/>
    </row>
    <row r="110" spans="1:20">
      <c r="A110" s="43"/>
      <c r="B110" s="107"/>
      <c r="C110" s="178"/>
      <c r="D110" s="179"/>
      <c r="E110" s="107"/>
      <c r="F110" s="170"/>
      <c r="G110" s="101"/>
      <c r="H110" s="29"/>
      <c r="I110" s="101"/>
      <c r="J110" s="29"/>
      <c r="K110" s="101"/>
      <c r="L110" s="29"/>
      <c r="M110" s="29"/>
      <c r="N110" s="29"/>
      <c r="O110" s="30"/>
      <c r="P110" s="28"/>
      <c r="Q110" s="20"/>
      <c r="R110" s="28"/>
      <c r="S110" s="77"/>
      <c r="T110" s="75"/>
    </row>
    <row r="111" spans="1:20">
      <c r="A111" s="43"/>
      <c r="B111" s="49"/>
      <c r="C111" s="169"/>
      <c r="D111" s="42"/>
      <c r="E111" s="42"/>
      <c r="F111" s="42"/>
      <c r="G111" s="44"/>
      <c r="H111" s="29"/>
      <c r="I111" s="44"/>
      <c r="J111" s="29"/>
      <c r="K111" s="44"/>
      <c r="L111" s="29"/>
      <c r="M111" s="29"/>
      <c r="N111" s="29"/>
      <c r="O111" s="30"/>
      <c r="P111" s="28"/>
      <c r="Q111" s="20"/>
      <c r="R111" s="28"/>
      <c r="S111" s="77"/>
      <c r="T111" s="75"/>
    </row>
    <row r="112" spans="1:20">
      <c r="A112" s="43"/>
      <c r="B112" s="49"/>
      <c r="C112" s="169"/>
      <c r="D112" s="42"/>
      <c r="E112" s="42"/>
      <c r="F112" s="42"/>
      <c r="G112" s="44"/>
      <c r="H112" s="29"/>
      <c r="I112" s="44"/>
      <c r="J112" s="29"/>
      <c r="K112" s="44"/>
      <c r="L112" s="29"/>
      <c r="M112" s="29"/>
      <c r="N112" s="29"/>
      <c r="O112" s="30"/>
      <c r="P112" s="28"/>
      <c r="Q112" s="20"/>
      <c r="R112" s="28"/>
      <c r="S112" s="77"/>
      <c r="T112" s="75"/>
    </row>
    <row r="113" spans="1:20">
      <c r="A113" s="43"/>
      <c r="B113" s="42"/>
      <c r="C113" s="169"/>
      <c r="D113" s="42"/>
      <c r="E113" s="42"/>
      <c r="F113" s="42"/>
      <c r="G113" s="44"/>
      <c r="H113" s="29"/>
      <c r="I113" s="44"/>
      <c r="J113" s="29"/>
      <c r="K113" s="44"/>
      <c r="L113" s="29"/>
      <c r="M113" s="29"/>
      <c r="N113" s="29"/>
      <c r="O113" s="30"/>
      <c r="P113" s="28"/>
      <c r="Q113" s="20"/>
      <c r="R113" s="28"/>
      <c r="S113" s="77"/>
      <c r="T113" s="75"/>
    </row>
    <row r="114" spans="1:20">
      <c r="A114" s="43"/>
      <c r="B114" s="49"/>
      <c r="C114" s="50"/>
      <c r="D114" s="42"/>
      <c r="E114" s="44"/>
      <c r="F114" s="42"/>
      <c r="G114" s="67"/>
      <c r="H114" s="29"/>
      <c r="I114" s="29"/>
      <c r="J114" s="29"/>
      <c r="K114" s="67"/>
      <c r="L114" s="29"/>
      <c r="M114" s="29"/>
      <c r="N114" s="29"/>
      <c r="O114" s="30"/>
      <c r="P114" s="28"/>
      <c r="Q114" s="20"/>
      <c r="R114" s="28"/>
      <c r="S114" s="77"/>
      <c r="T114" s="75"/>
    </row>
    <row r="115" spans="1:20">
      <c r="A115" s="43"/>
      <c r="B115" s="49"/>
      <c r="C115" s="50"/>
      <c r="D115" s="42"/>
      <c r="E115" s="44"/>
      <c r="F115" s="42"/>
      <c r="G115" s="67"/>
      <c r="H115" s="29"/>
      <c r="I115" s="29"/>
      <c r="J115" s="29"/>
      <c r="K115" s="67"/>
      <c r="L115" s="29"/>
      <c r="M115" s="29"/>
      <c r="N115" s="29"/>
      <c r="O115" s="30"/>
      <c r="P115" s="28"/>
      <c r="Q115" s="20"/>
      <c r="R115" s="28"/>
      <c r="S115" s="77"/>
      <c r="T115" s="75"/>
    </row>
    <row r="116" spans="1:20">
      <c r="A116" s="43"/>
      <c r="B116" s="42"/>
      <c r="C116" s="50"/>
      <c r="D116" s="42"/>
      <c r="E116" s="44"/>
      <c r="F116" s="42"/>
      <c r="G116" s="67"/>
      <c r="H116" s="29"/>
      <c r="I116" s="29"/>
      <c r="J116" s="29"/>
      <c r="K116" s="67"/>
      <c r="L116" s="29"/>
      <c r="M116" s="29"/>
      <c r="N116" s="29"/>
      <c r="O116" s="30"/>
      <c r="P116" s="28"/>
      <c r="Q116" s="20"/>
      <c r="R116" s="28"/>
      <c r="S116" s="77"/>
      <c r="T116" s="75"/>
    </row>
    <row r="117" spans="1:20">
      <c r="A117" s="43"/>
      <c r="B117" s="49"/>
      <c r="C117" s="50"/>
      <c r="D117" s="42"/>
      <c r="E117" s="44"/>
      <c r="F117" s="42"/>
      <c r="G117" s="67"/>
      <c r="H117" s="29"/>
      <c r="I117" s="29"/>
      <c r="J117" s="29"/>
      <c r="K117" s="67"/>
      <c r="L117" s="29"/>
      <c r="M117" s="29"/>
      <c r="N117" s="29"/>
      <c r="O117" s="30"/>
      <c r="P117" s="28"/>
      <c r="Q117" s="20"/>
      <c r="R117" s="28"/>
      <c r="S117" s="77"/>
      <c r="T117" s="75"/>
    </row>
    <row r="118" spans="1:20">
      <c r="A118" s="43"/>
      <c r="B118" s="49"/>
      <c r="C118" s="50"/>
      <c r="D118" s="42"/>
      <c r="E118" s="44"/>
      <c r="F118" s="42"/>
      <c r="G118" s="67"/>
      <c r="H118" s="29"/>
      <c r="I118" s="29"/>
      <c r="J118" s="29"/>
      <c r="K118" s="67"/>
      <c r="L118" s="29"/>
      <c r="M118" s="29"/>
      <c r="N118" s="29"/>
      <c r="O118" s="30"/>
      <c r="P118" s="28"/>
      <c r="Q118" s="20"/>
      <c r="R118" s="28"/>
      <c r="S118" s="77"/>
      <c r="T118" s="75"/>
    </row>
    <row r="119" spans="1:20">
      <c r="A119" s="43"/>
      <c r="B119" s="49"/>
      <c r="C119" s="50"/>
      <c r="D119" s="42"/>
      <c r="E119" s="44"/>
      <c r="F119" s="42"/>
      <c r="G119" s="67"/>
      <c r="H119" s="29"/>
      <c r="I119" s="29"/>
      <c r="J119" s="29"/>
      <c r="K119" s="29"/>
      <c r="L119" s="29"/>
      <c r="M119" s="29"/>
      <c r="N119" s="29"/>
      <c r="O119" s="30"/>
      <c r="P119" s="28"/>
      <c r="Q119" s="20"/>
      <c r="R119" s="28"/>
      <c r="S119" s="77"/>
      <c r="T119" s="75"/>
    </row>
    <row r="120" spans="1:20">
      <c r="A120" s="43"/>
      <c r="B120" s="49"/>
      <c r="C120" s="182"/>
      <c r="D120" s="42"/>
      <c r="E120" s="44"/>
      <c r="F120" s="42"/>
      <c r="G120" s="67"/>
      <c r="H120" s="29"/>
      <c r="I120" s="29"/>
      <c r="J120" s="29"/>
      <c r="K120" s="186"/>
      <c r="L120" s="29"/>
      <c r="M120" s="29"/>
      <c r="N120" s="29"/>
      <c r="O120" s="30"/>
      <c r="P120" s="28"/>
      <c r="Q120" s="20"/>
      <c r="R120" s="28"/>
      <c r="S120" s="77"/>
      <c r="T120" s="75"/>
    </row>
    <row r="121" spans="1:20" ht="38.25" customHeight="1">
      <c r="A121" s="43"/>
      <c r="B121" s="49"/>
      <c r="C121" s="183"/>
      <c r="D121" s="42"/>
      <c r="E121" s="44"/>
      <c r="F121" s="42"/>
      <c r="G121" s="64"/>
      <c r="H121" s="29"/>
      <c r="I121" s="29"/>
      <c r="J121" s="29"/>
      <c r="K121" s="29"/>
      <c r="L121" s="29"/>
      <c r="M121" s="29"/>
      <c r="N121" s="29"/>
      <c r="O121" s="30"/>
      <c r="P121" s="28"/>
      <c r="Q121" s="20"/>
      <c r="R121" s="28"/>
      <c r="S121" s="77"/>
      <c r="T121" s="75"/>
    </row>
    <row r="122" spans="1:20" ht="21" customHeight="1">
      <c r="A122" s="43"/>
      <c r="B122" s="49"/>
      <c r="C122" s="183"/>
      <c r="D122" s="42"/>
      <c r="E122" s="44"/>
      <c r="F122" s="42"/>
      <c r="G122" s="64"/>
      <c r="H122" s="29"/>
      <c r="I122" s="64"/>
      <c r="J122" s="29"/>
      <c r="K122" s="64"/>
      <c r="L122" s="29"/>
      <c r="M122" s="29"/>
      <c r="N122" s="29"/>
      <c r="O122" s="30"/>
      <c r="P122" s="28"/>
      <c r="Q122" s="20"/>
      <c r="R122" s="28"/>
      <c r="S122" s="77"/>
      <c r="T122" s="75"/>
    </row>
    <row r="123" spans="1:20" ht="17.25" customHeight="1">
      <c r="A123" s="43"/>
      <c r="B123" s="49"/>
      <c r="C123" s="183"/>
      <c r="D123" s="42"/>
      <c r="E123" s="44"/>
      <c r="F123" s="42"/>
      <c r="G123" s="64"/>
      <c r="H123" s="29"/>
      <c r="I123" s="64"/>
      <c r="J123" s="29"/>
      <c r="K123" s="64"/>
      <c r="L123" s="29"/>
      <c r="M123" s="29"/>
      <c r="N123" s="29"/>
      <c r="O123" s="30"/>
      <c r="P123" s="28"/>
      <c r="Q123" s="20"/>
      <c r="R123" s="28"/>
      <c r="S123" s="77"/>
      <c r="T123" s="75"/>
    </row>
    <row r="124" spans="1:20" ht="29.25" customHeight="1">
      <c r="A124" s="43"/>
      <c r="B124" s="42"/>
      <c r="C124" s="183"/>
      <c r="D124" s="42"/>
      <c r="E124" s="44"/>
      <c r="F124" s="42"/>
      <c r="G124" s="64"/>
      <c r="H124" s="29"/>
      <c r="I124" s="64"/>
      <c r="J124" s="29"/>
      <c r="K124" s="64"/>
      <c r="L124" s="29"/>
      <c r="M124" s="29"/>
      <c r="N124" s="29"/>
      <c r="O124" s="30"/>
      <c r="P124" s="28"/>
      <c r="Q124" s="20"/>
      <c r="R124" s="28"/>
      <c r="S124" s="77"/>
      <c r="T124" s="75"/>
    </row>
    <row r="125" spans="1:20" ht="24" customHeight="1">
      <c r="A125" s="188"/>
      <c r="B125" s="73"/>
      <c r="C125" s="184"/>
      <c r="D125" s="42"/>
      <c r="E125" s="18"/>
      <c r="F125" s="42"/>
      <c r="G125" s="64"/>
      <c r="H125" s="29"/>
      <c r="I125" s="64"/>
      <c r="J125" s="29"/>
      <c r="K125" s="64"/>
      <c r="L125" s="29"/>
      <c r="M125" s="29"/>
      <c r="N125" s="29"/>
      <c r="O125" s="30"/>
      <c r="P125" s="28"/>
      <c r="Q125" s="20"/>
      <c r="R125" s="28"/>
      <c r="S125" s="77"/>
      <c r="T125" s="75"/>
    </row>
    <row r="126" spans="1:20">
      <c r="G126" s="70"/>
      <c r="H126" s="70"/>
      <c r="I126" s="70"/>
      <c r="J126" s="70"/>
      <c r="K126" s="70"/>
      <c r="L126" s="70"/>
      <c r="M126" s="70"/>
      <c r="N126" s="70"/>
      <c r="O126" s="70"/>
      <c r="P126" s="71"/>
      <c r="Q126" s="72"/>
      <c r="R126" s="72"/>
      <c r="S126" s="72"/>
      <c r="T126" s="72"/>
    </row>
  </sheetData>
  <sortState ref="A5:P80">
    <sortCondition descending="1" ref="P5:P80"/>
  </sortState>
  <mergeCells count="14">
    <mergeCell ref="S2:S4"/>
    <mergeCell ref="T2:T4"/>
    <mergeCell ref="G3:K3"/>
    <mergeCell ref="M3:O3"/>
    <mergeCell ref="F2:F4"/>
    <mergeCell ref="G2:O2"/>
    <mergeCell ref="A1:R1"/>
    <mergeCell ref="A2:A4"/>
    <mergeCell ref="B2:B4"/>
    <mergeCell ref="C2:C4"/>
    <mergeCell ref="D2:D4"/>
    <mergeCell ref="E2:E4"/>
    <mergeCell ref="Q2:Q4"/>
    <mergeCell ref="R2:R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юноши 7-8 кл </vt:lpstr>
      <vt:lpstr>девушки 7-8 кл</vt:lpstr>
      <vt:lpstr>юноши 7-8 кл. </vt:lpstr>
      <vt:lpstr>девушки 7-8 кл.</vt:lpstr>
      <vt:lpstr>юноши 9-11 кл. </vt:lpstr>
      <vt:lpstr>девушки 9-11 кл.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Славик</dc:creator>
  <cp:lastModifiedBy>Экзамен</cp:lastModifiedBy>
  <dcterms:created xsi:type="dcterms:W3CDTF">2015-06-05T18:19:34Z</dcterms:created>
  <dcterms:modified xsi:type="dcterms:W3CDTF">2021-12-20T10:01:11Z</dcterms:modified>
</cp:coreProperties>
</file>