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"/>
    </mc:Choice>
  </mc:AlternateContent>
  <bookViews>
    <workbookView xWindow="0" yWindow="0" windowWidth="28800" windowHeight="11535" activeTab="5"/>
  </bookViews>
  <sheets>
    <sheet name="юноши 5-6 кл " sheetId="7" r:id="rId1"/>
    <sheet name="девушки 5-6 кл" sheetId="1" r:id="rId2"/>
    <sheet name="юноши 7-8 кл. " sheetId="8" r:id="rId3"/>
    <sheet name="девушки 7-8 кл." sheetId="2" r:id="rId4"/>
    <sheet name="юноши 9-11 кл. " sheetId="9" r:id="rId5"/>
    <sheet name="девушки 9-11 кл." sheetId="3" r:id="rId6"/>
  </sheets>
  <definedNames>
    <definedName name="_xlnm._FilterDatabase" localSheetId="1" hidden="1">'девушки 5-6 кл'!$A$2:$P$48</definedName>
    <definedName name="_xlnm._FilterDatabase" localSheetId="3" hidden="1">'девушки 7-8 кл.'!$A$2:$N$101</definedName>
    <definedName name="_xlnm._FilterDatabase" localSheetId="5" hidden="1">'девушки 9-11 кл.'!$A$2:$J$71</definedName>
    <definedName name="_xlnm._FilterDatabase" localSheetId="0" hidden="1">'юноши 5-6 кл '!$A$1:$T$125</definedName>
    <definedName name="_xlnm._FilterDatabase" localSheetId="2" hidden="1">'юноши 7-8 кл. '!$A$2:$N$98</definedName>
    <definedName name="_xlnm._FilterDatabase" localSheetId="4" hidden="1">'юноши 9-11 кл. '!$A$2:$J$73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4" i="7" l="1"/>
  <c r="M131" i="3"/>
  <c r="N131" i="3"/>
  <c r="M60" i="3"/>
  <c r="N60" i="3"/>
  <c r="M100" i="3"/>
  <c r="N100" i="3"/>
  <c r="M78" i="3"/>
  <c r="N78" i="3"/>
  <c r="M83" i="3"/>
  <c r="N83" i="3"/>
  <c r="M51" i="3"/>
  <c r="N51" i="3"/>
  <c r="M90" i="3"/>
  <c r="N90" i="3"/>
  <c r="M75" i="3"/>
  <c r="N75" i="3"/>
  <c r="M97" i="3"/>
  <c r="N97" i="3"/>
  <c r="M114" i="3"/>
  <c r="N114" i="3"/>
  <c r="M101" i="3"/>
  <c r="N101" i="3"/>
  <c r="M86" i="3"/>
  <c r="N86" i="3"/>
  <c r="M84" i="3"/>
  <c r="N84" i="3"/>
  <c r="M85" i="3"/>
  <c r="N85" i="3"/>
  <c r="M38" i="3"/>
  <c r="N38" i="3"/>
  <c r="M41" i="3"/>
  <c r="N41" i="3"/>
  <c r="M59" i="3"/>
  <c r="N59" i="3"/>
  <c r="M48" i="3"/>
  <c r="N48" i="3"/>
  <c r="M35" i="3"/>
  <c r="N35" i="3"/>
  <c r="M118" i="3"/>
  <c r="N118" i="3"/>
  <c r="M72" i="3"/>
  <c r="N72" i="3"/>
  <c r="M10" i="3"/>
  <c r="N10" i="3"/>
  <c r="M87" i="3"/>
  <c r="N87" i="3"/>
  <c r="M67" i="3"/>
  <c r="N67" i="3"/>
  <c r="M54" i="3"/>
  <c r="N54" i="3"/>
  <c r="M61" i="3"/>
  <c r="N61" i="3"/>
  <c r="M58" i="3"/>
  <c r="N58" i="3"/>
  <c r="M62" i="3"/>
  <c r="N62" i="3"/>
  <c r="M66" i="3"/>
  <c r="N66" i="3"/>
  <c r="M73" i="3"/>
  <c r="N73" i="3"/>
  <c r="M125" i="3"/>
  <c r="N125" i="3"/>
  <c r="M126" i="3"/>
  <c r="N126" i="3"/>
  <c r="M127" i="3"/>
  <c r="N127" i="3"/>
  <c r="M123" i="3"/>
  <c r="N123" i="3"/>
  <c r="M23" i="3"/>
  <c r="N23" i="3"/>
  <c r="M6" i="3"/>
  <c r="N6" i="3"/>
  <c r="M113" i="3"/>
  <c r="N113" i="3"/>
  <c r="M116" i="3"/>
  <c r="N116" i="3"/>
  <c r="M110" i="3"/>
  <c r="N110" i="3"/>
  <c r="M96" i="3"/>
  <c r="N96" i="3"/>
  <c r="M91" i="3"/>
  <c r="N91" i="3"/>
  <c r="M80" i="3"/>
  <c r="N80" i="3"/>
  <c r="M49" i="3"/>
  <c r="N49" i="3"/>
  <c r="M69" i="3"/>
  <c r="N69" i="3"/>
  <c r="M22" i="3"/>
  <c r="N22" i="3"/>
  <c r="M79" i="3"/>
  <c r="N79" i="3"/>
  <c r="M27" i="3"/>
  <c r="N27" i="3"/>
  <c r="M53" i="3"/>
  <c r="N53" i="3"/>
  <c r="M65" i="3"/>
  <c r="N65" i="3"/>
  <c r="M16" i="3"/>
  <c r="N16" i="3"/>
  <c r="M18" i="3"/>
  <c r="N18" i="3"/>
  <c r="M128" i="3"/>
  <c r="N128" i="3"/>
  <c r="M124" i="3"/>
  <c r="N124" i="3"/>
  <c r="M129" i="3"/>
  <c r="N129" i="3"/>
  <c r="M74" i="3"/>
  <c r="N74" i="3"/>
  <c r="M42" i="3"/>
  <c r="N42" i="3"/>
  <c r="M25" i="3"/>
  <c r="N25" i="3"/>
  <c r="M24" i="3"/>
  <c r="N24" i="3"/>
  <c r="M52" i="3"/>
  <c r="N52" i="3"/>
  <c r="M45" i="3"/>
  <c r="N45" i="3"/>
  <c r="M103" i="3"/>
  <c r="N103" i="3"/>
  <c r="M76" i="3"/>
  <c r="N76" i="3"/>
  <c r="M82" i="3"/>
  <c r="N82" i="3"/>
  <c r="M26" i="3"/>
  <c r="N26" i="3"/>
  <c r="M11" i="3"/>
  <c r="N11" i="3"/>
  <c r="M37" i="3"/>
  <c r="N37" i="3"/>
  <c r="M34" i="3"/>
  <c r="N34" i="3"/>
  <c r="M14" i="3"/>
  <c r="N14" i="3"/>
  <c r="M28" i="3"/>
  <c r="N28" i="3"/>
  <c r="M7" i="3"/>
  <c r="N7" i="3"/>
  <c r="M15" i="3"/>
  <c r="N15" i="3"/>
  <c r="M32" i="3"/>
  <c r="N32" i="3"/>
  <c r="M36" i="3"/>
  <c r="N36" i="3"/>
  <c r="M31" i="3"/>
  <c r="N31" i="3"/>
  <c r="M70" i="3"/>
  <c r="N70" i="3"/>
  <c r="M40" i="3"/>
  <c r="N40" i="3"/>
  <c r="M20" i="3"/>
  <c r="N20" i="3"/>
  <c r="M71" i="3"/>
  <c r="N71" i="3"/>
  <c r="M107" i="3"/>
  <c r="N107" i="3"/>
  <c r="M108" i="3"/>
  <c r="N108" i="3"/>
  <c r="M44" i="3"/>
  <c r="N44" i="3"/>
  <c r="M46" i="3"/>
  <c r="N46" i="3"/>
  <c r="M19" i="3"/>
  <c r="N19" i="3"/>
  <c r="M119" i="3"/>
  <c r="N119" i="3"/>
  <c r="M92" i="3"/>
  <c r="N92" i="3"/>
  <c r="M102" i="3"/>
  <c r="N102" i="3"/>
  <c r="M64" i="3"/>
  <c r="N64" i="3"/>
  <c r="M55" i="3"/>
  <c r="N55" i="3"/>
  <c r="M99" i="3"/>
  <c r="N99" i="3"/>
  <c r="M104" i="3"/>
  <c r="N104" i="3"/>
  <c r="M111" i="3"/>
  <c r="N111" i="3"/>
  <c r="M81" i="3"/>
  <c r="N81" i="3"/>
  <c r="M88" i="3"/>
  <c r="N88" i="3"/>
  <c r="M98" i="3"/>
  <c r="N98" i="3"/>
  <c r="M89" i="3"/>
  <c r="N89" i="3"/>
  <c r="M105" i="3"/>
  <c r="N105" i="3"/>
  <c r="M94" i="3"/>
  <c r="N94" i="3"/>
  <c r="M5" i="3"/>
  <c r="N5" i="3"/>
  <c r="M9" i="3"/>
  <c r="N9" i="3"/>
  <c r="M30" i="3"/>
  <c r="N30" i="3"/>
  <c r="M122" i="3"/>
  <c r="N122" i="3"/>
  <c r="M121" i="3"/>
  <c r="N121" i="3"/>
  <c r="M56" i="3"/>
  <c r="N56" i="3"/>
  <c r="M68" i="3"/>
  <c r="N68" i="3"/>
  <c r="M120" i="3"/>
  <c r="N120" i="3"/>
  <c r="M8" i="3"/>
  <c r="N8" i="3"/>
  <c r="M47" i="3"/>
  <c r="N47" i="3"/>
  <c r="M43" i="3"/>
  <c r="N43" i="3"/>
  <c r="M33" i="3"/>
  <c r="N33" i="3"/>
  <c r="M50" i="3"/>
  <c r="N50" i="3"/>
  <c r="M17" i="3"/>
  <c r="N17" i="3"/>
  <c r="M29" i="3"/>
  <c r="N29" i="3"/>
  <c r="M21" i="3"/>
  <c r="N21" i="3"/>
  <c r="M39" i="3"/>
  <c r="N39" i="3"/>
  <c r="M12" i="3"/>
  <c r="N12" i="3"/>
  <c r="M13" i="3"/>
  <c r="N13" i="3"/>
  <c r="M57" i="3"/>
  <c r="N57" i="3"/>
  <c r="M63" i="3"/>
  <c r="N63" i="3"/>
  <c r="M77" i="3"/>
  <c r="N77" i="3"/>
  <c r="M106" i="3"/>
  <c r="N106" i="3"/>
  <c r="M109" i="3"/>
  <c r="N109" i="3"/>
  <c r="M95" i="3"/>
  <c r="N95" i="3"/>
  <c r="M117" i="3"/>
  <c r="N117" i="3"/>
  <c r="M112" i="3"/>
  <c r="N112" i="3"/>
  <c r="M115" i="3"/>
  <c r="N115" i="3"/>
  <c r="M93" i="3"/>
  <c r="N93" i="3"/>
  <c r="L131" i="3"/>
  <c r="O131" i="3" s="1"/>
  <c r="L60" i="3"/>
  <c r="L100" i="3"/>
  <c r="L78" i="3"/>
  <c r="L83" i="3"/>
  <c r="L51" i="3"/>
  <c r="L90" i="3"/>
  <c r="L75" i="3"/>
  <c r="L97" i="3"/>
  <c r="L114" i="3"/>
  <c r="L101" i="3"/>
  <c r="L86" i="3"/>
  <c r="L84" i="3"/>
  <c r="L85" i="3"/>
  <c r="L38" i="3"/>
  <c r="L41" i="3"/>
  <c r="L59" i="3"/>
  <c r="L48" i="3"/>
  <c r="L35" i="3"/>
  <c r="L118" i="3"/>
  <c r="L72" i="3"/>
  <c r="L10" i="3"/>
  <c r="L87" i="3"/>
  <c r="L67" i="3"/>
  <c r="L54" i="3"/>
  <c r="L61" i="3"/>
  <c r="L58" i="3"/>
  <c r="L62" i="3"/>
  <c r="L66" i="3"/>
  <c r="L73" i="3"/>
  <c r="L125" i="3"/>
  <c r="O125" i="3" s="1"/>
  <c r="L126" i="3"/>
  <c r="O126" i="3" s="1"/>
  <c r="L127" i="3"/>
  <c r="O127" i="3" s="1"/>
  <c r="L123" i="3"/>
  <c r="O123" i="3" s="1"/>
  <c r="L23" i="3"/>
  <c r="L6" i="3"/>
  <c r="L113" i="3"/>
  <c r="L116" i="3"/>
  <c r="L110" i="3"/>
  <c r="L96" i="3"/>
  <c r="L91" i="3"/>
  <c r="L80" i="3"/>
  <c r="L49" i="3"/>
  <c r="L69" i="3"/>
  <c r="L22" i="3"/>
  <c r="L79" i="3"/>
  <c r="L27" i="3"/>
  <c r="L53" i="3"/>
  <c r="L65" i="3"/>
  <c r="L16" i="3"/>
  <c r="L18" i="3"/>
  <c r="L128" i="3"/>
  <c r="O128" i="3" s="1"/>
  <c r="L124" i="3"/>
  <c r="O124" i="3" s="1"/>
  <c r="L129" i="3"/>
  <c r="O129" i="3" s="1"/>
  <c r="L74" i="3"/>
  <c r="L42" i="3"/>
  <c r="L25" i="3"/>
  <c r="L24" i="3"/>
  <c r="L52" i="3"/>
  <c r="L45" i="3"/>
  <c r="L103" i="3"/>
  <c r="L76" i="3"/>
  <c r="L82" i="3"/>
  <c r="L26" i="3"/>
  <c r="L11" i="3"/>
  <c r="L37" i="3"/>
  <c r="L34" i="3"/>
  <c r="L14" i="3"/>
  <c r="L28" i="3"/>
  <c r="L7" i="3"/>
  <c r="L15" i="3"/>
  <c r="L32" i="3"/>
  <c r="L36" i="3"/>
  <c r="L31" i="3"/>
  <c r="L70" i="3"/>
  <c r="L40" i="3"/>
  <c r="L20" i="3"/>
  <c r="L71" i="3"/>
  <c r="L107" i="3"/>
  <c r="L108" i="3"/>
  <c r="L44" i="3"/>
  <c r="L46" i="3"/>
  <c r="L19" i="3"/>
  <c r="L119" i="3"/>
  <c r="L92" i="3"/>
  <c r="L102" i="3"/>
  <c r="L64" i="3"/>
  <c r="L55" i="3"/>
  <c r="L99" i="3"/>
  <c r="L104" i="3"/>
  <c r="L111" i="3"/>
  <c r="L81" i="3"/>
  <c r="L88" i="3"/>
  <c r="L98" i="3"/>
  <c r="L89" i="3"/>
  <c r="L105" i="3"/>
  <c r="L94" i="3"/>
  <c r="L5" i="3"/>
  <c r="L9" i="3"/>
  <c r="L30" i="3"/>
  <c r="L122" i="3"/>
  <c r="O122" i="3" s="1"/>
  <c r="L121" i="3"/>
  <c r="O121" i="3" s="1"/>
  <c r="L56" i="3"/>
  <c r="L68" i="3"/>
  <c r="L120" i="3"/>
  <c r="L8" i="3"/>
  <c r="L47" i="3"/>
  <c r="L43" i="3"/>
  <c r="L33" i="3"/>
  <c r="L50" i="3"/>
  <c r="L17" i="3"/>
  <c r="L29" i="3"/>
  <c r="L21" i="3"/>
  <c r="L39" i="3"/>
  <c r="L12" i="3"/>
  <c r="L13" i="3"/>
  <c r="L57" i="3"/>
  <c r="L63" i="3"/>
  <c r="L77" i="3"/>
  <c r="L106" i="3"/>
  <c r="L109" i="3"/>
  <c r="L95" i="3"/>
  <c r="L117" i="3"/>
  <c r="L112" i="3"/>
  <c r="L115" i="3"/>
  <c r="L93" i="3"/>
  <c r="M132" i="2"/>
  <c r="N132" i="2"/>
  <c r="M35" i="2"/>
  <c r="N35" i="2"/>
  <c r="M95" i="2"/>
  <c r="N95" i="2"/>
  <c r="M80" i="2"/>
  <c r="N80" i="2"/>
  <c r="M135" i="2"/>
  <c r="N135" i="2"/>
  <c r="M159" i="2"/>
  <c r="N159" i="2"/>
  <c r="M160" i="2"/>
  <c r="N160" i="2"/>
  <c r="M162" i="2"/>
  <c r="N162" i="2"/>
  <c r="M175" i="2"/>
  <c r="N175" i="2"/>
  <c r="M161" i="2"/>
  <c r="N161" i="2"/>
  <c r="M156" i="2"/>
  <c r="N156" i="2"/>
  <c r="M74" i="2"/>
  <c r="N74" i="2"/>
  <c r="M101" i="2"/>
  <c r="N101" i="2"/>
  <c r="M117" i="2"/>
  <c r="N117" i="2"/>
  <c r="M111" i="2"/>
  <c r="N111" i="2"/>
  <c r="M119" i="2"/>
  <c r="N119" i="2"/>
  <c r="M25" i="2"/>
  <c r="N25" i="2"/>
  <c r="M49" i="2"/>
  <c r="N49" i="2"/>
  <c r="M29" i="2"/>
  <c r="N29" i="2"/>
  <c r="M17" i="2"/>
  <c r="N17" i="2"/>
  <c r="M66" i="2"/>
  <c r="N66" i="2"/>
  <c r="M75" i="2"/>
  <c r="N75" i="2"/>
  <c r="M32" i="2"/>
  <c r="N32" i="2"/>
  <c r="M26" i="2"/>
  <c r="N26" i="2"/>
  <c r="M118" i="2"/>
  <c r="N118" i="2"/>
  <c r="M105" i="2"/>
  <c r="N105" i="2"/>
  <c r="M107" i="2"/>
  <c r="N107" i="2"/>
  <c r="M167" i="2"/>
  <c r="N167" i="2"/>
  <c r="M173" i="2"/>
  <c r="N173" i="2"/>
  <c r="M168" i="2"/>
  <c r="N168" i="2"/>
  <c r="M176" i="2"/>
  <c r="N176" i="2"/>
  <c r="M178" i="2"/>
  <c r="N178" i="2"/>
  <c r="M169" i="2"/>
  <c r="N169" i="2"/>
  <c r="M177" i="2"/>
  <c r="N177" i="2"/>
  <c r="M179" i="2"/>
  <c r="N179" i="2"/>
  <c r="M170" i="2"/>
  <c r="N170" i="2"/>
  <c r="M164" i="2"/>
  <c r="N164" i="2"/>
  <c r="M165" i="2"/>
  <c r="N165" i="2"/>
  <c r="M171" i="2"/>
  <c r="N171" i="2"/>
  <c r="M174" i="2"/>
  <c r="N174" i="2"/>
  <c r="M172" i="2"/>
  <c r="N172" i="2"/>
  <c r="M14" i="2"/>
  <c r="N14" i="2"/>
  <c r="M33" i="2"/>
  <c r="N33" i="2"/>
  <c r="M34" i="2"/>
  <c r="N34" i="2"/>
  <c r="M30" i="2"/>
  <c r="N30" i="2"/>
  <c r="M47" i="2"/>
  <c r="N47" i="2"/>
  <c r="M51" i="2"/>
  <c r="N51" i="2"/>
  <c r="M19" i="2"/>
  <c r="N19" i="2"/>
  <c r="M149" i="2"/>
  <c r="N149" i="2"/>
  <c r="M131" i="2"/>
  <c r="N131" i="2"/>
  <c r="M137" i="2"/>
  <c r="N137" i="2"/>
  <c r="M125" i="2"/>
  <c r="N125" i="2"/>
  <c r="M104" i="2"/>
  <c r="N104" i="2"/>
  <c r="M143" i="2"/>
  <c r="N143" i="2"/>
  <c r="M48" i="2"/>
  <c r="N48" i="2"/>
  <c r="M146" i="2"/>
  <c r="N146" i="2"/>
  <c r="M21" i="2"/>
  <c r="N21" i="2"/>
  <c r="M112" i="2"/>
  <c r="N112" i="2"/>
  <c r="M94" i="2"/>
  <c r="N94" i="2"/>
  <c r="M88" i="2"/>
  <c r="N88" i="2"/>
  <c r="M69" i="2"/>
  <c r="N69" i="2"/>
  <c r="M128" i="2"/>
  <c r="N128" i="2"/>
  <c r="M126" i="2"/>
  <c r="N126" i="2"/>
  <c r="M122" i="2"/>
  <c r="N122" i="2"/>
  <c r="M133" i="2"/>
  <c r="N133" i="2"/>
  <c r="M89" i="2"/>
  <c r="N89" i="2"/>
  <c r="M145" i="2"/>
  <c r="N145" i="2"/>
  <c r="M39" i="2"/>
  <c r="N39" i="2"/>
  <c r="M109" i="2"/>
  <c r="N109" i="2"/>
  <c r="M81" i="2"/>
  <c r="N81" i="2"/>
  <c r="M103" i="2"/>
  <c r="N103" i="2"/>
  <c r="M127" i="2"/>
  <c r="N127" i="2"/>
  <c r="M130" i="2"/>
  <c r="N130" i="2"/>
  <c r="M180" i="2"/>
  <c r="N180" i="2"/>
  <c r="M139" i="2"/>
  <c r="N139" i="2"/>
  <c r="M150" i="2"/>
  <c r="N150" i="2"/>
  <c r="M134" i="2"/>
  <c r="N134" i="2"/>
  <c r="M41" i="2"/>
  <c r="N41" i="2"/>
  <c r="M154" i="2"/>
  <c r="N154" i="2"/>
  <c r="M71" i="2"/>
  <c r="N71" i="2"/>
  <c r="M61" i="2"/>
  <c r="N61" i="2"/>
  <c r="M65" i="2"/>
  <c r="N65" i="2"/>
  <c r="M73" i="2"/>
  <c r="N73" i="2"/>
  <c r="M124" i="2"/>
  <c r="N124" i="2"/>
  <c r="M53" i="2"/>
  <c r="N53" i="2"/>
  <c r="M110" i="2"/>
  <c r="N110" i="2"/>
  <c r="M36" i="2"/>
  <c r="N36" i="2"/>
  <c r="M121" i="2"/>
  <c r="N121" i="2"/>
  <c r="M5" i="2"/>
  <c r="N5" i="2"/>
  <c r="M68" i="2"/>
  <c r="N68" i="2"/>
  <c r="M24" i="2"/>
  <c r="N24" i="2"/>
  <c r="M83" i="2"/>
  <c r="N83" i="2"/>
  <c r="M129" i="2"/>
  <c r="N129" i="2"/>
  <c r="M106" i="2"/>
  <c r="N106" i="2"/>
  <c r="M7" i="2"/>
  <c r="N7" i="2"/>
  <c r="M64" i="2"/>
  <c r="N64" i="2"/>
  <c r="M181" i="2"/>
  <c r="N181" i="2"/>
  <c r="M11" i="2"/>
  <c r="N11" i="2"/>
  <c r="M6" i="2"/>
  <c r="N6" i="2"/>
  <c r="M15" i="2"/>
  <c r="N15" i="2"/>
  <c r="M57" i="2"/>
  <c r="N57" i="2"/>
  <c r="M38" i="2"/>
  <c r="N38" i="2"/>
  <c r="M59" i="2"/>
  <c r="N59" i="2"/>
  <c r="M86" i="2"/>
  <c r="N86" i="2"/>
  <c r="M158" i="2"/>
  <c r="N158" i="2"/>
  <c r="M92" i="2"/>
  <c r="N92" i="2"/>
  <c r="M90" i="2"/>
  <c r="N90" i="2"/>
  <c r="M85" i="2"/>
  <c r="N85" i="2"/>
  <c r="M108" i="2"/>
  <c r="N108" i="2"/>
  <c r="M45" i="2"/>
  <c r="N45" i="2"/>
  <c r="M100" i="2"/>
  <c r="N100" i="2"/>
  <c r="M79" i="2"/>
  <c r="N79" i="2"/>
  <c r="M78" i="2"/>
  <c r="N78" i="2"/>
  <c r="M63" i="2"/>
  <c r="N63" i="2"/>
  <c r="M76" i="2"/>
  <c r="N76" i="2"/>
  <c r="M55" i="2"/>
  <c r="N55" i="2"/>
  <c r="M40" i="2"/>
  <c r="N40" i="2"/>
  <c r="M116" i="2"/>
  <c r="N116" i="2"/>
  <c r="M120" i="2"/>
  <c r="N120" i="2"/>
  <c r="M102" i="2"/>
  <c r="N102" i="2"/>
  <c r="M113" i="2"/>
  <c r="N113" i="2"/>
  <c r="M10" i="2"/>
  <c r="N10" i="2"/>
  <c r="M98" i="2"/>
  <c r="N98" i="2"/>
  <c r="M93" i="2"/>
  <c r="N93" i="2"/>
  <c r="M82" i="2"/>
  <c r="N82" i="2"/>
  <c r="M91" i="2"/>
  <c r="N91" i="2"/>
  <c r="M9" i="2"/>
  <c r="N9" i="2"/>
  <c r="M70" i="2"/>
  <c r="N70" i="2"/>
  <c r="M87" i="2"/>
  <c r="N87" i="2"/>
  <c r="M46" i="2"/>
  <c r="N46" i="2"/>
  <c r="M27" i="2"/>
  <c r="N27" i="2"/>
  <c r="M62" i="2"/>
  <c r="N62" i="2"/>
  <c r="M18" i="2"/>
  <c r="N18" i="2"/>
  <c r="M16" i="2"/>
  <c r="N16" i="2"/>
  <c r="M97" i="2"/>
  <c r="N97" i="2"/>
  <c r="M42" i="2"/>
  <c r="N42" i="2"/>
  <c r="M140" i="2"/>
  <c r="N140" i="2"/>
  <c r="M114" i="2"/>
  <c r="N114" i="2"/>
  <c r="M123" i="2"/>
  <c r="N123" i="2"/>
  <c r="M84" i="2"/>
  <c r="N84" i="2"/>
  <c r="M56" i="2"/>
  <c r="N56" i="2"/>
  <c r="M54" i="2"/>
  <c r="N54" i="2"/>
  <c r="M96" i="2"/>
  <c r="N96" i="2"/>
  <c r="M12" i="2"/>
  <c r="N12" i="2"/>
  <c r="M77" i="2"/>
  <c r="N77" i="2"/>
  <c r="M136" i="2"/>
  <c r="N136" i="2"/>
  <c r="M67" i="2"/>
  <c r="N67" i="2"/>
  <c r="M31" i="2"/>
  <c r="N31" i="2"/>
  <c r="M28" i="2"/>
  <c r="N28" i="2"/>
  <c r="M72" i="2"/>
  <c r="N72" i="2"/>
  <c r="M8" i="2"/>
  <c r="N8" i="2"/>
  <c r="M13" i="2"/>
  <c r="N13" i="2"/>
  <c r="M37" i="2"/>
  <c r="N37" i="2"/>
  <c r="M20" i="2"/>
  <c r="N20" i="2"/>
  <c r="M23" i="2"/>
  <c r="N23" i="2"/>
  <c r="M43" i="2"/>
  <c r="N43" i="2"/>
  <c r="M44" i="2"/>
  <c r="N44" i="2"/>
  <c r="M50" i="2"/>
  <c r="N50" i="2"/>
  <c r="M52" i="2"/>
  <c r="N52" i="2"/>
  <c r="M60" i="2"/>
  <c r="N60" i="2"/>
  <c r="M115" i="2"/>
  <c r="N115" i="2"/>
  <c r="M141" i="2"/>
  <c r="N141" i="2"/>
  <c r="M144" i="2"/>
  <c r="N144" i="2"/>
  <c r="M148" i="2"/>
  <c r="N148" i="2"/>
  <c r="M151" i="2"/>
  <c r="N151" i="2"/>
  <c r="M153" i="2"/>
  <c r="N153" i="2"/>
  <c r="M155" i="2"/>
  <c r="N155" i="2"/>
  <c r="M157" i="2"/>
  <c r="N157" i="2"/>
  <c r="M163" i="2"/>
  <c r="N163" i="2"/>
  <c r="M22" i="2"/>
  <c r="N22" i="2"/>
  <c r="M138" i="2"/>
  <c r="N138" i="2"/>
  <c r="M147" i="2"/>
  <c r="N147" i="2"/>
  <c r="M152" i="2"/>
  <c r="N152" i="2"/>
  <c r="M99" i="2"/>
  <c r="N99" i="2"/>
  <c r="M58" i="2"/>
  <c r="N58" i="2"/>
  <c r="M142" i="2"/>
  <c r="N142" i="2"/>
  <c r="M166" i="2"/>
  <c r="L35" i="2"/>
  <c r="L95" i="2"/>
  <c r="L80" i="2"/>
  <c r="L135" i="2"/>
  <c r="L159" i="2"/>
  <c r="L160" i="2"/>
  <c r="L162" i="2"/>
  <c r="L175" i="2"/>
  <c r="L161" i="2"/>
  <c r="L156" i="2"/>
  <c r="L74" i="2"/>
  <c r="L101" i="2"/>
  <c r="L117" i="2"/>
  <c r="L111" i="2"/>
  <c r="L119" i="2"/>
  <c r="L25" i="2"/>
  <c r="L49" i="2"/>
  <c r="L29" i="2"/>
  <c r="L17" i="2"/>
  <c r="L66" i="2"/>
  <c r="L75" i="2"/>
  <c r="L32" i="2"/>
  <c r="L26" i="2"/>
  <c r="L118" i="2"/>
  <c r="L105" i="2"/>
  <c r="L107" i="2"/>
  <c r="L167" i="2"/>
  <c r="O167" i="2" s="1"/>
  <c r="L173" i="2"/>
  <c r="O173" i="2" s="1"/>
  <c r="L168" i="2"/>
  <c r="O168" i="2" s="1"/>
  <c r="L176" i="2"/>
  <c r="O176" i="2" s="1"/>
  <c r="L178" i="2"/>
  <c r="O178" i="2" s="1"/>
  <c r="L169" i="2"/>
  <c r="O169" i="2" s="1"/>
  <c r="L177" i="2"/>
  <c r="O177" i="2" s="1"/>
  <c r="L179" i="2"/>
  <c r="O179" i="2" s="1"/>
  <c r="L170" i="2"/>
  <c r="O170" i="2" s="1"/>
  <c r="L164" i="2"/>
  <c r="O164" i="2" s="1"/>
  <c r="L165" i="2"/>
  <c r="O165" i="2" s="1"/>
  <c r="L171" i="2"/>
  <c r="O171" i="2" s="1"/>
  <c r="L174" i="2"/>
  <c r="O174" i="2" s="1"/>
  <c r="L172" i="2"/>
  <c r="O172" i="2" s="1"/>
  <c r="L14" i="2"/>
  <c r="L33" i="2"/>
  <c r="L34" i="2"/>
  <c r="L30" i="2"/>
  <c r="L47" i="2"/>
  <c r="L51" i="2"/>
  <c r="L19" i="2"/>
  <c r="L149" i="2"/>
  <c r="L131" i="2"/>
  <c r="L137" i="2"/>
  <c r="L125" i="2"/>
  <c r="L104" i="2"/>
  <c r="L143" i="2"/>
  <c r="L48" i="2"/>
  <c r="L146" i="2"/>
  <c r="L21" i="2"/>
  <c r="L112" i="2"/>
  <c r="L94" i="2"/>
  <c r="L88" i="2"/>
  <c r="L69" i="2"/>
  <c r="L128" i="2"/>
  <c r="L126" i="2"/>
  <c r="L122" i="2"/>
  <c r="L133" i="2"/>
  <c r="L89" i="2"/>
  <c r="L145" i="2"/>
  <c r="L39" i="2"/>
  <c r="L109" i="2"/>
  <c r="L81" i="2"/>
  <c r="L103" i="2"/>
  <c r="L127" i="2"/>
  <c r="L130" i="2"/>
  <c r="L180" i="2"/>
  <c r="O180" i="2" s="1"/>
  <c r="L139" i="2"/>
  <c r="L150" i="2"/>
  <c r="L134" i="2"/>
  <c r="L41" i="2"/>
  <c r="L154" i="2"/>
  <c r="L71" i="2"/>
  <c r="L61" i="2"/>
  <c r="L65" i="2"/>
  <c r="L73" i="2"/>
  <c r="L124" i="2"/>
  <c r="L53" i="2"/>
  <c r="L110" i="2"/>
  <c r="L36" i="2"/>
  <c r="L121" i="2"/>
  <c r="L5" i="2"/>
  <c r="L68" i="2"/>
  <c r="L24" i="2"/>
  <c r="L83" i="2"/>
  <c r="L129" i="2"/>
  <c r="L106" i="2"/>
  <c r="L7" i="2"/>
  <c r="L64" i="2"/>
  <c r="L181" i="2"/>
  <c r="O181" i="2" s="1"/>
  <c r="L11" i="2"/>
  <c r="L6" i="2"/>
  <c r="L15" i="2"/>
  <c r="L57" i="2"/>
  <c r="L38" i="2"/>
  <c r="L59" i="2"/>
  <c r="L86" i="2"/>
  <c r="L158" i="2"/>
  <c r="L92" i="2"/>
  <c r="L90" i="2"/>
  <c r="L85" i="2"/>
  <c r="L108" i="2"/>
  <c r="L45" i="2"/>
  <c r="L100" i="2"/>
  <c r="L79" i="2"/>
  <c r="L78" i="2"/>
  <c r="L63" i="2"/>
  <c r="L76" i="2"/>
  <c r="L55" i="2"/>
  <c r="L40" i="2"/>
  <c r="L116" i="2"/>
  <c r="L120" i="2"/>
  <c r="L102" i="2"/>
  <c r="L113" i="2"/>
  <c r="L10" i="2"/>
  <c r="L98" i="2"/>
  <c r="L93" i="2"/>
  <c r="L82" i="2"/>
  <c r="L91" i="2"/>
  <c r="L9" i="2"/>
  <c r="L70" i="2"/>
  <c r="L87" i="2"/>
  <c r="L46" i="2"/>
  <c r="L27" i="2"/>
  <c r="L62" i="2"/>
  <c r="L18" i="2"/>
  <c r="L16" i="2"/>
  <c r="L97" i="2"/>
  <c r="L42" i="2"/>
  <c r="L140" i="2"/>
  <c r="L114" i="2"/>
  <c r="L123" i="2"/>
  <c r="L84" i="2"/>
  <c r="L56" i="2"/>
  <c r="L54" i="2"/>
  <c r="L96" i="2"/>
  <c r="L12" i="2"/>
  <c r="L77" i="2"/>
  <c r="L136" i="2"/>
  <c r="L67" i="2"/>
  <c r="L31" i="2"/>
  <c r="L28" i="2"/>
  <c r="L72" i="2"/>
  <c r="L8" i="2"/>
  <c r="L13" i="2"/>
  <c r="L37" i="2"/>
  <c r="L20" i="2"/>
  <c r="L23" i="2"/>
  <c r="L43" i="2"/>
  <c r="L44" i="2"/>
  <c r="L50" i="2"/>
  <c r="L52" i="2"/>
  <c r="L60" i="2"/>
  <c r="L115" i="2"/>
  <c r="L141" i="2"/>
  <c r="L144" i="2"/>
  <c r="L148" i="2"/>
  <c r="L151" i="2"/>
  <c r="L153" i="2"/>
  <c r="L155" i="2"/>
  <c r="L157" i="2"/>
  <c r="L163" i="2"/>
  <c r="L22" i="2"/>
  <c r="L138" i="2"/>
  <c r="L147" i="2"/>
  <c r="L152" i="2"/>
  <c r="L99" i="2"/>
  <c r="L58" i="2"/>
  <c r="L142" i="2"/>
  <c r="L132" i="2"/>
  <c r="L166" i="2"/>
  <c r="O166" i="2" s="1"/>
  <c r="L243" i="8"/>
  <c r="O243" i="8" s="1"/>
  <c r="N166" i="2"/>
  <c r="N243" i="8"/>
  <c r="M243" i="8"/>
  <c r="O99" i="2" l="1"/>
  <c r="O22" i="2"/>
  <c r="O153" i="2"/>
  <c r="P153" i="2" s="1"/>
  <c r="O141" i="2"/>
  <c r="O50" i="2"/>
  <c r="O163" i="2"/>
  <c r="O44" i="2"/>
  <c r="P44" i="2" s="1"/>
  <c r="O28" i="2"/>
  <c r="O140" i="2"/>
  <c r="O18" i="2"/>
  <c r="O87" i="2"/>
  <c r="P87" i="2" s="1"/>
  <c r="O82" i="2"/>
  <c r="O113" i="2"/>
  <c r="O40" i="2"/>
  <c r="O78" i="2"/>
  <c r="P78" i="2" s="1"/>
  <c r="O108" i="2"/>
  <c r="O158" i="2"/>
  <c r="O57" i="2"/>
  <c r="O129" i="2"/>
  <c r="P129" i="2" s="1"/>
  <c r="O5" i="2"/>
  <c r="O53" i="2"/>
  <c r="O61" i="2"/>
  <c r="O152" i="2"/>
  <c r="P152" i="2" s="1"/>
  <c r="O115" i="2"/>
  <c r="O77" i="2"/>
  <c r="O142" i="2"/>
  <c r="O157" i="2"/>
  <c r="O60" i="2"/>
  <c r="O13" i="2"/>
  <c r="O12" i="2"/>
  <c r="O42" i="2"/>
  <c r="O70" i="2"/>
  <c r="O102" i="2"/>
  <c r="O79" i="2"/>
  <c r="O86" i="2"/>
  <c r="O15" i="2"/>
  <c r="O64" i="2"/>
  <c r="O83" i="2"/>
  <c r="O121" i="2"/>
  <c r="O124" i="2"/>
  <c r="O151" i="2"/>
  <c r="O37" i="2"/>
  <c r="O56" i="2"/>
  <c r="P56" i="2" s="1"/>
  <c r="O147" i="2"/>
  <c r="O148" i="2"/>
  <c r="O43" i="2"/>
  <c r="O31" i="2"/>
  <c r="O84" i="2"/>
  <c r="O62" i="2"/>
  <c r="O93" i="2"/>
  <c r="O55" i="2"/>
  <c r="O85" i="2"/>
  <c r="O58" i="2"/>
  <c r="O138" i="2"/>
  <c r="O155" i="2"/>
  <c r="P155" i="2" s="1"/>
  <c r="O144" i="2"/>
  <c r="O52" i="2"/>
  <c r="O23" i="2"/>
  <c r="O8" i="2"/>
  <c r="P8" i="2" s="1"/>
  <c r="O67" i="2"/>
  <c r="O96" i="2"/>
  <c r="O123" i="2"/>
  <c r="O97" i="2"/>
  <c r="P97" i="2" s="1"/>
  <c r="O27" i="2"/>
  <c r="O9" i="2"/>
  <c r="O98" i="2"/>
  <c r="O120" i="2"/>
  <c r="P120" i="2" s="1"/>
  <c r="O76" i="2"/>
  <c r="O100" i="2"/>
  <c r="O90" i="2"/>
  <c r="O59" i="2"/>
  <c r="P59" i="2" s="1"/>
  <c r="O6" i="2"/>
  <c r="O7" i="2"/>
  <c r="O24" i="2"/>
  <c r="O36" i="2"/>
  <c r="P36" i="2" s="1"/>
  <c r="O73" i="2"/>
  <c r="O20" i="2"/>
  <c r="O72" i="2"/>
  <c r="O136" i="2"/>
  <c r="P136" i="2" s="1"/>
  <c r="O54" i="2"/>
  <c r="O114" i="2"/>
  <c r="O16" i="2"/>
  <c r="O46" i="2"/>
  <c r="P46" i="2" s="1"/>
  <c r="O91" i="2"/>
  <c r="O10" i="2"/>
  <c r="O116" i="2"/>
  <c r="O63" i="2"/>
  <c r="P63" i="2" s="1"/>
  <c r="O45" i="2"/>
  <c r="O92" i="2"/>
  <c r="O38" i="2"/>
  <c r="O11" i="2"/>
  <c r="P11" i="2" s="1"/>
  <c r="O106" i="2"/>
  <c r="O68" i="2"/>
  <c r="O110" i="2"/>
  <c r="O65" i="2"/>
  <c r="P65" i="2" s="1"/>
  <c r="P121" i="3"/>
  <c r="P122" i="3"/>
  <c r="P129" i="3"/>
  <c r="P124" i="3"/>
  <c r="P128" i="3"/>
  <c r="P123" i="3"/>
  <c r="P127" i="3"/>
  <c r="P126" i="3"/>
  <c r="P125" i="3"/>
  <c r="P131" i="3"/>
  <c r="O132" i="2"/>
  <c r="O71" i="2"/>
  <c r="O154" i="2"/>
  <c r="O41" i="2"/>
  <c r="O134" i="2"/>
  <c r="O150" i="2"/>
  <c r="O139" i="2"/>
  <c r="O130" i="2"/>
  <c r="O127" i="2"/>
  <c r="O103" i="2"/>
  <c r="P103" i="2" s="1"/>
  <c r="O81" i="2"/>
  <c r="O109" i="2"/>
  <c r="O39" i="2"/>
  <c r="O145" i="2"/>
  <c r="P145" i="2" s="1"/>
  <c r="O89" i="2"/>
  <c r="O133" i="2"/>
  <c r="O122" i="2"/>
  <c r="O126" i="2"/>
  <c r="P126" i="2" s="1"/>
  <c r="O128" i="2"/>
  <c r="O69" i="2"/>
  <c r="O88" i="2"/>
  <c r="O94" i="2"/>
  <c r="P94" i="2" s="1"/>
  <c r="O112" i="2"/>
  <c r="O21" i="2"/>
  <c r="O146" i="2"/>
  <c r="O48" i="2"/>
  <c r="P48" i="2" s="1"/>
  <c r="O143" i="2"/>
  <c r="O104" i="2"/>
  <c r="O125" i="2"/>
  <c r="O137" i="2"/>
  <c r="P137" i="2" s="1"/>
  <c r="O131" i="2"/>
  <c r="O149" i="2"/>
  <c r="O19" i="2"/>
  <c r="O51" i="2"/>
  <c r="P51" i="2" s="1"/>
  <c r="O47" i="2"/>
  <c r="O30" i="2"/>
  <c r="O34" i="2"/>
  <c r="O33" i="2"/>
  <c r="P33" i="2" s="1"/>
  <c r="O14" i="2"/>
  <c r="O107" i="2"/>
  <c r="O105" i="2"/>
  <c r="O118" i="2"/>
  <c r="P118" i="2" s="1"/>
  <c r="O26" i="2"/>
  <c r="O32" i="2"/>
  <c r="O75" i="2"/>
  <c r="O66" i="2"/>
  <c r="P66" i="2" s="1"/>
  <c r="O17" i="2"/>
  <c r="O29" i="2"/>
  <c r="O49" i="2"/>
  <c r="O25" i="2"/>
  <c r="P25" i="2" s="1"/>
  <c r="O119" i="2"/>
  <c r="O111" i="2"/>
  <c r="O117" i="2"/>
  <c r="O101" i="2"/>
  <c r="P101" i="2" s="1"/>
  <c r="O74" i="2"/>
  <c r="P74" i="2" s="1"/>
  <c r="O156" i="2"/>
  <c r="O161" i="2"/>
  <c r="O175" i="2"/>
  <c r="P175" i="2" s="1"/>
  <c r="O162" i="2"/>
  <c r="P162" i="2" s="1"/>
  <c r="O160" i="2"/>
  <c r="O159" i="2"/>
  <c r="O135" i="2"/>
  <c r="P135" i="2" s="1"/>
  <c r="O80" i="2"/>
  <c r="P80" i="2" s="1"/>
  <c r="O95" i="2"/>
  <c r="O35" i="2"/>
  <c r="P142" i="2"/>
  <c r="P58" i="2"/>
  <c r="P99" i="2"/>
  <c r="P147" i="2"/>
  <c r="P138" i="2"/>
  <c r="P22" i="2"/>
  <c r="P163" i="2"/>
  <c r="P157" i="2"/>
  <c r="P151" i="2"/>
  <c r="P148" i="2"/>
  <c r="P144" i="2"/>
  <c r="P141" i="2"/>
  <c r="P115" i="2"/>
  <c r="P60" i="2"/>
  <c r="P52" i="2"/>
  <c r="P50" i="2"/>
  <c r="P43" i="2"/>
  <c r="P23" i="2"/>
  <c r="P20" i="2"/>
  <c r="P37" i="2"/>
  <c r="P13" i="2"/>
  <c r="P72" i="2"/>
  <c r="P28" i="2"/>
  <c r="P31" i="2"/>
  <c r="P67" i="2"/>
  <c r="P77" i="2"/>
  <c r="P12" i="2"/>
  <c r="P96" i="2"/>
  <c r="P54" i="2"/>
  <c r="P84" i="2"/>
  <c r="P123" i="2"/>
  <c r="P114" i="2"/>
  <c r="P140" i="2"/>
  <c r="P42" i="2"/>
  <c r="P16" i="2"/>
  <c r="P18" i="2"/>
  <c r="P62" i="2"/>
  <c r="P27" i="2"/>
  <c r="P70" i="2"/>
  <c r="P9" i="2"/>
  <c r="P91" i="2"/>
  <c r="P82" i="2"/>
  <c r="P93" i="2"/>
  <c r="P98" i="2"/>
  <c r="P10" i="2"/>
  <c r="P113" i="2"/>
  <c r="P102" i="2"/>
  <c r="P116" i="2"/>
  <c r="P40" i="2"/>
  <c r="P55" i="2"/>
  <c r="P76" i="2"/>
  <c r="P79" i="2"/>
  <c r="P100" i="2"/>
  <c r="P45" i="2"/>
  <c r="P108" i="2"/>
  <c r="P85" i="2"/>
  <c r="P90" i="2"/>
  <c r="P92" i="2"/>
  <c r="P158" i="2"/>
  <c r="P86" i="2"/>
  <c r="P38" i="2"/>
  <c r="P57" i="2"/>
  <c r="P15" i="2"/>
  <c r="P6" i="2"/>
  <c r="P181" i="2"/>
  <c r="P64" i="2"/>
  <c r="P7" i="2"/>
  <c r="P106" i="2"/>
  <c r="P83" i="2"/>
  <c r="P24" i="2"/>
  <c r="P68" i="2"/>
  <c r="P5" i="2"/>
  <c r="P121" i="2"/>
  <c r="P110" i="2"/>
  <c r="P53" i="2"/>
  <c r="P124" i="2"/>
  <c r="P73" i="2"/>
  <c r="P61" i="2"/>
  <c r="P71" i="2"/>
  <c r="P154" i="2"/>
  <c r="P41" i="2"/>
  <c r="P134" i="2"/>
  <c r="P150" i="2"/>
  <c r="P139" i="2"/>
  <c r="P180" i="2"/>
  <c r="P130" i="2"/>
  <c r="P127" i="2"/>
  <c r="P81" i="2"/>
  <c r="P109" i="2"/>
  <c r="P39" i="2"/>
  <c r="P89" i="2"/>
  <c r="P133" i="2"/>
  <c r="P122" i="2"/>
  <c r="P128" i="2"/>
  <c r="P69" i="2"/>
  <c r="P88" i="2"/>
  <c r="P112" i="2"/>
  <c r="P21" i="2"/>
  <c r="P146" i="2"/>
  <c r="P143" i="2"/>
  <c r="P104" i="2"/>
  <c r="P125" i="2"/>
  <c r="P131" i="2"/>
  <c r="P149" i="2"/>
  <c r="P19" i="2"/>
  <c r="P47" i="2"/>
  <c r="P30" i="2"/>
  <c r="P34" i="2"/>
  <c r="P14" i="2"/>
  <c r="P172" i="2"/>
  <c r="P174" i="2"/>
  <c r="P171" i="2"/>
  <c r="P165" i="2"/>
  <c r="P164" i="2"/>
  <c r="P170" i="2"/>
  <c r="P179" i="2"/>
  <c r="P177" i="2"/>
  <c r="P169" i="2"/>
  <c r="P178" i="2"/>
  <c r="P176" i="2"/>
  <c r="P168" i="2"/>
  <c r="P173" i="2"/>
  <c r="P167" i="2"/>
  <c r="P107" i="2"/>
  <c r="P105" i="2"/>
  <c r="P26" i="2"/>
  <c r="P32" i="2"/>
  <c r="P75" i="2"/>
  <c r="P17" i="2"/>
  <c r="P29" i="2"/>
  <c r="P49" i="2"/>
  <c r="P119" i="2"/>
  <c r="P111" i="2"/>
  <c r="P117" i="2"/>
  <c r="P156" i="2"/>
  <c r="P161" i="2"/>
  <c r="P160" i="2"/>
  <c r="P159" i="2"/>
  <c r="P95" i="2"/>
  <c r="P35" i="2"/>
  <c r="P132" i="2"/>
  <c r="M101" i="9"/>
  <c r="N101" i="9"/>
  <c r="M168" i="9"/>
  <c r="N168" i="9"/>
  <c r="M150" i="9"/>
  <c r="N150" i="9"/>
  <c r="M216" i="9"/>
  <c r="N216" i="9"/>
  <c r="M221" i="9"/>
  <c r="N221" i="9"/>
  <c r="M179" i="9"/>
  <c r="N179" i="9"/>
  <c r="M195" i="9"/>
  <c r="N195" i="9"/>
  <c r="M203" i="9"/>
  <c r="N203" i="9"/>
  <c r="M218" i="9"/>
  <c r="N218" i="9"/>
  <c r="M205" i="9"/>
  <c r="N205" i="9"/>
  <c r="M197" i="9"/>
  <c r="N197" i="9"/>
  <c r="M191" i="9"/>
  <c r="N191" i="9"/>
  <c r="M251" i="9"/>
  <c r="N251" i="9"/>
  <c r="M225" i="9"/>
  <c r="N225" i="9"/>
  <c r="M223" i="9"/>
  <c r="N223" i="9"/>
  <c r="M264" i="9"/>
  <c r="N264" i="9"/>
  <c r="M94" i="9"/>
  <c r="N94" i="9"/>
  <c r="M202" i="9"/>
  <c r="N202" i="9"/>
  <c r="M186" i="9"/>
  <c r="N186" i="9"/>
  <c r="M209" i="9"/>
  <c r="N209" i="9"/>
  <c r="M169" i="9"/>
  <c r="N169" i="9"/>
  <c r="M265" i="9"/>
  <c r="N265" i="9"/>
  <c r="M256" i="9"/>
  <c r="N256" i="9"/>
  <c r="M142" i="9"/>
  <c r="N142" i="9"/>
  <c r="M178" i="9"/>
  <c r="N178" i="9"/>
  <c r="M266" i="9"/>
  <c r="N266" i="9"/>
  <c r="M267" i="9"/>
  <c r="N267" i="9"/>
  <c r="M10" i="9"/>
  <c r="N10" i="9"/>
  <c r="M154" i="9"/>
  <c r="N154" i="9"/>
  <c r="M47" i="9"/>
  <c r="N47" i="9"/>
  <c r="M193" i="9"/>
  <c r="N193" i="9"/>
  <c r="M184" i="9"/>
  <c r="N184" i="9"/>
  <c r="M148" i="9"/>
  <c r="N148" i="9"/>
  <c r="M127" i="9"/>
  <c r="N127" i="9"/>
  <c r="M102" i="9"/>
  <c r="N102" i="9"/>
  <c r="M17" i="9"/>
  <c r="N17" i="9"/>
  <c r="M119" i="9"/>
  <c r="N119" i="9"/>
  <c r="M109" i="9"/>
  <c r="N109" i="9"/>
  <c r="M118" i="9"/>
  <c r="N118" i="9"/>
  <c r="M210" i="9"/>
  <c r="N210" i="9"/>
  <c r="M175" i="9"/>
  <c r="N175" i="9"/>
  <c r="M40" i="9"/>
  <c r="N40" i="9"/>
  <c r="M57" i="9"/>
  <c r="N57" i="9"/>
  <c r="M128" i="9"/>
  <c r="N128" i="9"/>
  <c r="M133" i="9"/>
  <c r="N133" i="9"/>
  <c r="M29" i="9"/>
  <c r="N29" i="9"/>
  <c r="M172" i="9"/>
  <c r="N172" i="9"/>
  <c r="M106" i="9"/>
  <c r="N106" i="9"/>
  <c r="M144" i="9"/>
  <c r="N144" i="9"/>
  <c r="M38" i="9"/>
  <c r="N38" i="9"/>
  <c r="M36" i="9"/>
  <c r="N36" i="9"/>
  <c r="M21" i="9"/>
  <c r="N21" i="9"/>
  <c r="M7" i="9"/>
  <c r="N7" i="9"/>
  <c r="M64" i="9"/>
  <c r="N64" i="9"/>
  <c r="M84" i="9"/>
  <c r="N84" i="9"/>
  <c r="M90" i="9"/>
  <c r="N90" i="9"/>
  <c r="M70" i="9"/>
  <c r="N70" i="9"/>
  <c r="M63" i="9"/>
  <c r="N63" i="9"/>
  <c r="M116" i="9"/>
  <c r="N116" i="9"/>
  <c r="M43" i="9"/>
  <c r="N43" i="9"/>
  <c r="M71" i="9"/>
  <c r="N71" i="9"/>
  <c r="M61" i="9"/>
  <c r="N61" i="9"/>
  <c r="M51" i="9"/>
  <c r="N51" i="9"/>
  <c r="M97" i="9"/>
  <c r="N97" i="9"/>
  <c r="M44" i="9"/>
  <c r="N44" i="9"/>
  <c r="M62" i="9"/>
  <c r="N62" i="9"/>
  <c r="M85" i="9"/>
  <c r="N85" i="9"/>
  <c r="M120" i="9"/>
  <c r="N120" i="9"/>
  <c r="M137" i="9"/>
  <c r="N137" i="9"/>
  <c r="M114" i="9"/>
  <c r="N114" i="9"/>
  <c r="M252" i="9"/>
  <c r="N252" i="9"/>
  <c r="M253" i="9"/>
  <c r="N253" i="9"/>
  <c r="M254" i="9"/>
  <c r="N254" i="9"/>
  <c r="M255" i="9"/>
  <c r="N255" i="9"/>
  <c r="M257" i="9"/>
  <c r="N257" i="9"/>
  <c r="M258" i="9"/>
  <c r="N258" i="9"/>
  <c r="M262" i="9"/>
  <c r="N262" i="9"/>
  <c r="M243" i="9"/>
  <c r="N243" i="9"/>
  <c r="M247" i="9"/>
  <c r="N247" i="9"/>
  <c r="M230" i="9"/>
  <c r="N230" i="9"/>
  <c r="M239" i="9"/>
  <c r="N239" i="9"/>
  <c r="M232" i="9"/>
  <c r="N232" i="9"/>
  <c r="M228" i="9"/>
  <c r="N228" i="9"/>
  <c r="M237" i="9"/>
  <c r="N237" i="9"/>
  <c r="M234" i="9"/>
  <c r="N234" i="9"/>
  <c r="M231" i="9"/>
  <c r="N231" i="9"/>
  <c r="M96" i="9"/>
  <c r="N96" i="9"/>
  <c r="M219" i="9"/>
  <c r="N219" i="9"/>
  <c r="M224" i="9"/>
  <c r="N224" i="9"/>
  <c r="M198" i="9"/>
  <c r="N198" i="9"/>
  <c r="M215" i="9"/>
  <c r="N215" i="9"/>
  <c r="M30" i="9"/>
  <c r="N30" i="9"/>
  <c r="M229" i="9"/>
  <c r="N229" i="9"/>
  <c r="M190" i="9"/>
  <c r="N190" i="9"/>
  <c r="M15" i="9"/>
  <c r="N15" i="9"/>
  <c r="M156" i="9"/>
  <c r="N156" i="9"/>
  <c r="M213" i="9"/>
  <c r="N213" i="9"/>
  <c r="M14" i="9"/>
  <c r="N14" i="9"/>
  <c r="M23" i="9"/>
  <c r="N23" i="9"/>
  <c r="M183" i="9"/>
  <c r="N183" i="9"/>
  <c r="M182" i="9"/>
  <c r="N182" i="9"/>
  <c r="M31" i="9"/>
  <c r="N31" i="9"/>
  <c r="M55" i="9"/>
  <c r="N55" i="9"/>
  <c r="M110" i="9"/>
  <c r="N110" i="9"/>
  <c r="M69" i="9"/>
  <c r="N69" i="9"/>
  <c r="M155" i="9"/>
  <c r="N155" i="9"/>
  <c r="M147" i="9"/>
  <c r="N147" i="9"/>
  <c r="M25" i="9"/>
  <c r="N25" i="9"/>
  <c r="M77" i="9"/>
  <c r="N77" i="9"/>
  <c r="M8" i="9"/>
  <c r="N8" i="9"/>
  <c r="M214" i="9"/>
  <c r="N214" i="9"/>
  <c r="M173" i="9"/>
  <c r="N173" i="9"/>
  <c r="M130" i="9"/>
  <c r="N130" i="9"/>
  <c r="M113" i="9"/>
  <c r="N113" i="9"/>
  <c r="M259" i="9"/>
  <c r="N259" i="9"/>
  <c r="M260" i="9"/>
  <c r="N260" i="9"/>
  <c r="M167" i="9"/>
  <c r="N167" i="9"/>
  <c r="M159" i="9"/>
  <c r="N159" i="9"/>
  <c r="M181" i="9"/>
  <c r="N181" i="9"/>
  <c r="M246" i="9"/>
  <c r="N246" i="9"/>
  <c r="M240" i="9"/>
  <c r="N240" i="9"/>
  <c r="M161" i="9"/>
  <c r="N161" i="9"/>
  <c r="M134" i="9"/>
  <c r="N134" i="9"/>
  <c r="M220" i="9"/>
  <c r="N220" i="9"/>
  <c r="M45" i="9"/>
  <c r="N45" i="9"/>
  <c r="M34" i="9"/>
  <c r="N34" i="9"/>
  <c r="M81" i="9"/>
  <c r="N81" i="9"/>
  <c r="M131" i="9"/>
  <c r="N131" i="9"/>
  <c r="M99" i="9"/>
  <c r="N99" i="9"/>
  <c r="M33" i="9"/>
  <c r="N33" i="9"/>
  <c r="M241" i="9"/>
  <c r="N241" i="9"/>
  <c r="M207" i="9"/>
  <c r="N207" i="9"/>
  <c r="M204" i="9"/>
  <c r="N204" i="9"/>
  <c r="M80" i="9"/>
  <c r="N80" i="9"/>
  <c r="M76" i="9"/>
  <c r="N76" i="9"/>
  <c r="M115" i="9"/>
  <c r="N115" i="9"/>
  <c r="M78" i="9"/>
  <c r="N78" i="9"/>
  <c r="M86" i="9"/>
  <c r="N86" i="9"/>
  <c r="M72" i="9"/>
  <c r="N72" i="9"/>
  <c r="M93" i="9"/>
  <c r="N93" i="9"/>
  <c r="M91" i="9"/>
  <c r="N91" i="9"/>
  <c r="M87" i="9"/>
  <c r="N87" i="9"/>
  <c r="M67" i="9"/>
  <c r="N67" i="9"/>
  <c r="M27" i="9"/>
  <c r="N27" i="9"/>
  <c r="M83" i="9"/>
  <c r="N83" i="9"/>
  <c r="M140" i="9"/>
  <c r="N140" i="9"/>
  <c r="M100" i="9"/>
  <c r="N100" i="9"/>
  <c r="M59" i="9"/>
  <c r="N59" i="9"/>
  <c r="M139" i="9"/>
  <c r="N139" i="9"/>
  <c r="M157" i="9"/>
  <c r="N157" i="9"/>
  <c r="M12" i="9"/>
  <c r="N12" i="9"/>
  <c r="M42" i="9"/>
  <c r="N42" i="9"/>
  <c r="M153" i="9"/>
  <c r="N153" i="9"/>
  <c r="M111" i="9"/>
  <c r="N111" i="9"/>
  <c r="M189" i="9"/>
  <c r="N189" i="9"/>
  <c r="M201" i="9"/>
  <c r="N201" i="9"/>
  <c r="M188" i="9"/>
  <c r="N188" i="9"/>
  <c r="M138" i="9"/>
  <c r="N138" i="9"/>
  <c r="M164" i="9"/>
  <c r="N164" i="9"/>
  <c r="M160" i="9"/>
  <c r="N160" i="9"/>
  <c r="M141" i="9"/>
  <c r="N141" i="9"/>
  <c r="M238" i="9"/>
  <c r="N238" i="9"/>
  <c r="M88" i="9"/>
  <c r="N88" i="9"/>
  <c r="M104" i="9"/>
  <c r="N104" i="9"/>
  <c r="M24" i="9"/>
  <c r="N24" i="9"/>
  <c r="M48" i="9"/>
  <c r="N48" i="9"/>
  <c r="M5" i="9"/>
  <c r="N5" i="9"/>
  <c r="M19" i="9"/>
  <c r="N19" i="9"/>
  <c r="M79" i="9"/>
  <c r="N79" i="9"/>
  <c r="M9" i="9"/>
  <c r="N9" i="9"/>
  <c r="M158" i="9"/>
  <c r="N158" i="9"/>
  <c r="M226" i="9"/>
  <c r="N226" i="9"/>
  <c r="M217" i="9"/>
  <c r="N217" i="9"/>
  <c r="M185" i="9"/>
  <c r="N185" i="9"/>
  <c r="M236" i="9"/>
  <c r="N236" i="9"/>
  <c r="M249" i="9"/>
  <c r="N249" i="9"/>
  <c r="M245" i="9"/>
  <c r="N245" i="9"/>
  <c r="M177" i="9"/>
  <c r="N177" i="9"/>
  <c r="M151" i="9"/>
  <c r="N151" i="9"/>
  <c r="M136" i="9"/>
  <c r="N136" i="9"/>
  <c r="M26" i="9"/>
  <c r="N26" i="9"/>
  <c r="M49" i="9"/>
  <c r="N49" i="9"/>
  <c r="M28" i="9"/>
  <c r="N28" i="9"/>
  <c r="M123" i="9"/>
  <c r="N123" i="9"/>
  <c r="M149" i="9"/>
  <c r="N149" i="9"/>
  <c r="M74" i="9"/>
  <c r="N74" i="9"/>
  <c r="M75" i="9"/>
  <c r="N75" i="9"/>
  <c r="M192" i="9"/>
  <c r="N192" i="9"/>
  <c r="M235" i="9"/>
  <c r="N235" i="9"/>
  <c r="M200" i="9"/>
  <c r="N200" i="9"/>
  <c r="M162" i="9"/>
  <c r="N162" i="9"/>
  <c r="M20" i="9"/>
  <c r="N20" i="9"/>
  <c r="M124" i="9"/>
  <c r="N124" i="9"/>
  <c r="M117" i="9"/>
  <c r="N117" i="9"/>
  <c r="M41" i="9"/>
  <c r="N41" i="9"/>
  <c r="M6" i="9"/>
  <c r="N6" i="9"/>
  <c r="M108" i="9"/>
  <c r="N108" i="9"/>
  <c r="M68" i="9"/>
  <c r="N68" i="9"/>
  <c r="M54" i="9"/>
  <c r="N54" i="9"/>
  <c r="M166" i="9"/>
  <c r="N166" i="9"/>
  <c r="M194" i="9"/>
  <c r="N194" i="9"/>
  <c r="M212" i="9"/>
  <c r="N212" i="9"/>
  <c r="M56" i="9"/>
  <c r="N56" i="9"/>
  <c r="M196" i="9"/>
  <c r="N196" i="9"/>
  <c r="M32" i="9"/>
  <c r="N32" i="9"/>
  <c r="M171" i="9"/>
  <c r="N171" i="9"/>
  <c r="M16" i="9"/>
  <c r="N16" i="9"/>
  <c r="M206" i="9"/>
  <c r="N206" i="9"/>
  <c r="M176" i="9"/>
  <c r="N176" i="9"/>
  <c r="M46" i="9"/>
  <c r="N46" i="9"/>
  <c r="M222" i="9"/>
  <c r="N222" i="9"/>
  <c r="M107" i="9"/>
  <c r="N107" i="9"/>
  <c r="M18" i="9"/>
  <c r="N18" i="9"/>
  <c r="M39" i="9"/>
  <c r="N39" i="9"/>
  <c r="M135" i="9"/>
  <c r="N135" i="9"/>
  <c r="M152" i="9"/>
  <c r="N152" i="9"/>
  <c r="M174" i="9"/>
  <c r="N174" i="9"/>
  <c r="M125" i="9"/>
  <c r="N125" i="9"/>
  <c r="M145" i="9"/>
  <c r="N145" i="9"/>
  <c r="M199" i="9"/>
  <c r="N199" i="9"/>
  <c r="M233" i="9"/>
  <c r="N233" i="9"/>
  <c r="M52" i="9"/>
  <c r="N52" i="9"/>
  <c r="M65" i="9"/>
  <c r="N65" i="9"/>
  <c r="M73" i="9"/>
  <c r="N73" i="9"/>
  <c r="M53" i="9"/>
  <c r="N53" i="9"/>
  <c r="M92" i="9"/>
  <c r="N92" i="9"/>
  <c r="M95" i="9"/>
  <c r="N95" i="9"/>
  <c r="M58" i="9"/>
  <c r="N58" i="9"/>
  <c r="M66" i="9"/>
  <c r="N66" i="9"/>
  <c r="M98" i="9"/>
  <c r="N98" i="9"/>
  <c r="M60" i="9"/>
  <c r="N60" i="9"/>
  <c r="M126" i="9"/>
  <c r="N126" i="9"/>
  <c r="M103" i="9"/>
  <c r="N103" i="9"/>
  <c r="M132" i="9"/>
  <c r="N132" i="9"/>
  <c r="M112" i="9"/>
  <c r="N112" i="9"/>
  <c r="M121" i="9"/>
  <c r="N121" i="9"/>
  <c r="M50" i="9"/>
  <c r="N50" i="9"/>
  <c r="M89" i="9"/>
  <c r="N89" i="9"/>
  <c r="M37" i="9"/>
  <c r="N37" i="9"/>
  <c r="M146" i="9"/>
  <c r="N146" i="9"/>
  <c r="M129" i="9"/>
  <c r="N129" i="9"/>
  <c r="M11" i="9"/>
  <c r="N11" i="9"/>
  <c r="M22" i="9"/>
  <c r="N22" i="9"/>
  <c r="M13" i="9"/>
  <c r="N13" i="9"/>
  <c r="M82" i="9"/>
  <c r="N82" i="9"/>
  <c r="M122" i="9"/>
  <c r="N122" i="9"/>
  <c r="M211" i="9"/>
  <c r="N211" i="9"/>
  <c r="M242" i="9"/>
  <c r="N242" i="9"/>
  <c r="M244" i="9"/>
  <c r="N244" i="9"/>
  <c r="M248" i="9"/>
  <c r="N248" i="9"/>
  <c r="M250" i="9"/>
  <c r="N250" i="9"/>
  <c r="M187" i="9"/>
  <c r="N187" i="9"/>
  <c r="M263" i="9"/>
  <c r="N263" i="9"/>
  <c r="M35" i="9"/>
  <c r="N35" i="9"/>
  <c r="M261" i="9"/>
  <c r="N261" i="9"/>
  <c r="M208" i="9"/>
  <c r="N208" i="9"/>
  <c r="M180" i="9"/>
  <c r="N180" i="9"/>
  <c r="M163" i="9"/>
  <c r="N163" i="9"/>
  <c r="M227" i="9"/>
  <c r="N227" i="9"/>
  <c r="M143" i="9"/>
  <c r="N143" i="9"/>
  <c r="M165" i="9"/>
  <c r="N165" i="9"/>
  <c r="M170" i="9"/>
  <c r="N170" i="9"/>
  <c r="N105" i="9"/>
  <c r="L101" i="9"/>
  <c r="L168" i="9"/>
  <c r="L150" i="9"/>
  <c r="L216" i="9"/>
  <c r="L221" i="9"/>
  <c r="L179" i="9"/>
  <c r="L195" i="9"/>
  <c r="L203" i="9"/>
  <c r="L218" i="9"/>
  <c r="L205" i="9"/>
  <c r="L197" i="9"/>
  <c r="L191" i="9"/>
  <c r="L251" i="9"/>
  <c r="L225" i="9"/>
  <c r="L223" i="9"/>
  <c r="L264" i="9"/>
  <c r="L94" i="9"/>
  <c r="L202" i="9"/>
  <c r="L186" i="9"/>
  <c r="L209" i="9"/>
  <c r="L169" i="9"/>
  <c r="L265" i="9"/>
  <c r="O265" i="9" s="1"/>
  <c r="L256" i="9"/>
  <c r="O256" i="9" s="1"/>
  <c r="L142" i="9"/>
  <c r="L178" i="9"/>
  <c r="L266" i="9"/>
  <c r="O266" i="9" s="1"/>
  <c r="L267" i="9"/>
  <c r="O267" i="9" s="1"/>
  <c r="L10" i="9"/>
  <c r="L154" i="9"/>
  <c r="L47" i="9"/>
  <c r="L193" i="9"/>
  <c r="L184" i="9"/>
  <c r="L148" i="9"/>
  <c r="L127" i="9"/>
  <c r="L102" i="9"/>
  <c r="L17" i="9"/>
  <c r="L119" i="9"/>
  <c r="L109" i="9"/>
  <c r="L118" i="9"/>
  <c r="L210" i="9"/>
  <c r="L175" i="9"/>
  <c r="L40" i="9"/>
  <c r="L57" i="9"/>
  <c r="L128" i="9"/>
  <c r="L133" i="9"/>
  <c r="L29" i="9"/>
  <c r="L172" i="9"/>
  <c r="L106" i="9"/>
  <c r="L144" i="9"/>
  <c r="L38" i="9"/>
  <c r="L36" i="9"/>
  <c r="L21" i="9"/>
  <c r="L7" i="9"/>
  <c r="L64" i="9"/>
  <c r="L84" i="9"/>
  <c r="L90" i="9"/>
  <c r="L70" i="9"/>
  <c r="L63" i="9"/>
  <c r="L116" i="9"/>
  <c r="L43" i="9"/>
  <c r="L71" i="9"/>
  <c r="L61" i="9"/>
  <c r="L51" i="9"/>
  <c r="L97" i="9"/>
  <c r="L44" i="9"/>
  <c r="L62" i="9"/>
  <c r="L85" i="9"/>
  <c r="L120" i="9"/>
  <c r="L137" i="9"/>
  <c r="L114" i="9"/>
  <c r="L252" i="9"/>
  <c r="O252" i="9" s="1"/>
  <c r="L253" i="9"/>
  <c r="O253" i="9" s="1"/>
  <c r="L254" i="9"/>
  <c r="O254" i="9" s="1"/>
  <c r="L255" i="9"/>
  <c r="O255" i="9" s="1"/>
  <c r="L257" i="9"/>
  <c r="O257" i="9" s="1"/>
  <c r="L258" i="9"/>
  <c r="O258" i="9" s="1"/>
  <c r="L262" i="9"/>
  <c r="O262" i="9" s="1"/>
  <c r="L243" i="9"/>
  <c r="L247" i="9"/>
  <c r="L230" i="9"/>
  <c r="L239" i="9"/>
  <c r="L232" i="9"/>
  <c r="L228" i="9"/>
  <c r="L237" i="9"/>
  <c r="L234" i="9"/>
  <c r="L231" i="9"/>
  <c r="L96" i="9"/>
  <c r="L219" i="9"/>
  <c r="L224" i="9"/>
  <c r="L198" i="9"/>
  <c r="L215" i="9"/>
  <c r="L30" i="9"/>
  <c r="L229" i="9"/>
  <c r="L190" i="9"/>
  <c r="L15" i="9"/>
  <c r="L156" i="9"/>
  <c r="L213" i="9"/>
  <c r="L14" i="9"/>
  <c r="L23" i="9"/>
  <c r="L183" i="9"/>
  <c r="L182" i="9"/>
  <c r="L31" i="9"/>
  <c r="L55" i="9"/>
  <c r="L110" i="9"/>
  <c r="L69" i="9"/>
  <c r="L155" i="9"/>
  <c r="L147" i="9"/>
  <c r="L25" i="9"/>
  <c r="L77" i="9"/>
  <c r="L8" i="9"/>
  <c r="L214" i="9"/>
  <c r="L173" i="9"/>
  <c r="L130" i="9"/>
  <c r="L113" i="9"/>
  <c r="L259" i="9"/>
  <c r="O259" i="9" s="1"/>
  <c r="L260" i="9"/>
  <c r="O260" i="9" s="1"/>
  <c r="L167" i="9"/>
  <c r="L159" i="9"/>
  <c r="L181" i="9"/>
  <c r="L246" i="9"/>
  <c r="L240" i="9"/>
  <c r="L161" i="9"/>
  <c r="L134" i="9"/>
  <c r="L220" i="9"/>
  <c r="L45" i="9"/>
  <c r="L34" i="9"/>
  <c r="L81" i="9"/>
  <c r="L131" i="9"/>
  <c r="L99" i="9"/>
  <c r="L33" i="9"/>
  <c r="L241" i="9"/>
  <c r="L207" i="9"/>
  <c r="L204" i="9"/>
  <c r="L80" i="9"/>
  <c r="L76" i="9"/>
  <c r="L115" i="9"/>
  <c r="L78" i="9"/>
  <c r="L86" i="9"/>
  <c r="L72" i="9"/>
  <c r="L93" i="9"/>
  <c r="L91" i="9"/>
  <c r="L87" i="9"/>
  <c r="L67" i="9"/>
  <c r="L27" i="9"/>
  <c r="L83" i="9"/>
  <c r="L140" i="9"/>
  <c r="L100" i="9"/>
  <c r="L59" i="9"/>
  <c r="L139" i="9"/>
  <c r="L157" i="9"/>
  <c r="L12" i="9"/>
  <c r="L42" i="9"/>
  <c r="L153" i="9"/>
  <c r="L111" i="9"/>
  <c r="L189" i="9"/>
  <c r="L201" i="9"/>
  <c r="L188" i="9"/>
  <c r="L138" i="9"/>
  <c r="L164" i="9"/>
  <c r="L160" i="9"/>
  <c r="L141" i="9"/>
  <c r="L238" i="9"/>
  <c r="L88" i="9"/>
  <c r="L104" i="9"/>
  <c r="L24" i="9"/>
  <c r="L48" i="9"/>
  <c r="L5" i="9"/>
  <c r="L19" i="9"/>
  <c r="L79" i="9"/>
  <c r="L9" i="9"/>
  <c r="L158" i="9"/>
  <c r="L226" i="9"/>
  <c r="L217" i="9"/>
  <c r="L185" i="9"/>
  <c r="L236" i="9"/>
  <c r="L249" i="9"/>
  <c r="L245" i="9"/>
  <c r="L177" i="9"/>
  <c r="L151" i="9"/>
  <c r="L136" i="9"/>
  <c r="L26" i="9"/>
  <c r="L49" i="9"/>
  <c r="L28" i="9"/>
  <c r="L123" i="9"/>
  <c r="L149" i="9"/>
  <c r="L74" i="9"/>
  <c r="L75" i="9"/>
  <c r="L192" i="9"/>
  <c r="L235" i="9"/>
  <c r="L200" i="9"/>
  <c r="L162" i="9"/>
  <c r="L20" i="9"/>
  <c r="L124" i="9"/>
  <c r="L117" i="9"/>
  <c r="L41" i="9"/>
  <c r="L6" i="9"/>
  <c r="L108" i="9"/>
  <c r="L68" i="9"/>
  <c r="L54" i="9"/>
  <c r="L166" i="9"/>
  <c r="L194" i="9"/>
  <c r="L212" i="9"/>
  <c r="L56" i="9"/>
  <c r="L196" i="9"/>
  <c r="L32" i="9"/>
  <c r="L171" i="9"/>
  <c r="L16" i="9"/>
  <c r="L206" i="9"/>
  <c r="L176" i="9"/>
  <c r="L46" i="9"/>
  <c r="L222" i="9"/>
  <c r="L107" i="9"/>
  <c r="L18" i="9"/>
  <c r="L39" i="9"/>
  <c r="L135" i="9"/>
  <c r="L152" i="9"/>
  <c r="L174" i="9"/>
  <c r="L125" i="9"/>
  <c r="L145" i="9"/>
  <c r="L199" i="9"/>
  <c r="L233" i="9"/>
  <c r="L52" i="9"/>
  <c r="L65" i="9"/>
  <c r="L73" i="9"/>
  <c r="L53" i="9"/>
  <c r="L92" i="9"/>
  <c r="L95" i="9"/>
  <c r="L58" i="9"/>
  <c r="L66" i="9"/>
  <c r="L98" i="9"/>
  <c r="L60" i="9"/>
  <c r="L126" i="9"/>
  <c r="L103" i="9"/>
  <c r="L132" i="9"/>
  <c r="L112" i="9"/>
  <c r="L121" i="9"/>
  <c r="L50" i="9"/>
  <c r="L89" i="9"/>
  <c r="L37" i="9"/>
  <c r="L146" i="9"/>
  <c r="L129" i="9"/>
  <c r="L11" i="9"/>
  <c r="L22" i="9"/>
  <c r="L13" i="9"/>
  <c r="L82" i="9"/>
  <c r="L122" i="9"/>
  <c r="L211" i="9"/>
  <c r="L242" i="9"/>
  <c r="L244" i="9"/>
  <c r="L248" i="9"/>
  <c r="L250" i="9"/>
  <c r="L187" i="9"/>
  <c r="L263" i="9"/>
  <c r="L35" i="9"/>
  <c r="L261" i="9"/>
  <c r="L208" i="9"/>
  <c r="L180" i="9"/>
  <c r="L163" i="9"/>
  <c r="L227" i="9"/>
  <c r="L143" i="9"/>
  <c r="L165" i="9"/>
  <c r="L170" i="9"/>
  <c r="M105" i="9"/>
  <c r="L234" i="8"/>
  <c r="O234" i="8" s="1"/>
  <c r="L137" i="8"/>
  <c r="L224" i="8"/>
  <c r="L221" i="8"/>
  <c r="L219" i="8"/>
  <c r="L209" i="8"/>
  <c r="L227" i="8"/>
  <c r="L228" i="8"/>
  <c r="L232" i="8"/>
  <c r="L190" i="8"/>
  <c r="L153" i="8"/>
  <c r="L77" i="8"/>
  <c r="L134" i="8"/>
  <c r="L162" i="8"/>
  <c r="L14" i="8"/>
  <c r="L129" i="8"/>
  <c r="L45" i="8"/>
  <c r="L117" i="8"/>
  <c r="L158" i="8"/>
  <c r="L160" i="8"/>
  <c r="L28" i="8"/>
  <c r="L98" i="8"/>
  <c r="L88" i="8"/>
  <c r="L91" i="8"/>
  <c r="L60" i="8"/>
  <c r="L110" i="8"/>
  <c r="L94" i="8"/>
  <c r="L191" i="8"/>
  <c r="L151" i="8"/>
  <c r="L233" i="8"/>
  <c r="L244" i="8"/>
  <c r="O244" i="8" s="1"/>
  <c r="L245" i="8"/>
  <c r="O245" i="8" s="1"/>
  <c r="L246" i="8"/>
  <c r="O246" i="8" s="1"/>
  <c r="L247" i="8"/>
  <c r="O247" i="8" s="1"/>
  <c r="L248" i="8"/>
  <c r="O248" i="8" s="1"/>
  <c r="L249" i="8"/>
  <c r="O249" i="8" s="1"/>
  <c r="L250" i="8"/>
  <c r="O250" i="8" s="1"/>
  <c r="L240" i="8"/>
  <c r="O240" i="8" s="1"/>
  <c r="L241" i="8"/>
  <c r="O241" i="8" s="1"/>
  <c r="L242" i="8"/>
  <c r="O242" i="8" s="1"/>
  <c r="L235" i="8"/>
  <c r="O235" i="8" s="1"/>
  <c r="L236" i="8"/>
  <c r="O236" i="8" s="1"/>
  <c r="L237" i="8"/>
  <c r="O237" i="8" s="1"/>
  <c r="L238" i="8"/>
  <c r="O238" i="8" s="1"/>
  <c r="L239" i="8"/>
  <c r="O239" i="8" s="1"/>
  <c r="L24" i="8"/>
  <c r="L16" i="8"/>
  <c r="L12" i="8"/>
  <c r="L7" i="8"/>
  <c r="L59" i="8"/>
  <c r="L57" i="8"/>
  <c r="L39" i="8"/>
  <c r="L95" i="8"/>
  <c r="L52" i="8"/>
  <c r="L21" i="8"/>
  <c r="L67" i="8"/>
  <c r="L63" i="8"/>
  <c r="L83" i="8"/>
  <c r="L29" i="8"/>
  <c r="L213" i="8"/>
  <c r="L203" i="8"/>
  <c r="L214" i="8"/>
  <c r="L195" i="8"/>
  <c r="L189" i="8"/>
  <c r="L187" i="8"/>
  <c r="L216" i="8"/>
  <c r="L198" i="8"/>
  <c r="L202" i="8"/>
  <c r="L215" i="8"/>
  <c r="L185" i="8"/>
  <c r="L220" i="8"/>
  <c r="L218" i="8"/>
  <c r="L192" i="8"/>
  <c r="L211" i="8"/>
  <c r="L101" i="8"/>
  <c r="L204" i="8"/>
  <c r="L71" i="8"/>
  <c r="L172" i="8"/>
  <c r="L253" i="8"/>
  <c r="L179" i="8"/>
  <c r="L159" i="8"/>
  <c r="L99" i="8"/>
  <c r="L163" i="8"/>
  <c r="L49" i="8"/>
  <c r="L165" i="8"/>
  <c r="L89" i="8"/>
  <c r="L143" i="8"/>
  <c r="L231" i="8"/>
  <c r="L108" i="8"/>
  <c r="L150" i="8"/>
  <c r="L97" i="8"/>
  <c r="L116" i="8"/>
  <c r="L184" i="8"/>
  <c r="L167" i="8"/>
  <c r="L126" i="8"/>
  <c r="L132" i="8"/>
  <c r="L148" i="8"/>
  <c r="L78" i="8"/>
  <c r="L96" i="8"/>
  <c r="L106" i="8"/>
  <c r="L107" i="8"/>
  <c r="L207" i="8"/>
  <c r="L201" i="8"/>
  <c r="L140" i="8"/>
  <c r="L114" i="8"/>
  <c r="L251" i="8"/>
  <c r="O251" i="8" s="1"/>
  <c r="L222" i="8"/>
  <c r="L188" i="8"/>
  <c r="L193" i="8"/>
  <c r="L217" i="8"/>
  <c r="L230" i="8"/>
  <c r="L225" i="8"/>
  <c r="L183" i="8"/>
  <c r="L170" i="8"/>
  <c r="L196" i="8"/>
  <c r="L141" i="8"/>
  <c r="L205" i="8"/>
  <c r="L180" i="8"/>
  <c r="L120" i="8"/>
  <c r="L147" i="8"/>
  <c r="L46" i="8"/>
  <c r="L47" i="8"/>
  <c r="L76" i="8"/>
  <c r="L168" i="8"/>
  <c r="L73" i="8"/>
  <c r="L131" i="8"/>
  <c r="L186" i="8"/>
  <c r="L157" i="8"/>
  <c r="L105" i="8"/>
  <c r="L206" i="8"/>
  <c r="L34" i="8"/>
  <c r="L18" i="8"/>
  <c r="L32" i="8"/>
  <c r="L113" i="8"/>
  <c r="L74" i="8"/>
  <c r="L61" i="8"/>
  <c r="L197" i="8"/>
  <c r="L152" i="8"/>
  <c r="L142" i="8"/>
  <c r="L223" i="8"/>
  <c r="L130" i="8"/>
  <c r="L122" i="8"/>
  <c r="L226" i="8"/>
  <c r="L164" i="8"/>
  <c r="L155" i="8"/>
  <c r="L139" i="8"/>
  <c r="L109" i="8"/>
  <c r="L181" i="8"/>
  <c r="L118" i="8"/>
  <c r="L92" i="8"/>
  <c r="L9" i="8"/>
  <c r="L104" i="8"/>
  <c r="L37" i="8"/>
  <c r="L35" i="8"/>
  <c r="L75" i="8"/>
  <c r="L65" i="8"/>
  <c r="L84" i="8"/>
  <c r="L79" i="8"/>
  <c r="L125" i="8"/>
  <c r="L70" i="8"/>
  <c r="L80" i="8"/>
  <c r="L119" i="8"/>
  <c r="L53" i="8"/>
  <c r="L27" i="8"/>
  <c r="L19" i="8"/>
  <c r="L90" i="8"/>
  <c r="L68" i="8"/>
  <c r="L102" i="8"/>
  <c r="L31" i="8"/>
  <c r="L208" i="8"/>
  <c r="L173" i="8"/>
  <c r="L178" i="8"/>
  <c r="L127" i="8"/>
  <c r="L124" i="8"/>
  <c r="L174" i="8"/>
  <c r="L161" i="8"/>
  <c r="L87" i="8"/>
  <c r="L121" i="8"/>
  <c r="L85" i="8"/>
  <c r="L54" i="8"/>
  <c r="L135" i="8"/>
  <c r="L144" i="8"/>
  <c r="L177" i="8"/>
  <c r="L128" i="8"/>
  <c r="L112" i="8"/>
  <c r="L169" i="8"/>
  <c r="L22" i="8"/>
  <c r="L40" i="8"/>
  <c r="L56" i="8"/>
  <c r="L8" i="8"/>
  <c r="L15" i="8"/>
  <c r="L11" i="8"/>
  <c r="L26" i="8"/>
  <c r="L212" i="8"/>
  <c r="L210" i="8"/>
  <c r="L175" i="8"/>
  <c r="L200" i="8"/>
  <c r="L133" i="8"/>
  <c r="L55" i="8"/>
  <c r="L48" i="8"/>
  <c r="L111" i="8"/>
  <c r="L41" i="8"/>
  <c r="L154" i="8"/>
  <c r="L43" i="8"/>
  <c r="L86" i="8"/>
  <c r="L6" i="8"/>
  <c r="L42" i="8"/>
  <c r="L138" i="8"/>
  <c r="L81" i="8"/>
  <c r="L145" i="8"/>
  <c r="L33" i="8"/>
  <c r="L17" i="8"/>
  <c r="L82" i="8"/>
  <c r="L44" i="8"/>
  <c r="L194" i="8"/>
  <c r="L93" i="8"/>
  <c r="L103" i="8"/>
  <c r="L146" i="8"/>
  <c r="L36" i="8"/>
  <c r="L38" i="8"/>
  <c r="L30" i="8"/>
  <c r="L64" i="8"/>
  <c r="L51" i="8"/>
  <c r="L5" i="8"/>
  <c r="L13" i="8"/>
  <c r="L58" i="8"/>
  <c r="L25" i="8"/>
  <c r="L23" i="8"/>
  <c r="L66" i="8"/>
  <c r="L50" i="8"/>
  <c r="L20" i="8"/>
  <c r="L10" i="8"/>
  <c r="L69" i="8"/>
  <c r="L62" i="8"/>
  <c r="L176" i="8"/>
  <c r="L123" i="8"/>
  <c r="L136" i="8"/>
  <c r="L149" i="8"/>
  <c r="L156" i="8"/>
  <c r="L166" i="8"/>
  <c r="L199" i="8"/>
  <c r="L229" i="8"/>
  <c r="L252" i="8"/>
  <c r="L100" i="8"/>
  <c r="L115" i="8"/>
  <c r="L171" i="8"/>
  <c r="L182" i="8"/>
  <c r="L72" i="8"/>
  <c r="L129" i="7"/>
  <c r="M234" i="8"/>
  <c r="N234" i="8"/>
  <c r="M137" i="8"/>
  <c r="N137" i="8"/>
  <c r="M224" i="8"/>
  <c r="N224" i="8"/>
  <c r="M221" i="8"/>
  <c r="N221" i="8"/>
  <c r="M219" i="8"/>
  <c r="N219" i="8"/>
  <c r="M209" i="8"/>
  <c r="N209" i="8"/>
  <c r="M227" i="8"/>
  <c r="N227" i="8"/>
  <c r="M228" i="8"/>
  <c r="N228" i="8"/>
  <c r="M232" i="8"/>
  <c r="N232" i="8"/>
  <c r="M190" i="8"/>
  <c r="N190" i="8"/>
  <c r="M153" i="8"/>
  <c r="N153" i="8"/>
  <c r="M77" i="8"/>
  <c r="N77" i="8"/>
  <c r="M134" i="8"/>
  <c r="N134" i="8"/>
  <c r="M162" i="8"/>
  <c r="N162" i="8"/>
  <c r="M14" i="8"/>
  <c r="N14" i="8"/>
  <c r="M129" i="8"/>
  <c r="N129" i="8"/>
  <c r="M45" i="8"/>
  <c r="N45" i="8"/>
  <c r="M117" i="8"/>
  <c r="N117" i="8"/>
  <c r="M158" i="8"/>
  <c r="N158" i="8"/>
  <c r="M160" i="8"/>
  <c r="N160" i="8"/>
  <c r="M28" i="8"/>
  <c r="N28" i="8"/>
  <c r="M98" i="8"/>
  <c r="N98" i="8"/>
  <c r="M88" i="8"/>
  <c r="N88" i="8"/>
  <c r="M91" i="8"/>
  <c r="N91" i="8"/>
  <c r="M60" i="8"/>
  <c r="N60" i="8"/>
  <c r="M110" i="8"/>
  <c r="N110" i="8"/>
  <c r="M94" i="8"/>
  <c r="N94" i="8"/>
  <c r="M191" i="8"/>
  <c r="N191" i="8"/>
  <c r="M151" i="8"/>
  <c r="N151" i="8"/>
  <c r="M233" i="8"/>
  <c r="N233" i="8"/>
  <c r="M244" i="8"/>
  <c r="N244" i="8"/>
  <c r="M245" i="8"/>
  <c r="N245" i="8"/>
  <c r="M246" i="8"/>
  <c r="N246" i="8"/>
  <c r="M247" i="8"/>
  <c r="N247" i="8"/>
  <c r="M248" i="8"/>
  <c r="N248" i="8"/>
  <c r="M249" i="8"/>
  <c r="N249" i="8"/>
  <c r="M250" i="8"/>
  <c r="N250" i="8"/>
  <c r="M240" i="8"/>
  <c r="N240" i="8"/>
  <c r="M241" i="8"/>
  <c r="N241" i="8"/>
  <c r="M242" i="8"/>
  <c r="N242" i="8"/>
  <c r="M235" i="8"/>
  <c r="N235" i="8"/>
  <c r="M236" i="8"/>
  <c r="N236" i="8"/>
  <c r="M237" i="8"/>
  <c r="N237" i="8"/>
  <c r="M238" i="8"/>
  <c r="N238" i="8"/>
  <c r="M239" i="8"/>
  <c r="N239" i="8"/>
  <c r="M24" i="8"/>
  <c r="N24" i="8"/>
  <c r="M16" i="8"/>
  <c r="N16" i="8"/>
  <c r="M12" i="8"/>
  <c r="N12" i="8"/>
  <c r="M7" i="8"/>
  <c r="N7" i="8"/>
  <c r="M59" i="8"/>
  <c r="N59" i="8"/>
  <c r="M57" i="8"/>
  <c r="N57" i="8"/>
  <c r="M39" i="8"/>
  <c r="N39" i="8"/>
  <c r="M95" i="8"/>
  <c r="N95" i="8"/>
  <c r="M52" i="8"/>
  <c r="N52" i="8"/>
  <c r="M21" i="8"/>
  <c r="N21" i="8"/>
  <c r="M67" i="8"/>
  <c r="N67" i="8"/>
  <c r="M63" i="8"/>
  <c r="N63" i="8"/>
  <c r="M83" i="8"/>
  <c r="N83" i="8"/>
  <c r="M29" i="8"/>
  <c r="N29" i="8"/>
  <c r="M213" i="8"/>
  <c r="N213" i="8"/>
  <c r="M203" i="8"/>
  <c r="N203" i="8"/>
  <c r="M214" i="8"/>
  <c r="N214" i="8"/>
  <c r="M195" i="8"/>
  <c r="N195" i="8"/>
  <c r="M189" i="8"/>
  <c r="N189" i="8"/>
  <c r="M187" i="8"/>
  <c r="N187" i="8"/>
  <c r="M216" i="8"/>
  <c r="N216" i="8"/>
  <c r="M198" i="8"/>
  <c r="N198" i="8"/>
  <c r="M202" i="8"/>
  <c r="N202" i="8"/>
  <c r="M215" i="8"/>
  <c r="N215" i="8"/>
  <c r="M185" i="8"/>
  <c r="N185" i="8"/>
  <c r="M220" i="8"/>
  <c r="N220" i="8"/>
  <c r="M218" i="8"/>
  <c r="N218" i="8"/>
  <c r="M192" i="8"/>
  <c r="N192" i="8"/>
  <c r="M211" i="8"/>
  <c r="N211" i="8"/>
  <c r="M101" i="8"/>
  <c r="N101" i="8"/>
  <c r="M204" i="8"/>
  <c r="N204" i="8"/>
  <c r="M71" i="8"/>
  <c r="N71" i="8"/>
  <c r="M172" i="8"/>
  <c r="N172" i="8"/>
  <c r="M253" i="8"/>
  <c r="N253" i="8"/>
  <c r="M179" i="8"/>
  <c r="N179" i="8"/>
  <c r="M159" i="8"/>
  <c r="N159" i="8"/>
  <c r="M99" i="8"/>
  <c r="N99" i="8"/>
  <c r="M163" i="8"/>
  <c r="N163" i="8"/>
  <c r="M49" i="8"/>
  <c r="N49" i="8"/>
  <c r="M165" i="8"/>
  <c r="N165" i="8"/>
  <c r="M89" i="8"/>
  <c r="N89" i="8"/>
  <c r="M143" i="8"/>
  <c r="N143" i="8"/>
  <c r="M231" i="8"/>
  <c r="N231" i="8"/>
  <c r="M108" i="8"/>
  <c r="N108" i="8"/>
  <c r="M150" i="8"/>
  <c r="N150" i="8"/>
  <c r="M97" i="8"/>
  <c r="N97" i="8"/>
  <c r="M116" i="8"/>
  <c r="N116" i="8"/>
  <c r="M184" i="8"/>
  <c r="N184" i="8"/>
  <c r="M167" i="8"/>
  <c r="N167" i="8"/>
  <c r="M126" i="8"/>
  <c r="N126" i="8"/>
  <c r="M132" i="8"/>
  <c r="N132" i="8"/>
  <c r="M148" i="8"/>
  <c r="N148" i="8"/>
  <c r="M78" i="8"/>
  <c r="N78" i="8"/>
  <c r="M96" i="8"/>
  <c r="N96" i="8"/>
  <c r="M106" i="8"/>
  <c r="N106" i="8"/>
  <c r="M107" i="8"/>
  <c r="N107" i="8"/>
  <c r="M207" i="8"/>
  <c r="N207" i="8"/>
  <c r="M201" i="8"/>
  <c r="N201" i="8"/>
  <c r="M140" i="8"/>
  <c r="N140" i="8"/>
  <c r="M114" i="8"/>
  <c r="N114" i="8"/>
  <c r="M251" i="8"/>
  <c r="N251" i="8"/>
  <c r="M222" i="8"/>
  <c r="N222" i="8"/>
  <c r="M188" i="8"/>
  <c r="N188" i="8"/>
  <c r="M193" i="8"/>
  <c r="N193" i="8"/>
  <c r="M217" i="8"/>
  <c r="N217" i="8"/>
  <c r="M230" i="8"/>
  <c r="N230" i="8"/>
  <c r="M225" i="8"/>
  <c r="N225" i="8"/>
  <c r="M183" i="8"/>
  <c r="N183" i="8"/>
  <c r="M170" i="8"/>
  <c r="N170" i="8"/>
  <c r="M196" i="8"/>
  <c r="N196" i="8"/>
  <c r="M141" i="8"/>
  <c r="N141" i="8"/>
  <c r="M205" i="8"/>
  <c r="N205" i="8"/>
  <c r="M180" i="8"/>
  <c r="N180" i="8"/>
  <c r="M120" i="8"/>
  <c r="N120" i="8"/>
  <c r="M147" i="8"/>
  <c r="N147" i="8"/>
  <c r="M46" i="8"/>
  <c r="N46" i="8"/>
  <c r="M47" i="8"/>
  <c r="N47" i="8"/>
  <c r="M76" i="8"/>
  <c r="N76" i="8"/>
  <c r="M168" i="8"/>
  <c r="N168" i="8"/>
  <c r="M73" i="8"/>
  <c r="N73" i="8"/>
  <c r="M131" i="8"/>
  <c r="N131" i="8"/>
  <c r="M186" i="8"/>
  <c r="N186" i="8"/>
  <c r="M157" i="8"/>
  <c r="N157" i="8"/>
  <c r="M105" i="8"/>
  <c r="N105" i="8"/>
  <c r="M206" i="8"/>
  <c r="N206" i="8"/>
  <c r="M34" i="8"/>
  <c r="N34" i="8"/>
  <c r="M18" i="8"/>
  <c r="N18" i="8"/>
  <c r="M32" i="8"/>
  <c r="N32" i="8"/>
  <c r="M113" i="8"/>
  <c r="N113" i="8"/>
  <c r="M74" i="8"/>
  <c r="N74" i="8"/>
  <c r="M61" i="8"/>
  <c r="N61" i="8"/>
  <c r="M197" i="8"/>
  <c r="N197" i="8"/>
  <c r="M152" i="8"/>
  <c r="N152" i="8"/>
  <c r="M142" i="8"/>
  <c r="N142" i="8"/>
  <c r="M223" i="8"/>
  <c r="N223" i="8"/>
  <c r="M130" i="8"/>
  <c r="N130" i="8"/>
  <c r="M122" i="8"/>
  <c r="N122" i="8"/>
  <c r="M226" i="8"/>
  <c r="N226" i="8"/>
  <c r="M164" i="8"/>
  <c r="N164" i="8"/>
  <c r="M155" i="8"/>
  <c r="N155" i="8"/>
  <c r="M139" i="8"/>
  <c r="N139" i="8"/>
  <c r="M109" i="8"/>
  <c r="N109" i="8"/>
  <c r="M181" i="8"/>
  <c r="N181" i="8"/>
  <c r="M118" i="8"/>
  <c r="N118" i="8"/>
  <c r="M92" i="8"/>
  <c r="N92" i="8"/>
  <c r="M9" i="8"/>
  <c r="N9" i="8"/>
  <c r="M104" i="8"/>
  <c r="N104" i="8"/>
  <c r="M37" i="8"/>
  <c r="N37" i="8"/>
  <c r="M35" i="8"/>
  <c r="N35" i="8"/>
  <c r="M75" i="8"/>
  <c r="N75" i="8"/>
  <c r="M65" i="8"/>
  <c r="N65" i="8"/>
  <c r="M84" i="8"/>
  <c r="N84" i="8"/>
  <c r="M79" i="8"/>
  <c r="N79" i="8"/>
  <c r="M125" i="8"/>
  <c r="N125" i="8"/>
  <c r="M70" i="8"/>
  <c r="N70" i="8"/>
  <c r="M80" i="8"/>
  <c r="N80" i="8"/>
  <c r="M119" i="8"/>
  <c r="N119" i="8"/>
  <c r="M53" i="8"/>
  <c r="N53" i="8"/>
  <c r="M27" i="8"/>
  <c r="N27" i="8"/>
  <c r="M19" i="8"/>
  <c r="N19" i="8"/>
  <c r="M90" i="8"/>
  <c r="N90" i="8"/>
  <c r="M68" i="8"/>
  <c r="N68" i="8"/>
  <c r="M102" i="8"/>
  <c r="N102" i="8"/>
  <c r="M31" i="8"/>
  <c r="N31" i="8"/>
  <c r="M208" i="8"/>
  <c r="N208" i="8"/>
  <c r="M173" i="8"/>
  <c r="N173" i="8"/>
  <c r="M178" i="8"/>
  <c r="N178" i="8"/>
  <c r="M127" i="8"/>
  <c r="N127" i="8"/>
  <c r="M124" i="8"/>
  <c r="N124" i="8"/>
  <c r="M174" i="8"/>
  <c r="N174" i="8"/>
  <c r="M161" i="8"/>
  <c r="N161" i="8"/>
  <c r="M87" i="8"/>
  <c r="N87" i="8"/>
  <c r="M121" i="8"/>
  <c r="N121" i="8"/>
  <c r="M85" i="8"/>
  <c r="N85" i="8"/>
  <c r="M54" i="8"/>
  <c r="N54" i="8"/>
  <c r="M135" i="8"/>
  <c r="N135" i="8"/>
  <c r="M144" i="8"/>
  <c r="N144" i="8"/>
  <c r="M177" i="8"/>
  <c r="N177" i="8"/>
  <c r="M128" i="8"/>
  <c r="N128" i="8"/>
  <c r="M112" i="8"/>
  <c r="N112" i="8"/>
  <c r="M169" i="8"/>
  <c r="N169" i="8"/>
  <c r="M22" i="8"/>
  <c r="N22" i="8"/>
  <c r="M40" i="8"/>
  <c r="N40" i="8"/>
  <c r="M56" i="8"/>
  <c r="N56" i="8"/>
  <c r="M8" i="8"/>
  <c r="N8" i="8"/>
  <c r="M15" i="8"/>
  <c r="N15" i="8"/>
  <c r="M11" i="8"/>
  <c r="N11" i="8"/>
  <c r="M26" i="8"/>
  <c r="N26" i="8"/>
  <c r="M212" i="8"/>
  <c r="N212" i="8"/>
  <c r="M210" i="8"/>
  <c r="N210" i="8"/>
  <c r="M175" i="8"/>
  <c r="N175" i="8"/>
  <c r="M200" i="8"/>
  <c r="N200" i="8"/>
  <c r="M133" i="8"/>
  <c r="N133" i="8"/>
  <c r="M55" i="8"/>
  <c r="N55" i="8"/>
  <c r="M48" i="8"/>
  <c r="N48" i="8"/>
  <c r="M111" i="8"/>
  <c r="N111" i="8"/>
  <c r="M41" i="8"/>
  <c r="N41" i="8"/>
  <c r="M154" i="8"/>
  <c r="N154" i="8"/>
  <c r="M43" i="8"/>
  <c r="N43" i="8"/>
  <c r="M86" i="8"/>
  <c r="N86" i="8"/>
  <c r="M6" i="8"/>
  <c r="N6" i="8"/>
  <c r="M42" i="8"/>
  <c r="N42" i="8"/>
  <c r="M138" i="8"/>
  <c r="N138" i="8"/>
  <c r="M81" i="8"/>
  <c r="N81" i="8"/>
  <c r="M145" i="8"/>
  <c r="N145" i="8"/>
  <c r="M33" i="8"/>
  <c r="N33" i="8"/>
  <c r="M17" i="8"/>
  <c r="N17" i="8"/>
  <c r="M82" i="8"/>
  <c r="N82" i="8"/>
  <c r="M44" i="8"/>
  <c r="N44" i="8"/>
  <c r="M194" i="8"/>
  <c r="N194" i="8"/>
  <c r="M93" i="8"/>
  <c r="N93" i="8"/>
  <c r="M103" i="8"/>
  <c r="N103" i="8"/>
  <c r="M146" i="8"/>
  <c r="N146" i="8"/>
  <c r="M36" i="8"/>
  <c r="N36" i="8"/>
  <c r="M38" i="8"/>
  <c r="N38" i="8"/>
  <c r="M30" i="8"/>
  <c r="N30" i="8"/>
  <c r="M64" i="8"/>
  <c r="N64" i="8"/>
  <c r="M51" i="8"/>
  <c r="N51" i="8"/>
  <c r="M5" i="8"/>
  <c r="N5" i="8"/>
  <c r="M13" i="8"/>
  <c r="N13" i="8"/>
  <c r="M58" i="8"/>
  <c r="N58" i="8"/>
  <c r="M25" i="8"/>
  <c r="N25" i="8"/>
  <c r="M23" i="8"/>
  <c r="N23" i="8"/>
  <c r="M66" i="8"/>
  <c r="N66" i="8"/>
  <c r="M50" i="8"/>
  <c r="N50" i="8"/>
  <c r="M20" i="8"/>
  <c r="N20" i="8"/>
  <c r="M10" i="8"/>
  <c r="N10" i="8"/>
  <c r="M69" i="8"/>
  <c r="N69" i="8"/>
  <c r="M62" i="8"/>
  <c r="N62" i="8"/>
  <c r="M176" i="8"/>
  <c r="N176" i="8"/>
  <c r="M123" i="8"/>
  <c r="N123" i="8"/>
  <c r="M136" i="8"/>
  <c r="N136" i="8"/>
  <c r="M149" i="8"/>
  <c r="N149" i="8"/>
  <c r="M156" i="8"/>
  <c r="N156" i="8"/>
  <c r="M166" i="8"/>
  <c r="N166" i="8"/>
  <c r="M199" i="8"/>
  <c r="N199" i="8"/>
  <c r="M229" i="8"/>
  <c r="N229" i="8"/>
  <c r="M252" i="8"/>
  <c r="N252" i="8"/>
  <c r="M100" i="8"/>
  <c r="N100" i="8"/>
  <c r="M115" i="8"/>
  <c r="N115" i="8"/>
  <c r="M171" i="8"/>
  <c r="N171" i="8"/>
  <c r="M182" i="8"/>
  <c r="N182" i="8"/>
  <c r="M72" i="8"/>
  <c r="N72" i="8"/>
  <c r="P260" i="9" l="1"/>
  <c r="P259" i="9"/>
  <c r="P262" i="9"/>
  <c r="P258" i="9"/>
  <c r="P257" i="9"/>
  <c r="P255" i="9"/>
  <c r="P254" i="9"/>
  <c r="P253" i="9"/>
  <c r="P252" i="9"/>
  <c r="P267" i="9"/>
  <c r="P266" i="9"/>
  <c r="P256" i="9"/>
  <c r="P265" i="9"/>
  <c r="P251" i="8"/>
  <c r="P237" i="8"/>
  <c r="P250" i="8"/>
  <c r="P244" i="8"/>
  <c r="P234" i="8"/>
  <c r="P239" i="8"/>
  <c r="P241" i="8"/>
  <c r="P246" i="8"/>
  <c r="O94" i="8"/>
  <c r="P94" i="8" s="1"/>
  <c r="O36" i="8"/>
  <c r="O230" i="8"/>
  <c r="P230" i="8" s="1"/>
  <c r="P242" i="8"/>
  <c r="P247" i="8"/>
  <c r="O28" i="8"/>
  <c r="P28" i="8" s="1"/>
  <c r="O145" i="8"/>
  <c r="P145" i="8" s="1"/>
  <c r="O65" i="8"/>
  <c r="P65" i="8" s="1"/>
  <c r="O213" i="8"/>
  <c r="P213" i="8" s="1"/>
  <c r="O129" i="8"/>
  <c r="O109" i="8"/>
  <c r="P109" i="8" s="1"/>
  <c r="O134" i="8"/>
  <c r="P134" i="8" s="1"/>
  <c r="O199" i="8"/>
  <c r="P199" i="8" s="1"/>
  <c r="O11" i="8"/>
  <c r="P11" i="8" s="1"/>
  <c r="O152" i="8"/>
  <c r="P152" i="8" s="1"/>
  <c r="O132" i="8"/>
  <c r="P132" i="8" s="1"/>
  <c r="O171" i="8"/>
  <c r="P171" i="8" s="1"/>
  <c r="O114" i="8"/>
  <c r="P114" i="8" s="1"/>
  <c r="O57" i="8"/>
  <c r="P57" i="8" s="1"/>
  <c r="O232" i="8"/>
  <c r="P232" i="8" s="1"/>
  <c r="O176" i="8"/>
  <c r="P176" i="8" s="1"/>
  <c r="O177" i="8"/>
  <c r="P177" i="8" s="1"/>
  <c r="O105" i="8"/>
  <c r="P105" i="8" s="1"/>
  <c r="O143" i="8"/>
  <c r="P143" i="8" s="1"/>
  <c r="O111" i="8"/>
  <c r="P111" i="8" s="1"/>
  <c r="P36" i="8"/>
  <c r="O219" i="8"/>
  <c r="P219" i="8" s="1"/>
  <c r="O23" i="8"/>
  <c r="P23" i="8" s="1"/>
  <c r="O124" i="8"/>
  <c r="P124" i="8" s="1"/>
  <c r="O147" i="8"/>
  <c r="P147" i="8" s="1"/>
  <c r="O172" i="8"/>
  <c r="P172" i="8" s="1"/>
  <c r="O137" i="8"/>
  <c r="P137" i="8" s="1"/>
  <c r="O19" i="8"/>
  <c r="P19" i="8" s="1"/>
  <c r="O215" i="8"/>
  <c r="P215" i="8" s="1"/>
  <c r="O153" i="8"/>
  <c r="P153" i="8" s="1"/>
  <c r="O221" i="8"/>
  <c r="P221" i="8" s="1"/>
  <c r="O100" i="8"/>
  <c r="O62" i="8"/>
  <c r="P62" i="8" s="1"/>
  <c r="O93" i="8"/>
  <c r="P93" i="8" s="1"/>
  <c r="O133" i="8"/>
  <c r="P133" i="8" s="1"/>
  <c r="O54" i="8"/>
  <c r="P54" i="8" s="1"/>
  <c r="O119" i="8"/>
  <c r="P119" i="8" s="1"/>
  <c r="O164" i="8"/>
  <c r="P164" i="8" s="1"/>
  <c r="O131" i="8"/>
  <c r="P131" i="8" s="1"/>
  <c r="O188" i="8"/>
  <c r="P188" i="8" s="1"/>
  <c r="O184" i="8"/>
  <c r="P184" i="8" s="1"/>
  <c r="O101" i="8"/>
  <c r="P101" i="8" s="1"/>
  <c r="O63" i="8"/>
  <c r="P63" i="8" s="1"/>
  <c r="P100" i="8"/>
  <c r="O158" i="8"/>
  <c r="P158" i="8" s="1"/>
  <c r="O45" i="8"/>
  <c r="P45" i="8" s="1"/>
  <c r="O190" i="8"/>
  <c r="O224" i="8"/>
  <c r="P224" i="8" s="1"/>
  <c r="O252" i="8"/>
  <c r="O20" i="8"/>
  <c r="P20" i="8" s="1"/>
  <c r="O82" i="8"/>
  <c r="P82" i="8" s="1"/>
  <c r="O210" i="8"/>
  <c r="P210" i="8" s="1"/>
  <c r="O87" i="8"/>
  <c r="P87" i="8" s="1"/>
  <c r="O125" i="8"/>
  <c r="P125" i="8" s="1"/>
  <c r="O130" i="8"/>
  <c r="P130" i="8" s="1"/>
  <c r="O76" i="8"/>
  <c r="P76" i="8" s="1"/>
  <c r="O150" i="8"/>
  <c r="P150" i="8" s="1"/>
  <c r="O218" i="8"/>
  <c r="P218" i="8" s="1"/>
  <c r="O52" i="8"/>
  <c r="P52" i="8" s="1"/>
  <c r="O233" i="8"/>
  <c r="P233" i="8" s="1"/>
  <c r="O14" i="8"/>
  <c r="P14" i="8" s="1"/>
  <c r="O228" i="8"/>
  <c r="P228" i="8" s="1"/>
  <c r="O166" i="8"/>
  <c r="P166" i="8" s="1"/>
  <c r="O13" i="8"/>
  <c r="P13" i="8" s="1"/>
  <c r="O42" i="8"/>
  <c r="P42" i="8" s="1"/>
  <c r="O56" i="8"/>
  <c r="P56" i="8" s="1"/>
  <c r="O173" i="8"/>
  <c r="P173" i="8" s="1"/>
  <c r="O37" i="8"/>
  <c r="P37" i="8" s="1"/>
  <c r="O74" i="8"/>
  <c r="P74" i="8" s="1"/>
  <c r="O205" i="8"/>
  <c r="P205" i="8" s="1"/>
  <c r="O207" i="8"/>
  <c r="P207" i="8" s="1"/>
  <c r="O49" i="8"/>
  <c r="P49" i="8" s="1"/>
  <c r="O216" i="8"/>
  <c r="P216" i="8" s="1"/>
  <c r="O12" i="8"/>
  <c r="P12" i="8" s="1"/>
  <c r="O91" i="8"/>
  <c r="P91" i="8" s="1"/>
  <c r="P238" i="8"/>
  <c r="P235" i="8"/>
  <c r="P240" i="8"/>
  <c r="P248" i="8"/>
  <c r="P245" i="8"/>
  <c r="O162" i="8"/>
  <c r="P162" i="8" s="1"/>
  <c r="O227" i="8"/>
  <c r="P227" i="8" s="1"/>
  <c r="O182" i="8"/>
  <c r="P182" i="8" s="1"/>
  <c r="O136" i="8"/>
  <c r="P136" i="8" s="1"/>
  <c r="O64" i="8"/>
  <c r="P64" i="8" s="1"/>
  <c r="O43" i="8"/>
  <c r="P43" i="8" s="1"/>
  <c r="O169" i="8"/>
  <c r="P169" i="8" s="1"/>
  <c r="O102" i="8"/>
  <c r="P102" i="8" s="1"/>
  <c r="O92" i="8"/>
  <c r="P92" i="8" s="1"/>
  <c r="O18" i="8"/>
  <c r="P18" i="8" s="1"/>
  <c r="O170" i="8"/>
  <c r="P170" i="8" s="1"/>
  <c r="O96" i="8"/>
  <c r="P96" i="8" s="1"/>
  <c r="O159" i="8"/>
  <c r="P159" i="8" s="1"/>
  <c r="O195" i="8"/>
  <c r="P195" i="8" s="1"/>
  <c r="P252" i="8"/>
  <c r="P236" i="8"/>
  <c r="P249" i="8"/>
  <c r="O115" i="8"/>
  <c r="P115" i="8" s="1"/>
  <c r="O156" i="8"/>
  <c r="P156" i="8" s="1"/>
  <c r="O69" i="8"/>
  <c r="P69" i="8" s="1"/>
  <c r="O25" i="8"/>
  <c r="P25" i="8" s="1"/>
  <c r="O30" i="8"/>
  <c r="P30" i="8" s="1"/>
  <c r="O194" i="8"/>
  <c r="P194" i="8" s="1"/>
  <c r="O81" i="8"/>
  <c r="P81" i="8" s="1"/>
  <c r="O154" i="8"/>
  <c r="P154" i="8" s="1"/>
  <c r="O200" i="8"/>
  <c r="P200" i="8" s="1"/>
  <c r="O15" i="8"/>
  <c r="P15" i="8" s="1"/>
  <c r="O112" i="8"/>
  <c r="P112" i="8" s="1"/>
  <c r="O85" i="8"/>
  <c r="P85" i="8" s="1"/>
  <c r="O127" i="8"/>
  <c r="P127" i="8" s="1"/>
  <c r="O68" i="8"/>
  <c r="P68" i="8" s="1"/>
  <c r="O80" i="8"/>
  <c r="P80" i="8" s="1"/>
  <c r="O75" i="8"/>
  <c r="P75" i="8" s="1"/>
  <c r="O118" i="8"/>
  <c r="P118" i="8" s="1"/>
  <c r="O226" i="8"/>
  <c r="P226" i="8" s="1"/>
  <c r="O197" i="8"/>
  <c r="P197" i="8" s="1"/>
  <c r="O34" i="8"/>
  <c r="P34" i="8" s="1"/>
  <c r="O73" i="8"/>
  <c r="P73" i="8" s="1"/>
  <c r="O120" i="8"/>
  <c r="P120" i="8" s="1"/>
  <c r="O183" i="8"/>
  <c r="P183" i="8" s="1"/>
  <c r="O222" i="8"/>
  <c r="P222" i="8" s="1"/>
  <c r="O107" i="8"/>
  <c r="P107" i="8" s="1"/>
  <c r="O126" i="8"/>
  <c r="P126" i="8" s="1"/>
  <c r="O108" i="8"/>
  <c r="P108" i="8" s="1"/>
  <c r="O163" i="8"/>
  <c r="P163" i="8" s="1"/>
  <c r="O71" i="8"/>
  <c r="P71" i="8" s="1"/>
  <c r="O220" i="8"/>
  <c r="P220" i="8" s="1"/>
  <c r="O187" i="8"/>
  <c r="P187" i="8" s="1"/>
  <c r="O29" i="8"/>
  <c r="P29" i="8" s="1"/>
  <c r="O95" i="8"/>
  <c r="P95" i="8" s="1"/>
  <c r="O16" i="8"/>
  <c r="P16" i="8" s="1"/>
  <c r="O151" i="8"/>
  <c r="P151" i="8" s="1"/>
  <c r="O88" i="8"/>
  <c r="P88" i="8" s="1"/>
  <c r="O149" i="8"/>
  <c r="P149" i="8" s="1"/>
  <c r="O10" i="8"/>
  <c r="P10" i="8" s="1"/>
  <c r="O58" i="8"/>
  <c r="P58" i="8" s="1"/>
  <c r="O38" i="8"/>
  <c r="P38" i="8" s="1"/>
  <c r="O44" i="8"/>
  <c r="P44" i="8" s="1"/>
  <c r="O138" i="8"/>
  <c r="P138" i="8" s="1"/>
  <c r="O41" i="8"/>
  <c r="P41" i="8" s="1"/>
  <c r="O175" i="8"/>
  <c r="P175" i="8" s="1"/>
  <c r="O8" i="8"/>
  <c r="P8" i="8" s="1"/>
  <c r="O128" i="8"/>
  <c r="P128" i="8" s="1"/>
  <c r="O121" i="8"/>
  <c r="P121" i="8" s="1"/>
  <c r="O178" i="8"/>
  <c r="P178" i="8" s="1"/>
  <c r="O90" i="8"/>
  <c r="P90" i="8" s="1"/>
  <c r="O70" i="8"/>
  <c r="P70" i="8" s="1"/>
  <c r="O35" i="8"/>
  <c r="P35" i="8" s="1"/>
  <c r="O181" i="8"/>
  <c r="P181" i="8" s="1"/>
  <c r="O122" i="8"/>
  <c r="P122" i="8" s="1"/>
  <c r="O61" i="8"/>
  <c r="P61" i="8" s="1"/>
  <c r="O206" i="8"/>
  <c r="P206" i="8" s="1"/>
  <c r="O168" i="8"/>
  <c r="P168" i="8" s="1"/>
  <c r="O180" i="8"/>
  <c r="P180" i="8" s="1"/>
  <c r="O225" i="8"/>
  <c r="P225" i="8" s="1"/>
  <c r="O106" i="8"/>
  <c r="P106" i="8" s="1"/>
  <c r="O167" i="8"/>
  <c r="P167" i="8" s="1"/>
  <c r="O231" i="8"/>
  <c r="P231" i="8" s="1"/>
  <c r="O99" i="8"/>
  <c r="P99" i="8" s="1"/>
  <c r="O204" i="8"/>
  <c r="P204" i="8" s="1"/>
  <c r="O185" i="8"/>
  <c r="P185" i="8" s="1"/>
  <c r="O189" i="8"/>
  <c r="P189" i="8" s="1"/>
  <c r="O83" i="8"/>
  <c r="P83" i="8" s="1"/>
  <c r="O39" i="8"/>
  <c r="P39" i="8" s="1"/>
  <c r="O24" i="8"/>
  <c r="P24" i="8" s="1"/>
  <c r="O191" i="8"/>
  <c r="P191" i="8" s="1"/>
  <c r="O98" i="8"/>
  <c r="P98" i="8" s="1"/>
  <c r="O117" i="8"/>
  <c r="P117" i="8" s="1"/>
  <c r="O77" i="8"/>
  <c r="P77" i="8" s="1"/>
  <c r="O209" i="8"/>
  <c r="P209" i="8" s="1"/>
  <c r="O72" i="8"/>
  <c r="P72" i="8" s="1"/>
  <c r="O229" i="8"/>
  <c r="P229" i="8" s="1"/>
  <c r="O123" i="8"/>
  <c r="P123" i="8" s="1"/>
  <c r="O50" i="8"/>
  <c r="P50" i="8" s="1"/>
  <c r="O5" i="8"/>
  <c r="P5" i="8" s="1"/>
  <c r="O146" i="8"/>
  <c r="P146" i="8" s="1"/>
  <c r="O17" i="8"/>
  <c r="P17" i="8" s="1"/>
  <c r="O6" i="8"/>
  <c r="P6" i="8" s="1"/>
  <c r="O48" i="8"/>
  <c r="P48" i="8" s="1"/>
  <c r="O212" i="8"/>
  <c r="P212" i="8" s="1"/>
  <c r="O40" i="8"/>
  <c r="P40" i="8" s="1"/>
  <c r="O144" i="8"/>
  <c r="P144" i="8" s="1"/>
  <c r="O161" i="8"/>
  <c r="P161" i="8" s="1"/>
  <c r="O208" i="8"/>
  <c r="P208" i="8" s="1"/>
  <c r="O27" i="8"/>
  <c r="P27" i="8" s="1"/>
  <c r="O79" i="8"/>
  <c r="P79" i="8" s="1"/>
  <c r="O104" i="8"/>
  <c r="P104" i="8" s="1"/>
  <c r="O139" i="8"/>
  <c r="P139" i="8" s="1"/>
  <c r="O223" i="8"/>
  <c r="P223" i="8" s="1"/>
  <c r="O113" i="8"/>
  <c r="P113" i="8" s="1"/>
  <c r="O157" i="8"/>
  <c r="P157" i="8" s="1"/>
  <c r="O47" i="8"/>
  <c r="P47" i="8" s="1"/>
  <c r="O141" i="8"/>
  <c r="P141" i="8" s="1"/>
  <c r="O217" i="8"/>
  <c r="P217" i="8" s="1"/>
  <c r="O140" i="8"/>
  <c r="P140" i="8" s="1"/>
  <c r="O78" i="8"/>
  <c r="P78" i="8" s="1"/>
  <c r="O116" i="8"/>
  <c r="P116" i="8" s="1"/>
  <c r="O89" i="8"/>
  <c r="P89" i="8" s="1"/>
  <c r="O179" i="8"/>
  <c r="P179" i="8" s="1"/>
  <c r="O211" i="8"/>
  <c r="P211" i="8" s="1"/>
  <c r="O202" i="8"/>
  <c r="P202" i="8" s="1"/>
  <c r="O214" i="8"/>
  <c r="P214" i="8" s="1"/>
  <c r="O67" i="8"/>
  <c r="P67" i="8" s="1"/>
  <c r="O59" i="8"/>
  <c r="P59" i="8" s="1"/>
  <c r="O110" i="8"/>
  <c r="P110" i="8" s="1"/>
  <c r="O160" i="8"/>
  <c r="P160" i="8" s="1"/>
  <c r="O66" i="8"/>
  <c r="P66" i="8" s="1"/>
  <c r="O51" i="8"/>
  <c r="P51" i="8" s="1"/>
  <c r="O103" i="8"/>
  <c r="P103" i="8" s="1"/>
  <c r="O33" i="8"/>
  <c r="P33" i="8" s="1"/>
  <c r="O86" i="8"/>
  <c r="P86" i="8" s="1"/>
  <c r="O55" i="8"/>
  <c r="P55" i="8" s="1"/>
  <c r="O26" i="8"/>
  <c r="P26" i="8" s="1"/>
  <c r="O22" i="8"/>
  <c r="P22" i="8" s="1"/>
  <c r="O135" i="8"/>
  <c r="P135" i="8" s="1"/>
  <c r="O174" i="8"/>
  <c r="P174" i="8" s="1"/>
  <c r="O31" i="8"/>
  <c r="P31" i="8" s="1"/>
  <c r="O53" i="8"/>
  <c r="P53" i="8" s="1"/>
  <c r="O84" i="8"/>
  <c r="P84" i="8" s="1"/>
  <c r="O9" i="8"/>
  <c r="P9" i="8" s="1"/>
  <c r="O155" i="8"/>
  <c r="P155" i="8" s="1"/>
  <c r="O142" i="8"/>
  <c r="P142" i="8" s="1"/>
  <c r="O32" i="8"/>
  <c r="P32" i="8" s="1"/>
  <c r="O186" i="8"/>
  <c r="P186" i="8" s="1"/>
  <c r="O46" i="8"/>
  <c r="P46" i="8" s="1"/>
  <c r="O196" i="8"/>
  <c r="P196" i="8" s="1"/>
  <c r="O193" i="8"/>
  <c r="P193" i="8" s="1"/>
  <c r="O201" i="8"/>
  <c r="P201" i="8" s="1"/>
  <c r="O148" i="8"/>
  <c r="P148" i="8" s="1"/>
  <c r="O97" i="8"/>
  <c r="P97" i="8" s="1"/>
  <c r="O165" i="8"/>
  <c r="P165" i="8" s="1"/>
  <c r="O253" i="8"/>
  <c r="P253" i="8" s="1"/>
  <c r="O192" i="8"/>
  <c r="P192" i="8" s="1"/>
  <c r="O198" i="8"/>
  <c r="P198" i="8" s="1"/>
  <c r="O203" i="8"/>
  <c r="P203" i="8" s="1"/>
  <c r="O21" i="8"/>
  <c r="P21" i="8" s="1"/>
  <c r="O7" i="8"/>
  <c r="P7" i="8" s="1"/>
  <c r="O60" i="8"/>
  <c r="P60" i="8" s="1"/>
  <c r="P129" i="8"/>
  <c r="P190" i="8"/>
  <c r="M200" i="1"/>
  <c r="N200" i="1"/>
  <c r="M105" i="1"/>
  <c r="N105" i="1"/>
  <c r="M173" i="1"/>
  <c r="N173" i="1"/>
  <c r="M136" i="1"/>
  <c r="N136" i="1"/>
  <c r="M191" i="1"/>
  <c r="N191" i="1"/>
  <c r="M128" i="1"/>
  <c r="N128" i="1"/>
  <c r="M35" i="1"/>
  <c r="N35" i="1"/>
  <c r="M82" i="1"/>
  <c r="N82" i="1"/>
  <c r="M117" i="1"/>
  <c r="N117" i="1"/>
  <c r="M47" i="1"/>
  <c r="N47" i="1"/>
  <c r="M56" i="1"/>
  <c r="N56" i="1"/>
  <c r="M75" i="1"/>
  <c r="N75" i="1"/>
  <c r="M99" i="1"/>
  <c r="N99" i="1"/>
  <c r="M14" i="1"/>
  <c r="N14" i="1"/>
  <c r="M23" i="1"/>
  <c r="N23" i="1"/>
  <c r="M74" i="1"/>
  <c r="N74" i="1"/>
  <c r="M7" i="1"/>
  <c r="N7" i="1"/>
  <c r="M64" i="1"/>
  <c r="N64" i="1"/>
  <c r="M36" i="1"/>
  <c r="N36" i="1"/>
  <c r="M71" i="1"/>
  <c r="N71" i="1"/>
  <c r="M9" i="1"/>
  <c r="N9" i="1"/>
  <c r="M119" i="1"/>
  <c r="N119" i="1"/>
  <c r="M78" i="1"/>
  <c r="N78" i="1"/>
  <c r="M114" i="1"/>
  <c r="N114" i="1"/>
  <c r="M32" i="1"/>
  <c r="N32" i="1"/>
  <c r="M12" i="1"/>
  <c r="N12" i="1"/>
  <c r="M20" i="1"/>
  <c r="N20" i="1"/>
  <c r="M122" i="1"/>
  <c r="N122" i="1"/>
  <c r="M209" i="1"/>
  <c r="N209" i="1"/>
  <c r="M171" i="1"/>
  <c r="N171" i="1"/>
  <c r="M195" i="1"/>
  <c r="N195" i="1"/>
  <c r="M38" i="1"/>
  <c r="N38" i="1"/>
  <c r="M39" i="1"/>
  <c r="N39" i="1"/>
  <c r="M52" i="1"/>
  <c r="N52" i="1"/>
  <c r="M13" i="1"/>
  <c r="N13" i="1"/>
  <c r="M33" i="1"/>
  <c r="N33" i="1"/>
  <c r="M29" i="1"/>
  <c r="N29" i="1"/>
  <c r="M16" i="1"/>
  <c r="N16" i="1"/>
  <c r="M130" i="1"/>
  <c r="N130" i="1"/>
  <c r="M185" i="1"/>
  <c r="N185" i="1"/>
  <c r="M162" i="1"/>
  <c r="N162" i="1"/>
  <c r="M167" i="1"/>
  <c r="N167" i="1"/>
  <c r="M58" i="1"/>
  <c r="N58" i="1"/>
  <c r="M22" i="1"/>
  <c r="N22" i="1"/>
  <c r="M152" i="1"/>
  <c r="N152" i="1"/>
  <c r="M91" i="1"/>
  <c r="N91" i="1"/>
  <c r="M146" i="1"/>
  <c r="N146" i="1"/>
  <c r="M121" i="1"/>
  <c r="N121" i="1"/>
  <c r="M153" i="1"/>
  <c r="N153" i="1"/>
  <c r="M151" i="1"/>
  <c r="N151" i="1"/>
  <c r="M208" i="1"/>
  <c r="N208" i="1"/>
  <c r="M207" i="1"/>
  <c r="N207" i="1"/>
  <c r="M201" i="1"/>
  <c r="N201" i="1"/>
  <c r="M198" i="1"/>
  <c r="N198" i="1"/>
  <c r="M170" i="1"/>
  <c r="N170" i="1"/>
  <c r="M160" i="1"/>
  <c r="N160" i="1"/>
  <c r="M81" i="1"/>
  <c r="N81" i="1"/>
  <c r="M93" i="1"/>
  <c r="N93" i="1"/>
  <c r="M161" i="1"/>
  <c r="N161" i="1"/>
  <c r="M104" i="1"/>
  <c r="N104" i="1"/>
  <c r="M179" i="1"/>
  <c r="N179" i="1"/>
  <c r="M174" i="1"/>
  <c r="N174" i="1"/>
  <c r="M137" i="1"/>
  <c r="N137" i="1"/>
  <c r="M155" i="1"/>
  <c r="N155" i="1"/>
  <c r="M187" i="1"/>
  <c r="N187" i="1"/>
  <c r="M205" i="1"/>
  <c r="N205" i="1"/>
  <c r="M138" i="1"/>
  <c r="N138" i="1"/>
  <c r="M192" i="1"/>
  <c r="N192" i="1"/>
  <c r="M98" i="1"/>
  <c r="N98" i="1"/>
  <c r="M186" i="1"/>
  <c r="N186" i="1"/>
  <c r="M101" i="1"/>
  <c r="N101" i="1"/>
  <c r="M92" i="1"/>
  <c r="N92" i="1"/>
  <c r="M202" i="1"/>
  <c r="N202" i="1"/>
  <c r="M176" i="1"/>
  <c r="N176" i="1"/>
  <c r="M143" i="1"/>
  <c r="N143" i="1"/>
  <c r="M79" i="1"/>
  <c r="N79" i="1"/>
  <c r="M115" i="1"/>
  <c r="N115" i="1"/>
  <c r="M53" i="1"/>
  <c r="N53" i="1"/>
  <c r="M129" i="1"/>
  <c r="N129" i="1"/>
  <c r="M131" i="1"/>
  <c r="N131" i="1"/>
  <c r="M85" i="1"/>
  <c r="N85" i="1"/>
  <c r="M88" i="1"/>
  <c r="N88" i="1"/>
  <c r="M86" i="1"/>
  <c r="N86" i="1"/>
  <c r="M59" i="1"/>
  <c r="N59" i="1"/>
  <c r="M108" i="1"/>
  <c r="N108" i="1"/>
  <c r="M8" i="1"/>
  <c r="N8" i="1"/>
  <c r="M77" i="1"/>
  <c r="N77" i="1"/>
  <c r="M62" i="1"/>
  <c r="N62" i="1"/>
  <c r="M203" i="1"/>
  <c r="N203" i="1"/>
  <c r="M5" i="1"/>
  <c r="N5" i="1"/>
  <c r="M17" i="1"/>
  <c r="N17" i="1"/>
  <c r="M72" i="1"/>
  <c r="N72" i="1"/>
  <c r="M45" i="1"/>
  <c r="N45" i="1"/>
  <c r="M197" i="1"/>
  <c r="N197" i="1"/>
  <c r="M139" i="1"/>
  <c r="N139" i="1"/>
  <c r="M134" i="1"/>
  <c r="N134" i="1"/>
  <c r="M11" i="1"/>
  <c r="N11" i="1"/>
  <c r="M48" i="1"/>
  <c r="N48" i="1"/>
  <c r="M15" i="1"/>
  <c r="N15" i="1"/>
  <c r="M66" i="1"/>
  <c r="N66" i="1"/>
  <c r="M145" i="1"/>
  <c r="N145" i="1"/>
  <c r="M116" i="1"/>
  <c r="N116" i="1"/>
  <c r="M157" i="1"/>
  <c r="N157" i="1"/>
  <c r="M193" i="1"/>
  <c r="N193" i="1"/>
  <c r="M199" i="1"/>
  <c r="N199" i="1"/>
  <c r="M175" i="1"/>
  <c r="N175" i="1"/>
  <c r="M163" i="1"/>
  <c r="N163" i="1"/>
  <c r="M140" i="1"/>
  <c r="N140" i="1"/>
  <c r="M182" i="1"/>
  <c r="N182" i="1"/>
  <c r="M204" i="1"/>
  <c r="N204" i="1"/>
  <c r="M184" i="1"/>
  <c r="N184" i="1"/>
  <c r="M97" i="1"/>
  <c r="N97" i="1"/>
  <c r="M84" i="1"/>
  <c r="N84" i="1"/>
  <c r="M112" i="1"/>
  <c r="N112" i="1"/>
  <c r="M149" i="1"/>
  <c r="N149" i="1"/>
  <c r="M178" i="1"/>
  <c r="N178" i="1"/>
  <c r="M55" i="1"/>
  <c r="N55" i="1"/>
  <c r="M41" i="1"/>
  <c r="N41" i="1"/>
  <c r="M65" i="1"/>
  <c r="N65" i="1"/>
  <c r="M133" i="1"/>
  <c r="N133" i="1"/>
  <c r="M109" i="1"/>
  <c r="N109" i="1"/>
  <c r="M213" i="1"/>
  <c r="N213" i="1"/>
  <c r="M49" i="1"/>
  <c r="N49" i="1"/>
  <c r="M10" i="1"/>
  <c r="N10" i="1"/>
  <c r="M6" i="1"/>
  <c r="N6" i="1"/>
  <c r="M42" i="1"/>
  <c r="N42" i="1"/>
  <c r="M100" i="1"/>
  <c r="N100" i="1"/>
  <c r="M120" i="1"/>
  <c r="N120" i="1"/>
  <c r="M70" i="1"/>
  <c r="N70" i="1"/>
  <c r="M76" i="1"/>
  <c r="N76" i="1"/>
  <c r="M46" i="1"/>
  <c r="N46" i="1"/>
  <c r="M180" i="1"/>
  <c r="N180" i="1"/>
  <c r="M135" i="1"/>
  <c r="N135" i="1"/>
  <c r="M126" i="1"/>
  <c r="N126" i="1"/>
  <c r="M165" i="1"/>
  <c r="N165" i="1"/>
  <c r="M144" i="1"/>
  <c r="N144" i="1"/>
  <c r="M181" i="1"/>
  <c r="N181" i="1"/>
  <c r="M150" i="1"/>
  <c r="N150" i="1"/>
  <c r="M106" i="1"/>
  <c r="N106" i="1"/>
  <c r="M183" i="1"/>
  <c r="N183" i="1"/>
  <c r="M89" i="1"/>
  <c r="N89" i="1"/>
  <c r="M34" i="1"/>
  <c r="N34" i="1"/>
  <c r="M37" i="1"/>
  <c r="N37" i="1"/>
  <c r="M54" i="1"/>
  <c r="N54" i="1"/>
  <c r="M90" i="1"/>
  <c r="N90" i="1"/>
  <c r="M169" i="1"/>
  <c r="N169" i="1"/>
  <c r="M158" i="1"/>
  <c r="N158" i="1"/>
  <c r="M51" i="1"/>
  <c r="N51" i="1"/>
  <c r="M147" i="1"/>
  <c r="N147" i="1"/>
  <c r="M125" i="1"/>
  <c r="N125" i="1"/>
  <c r="M19" i="1"/>
  <c r="N19" i="1"/>
  <c r="M166" i="1"/>
  <c r="N166" i="1"/>
  <c r="M148" i="1"/>
  <c r="N148" i="1"/>
  <c r="M190" i="1"/>
  <c r="N190" i="1"/>
  <c r="M111" i="1"/>
  <c r="N111" i="1"/>
  <c r="M177" i="1"/>
  <c r="N177" i="1"/>
  <c r="M206" i="1"/>
  <c r="N206" i="1"/>
  <c r="M188" i="1"/>
  <c r="N188" i="1"/>
  <c r="M132" i="1"/>
  <c r="N132" i="1"/>
  <c r="M107" i="1"/>
  <c r="N107" i="1"/>
  <c r="M67" i="1"/>
  <c r="N67" i="1"/>
  <c r="M110" i="1"/>
  <c r="N110" i="1"/>
  <c r="M30" i="1"/>
  <c r="N30" i="1"/>
  <c r="M142" i="1"/>
  <c r="N142" i="1"/>
  <c r="M123" i="1"/>
  <c r="N123" i="1"/>
  <c r="M189" i="1"/>
  <c r="N189" i="1"/>
  <c r="M164" i="1"/>
  <c r="N164" i="1"/>
  <c r="M95" i="1"/>
  <c r="N95" i="1"/>
  <c r="M27" i="1"/>
  <c r="N27" i="1"/>
  <c r="M25" i="1"/>
  <c r="N25" i="1"/>
  <c r="M124" i="1"/>
  <c r="N124" i="1"/>
  <c r="M118" i="1"/>
  <c r="N118" i="1"/>
  <c r="M80" i="1"/>
  <c r="N80" i="1"/>
  <c r="M44" i="1"/>
  <c r="N44" i="1"/>
  <c r="M28" i="1"/>
  <c r="N28" i="1"/>
  <c r="M50" i="1"/>
  <c r="N50" i="1"/>
  <c r="M102" i="1"/>
  <c r="N102" i="1"/>
  <c r="M60" i="1"/>
  <c r="N60" i="1"/>
  <c r="M18" i="1"/>
  <c r="N18" i="1"/>
  <c r="M31" i="1"/>
  <c r="N31" i="1"/>
  <c r="M21" i="1"/>
  <c r="N21" i="1"/>
  <c r="M43" i="1"/>
  <c r="N43" i="1"/>
  <c r="M61" i="1"/>
  <c r="N61" i="1"/>
  <c r="M40" i="1"/>
  <c r="N40" i="1"/>
  <c r="M26" i="1"/>
  <c r="N26" i="1"/>
  <c r="M103" i="1"/>
  <c r="N103" i="1"/>
  <c r="M96" i="1"/>
  <c r="N96" i="1"/>
  <c r="M68" i="1"/>
  <c r="N68" i="1"/>
  <c r="M83" i="1"/>
  <c r="N83" i="1"/>
  <c r="M73" i="1"/>
  <c r="N73" i="1"/>
  <c r="M63" i="1"/>
  <c r="N63" i="1"/>
  <c r="M87" i="1"/>
  <c r="N87" i="1"/>
  <c r="M94" i="1"/>
  <c r="N94" i="1"/>
  <c r="M69" i="1"/>
  <c r="N69" i="1"/>
  <c r="M57" i="1"/>
  <c r="N57" i="1"/>
  <c r="M127" i="1"/>
  <c r="N127" i="1"/>
  <c r="M24" i="1"/>
  <c r="N24" i="1"/>
  <c r="M113" i="1"/>
  <c r="N113" i="1"/>
  <c r="M156" i="1"/>
  <c r="N156" i="1"/>
  <c r="M211" i="1"/>
  <c r="N211" i="1"/>
  <c r="M212" i="1"/>
  <c r="N212" i="1"/>
  <c r="M210" i="1"/>
  <c r="N210" i="1"/>
  <c r="M172" i="1"/>
  <c r="N172" i="1"/>
  <c r="M196" i="1"/>
  <c r="N196" i="1"/>
  <c r="M168" i="1"/>
  <c r="N168" i="1"/>
  <c r="M159" i="1"/>
  <c r="N159" i="1"/>
  <c r="M141" i="1"/>
  <c r="N141" i="1"/>
  <c r="M154" i="1"/>
  <c r="N154" i="1"/>
  <c r="N194" i="1"/>
  <c r="M194" i="1"/>
  <c r="L200" i="1"/>
  <c r="L105" i="1"/>
  <c r="L173" i="1"/>
  <c r="L136" i="1"/>
  <c r="L191" i="1"/>
  <c r="L128" i="1"/>
  <c r="L35" i="1"/>
  <c r="L82" i="1"/>
  <c r="L117" i="1"/>
  <c r="L47" i="1"/>
  <c r="L56" i="1"/>
  <c r="L75" i="1"/>
  <c r="L99" i="1"/>
  <c r="L14" i="1"/>
  <c r="L23" i="1"/>
  <c r="L74" i="1"/>
  <c r="L7" i="1"/>
  <c r="L64" i="1"/>
  <c r="L36" i="1"/>
  <c r="L71" i="1"/>
  <c r="L9" i="1"/>
  <c r="L119" i="1"/>
  <c r="L78" i="1"/>
  <c r="L114" i="1"/>
  <c r="L32" i="1"/>
  <c r="L12" i="1"/>
  <c r="L20" i="1"/>
  <c r="L122" i="1"/>
  <c r="L209" i="1"/>
  <c r="L171" i="1"/>
  <c r="L195" i="1"/>
  <c r="L38" i="1"/>
  <c r="L39" i="1"/>
  <c r="L52" i="1"/>
  <c r="L13" i="1"/>
  <c r="L33" i="1"/>
  <c r="L29" i="1"/>
  <c r="L16" i="1"/>
  <c r="L130" i="1"/>
  <c r="L185" i="1"/>
  <c r="L162" i="1"/>
  <c r="L167" i="1"/>
  <c r="L58" i="1"/>
  <c r="L22" i="1"/>
  <c r="L152" i="1"/>
  <c r="L91" i="1"/>
  <c r="L146" i="1"/>
  <c r="L121" i="1"/>
  <c r="L153" i="1"/>
  <c r="L151" i="1"/>
  <c r="L208" i="1"/>
  <c r="L207" i="1"/>
  <c r="L201" i="1"/>
  <c r="L198" i="1"/>
  <c r="L170" i="1"/>
  <c r="L160" i="1"/>
  <c r="L81" i="1"/>
  <c r="L93" i="1"/>
  <c r="L161" i="1"/>
  <c r="L104" i="1"/>
  <c r="L179" i="1"/>
  <c r="L174" i="1"/>
  <c r="L137" i="1"/>
  <c r="L155" i="1"/>
  <c r="L187" i="1"/>
  <c r="L205" i="1"/>
  <c r="L138" i="1"/>
  <c r="L192" i="1"/>
  <c r="L98" i="1"/>
  <c r="L186" i="1"/>
  <c r="L101" i="1"/>
  <c r="L92" i="1"/>
  <c r="L202" i="1"/>
  <c r="L176" i="1"/>
  <c r="L143" i="1"/>
  <c r="L79" i="1"/>
  <c r="L115" i="1"/>
  <c r="L53" i="1"/>
  <c r="L129" i="1"/>
  <c r="L131" i="1"/>
  <c r="L85" i="1"/>
  <c r="L88" i="1"/>
  <c r="L86" i="1"/>
  <c r="L59" i="1"/>
  <c r="L108" i="1"/>
  <c r="L8" i="1"/>
  <c r="L77" i="1"/>
  <c r="L62" i="1"/>
  <c r="L203" i="1"/>
  <c r="L5" i="1"/>
  <c r="L17" i="1"/>
  <c r="L72" i="1"/>
  <c r="L45" i="1"/>
  <c r="L197" i="1"/>
  <c r="L139" i="1"/>
  <c r="L134" i="1"/>
  <c r="L11" i="1"/>
  <c r="L48" i="1"/>
  <c r="L15" i="1"/>
  <c r="L66" i="1"/>
  <c r="L145" i="1"/>
  <c r="L116" i="1"/>
  <c r="L157" i="1"/>
  <c r="L193" i="1"/>
  <c r="L199" i="1"/>
  <c r="L175" i="1"/>
  <c r="L163" i="1"/>
  <c r="L140" i="1"/>
  <c r="L182" i="1"/>
  <c r="L204" i="1"/>
  <c r="L184" i="1"/>
  <c r="L97" i="1"/>
  <c r="L84" i="1"/>
  <c r="L112" i="1"/>
  <c r="L149" i="1"/>
  <c r="L178" i="1"/>
  <c r="L55" i="1"/>
  <c r="L41" i="1"/>
  <c r="L65" i="1"/>
  <c r="L133" i="1"/>
  <c r="L109" i="1"/>
  <c r="L213" i="1"/>
  <c r="L49" i="1"/>
  <c r="L10" i="1"/>
  <c r="L6" i="1"/>
  <c r="L42" i="1"/>
  <c r="L100" i="1"/>
  <c r="L120" i="1"/>
  <c r="L70" i="1"/>
  <c r="L76" i="1"/>
  <c r="L46" i="1"/>
  <c r="L180" i="1"/>
  <c r="L135" i="1"/>
  <c r="L126" i="1"/>
  <c r="L165" i="1"/>
  <c r="L144" i="1"/>
  <c r="L181" i="1"/>
  <c r="L150" i="1"/>
  <c r="L106" i="1"/>
  <c r="L183" i="1"/>
  <c r="L89" i="1"/>
  <c r="L34" i="1"/>
  <c r="L37" i="1"/>
  <c r="L54" i="1"/>
  <c r="L90" i="1"/>
  <c r="L169" i="1"/>
  <c r="L158" i="1"/>
  <c r="L51" i="1"/>
  <c r="L147" i="1"/>
  <c r="L125" i="1"/>
  <c r="L19" i="1"/>
  <c r="L166" i="1"/>
  <c r="L148" i="1"/>
  <c r="L190" i="1"/>
  <c r="L111" i="1"/>
  <c r="L177" i="1"/>
  <c r="L206" i="1"/>
  <c r="L188" i="1"/>
  <c r="L132" i="1"/>
  <c r="L107" i="1"/>
  <c r="L67" i="1"/>
  <c r="L110" i="1"/>
  <c r="L30" i="1"/>
  <c r="L142" i="1"/>
  <c r="L123" i="1"/>
  <c r="L189" i="1"/>
  <c r="L164" i="1"/>
  <c r="L95" i="1"/>
  <c r="L27" i="1"/>
  <c r="L25" i="1"/>
  <c r="L124" i="1"/>
  <c r="L118" i="1"/>
  <c r="L80" i="1"/>
  <c r="L44" i="1"/>
  <c r="L28" i="1"/>
  <c r="L50" i="1"/>
  <c r="L102" i="1"/>
  <c r="L60" i="1"/>
  <c r="L18" i="1"/>
  <c r="L31" i="1"/>
  <c r="L21" i="1"/>
  <c r="L43" i="1"/>
  <c r="L61" i="1"/>
  <c r="L40" i="1"/>
  <c r="L26" i="1"/>
  <c r="L103" i="1"/>
  <c r="L96" i="1"/>
  <c r="L68" i="1"/>
  <c r="L83" i="1"/>
  <c r="L73" i="1"/>
  <c r="L63" i="1"/>
  <c r="L87" i="1"/>
  <c r="L94" i="1"/>
  <c r="L69" i="1"/>
  <c r="L57" i="1"/>
  <c r="L127" i="1"/>
  <c r="L24" i="1"/>
  <c r="L113" i="1"/>
  <c r="L156" i="1"/>
  <c r="L211" i="1"/>
  <c r="L212" i="1"/>
  <c r="L210" i="1"/>
  <c r="L172" i="1"/>
  <c r="L196" i="1"/>
  <c r="L168" i="1"/>
  <c r="L159" i="1"/>
  <c r="L141" i="1"/>
  <c r="L154" i="1"/>
  <c r="L194" i="1"/>
  <c r="L231" i="7"/>
  <c r="L219" i="7"/>
  <c r="L228" i="7"/>
  <c r="L197" i="7"/>
  <c r="L203" i="7"/>
  <c r="L195" i="7"/>
  <c r="L172" i="7"/>
  <c r="L248" i="7"/>
  <c r="L151" i="7"/>
  <c r="L217" i="7"/>
  <c r="L192" i="7"/>
  <c r="L177" i="7"/>
  <c r="L223" i="7"/>
  <c r="L40" i="7"/>
  <c r="L29" i="7"/>
  <c r="L136" i="7"/>
  <c r="L193" i="7"/>
  <c r="L24" i="7"/>
  <c r="L78" i="7"/>
  <c r="L125" i="7"/>
  <c r="L76" i="7"/>
  <c r="L148" i="7"/>
  <c r="L266" i="7"/>
  <c r="L102" i="7"/>
  <c r="L12" i="7"/>
  <c r="L10" i="7"/>
  <c r="L31" i="7"/>
  <c r="L196" i="7"/>
  <c r="L222" i="7"/>
  <c r="L130" i="7"/>
  <c r="L208" i="7"/>
  <c r="L48" i="7"/>
  <c r="L104" i="7"/>
  <c r="L252" i="7"/>
  <c r="L95" i="7"/>
  <c r="L123" i="7"/>
  <c r="L106" i="7"/>
  <c r="L8" i="7"/>
  <c r="L11" i="7"/>
  <c r="L32" i="7"/>
  <c r="L9" i="7"/>
  <c r="L16" i="7"/>
  <c r="L39" i="7"/>
  <c r="L21" i="7"/>
  <c r="L86" i="7"/>
  <c r="L55" i="7"/>
  <c r="L141" i="7"/>
  <c r="L214" i="7"/>
  <c r="L113" i="7"/>
  <c r="L244" i="7"/>
  <c r="L232" i="7"/>
  <c r="L220" i="7"/>
  <c r="L150" i="7"/>
  <c r="L225" i="7"/>
  <c r="L87" i="7"/>
  <c r="L260" i="7"/>
  <c r="L227" i="7"/>
  <c r="L230" i="7"/>
  <c r="L157" i="7"/>
  <c r="L242" i="7"/>
  <c r="L240" i="7"/>
  <c r="L185" i="7"/>
  <c r="L152" i="7"/>
  <c r="L174" i="7"/>
  <c r="L53" i="7"/>
  <c r="L257" i="7"/>
  <c r="L187" i="7"/>
  <c r="L245" i="7"/>
  <c r="L251" i="7"/>
  <c r="L210" i="7"/>
  <c r="L261" i="7"/>
  <c r="L169" i="7"/>
  <c r="L250" i="7"/>
  <c r="L154" i="7"/>
  <c r="L265" i="7"/>
  <c r="L263" i="7"/>
  <c r="L194" i="7"/>
  <c r="L176" i="7"/>
  <c r="L201" i="7"/>
  <c r="L259" i="7"/>
  <c r="L166" i="7"/>
  <c r="L131" i="7"/>
  <c r="L44" i="7"/>
  <c r="L51" i="7"/>
  <c r="L140" i="7"/>
  <c r="L142" i="7"/>
  <c r="L74" i="7"/>
  <c r="L85" i="7"/>
  <c r="L45" i="7"/>
  <c r="L83" i="7"/>
  <c r="L111" i="7"/>
  <c r="L178" i="7"/>
  <c r="L234" i="7"/>
  <c r="L235" i="7"/>
  <c r="L236" i="7"/>
  <c r="L237" i="7"/>
  <c r="L156" i="7"/>
  <c r="L243" i="7"/>
  <c r="L110" i="7"/>
  <c r="L77" i="7"/>
  <c r="L180" i="7"/>
  <c r="L198" i="7"/>
  <c r="L138" i="7"/>
  <c r="L158" i="7"/>
  <c r="L128" i="7"/>
  <c r="L233" i="7"/>
  <c r="L120" i="7"/>
  <c r="L109" i="7"/>
  <c r="L218" i="7"/>
  <c r="L5" i="7"/>
  <c r="L215" i="7"/>
  <c r="L30" i="7"/>
  <c r="L204" i="7"/>
  <c r="L229" i="7"/>
  <c r="L207" i="7"/>
  <c r="L114" i="7"/>
  <c r="L122" i="7"/>
  <c r="L33" i="7"/>
  <c r="L25" i="7"/>
  <c r="L23" i="7"/>
  <c r="L75" i="7"/>
  <c r="L216" i="7"/>
  <c r="L90" i="7"/>
  <c r="L70" i="7"/>
  <c r="L60" i="7"/>
  <c r="L72" i="7"/>
  <c r="L17" i="7"/>
  <c r="L62" i="7"/>
  <c r="L103" i="7"/>
  <c r="L117" i="7"/>
  <c r="L20" i="7"/>
  <c r="L118" i="7"/>
  <c r="L56" i="7"/>
  <c r="L93" i="7"/>
  <c r="L162" i="7"/>
  <c r="L168" i="7"/>
  <c r="L221" i="7"/>
  <c r="L119" i="7"/>
  <c r="L50" i="7"/>
  <c r="L91" i="7"/>
  <c r="L246" i="7"/>
  <c r="L262" i="7"/>
  <c r="L15" i="7"/>
  <c r="L121" i="7"/>
  <c r="L144" i="7"/>
  <c r="L54" i="7"/>
  <c r="L184" i="7"/>
  <c r="L80" i="7"/>
  <c r="L173" i="7"/>
  <c r="L79" i="7"/>
  <c r="L126" i="7"/>
  <c r="L191" i="7"/>
  <c r="L160" i="7"/>
  <c r="L133" i="7"/>
  <c r="L161" i="7"/>
  <c r="L137" i="7"/>
  <c r="L181" i="7"/>
  <c r="L170" i="7"/>
  <c r="L199" i="7"/>
  <c r="L205" i="7"/>
  <c r="L146" i="7"/>
  <c r="L188" i="7"/>
  <c r="L183" i="7"/>
  <c r="L7" i="7"/>
  <c r="L19" i="7"/>
  <c r="L18" i="7"/>
  <c r="L14" i="7"/>
  <c r="L64" i="7"/>
  <c r="L81" i="7"/>
  <c r="L100" i="7"/>
  <c r="L139" i="7"/>
  <c r="L153" i="7"/>
  <c r="L206" i="7"/>
  <c r="L238" i="7"/>
  <c r="L258" i="7"/>
  <c r="L143" i="7"/>
  <c r="L112" i="7"/>
  <c r="L63" i="7"/>
  <c r="L94" i="7"/>
  <c r="L59" i="7"/>
  <c r="L167" i="7"/>
  <c r="L132" i="7"/>
  <c r="L46" i="7"/>
  <c r="L36" i="7"/>
  <c r="L97" i="7"/>
  <c r="L108" i="7"/>
  <c r="L34" i="7"/>
  <c r="L159" i="7"/>
  <c r="L149" i="7"/>
  <c r="L202" i="7"/>
  <c r="L224" i="7"/>
  <c r="L57" i="7"/>
  <c r="L247" i="7"/>
  <c r="L155" i="7"/>
  <c r="L179" i="7"/>
  <c r="L92" i="7"/>
  <c r="L135" i="7"/>
  <c r="L209" i="7"/>
  <c r="L211" i="7"/>
  <c r="L186" i="7"/>
  <c r="L67" i="7"/>
  <c r="L165" i="7"/>
  <c r="L239" i="7"/>
  <c r="L190" i="7"/>
  <c r="L134" i="7"/>
  <c r="L164" i="7"/>
  <c r="L58" i="7"/>
  <c r="L115" i="7"/>
  <c r="L175" i="7"/>
  <c r="L28" i="7"/>
  <c r="L213" i="7"/>
  <c r="L43" i="7"/>
  <c r="L147" i="7"/>
  <c r="L89" i="7"/>
  <c r="L145" i="7"/>
  <c r="L98" i="7"/>
  <c r="L61" i="7"/>
  <c r="L127" i="7"/>
  <c r="L47" i="7"/>
  <c r="L171" i="7"/>
  <c r="L69" i="7"/>
  <c r="L37" i="7"/>
  <c r="L42" i="7"/>
  <c r="L82" i="7"/>
  <c r="L6" i="7"/>
  <c r="L52" i="7"/>
  <c r="L65" i="7"/>
  <c r="L13" i="7"/>
  <c r="L27" i="7"/>
  <c r="L41" i="7"/>
  <c r="L26" i="7"/>
  <c r="L35" i="7"/>
  <c r="L66" i="7"/>
  <c r="L88" i="7"/>
  <c r="L116" i="7"/>
  <c r="L73" i="7"/>
  <c r="L68" i="7"/>
  <c r="L38" i="7"/>
  <c r="L71" i="7"/>
  <c r="L99" i="7"/>
  <c r="L101" i="7"/>
  <c r="L182" i="7"/>
  <c r="L189" i="7"/>
  <c r="L241" i="7"/>
  <c r="L249" i="7"/>
  <c r="L255" i="7"/>
  <c r="L256" i="7"/>
  <c r="L22" i="7"/>
  <c r="L84" i="7"/>
  <c r="L163" i="7"/>
  <c r="L212" i="7"/>
  <c r="L200" i="7"/>
  <c r="L49" i="7"/>
  <c r="L105" i="7"/>
  <c r="L253" i="7"/>
  <c r="L96" i="7"/>
  <c r="L124" i="7"/>
  <c r="L107" i="7"/>
  <c r="L226" i="7"/>
  <c r="O116" i="1" l="1"/>
  <c r="O157" i="1"/>
  <c r="O193" i="1"/>
  <c r="O175" i="1"/>
  <c r="P175" i="1" s="1"/>
  <c r="O199" i="1"/>
  <c r="O194" i="1"/>
  <c r="P194" i="1" s="1"/>
  <c r="O159" i="1"/>
  <c r="P159" i="1" s="1"/>
  <c r="O210" i="1"/>
  <c r="P210" i="1" s="1"/>
  <c r="O113" i="1"/>
  <c r="P113" i="1" s="1"/>
  <c r="O69" i="1"/>
  <c r="P69" i="1" s="1"/>
  <c r="O73" i="1"/>
  <c r="P73" i="1" s="1"/>
  <c r="O103" i="1"/>
  <c r="P103" i="1" s="1"/>
  <c r="O43" i="1"/>
  <c r="P43" i="1" s="1"/>
  <c r="O60" i="1"/>
  <c r="P60" i="1" s="1"/>
  <c r="O44" i="1"/>
  <c r="P44" i="1" s="1"/>
  <c r="O25" i="1"/>
  <c r="P25" i="1" s="1"/>
  <c r="O189" i="1"/>
  <c r="P189" i="1" s="1"/>
  <c r="O110" i="1"/>
  <c r="P110" i="1" s="1"/>
  <c r="O188" i="1"/>
  <c r="P188" i="1" s="1"/>
  <c r="O190" i="1"/>
  <c r="P190" i="1" s="1"/>
  <c r="O125" i="1"/>
  <c r="P125" i="1" s="1"/>
  <c r="O169" i="1"/>
  <c r="P169" i="1" s="1"/>
  <c r="O34" i="1"/>
  <c r="P34" i="1" s="1"/>
  <c r="O150" i="1"/>
  <c r="P150" i="1" s="1"/>
  <c r="O126" i="1"/>
  <c r="P126" i="1" s="1"/>
  <c r="O76" i="1"/>
  <c r="P76" i="1" s="1"/>
  <c r="O42" i="1"/>
  <c r="P42" i="1" s="1"/>
  <c r="O213" i="1"/>
  <c r="P213" i="1" s="1"/>
  <c r="O41" i="1"/>
  <c r="P41" i="1" s="1"/>
  <c r="O112" i="1"/>
  <c r="P112" i="1" s="1"/>
  <c r="O97" i="1"/>
  <c r="P97" i="1" s="1"/>
  <c r="O204" i="1"/>
  <c r="P204" i="1" s="1"/>
  <c r="O140" i="1"/>
  <c r="P140" i="1" s="1"/>
  <c r="P157" i="1"/>
  <c r="O15" i="1"/>
  <c r="P15" i="1" s="1"/>
  <c r="O139" i="1"/>
  <c r="P139" i="1" s="1"/>
  <c r="O17" i="1"/>
  <c r="P17" i="1" s="1"/>
  <c r="O77" i="1"/>
  <c r="P77" i="1" s="1"/>
  <c r="O86" i="1"/>
  <c r="P86" i="1" s="1"/>
  <c r="O129" i="1"/>
  <c r="P129" i="1" s="1"/>
  <c r="O143" i="1"/>
  <c r="P143" i="1" s="1"/>
  <c r="O101" i="1"/>
  <c r="P101" i="1" s="1"/>
  <c r="O138" i="1"/>
  <c r="P138" i="1" s="1"/>
  <c r="O137" i="1"/>
  <c r="P137" i="1" s="1"/>
  <c r="O161" i="1"/>
  <c r="P161" i="1" s="1"/>
  <c r="O170" i="1"/>
  <c r="P170" i="1" s="1"/>
  <c r="O208" i="1"/>
  <c r="P208" i="1" s="1"/>
  <c r="O146" i="1"/>
  <c r="P146" i="1" s="1"/>
  <c r="O162" i="1"/>
  <c r="P162" i="1" s="1"/>
  <c r="O32" i="1"/>
  <c r="P32" i="1" s="1"/>
  <c r="O212" i="1"/>
  <c r="P212" i="1" s="1"/>
  <c r="O94" i="1"/>
  <c r="P94" i="1" s="1"/>
  <c r="O96" i="1"/>
  <c r="P96" i="1" s="1"/>
  <c r="O21" i="1"/>
  <c r="P21" i="1" s="1"/>
  <c r="O80" i="1"/>
  <c r="P80" i="1" s="1"/>
  <c r="O123" i="1"/>
  <c r="P123" i="1" s="1"/>
  <c r="O132" i="1"/>
  <c r="P132" i="1" s="1"/>
  <c r="O148" i="1"/>
  <c r="P148" i="1" s="1"/>
  <c r="O90" i="1"/>
  <c r="P90" i="1" s="1"/>
  <c r="O181" i="1"/>
  <c r="P181" i="1" s="1"/>
  <c r="O46" i="1"/>
  <c r="P46" i="1" s="1"/>
  <c r="O6" i="1"/>
  <c r="P6" i="1" s="1"/>
  <c r="O55" i="1"/>
  <c r="P55" i="1" s="1"/>
  <c r="O182" i="1"/>
  <c r="P182" i="1" s="1"/>
  <c r="P116" i="1"/>
  <c r="O197" i="1"/>
  <c r="P197" i="1" s="1"/>
  <c r="O62" i="1"/>
  <c r="P62" i="1" s="1"/>
  <c r="O88" i="1"/>
  <c r="P88" i="1" s="1"/>
  <c r="O176" i="1"/>
  <c r="P176" i="1" s="1"/>
  <c r="O205" i="1"/>
  <c r="P205" i="1" s="1"/>
  <c r="O104" i="1"/>
  <c r="P104" i="1" s="1"/>
  <c r="O207" i="1"/>
  <c r="P207" i="1" s="1"/>
  <c r="O22" i="1"/>
  <c r="P22" i="1" s="1"/>
  <c r="O16" i="1"/>
  <c r="P16" i="1" s="1"/>
  <c r="O38" i="1"/>
  <c r="P38" i="1" s="1"/>
  <c r="O122" i="1"/>
  <c r="P122" i="1" s="1"/>
  <c r="O114" i="1"/>
  <c r="P114" i="1" s="1"/>
  <c r="O71" i="1"/>
  <c r="P71" i="1" s="1"/>
  <c r="O64" i="1"/>
  <c r="P64" i="1" s="1"/>
  <c r="O74" i="1"/>
  <c r="P74" i="1" s="1"/>
  <c r="O47" i="1"/>
  <c r="P47" i="1" s="1"/>
  <c r="O82" i="1"/>
  <c r="P82" i="1" s="1"/>
  <c r="O128" i="1"/>
  <c r="P128" i="1" s="1"/>
  <c r="O136" i="1"/>
  <c r="P136" i="1" s="1"/>
  <c r="O105" i="1"/>
  <c r="P105" i="1" s="1"/>
  <c r="O168" i="1"/>
  <c r="P168" i="1" s="1"/>
  <c r="O156" i="1"/>
  <c r="P156" i="1" s="1"/>
  <c r="O57" i="1"/>
  <c r="P57" i="1" s="1"/>
  <c r="O83" i="1"/>
  <c r="P83" i="1" s="1"/>
  <c r="O61" i="1"/>
  <c r="P61" i="1" s="1"/>
  <c r="O102" i="1"/>
  <c r="P102" i="1" s="1"/>
  <c r="O124" i="1"/>
  <c r="P124" i="1" s="1"/>
  <c r="O164" i="1"/>
  <c r="P164" i="1" s="1"/>
  <c r="O67" i="1"/>
  <c r="P67" i="1" s="1"/>
  <c r="O111" i="1"/>
  <c r="P111" i="1" s="1"/>
  <c r="O147" i="1"/>
  <c r="P147" i="1" s="1"/>
  <c r="O37" i="1"/>
  <c r="P37" i="1" s="1"/>
  <c r="O106" i="1"/>
  <c r="P106" i="1" s="1"/>
  <c r="O135" i="1"/>
  <c r="P135" i="1" s="1"/>
  <c r="O100" i="1"/>
  <c r="P100" i="1" s="1"/>
  <c r="O109" i="1"/>
  <c r="P109" i="1" s="1"/>
  <c r="O149" i="1"/>
  <c r="P149" i="1" s="1"/>
  <c r="O184" i="1"/>
  <c r="P184" i="1" s="1"/>
  <c r="P199" i="1"/>
  <c r="P193" i="1"/>
  <c r="O48" i="1"/>
  <c r="P48" i="1" s="1"/>
  <c r="O72" i="1"/>
  <c r="P72" i="1" s="1"/>
  <c r="O8" i="1"/>
  <c r="P8" i="1" s="1"/>
  <c r="O131" i="1"/>
  <c r="P131" i="1" s="1"/>
  <c r="O79" i="1"/>
  <c r="P79" i="1" s="1"/>
  <c r="O186" i="1"/>
  <c r="P186" i="1" s="1"/>
  <c r="O155" i="1"/>
  <c r="P155" i="1" s="1"/>
  <c r="O93" i="1"/>
  <c r="P93" i="1" s="1"/>
  <c r="O198" i="1"/>
  <c r="P198" i="1" s="1"/>
  <c r="O121" i="1"/>
  <c r="P121" i="1" s="1"/>
  <c r="O167" i="1"/>
  <c r="P167" i="1" s="1"/>
  <c r="O52" i="1"/>
  <c r="P52" i="1" s="1"/>
  <c r="O75" i="1"/>
  <c r="P75" i="1" s="1"/>
  <c r="O141" i="1"/>
  <c r="P141" i="1" s="1"/>
  <c r="O172" i="1"/>
  <c r="P172" i="1" s="1"/>
  <c r="O24" i="1"/>
  <c r="P24" i="1" s="1"/>
  <c r="O63" i="1"/>
  <c r="P63" i="1" s="1"/>
  <c r="O26" i="1"/>
  <c r="P26" i="1" s="1"/>
  <c r="O18" i="1"/>
  <c r="P18" i="1" s="1"/>
  <c r="O28" i="1"/>
  <c r="P28" i="1" s="1"/>
  <c r="O27" i="1"/>
  <c r="P27" i="1" s="1"/>
  <c r="O30" i="1"/>
  <c r="P30" i="1" s="1"/>
  <c r="O206" i="1"/>
  <c r="P206" i="1" s="1"/>
  <c r="O19" i="1"/>
  <c r="P19" i="1" s="1"/>
  <c r="O158" i="1"/>
  <c r="P158" i="1" s="1"/>
  <c r="O89" i="1"/>
  <c r="P89" i="1" s="1"/>
  <c r="O165" i="1"/>
  <c r="P165" i="1" s="1"/>
  <c r="O70" i="1"/>
  <c r="P70" i="1" s="1"/>
  <c r="O49" i="1"/>
  <c r="P49" i="1" s="1"/>
  <c r="O65" i="1"/>
  <c r="P65" i="1" s="1"/>
  <c r="O84" i="1"/>
  <c r="P84" i="1" s="1"/>
  <c r="O163" i="1"/>
  <c r="P163" i="1" s="1"/>
  <c r="O66" i="1"/>
  <c r="P66" i="1" s="1"/>
  <c r="O134" i="1"/>
  <c r="P134" i="1" s="1"/>
  <c r="O5" i="1"/>
  <c r="P5" i="1" s="1"/>
  <c r="O59" i="1"/>
  <c r="P59" i="1" s="1"/>
  <c r="O53" i="1"/>
  <c r="P53" i="1" s="1"/>
  <c r="O92" i="1"/>
  <c r="P92" i="1" s="1"/>
  <c r="O192" i="1"/>
  <c r="P192" i="1" s="1"/>
  <c r="O174" i="1"/>
  <c r="P174" i="1" s="1"/>
  <c r="O160" i="1"/>
  <c r="P160" i="1" s="1"/>
  <c r="O151" i="1"/>
  <c r="P151" i="1" s="1"/>
  <c r="O91" i="1"/>
  <c r="P91" i="1" s="1"/>
  <c r="O185" i="1"/>
  <c r="P185" i="1" s="1"/>
  <c r="O33" i="1"/>
  <c r="P33" i="1" s="1"/>
  <c r="O171" i="1"/>
  <c r="P171" i="1" s="1"/>
  <c r="O12" i="1"/>
  <c r="P12" i="1" s="1"/>
  <c r="O119" i="1"/>
  <c r="P119" i="1" s="1"/>
  <c r="O14" i="1"/>
  <c r="P14" i="1" s="1"/>
  <c r="O154" i="1"/>
  <c r="P154" i="1" s="1"/>
  <c r="O196" i="1"/>
  <c r="P196" i="1" s="1"/>
  <c r="O211" i="1"/>
  <c r="P211" i="1" s="1"/>
  <c r="O127" i="1"/>
  <c r="P127" i="1" s="1"/>
  <c r="O87" i="1"/>
  <c r="P87" i="1" s="1"/>
  <c r="O68" i="1"/>
  <c r="P68" i="1" s="1"/>
  <c r="O40" i="1"/>
  <c r="P40" i="1" s="1"/>
  <c r="O31" i="1"/>
  <c r="P31" i="1" s="1"/>
  <c r="O50" i="1"/>
  <c r="P50" i="1" s="1"/>
  <c r="O118" i="1"/>
  <c r="P118" i="1" s="1"/>
  <c r="O95" i="1"/>
  <c r="P95" i="1" s="1"/>
  <c r="O142" i="1"/>
  <c r="P142" i="1" s="1"/>
  <c r="O107" i="1"/>
  <c r="P107" i="1" s="1"/>
  <c r="O177" i="1"/>
  <c r="P177" i="1" s="1"/>
  <c r="O166" i="1"/>
  <c r="P166" i="1" s="1"/>
  <c r="O51" i="1"/>
  <c r="P51" i="1" s="1"/>
  <c r="O54" i="1"/>
  <c r="P54" i="1" s="1"/>
  <c r="O183" i="1"/>
  <c r="P183" i="1" s="1"/>
  <c r="O144" i="1"/>
  <c r="P144" i="1" s="1"/>
  <c r="O180" i="1"/>
  <c r="P180" i="1" s="1"/>
  <c r="O120" i="1"/>
  <c r="P120" i="1" s="1"/>
  <c r="O10" i="1"/>
  <c r="P10" i="1" s="1"/>
  <c r="O133" i="1"/>
  <c r="P133" i="1" s="1"/>
  <c r="O178" i="1"/>
  <c r="P178" i="1" s="1"/>
  <c r="O145" i="1"/>
  <c r="P145" i="1" s="1"/>
  <c r="O11" i="1"/>
  <c r="P11" i="1" s="1"/>
  <c r="O45" i="1"/>
  <c r="P45" i="1" s="1"/>
  <c r="O203" i="1"/>
  <c r="P203" i="1" s="1"/>
  <c r="O108" i="1"/>
  <c r="P108" i="1" s="1"/>
  <c r="O85" i="1"/>
  <c r="P85" i="1" s="1"/>
  <c r="O115" i="1"/>
  <c r="P115" i="1" s="1"/>
  <c r="O202" i="1"/>
  <c r="P202" i="1" s="1"/>
  <c r="O98" i="1"/>
  <c r="P98" i="1" s="1"/>
  <c r="O187" i="1"/>
  <c r="P187" i="1" s="1"/>
  <c r="O179" i="1"/>
  <c r="P179" i="1" s="1"/>
  <c r="O81" i="1"/>
  <c r="P81" i="1" s="1"/>
  <c r="O201" i="1"/>
  <c r="P201" i="1" s="1"/>
  <c r="O153" i="1"/>
  <c r="P153" i="1" s="1"/>
  <c r="O152" i="1"/>
  <c r="P152" i="1" s="1"/>
  <c r="O58" i="1"/>
  <c r="P58" i="1" s="1"/>
  <c r="O130" i="1"/>
  <c r="P130" i="1" s="1"/>
  <c r="O29" i="1"/>
  <c r="P29" i="1" s="1"/>
  <c r="O13" i="1"/>
  <c r="P13" i="1" s="1"/>
  <c r="O39" i="1"/>
  <c r="P39" i="1" s="1"/>
  <c r="O195" i="1"/>
  <c r="P195" i="1" s="1"/>
  <c r="O209" i="1"/>
  <c r="P209" i="1" s="1"/>
  <c r="O20" i="1"/>
  <c r="P20" i="1" s="1"/>
  <c r="O78" i="1"/>
  <c r="P78" i="1" s="1"/>
  <c r="O9" i="1"/>
  <c r="P9" i="1" s="1"/>
  <c r="O36" i="1"/>
  <c r="P36" i="1" s="1"/>
  <c r="O7" i="1"/>
  <c r="P7" i="1" s="1"/>
  <c r="O23" i="1"/>
  <c r="P23" i="1" s="1"/>
  <c r="O99" i="1"/>
  <c r="P99" i="1" s="1"/>
  <c r="O56" i="1"/>
  <c r="P56" i="1" s="1"/>
  <c r="O117" i="1"/>
  <c r="P117" i="1" s="1"/>
  <c r="O35" i="1"/>
  <c r="P35" i="1" s="1"/>
  <c r="O191" i="1"/>
  <c r="P191" i="1" s="1"/>
  <c r="O173" i="1"/>
  <c r="P173" i="1" s="1"/>
  <c r="O200" i="1"/>
  <c r="P200" i="1" s="1"/>
  <c r="N231" i="7"/>
  <c r="N219" i="7"/>
  <c r="N228" i="7"/>
  <c r="N197" i="7"/>
  <c r="N203" i="7"/>
  <c r="N195" i="7"/>
  <c r="N172" i="7"/>
  <c r="N248" i="7"/>
  <c r="N151" i="7"/>
  <c r="N217" i="7"/>
  <c r="N192" i="7"/>
  <c r="N177" i="7"/>
  <c r="N223" i="7"/>
  <c r="N40" i="7"/>
  <c r="N29" i="7"/>
  <c r="N136" i="7"/>
  <c r="N193" i="7"/>
  <c r="N24" i="7"/>
  <c r="N78" i="7"/>
  <c r="N125" i="7"/>
  <c r="N76" i="7"/>
  <c r="N148" i="7"/>
  <c r="N266" i="7"/>
  <c r="N102" i="7"/>
  <c r="N12" i="7"/>
  <c r="N10" i="7"/>
  <c r="N31" i="7"/>
  <c r="N196" i="7"/>
  <c r="N222" i="7"/>
  <c r="N130" i="7"/>
  <c r="N208" i="7"/>
  <c r="N48" i="7"/>
  <c r="N104" i="7"/>
  <c r="N252" i="7"/>
  <c r="N95" i="7"/>
  <c r="N123" i="7"/>
  <c r="N106" i="7"/>
  <c r="N8" i="7"/>
  <c r="N11" i="7"/>
  <c r="N32" i="7"/>
  <c r="N9" i="7"/>
  <c r="N16" i="7"/>
  <c r="N39" i="7"/>
  <c r="N21" i="7"/>
  <c r="N86" i="7"/>
  <c r="N55" i="7"/>
  <c r="N141" i="7"/>
  <c r="N214" i="7"/>
  <c r="N113" i="7"/>
  <c r="N244" i="7"/>
  <c r="N232" i="7"/>
  <c r="N220" i="7"/>
  <c r="N150" i="7"/>
  <c r="N225" i="7"/>
  <c r="N87" i="7"/>
  <c r="N260" i="7"/>
  <c r="N227" i="7"/>
  <c r="N230" i="7"/>
  <c r="N157" i="7"/>
  <c r="N242" i="7"/>
  <c r="N240" i="7"/>
  <c r="N185" i="7"/>
  <c r="N152" i="7"/>
  <c r="N174" i="7"/>
  <c r="N53" i="7"/>
  <c r="N257" i="7"/>
  <c r="N187" i="7"/>
  <c r="N245" i="7"/>
  <c r="N251" i="7"/>
  <c r="N210" i="7"/>
  <c r="N261" i="7"/>
  <c r="N169" i="7"/>
  <c r="N250" i="7"/>
  <c r="N154" i="7"/>
  <c r="N265" i="7"/>
  <c r="N263" i="7"/>
  <c r="N194" i="7"/>
  <c r="N176" i="7"/>
  <c r="N201" i="7"/>
  <c r="N259" i="7"/>
  <c r="N166" i="7"/>
  <c r="N131" i="7"/>
  <c r="N44" i="7"/>
  <c r="N51" i="7"/>
  <c r="N140" i="7"/>
  <c r="N142" i="7"/>
  <c r="N74" i="7"/>
  <c r="N85" i="7"/>
  <c r="N45" i="7"/>
  <c r="N83" i="7"/>
  <c r="N111" i="7"/>
  <c r="N178" i="7"/>
  <c r="N234" i="7"/>
  <c r="N235" i="7"/>
  <c r="N236" i="7"/>
  <c r="N237" i="7"/>
  <c r="N156" i="7"/>
  <c r="N243" i="7"/>
  <c r="N110" i="7"/>
  <c r="N77" i="7"/>
  <c r="N180" i="7"/>
  <c r="N198" i="7"/>
  <c r="N138" i="7"/>
  <c r="N158" i="7"/>
  <c r="N128" i="7"/>
  <c r="N233" i="7"/>
  <c r="N120" i="7"/>
  <c r="N109" i="7"/>
  <c r="N218" i="7"/>
  <c r="N5" i="7"/>
  <c r="N215" i="7"/>
  <c r="N30" i="7"/>
  <c r="N204" i="7"/>
  <c r="N229" i="7"/>
  <c r="N207" i="7"/>
  <c r="N114" i="7"/>
  <c r="N122" i="7"/>
  <c r="N33" i="7"/>
  <c r="N25" i="7"/>
  <c r="N23" i="7"/>
  <c r="N75" i="7"/>
  <c r="N216" i="7"/>
  <c r="N90" i="7"/>
  <c r="N70" i="7"/>
  <c r="N60" i="7"/>
  <c r="N72" i="7"/>
  <c r="N17" i="7"/>
  <c r="N62" i="7"/>
  <c r="N103" i="7"/>
  <c r="N117" i="7"/>
  <c r="N20" i="7"/>
  <c r="N118" i="7"/>
  <c r="N56" i="7"/>
  <c r="N93" i="7"/>
  <c r="N162" i="7"/>
  <c r="N168" i="7"/>
  <c r="N221" i="7"/>
  <c r="N119" i="7"/>
  <c r="N50" i="7"/>
  <c r="N91" i="7"/>
  <c r="N246" i="7"/>
  <c r="N262" i="7"/>
  <c r="N15" i="7"/>
  <c r="N121" i="7"/>
  <c r="N144" i="7"/>
  <c r="N54" i="7"/>
  <c r="N184" i="7"/>
  <c r="N80" i="7"/>
  <c r="N173" i="7"/>
  <c r="N79" i="7"/>
  <c r="N126" i="7"/>
  <c r="N191" i="7"/>
  <c r="N160" i="7"/>
  <c r="N133" i="7"/>
  <c r="N161" i="7"/>
  <c r="N137" i="7"/>
  <c r="N181" i="7"/>
  <c r="N170" i="7"/>
  <c r="N199" i="7"/>
  <c r="N205" i="7"/>
  <c r="N146" i="7"/>
  <c r="N188" i="7"/>
  <c r="N183" i="7"/>
  <c r="N7" i="7"/>
  <c r="N19" i="7"/>
  <c r="N18" i="7"/>
  <c r="N14" i="7"/>
  <c r="N64" i="7"/>
  <c r="N81" i="7"/>
  <c r="N100" i="7"/>
  <c r="N139" i="7"/>
  <c r="N153" i="7"/>
  <c r="N206" i="7"/>
  <c r="N238" i="7"/>
  <c r="N258" i="7"/>
  <c r="N143" i="7"/>
  <c r="N112" i="7"/>
  <c r="N63" i="7"/>
  <c r="N94" i="7"/>
  <c r="N59" i="7"/>
  <c r="N167" i="7"/>
  <c r="N132" i="7"/>
  <c r="N46" i="7"/>
  <c r="N36" i="7"/>
  <c r="N97" i="7"/>
  <c r="N108" i="7"/>
  <c r="N34" i="7"/>
  <c r="N159" i="7"/>
  <c r="N149" i="7"/>
  <c r="N202" i="7"/>
  <c r="N224" i="7"/>
  <c r="N57" i="7"/>
  <c r="N247" i="7"/>
  <c r="N155" i="7"/>
  <c r="N179" i="7"/>
  <c r="N92" i="7"/>
  <c r="N135" i="7"/>
  <c r="N209" i="7"/>
  <c r="N211" i="7"/>
  <c r="N186" i="7"/>
  <c r="N67" i="7"/>
  <c r="N165" i="7"/>
  <c r="N239" i="7"/>
  <c r="N190" i="7"/>
  <c r="N134" i="7"/>
  <c r="N164" i="7"/>
  <c r="N58" i="7"/>
  <c r="N115" i="7"/>
  <c r="N175" i="7"/>
  <c r="N254" i="7"/>
  <c r="N264" i="7"/>
  <c r="N28" i="7"/>
  <c r="N213" i="7"/>
  <c r="N43" i="7"/>
  <c r="N147" i="7"/>
  <c r="N89" i="7"/>
  <c r="N145" i="7"/>
  <c r="N98" i="7"/>
  <c r="N61" i="7"/>
  <c r="N127" i="7"/>
  <c r="N47" i="7"/>
  <c r="N171" i="7"/>
  <c r="N69" i="7"/>
  <c r="N37" i="7"/>
  <c r="N42" i="7"/>
  <c r="N82" i="7"/>
  <c r="N6" i="7"/>
  <c r="N52" i="7"/>
  <c r="N65" i="7"/>
  <c r="N13" i="7"/>
  <c r="N27" i="7"/>
  <c r="N41" i="7"/>
  <c r="N26" i="7"/>
  <c r="N35" i="7"/>
  <c r="N66" i="7"/>
  <c r="N88" i="7"/>
  <c r="N116" i="7"/>
  <c r="N73" i="7"/>
  <c r="N68" i="7"/>
  <c r="N38" i="7"/>
  <c r="N71" i="7"/>
  <c r="N99" i="7"/>
  <c r="N101" i="7"/>
  <c r="N182" i="7"/>
  <c r="N189" i="7"/>
  <c r="N241" i="7"/>
  <c r="N249" i="7"/>
  <c r="N255" i="7"/>
  <c r="N256" i="7"/>
  <c r="N22" i="7"/>
  <c r="N84" i="7"/>
  <c r="N163" i="7"/>
  <c r="N212" i="7"/>
  <c r="N200" i="7"/>
  <c r="N49" i="7"/>
  <c r="N105" i="7"/>
  <c r="N253" i="7"/>
  <c r="N96" i="7"/>
  <c r="N124" i="7"/>
  <c r="N107" i="7"/>
  <c r="N226" i="7"/>
  <c r="N129" i="7"/>
  <c r="M231" i="7"/>
  <c r="M219" i="7"/>
  <c r="M228" i="7"/>
  <c r="M197" i="7"/>
  <c r="M203" i="7"/>
  <c r="M195" i="7"/>
  <c r="M172" i="7"/>
  <c r="M248" i="7"/>
  <c r="M151" i="7"/>
  <c r="M217" i="7"/>
  <c r="M192" i="7"/>
  <c r="M177" i="7"/>
  <c r="M223" i="7"/>
  <c r="M40" i="7"/>
  <c r="M29" i="7"/>
  <c r="M136" i="7"/>
  <c r="M193" i="7"/>
  <c r="M24" i="7"/>
  <c r="M78" i="7"/>
  <c r="M125" i="7"/>
  <c r="M76" i="7"/>
  <c r="M148" i="7"/>
  <c r="M266" i="7"/>
  <c r="M102" i="7"/>
  <c r="M12" i="7"/>
  <c r="M10" i="7"/>
  <c r="M31" i="7"/>
  <c r="M196" i="7"/>
  <c r="M222" i="7"/>
  <c r="M130" i="7"/>
  <c r="M208" i="7"/>
  <c r="M48" i="7"/>
  <c r="M104" i="7"/>
  <c r="M252" i="7"/>
  <c r="M95" i="7"/>
  <c r="M123" i="7"/>
  <c r="M106" i="7"/>
  <c r="M8" i="7"/>
  <c r="M11" i="7"/>
  <c r="M32" i="7"/>
  <c r="M9" i="7"/>
  <c r="M16" i="7"/>
  <c r="M39" i="7"/>
  <c r="M21" i="7"/>
  <c r="M86" i="7"/>
  <c r="M55" i="7"/>
  <c r="M141" i="7"/>
  <c r="M214" i="7"/>
  <c r="M113" i="7"/>
  <c r="M244" i="7"/>
  <c r="M232" i="7"/>
  <c r="M220" i="7"/>
  <c r="M150" i="7"/>
  <c r="M225" i="7"/>
  <c r="M87" i="7"/>
  <c r="M260" i="7"/>
  <c r="M227" i="7"/>
  <c r="M230" i="7"/>
  <c r="M157" i="7"/>
  <c r="M242" i="7"/>
  <c r="M240" i="7"/>
  <c r="M185" i="7"/>
  <c r="M152" i="7"/>
  <c r="M174" i="7"/>
  <c r="M53" i="7"/>
  <c r="M257" i="7"/>
  <c r="M187" i="7"/>
  <c r="M245" i="7"/>
  <c r="M251" i="7"/>
  <c r="M210" i="7"/>
  <c r="M261" i="7"/>
  <c r="M169" i="7"/>
  <c r="M250" i="7"/>
  <c r="M154" i="7"/>
  <c r="M265" i="7"/>
  <c r="M263" i="7"/>
  <c r="M194" i="7"/>
  <c r="M176" i="7"/>
  <c r="M201" i="7"/>
  <c r="M259" i="7"/>
  <c r="M166" i="7"/>
  <c r="M131" i="7"/>
  <c r="M44" i="7"/>
  <c r="M51" i="7"/>
  <c r="M140" i="7"/>
  <c r="M142" i="7"/>
  <c r="M74" i="7"/>
  <c r="M85" i="7"/>
  <c r="M45" i="7"/>
  <c r="M83" i="7"/>
  <c r="M111" i="7"/>
  <c r="M178" i="7"/>
  <c r="M234" i="7"/>
  <c r="M235" i="7"/>
  <c r="M236" i="7"/>
  <c r="M237" i="7"/>
  <c r="M156" i="7"/>
  <c r="M243" i="7"/>
  <c r="M110" i="7"/>
  <c r="M77" i="7"/>
  <c r="M180" i="7"/>
  <c r="M198" i="7"/>
  <c r="M138" i="7"/>
  <c r="M158" i="7"/>
  <c r="M128" i="7"/>
  <c r="M233" i="7"/>
  <c r="M120" i="7"/>
  <c r="M109" i="7"/>
  <c r="M218" i="7"/>
  <c r="M5" i="7"/>
  <c r="M215" i="7"/>
  <c r="M30" i="7"/>
  <c r="M204" i="7"/>
  <c r="M229" i="7"/>
  <c r="M207" i="7"/>
  <c r="M114" i="7"/>
  <c r="M122" i="7"/>
  <c r="M33" i="7"/>
  <c r="M25" i="7"/>
  <c r="M23" i="7"/>
  <c r="M75" i="7"/>
  <c r="M216" i="7"/>
  <c r="M90" i="7"/>
  <c r="M70" i="7"/>
  <c r="M60" i="7"/>
  <c r="M72" i="7"/>
  <c r="M17" i="7"/>
  <c r="M62" i="7"/>
  <c r="M103" i="7"/>
  <c r="M117" i="7"/>
  <c r="M20" i="7"/>
  <c r="M118" i="7"/>
  <c r="M56" i="7"/>
  <c r="M93" i="7"/>
  <c r="M162" i="7"/>
  <c r="M168" i="7"/>
  <c r="M221" i="7"/>
  <c r="M119" i="7"/>
  <c r="M50" i="7"/>
  <c r="M91" i="7"/>
  <c r="M246" i="7"/>
  <c r="M262" i="7"/>
  <c r="M15" i="7"/>
  <c r="M121" i="7"/>
  <c r="M144" i="7"/>
  <c r="M54" i="7"/>
  <c r="M184" i="7"/>
  <c r="M80" i="7"/>
  <c r="M173" i="7"/>
  <c r="M79" i="7"/>
  <c r="M126" i="7"/>
  <c r="M191" i="7"/>
  <c r="M160" i="7"/>
  <c r="M133" i="7"/>
  <c r="M161" i="7"/>
  <c r="M137" i="7"/>
  <c r="M181" i="7"/>
  <c r="M170" i="7"/>
  <c r="M199" i="7"/>
  <c r="M205" i="7"/>
  <c r="M146" i="7"/>
  <c r="M188" i="7"/>
  <c r="M183" i="7"/>
  <c r="M7" i="7"/>
  <c r="M19" i="7"/>
  <c r="M18" i="7"/>
  <c r="M14" i="7"/>
  <c r="M64" i="7"/>
  <c r="M81" i="7"/>
  <c r="M100" i="7"/>
  <c r="M139" i="7"/>
  <c r="M153" i="7"/>
  <c r="M206" i="7"/>
  <c r="M238" i="7"/>
  <c r="M258" i="7"/>
  <c r="M143" i="7"/>
  <c r="M112" i="7"/>
  <c r="M63" i="7"/>
  <c r="M94" i="7"/>
  <c r="M59" i="7"/>
  <c r="M167" i="7"/>
  <c r="M132" i="7"/>
  <c r="M46" i="7"/>
  <c r="M36" i="7"/>
  <c r="M97" i="7"/>
  <c r="M108" i="7"/>
  <c r="M34" i="7"/>
  <c r="M159" i="7"/>
  <c r="M149" i="7"/>
  <c r="M202" i="7"/>
  <c r="M224" i="7"/>
  <c r="M57" i="7"/>
  <c r="M247" i="7"/>
  <c r="M155" i="7"/>
  <c r="M179" i="7"/>
  <c r="M92" i="7"/>
  <c r="M135" i="7"/>
  <c r="M209" i="7"/>
  <c r="M211" i="7"/>
  <c r="M186" i="7"/>
  <c r="M67" i="7"/>
  <c r="M165" i="7"/>
  <c r="M239" i="7"/>
  <c r="M190" i="7"/>
  <c r="M134" i="7"/>
  <c r="M164" i="7"/>
  <c r="M58" i="7"/>
  <c r="M115" i="7"/>
  <c r="M175" i="7"/>
  <c r="M254" i="7"/>
  <c r="M264" i="7"/>
  <c r="M28" i="7"/>
  <c r="M213" i="7"/>
  <c r="M43" i="7"/>
  <c r="M147" i="7"/>
  <c r="M89" i="7"/>
  <c r="M145" i="7"/>
  <c r="M98" i="7"/>
  <c r="M61" i="7"/>
  <c r="M127" i="7"/>
  <c r="M47" i="7"/>
  <c r="M171" i="7"/>
  <c r="M69" i="7"/>
  <c r="M37" i="7"/>
  <c r="M42" i="7"/>
  <c r="M82" i="7"/>
  <c r="M6" i="7"/>
  <c r="M52" i="7"/>
  <c r="M65" i="7"/>
  <c r="M13" i="7"/>
  <c r="M27" i="7"/>
  <c r="M41" i="7"/>
  <c r="M26" i="7"/>
  <c r="M35" i="7"/>
  <c r="M66" i="7"/>
  <c r="M88" i="7"/>
  <c r="M116" i="7"/>
  <c r="M73" i="7"/>
  <c r="M68" i="7"/>
  <c r="M38" i="7"/>
  <c r="M71" i="7"/>
  <c r="M99" i="7"/>
  <c r="M101" i="7"/>
  <c r="M182" i="7"/>
  <c r="M189" i="7"/>
  <c r="M241" i="7"/>
  <c r="M249" i="7"/>
  <c r="M255" i="7"/>
  <c r="M256" i="7"/>
  <c r="M22" i="7"/>
  <c r="M84" i="7"/>
  <c r="M163" i="7"/>
  <c r="M212" i="7"/>
  <c r="M200" i="7"/>
  <c r="M49" i="7"/>
  <c r="M105" i="7"/>
  <c r="M253" i="7"/>
  <c r="M96" i="7"/>
  <c r="M124" i="7"/>
  <c r="M107" i="7"/>
  <c r="M226" i="7"/>
  <c r="M129" i="7"/>
  <c r="N130" i="3" l="1"/>
  <c r="M130" i="3"/>
  <c r="L130" i="3" l="1"/>
  <c r="O130" i="3" l="1"/>
  <c r="O100" i="3"/>
  <c r="P100" i="3" s="1"/>
  <c r="O90" i="3"/>
  <c r="P90" i="3" s="1"/>
  <c r="O101" i="3"/>
  <c r="P101" i="3" s="1"/>
  <c r="O38" i="3"/>
  <c r="P38" i="3" s="1"/>
  <c r="O35" i="3"/>
  <c r="P35" i="3" s="1"/>
  <c r="O87" i="3"/>
  <c r="P87" i="3" s="1"/>
  <c r="O58" i="3"/>
  <c r="P58" i="3" s="1"/>
  <c r="O23" i="3"/>
  <c r="P23" i="3" s="1"/>
  <c r="O110" i="3"/>
  <c r="P110" i="3" s="1"/>
  <c r="O49" i="3"/>
  <c r="P49" i="3" s="1"/>
  <c r="O27" i="3"/>
  <c r="P27" i="3" s="1"/>
  <c r="O18" i="3"/>
  <c r="P18" i="3" s="1"/>
  <c r="O24" i="3"/>
  <c r="P24" i="3" s="1"/>
  <c r="O76" i="3"/>
  <c r="P76" i="3" s="1"/>
  <c r="O37" i="3"/>
  <c r="P37" i="3" s="1"/>
  <c r="O78" i="3"/>
  <c r="P78" i="3" s="1"/>
  <c r="O75" i="3"/>
  <c r="P75" i="3" s="1"/>
  <c r="O86" i="3"/>
  <c r="P86" i="3" s="1"/>
  <c r="O41" i="3"/>
  <c r="P41" i="3" s="1"/>
  <c r="O118" i="3"/>
  <c r="P118" i="3" s="1"/>
  <c r="O67" i="3"/>
  <c r="P67" i="3" s="1"/>
  <c r="O62" i="3"/>
  <c r="P62" i="3" s="1"/>
  <c r="O6" i="3"/>
  <c r="P6" i="3" s="1"/>
  <c r="O96" i="3"/>
  <c r="P96" i="3" s="1"/>
  <c r="O69" i="3"/>
  <c r="P69" i="3" s="1"/>
  <c r="O53" i="3"/>
  <c r="P53" i="3" s="1"/>
  <c r="O74" i="3"/>
  <c r="P74" i="3" s="1"/>
  <c r="O52" i="3"/>
  <c r="P52" i="3" s="1"/>
  <c r="O82" i="3"/>
  <c r="P82" i="3" s="1"/>
  <c r="O34" i="3"/>
  <c r="P34" i="3" s="1"/>
  <c r="O115" i="3"/>
  <c r="P115" i="3" s="1"/>
  <c r="O117" i="3"/>
  <c r="P117" i="3" s="1"/>
  <c r="O109" i="3"/>
  <c r="P109" i="3" s="1"/>
  <c r="O77" i="3"/>
  <c r="P77" i="3" s="1"/>
  <c r="O57" i="3"/>
  <c r="P57" i="3" s="1"/>
  <c r="O12" i="3"/>
  <c r="P12" i="3" s="1"/>
  <c r="O21" i="3"/>
  <c r="P21" i="3" s="1"/>
  <c r="O17" i="3"/>
  <c r="P17" i="3" s="1"/>
  <c r="O33" i="3"/>
  <c r="P33" i="3" s="1"/>
  <c r="O47" i="3"/>
  <c r="P47" i="3" s="1"/>
  <c r="O120" i="3"/>
  <c r="P120" i="3" s="1"/>
  <c r="O56" i="3"/>
  <c r="P56" i="3" s="1"/>
  <c r="O30" i="3"/>
  <c r="P30" i="3" s="1"/>
  <c r="O5" i="3"/>
  <c r="P5" i="3" s="1"/>
  <c r="O105" i="3"/>
  <c r="P105" i="3" s="1"/>
  <c r="O98" i="3"/>
  <c r="P98" i="3" s="1"/>
  <c r="O81" i="3"/>
  <c r="P81" i="3" s="1"/>
  <c r="O104" i="3"/>
  <c r="P104" i="3" s="1"/>
  <c r="O55" i="3"/>
  <c r="P55" i="3" s="1"/>
  <c r="O102" i="3"/>
  <c r="P102" i="3" s="1"/>
  <c r="O119" i="3"/>
  <c r="P119" i="3" s="1"/>
  <c r="O46" i="3"/>
  <c r="P46" i="3" s="1"/>
  <c r="O108" i="3"/>
  <c r="P108" i="3" s="1"/>
  <c r="O71" i="3"/>
  <c r="P71" i="3" s="1"/>
  <c r="O40" i="3"/>
  <c r="P40" i="3" s="1"/>
  <c r="O31" i="3"/>
  <c r="P31" i="3" s="1"/>
  <c r="O32" i="3"/>
  <c r="P32" i="3" s="1"/>
  <c r="O7" i="3"/>
  <c r="P7" i="3" s="1"/>
  <c r="O83" i="3"/>
  <c r="P83" i="3" s="1"/>
  <c r="O97" i="3"/>
  <c r="P97" i="3" s="1"/>
  <c r="O84" i="3"/>
  <c r="P84" i="3" s="1"/>
  <c r="O59" i="3"/>
  <c r="P59" i="3" s="1"/>
  <c r="O72" i="3"/>
  <c r="P72" i="3" s="1"/>
  <c r="O54" i="3"/>
  <c r="P54" i="3" s="1"/>
  <c r="O66" i="3"/>
  <c r="P66" i="3" s="1"/>
  <c r="O113" i="3"/>
  <c r="P113" i="3" s="1"/>
  <c r="O91" i="3"/>
  <c r="P91" i="3" s="1"/>
  <c r="O22" i="3"/>
  <c r="P22" i="3" s="1"/>
  <c r="O65" i="3"/>
  <c r="P65" i="3" s="1"/>
  <c r="O42" i="3"/>
  <c r="P42" i="3" s="1"/>
  <c r="O45" i="3"/>
  <c r="P45" i="3" s="1"/>
  <c r="O26" i="3"/>
  <c r="P26" i="3" s="1"/>
  <c r="O14" i="3"/>
  <c r="P14" i="3" s="1"/>
  <c r="O60" i="3"/>
  <c r="P60" i="3" s="1"/>
  <c r="O51" i="3"/>
  <c r="P51" i="3" s="1"/>
  <c r="O114" i="3"/>
  <c r="P114" i="3" s="1"/>
  <c r="O85" i="3"/>
  <c r="P85" i="3" s="1"/>
  <c r="O48" i="3"/>
  <c r="P48" i="3" s="1"/>
  <c r="O10" i="3"/>
  <c r="P10" i="3" s="1"/>
  <c r="O61" i="3"/>
  <c r="P61" i="3" s="1"/>
  <c r="O73" i="3"/>
  <c r="P73" i="3" s="1"/>
  <c r="O116" i="3"/>
  <c r="P116" i="3" s="1"/>
  <c r="O80" i="3"/>
  <c r="P80" i="3" s="1"/>
  <c r="O79" i="3"/>
  <c r="P79" i="3" s="1"/>
  <c r="O16" i="3"/>
  <c r="P16" i="3" s="1"/>
  <c r="O25" i="3"/>
  <c r="P25" i="3" s="1"/>
  <c r="O103" i="3"/>
  <c r="P103" i="3" s="1"/>
  <c r="O11" i="3"/>
  <c r="P11" i="3" s="1"/>
  <c r="O93" i="3"/>
  <c r="P93" i="3" s="1"/>
  <c r="O112" i="3"/>
  <c r="P112" i="3" s="1"/>
  <c r="O95" i="3"/>
  <c r="P95" i="3" s="1"/>
  <c r="O106" i="3"/>
  <c r="P106" i="3" s="1"/>
  <c r="O63" i="3"/>
  <c r="P63" i="3" s="1"/>
  <c r="O13" i="3"/>
  <c r="P13" i="3" s="1"/>
  <c r="O39" i="3"/>
  <c r="P39" i="3" s="1"/>
  <c r="O29" i="3"/>
  <c r="P29" i="3" s="1"/>
  <c r="O50" i="3"/>
  <c r="P50" i="3" s="1"/>
  <c r="O43" i="3"/>
  <c r="P43" i="3" s="1"/>
  <c r="O8" i="3"/>
  <c r="P8" i="3" s="1"/>
  <c r="O68" i="3"/>
  <c r="P68" i="3" s="1"/>
  <c r="O9" i="3"/>
  <c r="P9" i="3" s="1"/>
  <c r="O94" i="3"/>
  <c r="P94" i="3" s="1"/>
  <c r="O89" i="3"/>
  <c r="P89" i="3" s="1"/>
  <c r="O88" i="3"/>
  <c r="P88" i="3" s="1"/>
  <c r="O111" i="3"/>
  <c r="P111" i="3" s="1"/>
  <c r="O99" i="3"/>
  <c r="P99" i="3" s="1"/>
  <c r="O64" i="3"/>
  <c r="P64" i="3" s="1"/>
  <c r="O92" i="3"/>
  <c r="P92" i="3" s="1"/>
  <c r="O19" i="3"/>
  <c r="P19" i="3" s="1"/>
  <c r="O44" i="3"/>
  <c r="P44" i="3" s="1"/>
  <c r="O107" i="3"/>
  <c r="P107" i="3" s="1"/>
  <c r="O20" i="3"/>
  <c r="P20" i="3" s="1"/>
  <c r="O70" i="3"/>
  <c r="P70" i="3" s="1"/>
  <c r="O36" i="3"/>
  <c r="P36" i="3" s="1"/>
  <c r="O15" i="3"/>
  <c r="P15" i="3" s="1"/>
  <c r="O28" i="3"/>
  <c r="P28" i="3" s="1"/>
  <c r="P243" i="8"/>
  <c r="L105" i="9"/>
  <c r="O105" i="9" l="1"/>
  <c r="P105" i="9" s="1"/>
  <c r="O170" i="9"/>
  <c r="P170" i="9" s="1"/>
  <c r="O165" i="9"/>
  <c r="P165" i="9" s="1"/>
  <c r="O143" i="9"/>
  <c r="P143" i="9" s="1"/>
  <c r="O227" i="9"/>
  <c r="P227" i="9" s="1"/>
  <c r="O163" i="9"/>
  <c r="P163" i="9" s="1"/>
  <c r="O180" i="9"/>
  <c r="P180" i="9" s="1"/>
  <c r="O208" i="9"/>
  <c r="P208" i="9" s="1"/>
  <c r="O261" i="9"/>
  <c r="P261" i="9" s="1"/>
  <c r="O35" i="9"/>
  <c r="P35" i="9" s="1"/>
  <c r="O263" i="9"/>
  <c r="P263" i="9" s="1"/>
  <c r="O187" i="9"/>
  <c r="P187" i="9" s="1"/>
  <c r="O250" i="9"/>
  <c r="P250" i="9" s="1"/>
  <c r="O248" i="9"/>
  <c r="P248" i="9" s="1"/>
  <c r="O244" i="9"/>
  <c r="P244" i="9" s="1"/>
  <c r="O242" i="9"/>
  <c r="P242" i="9" s="1"/>
  <c r="O211" i="9"/>
  <c r="P211" i="9" s="1"/>
  <c r="O122" i="9"/>
  <c r="P122" i="9" s="1"/>
  <c r="O82" i="9"/>
  <c r="P82" i="9" s="1"/>
  <c r="O13" i="9"/>
  <c r="P13" i="9" s="1"/>
  <c r="O22" i="9"/>
  <c r="P22" i="9" s="1"/>
  <c r="O11" i="9"/>
  <c r="P11" i="9" s="1"/>
  <c r="O129" i="9"/>
  <c r="P129" i="9" s="1"/>
  <c r="O146" i="9"/>
  <c r="P146" i="9" s="1"/>
  <c r="O37" i="9"/>
  <c r="P37" i="9" s="1"/>
  <c r="O89" i="9"/>
  <c r="P89" i="9" s="1"/>
  <c r="O50" i="9"/>
  <c r="P50" i="9" s="1"/>
  <c r="O121" i="9"/>
  <c r="P121" i="9" s="1"/>
  <c r="O112" i="9"/>
  <c r="P112" i="9" s="1"/>
  <c r="O132" i="9"/>
  <c r="P132" i="9" s="1"/>
  <c r="O103" i="9"/>
  <c r="P103" i="9" s="1"/>
  <c r="O126" i="9"/>
  <c r="P126" i="9" s="1"/>
  <c r="O60" i="9"/>
  <c r="P60" i="9" s="1"/>
  <c r="O98" i="9"/>
  <c r="P98" i="9" s="1"/>
  <c r="O66" i="9"/>
  <c r="P66" i="9" s="1"/>
  <c r="O58" i="9"/>
  <c r="P58" i="9" s="1"/>
  <c r="O95" i="9"/>
  <c r="P95" i="9" s="1"/>
  <c r="O92" i="9"/>
  <c r="P92" i="9" s="1"/>
  <c r="O53" i="9"/>
  <c r="P53" i="9" s="1"/>
  <c r="O73" i="9"/>
  <c r="P73" i="9" s="1"/>
  <c r="O65" i="9"/>
  <c r="P65" i="9" s="1"/>
  <c r="O52" i="9"/>
  <c r="P52" i="9" s="1"/>
  <c r="O233" i="9"/>
  <c r="P233" i="9" s="1"/>
  <c r="O199" i="9"/>
  <c r="P199" i="9" s="1"/>
  <c r="O145" i="9"/>
  <c r="P145" i="9" s="1"/>
  <c r="O125" i="9"/>
  <c r="P125" i="9" s="1"/>
  <c r="O174" i="9"/>
  <c r="P174" i="9" s="1"/>
  <c r="O152" i="9"/>
  <c r="P152" i="9" s="1"/>
  <c r="O135" i="9"/>
  <c r="P135" i="9" s="1"/>
  <c r="O39" i="9"/>
  <c r="P39" i="9" s="1"/>
  <c r="O18" i="9"/>
  <c r="P18" i="9" s="1"/>
  <c r="O107" i="9"/>
  <c r="P107" i="9" s="1"/>
  <c r="O222" i="9"/>
  <c r="P222" i="9" s="1"/>
  <c r="O46" i="9"/>
  <c r="P46" i="9" s="1"/>
  <c r="O176" i="9"/>
  <c r="P176" i="9" s="1"/>
  <c r="O206" i="9"/>
  <c r="P206" i="9" s="1"/>
  <c r="O16" i="9"/>
  <c r="P16" i="9" s="1"/>
  <c r="O171" i="9"/>
  <c r="P171" i="9" s="1"/>
  <c r="O32" i="9"/>
  <c r="P32" i="9" s="1"/>
  <c r="O196" i="9"/>
  <c r="P196" i="9" s="1"/>
  <c r="O56" i="9"/>
  <c r="P56" i="9" s="1"/>
  <c r="O212" i="9"/>
  <c r="P212" i="9" s="1"/>
  <c r="O194" i="9"/>
  <c r="P194" i="9" s="1"/>
  <c r="O166" i="9"/>
  <c r="P166" i="9" s="1"/>
  <c r="O54" i="9"/>
  <c r="P54" i="9" s="1"/>
  <c r="O68" i="9"/>
  <c r="P68" i="9" s="1"/>
  <c r="O108" i="9"/>
  <c r="P108" i="9" s="1"/>
  <c r="O6" i="9"/>
  <c r="P6" i="9" s="1"/>
  <c r="O41" i="9"/>
  <c r="P41" i="9" s="1"/>
  <c r="O117" i="9"/>
  <c r="P117" i="9" s="1"/>
  <c r="O124" i="9"/>
  <c r="P124" i="9" s="1"/>
  <c r="O20" i="9"/>
  <c r="P20" i="9" s="1"/>
  <c r="O162" i="9"/>
  <c r="P162" i="9" s="1"/>
  <c r="O200" i="9"/>
  <c r="P200" i="9" s="1"/>
  <c r="O235" i="9"/>
  <c r="P235" i="9" s="1"/>
  <c r="O192" i="9"/>
  <c r="P192" i="9" s="1"/>
  <c r="O75" i="9"/>
  <c r="P75" i="9" s="1"/>
  <c r="O74" i="9"/>
  <c r="P74" i="9" s="1"/>
  <c r="O149" i="9"/>
  <c r="P149" i="9" s="1"/>
  <c r="O123" i="9"/>
  <c r="P123" i="9" s="1"/>
  <c r="O28" i="9"/>
  <c r="P28" i="9" s="1"/>
  <c r="O49" i="9"/>
  <c r="P49" i="9" s="1"/>
  <c r="O26" i="9"/>
  <c r="P26" i="9" s="1"/>
  <c r="O136" i="9"/>
  <c r="P136" i="9" s="1"/>
  <c r="O151" i="9"/>
  <c r="P151" i="9" s="1"/>
  <c r="O177" i="9"/>
  <c r="P177" i="9" s="1"/>
  <c r="O245" i="9"/>
  <c r="P245" i="9" s="1"/>
  <c r="O249" i="9"/>
  <c r="P249" i="9" s="1"/>
  <c r="O236" i="9"/>
  <c r="P236" i="9" s="1"/>
  <c r="O185" i="9"/>
  <c r="P185" i="9" s="1"/>
  <c r="O217" i="9"/>
  <c r="P217" i="9" s="1"/>
  <c r="O226" i="9"/>
  <c r="P226" i="9" s="1"/>
  <c r="O158" i="9"/>
  <c r="P158" i="9" s="1"/>
  <c r="O9" i="9"/>
  <c r="P9" i="9" s="1"/>
  <c r="O79" i="9"/>
  <c r="P79" i="9" s="1"/>
  <c r="O19" i="9"/>
  <c r="P19" i="9" s="1"/>
  <c r="O5" i="9"/>
  <c r="P5" i="9" s="1"/>
  <c r="O48" i="9"/>
  <c r="P48" i="9" s="1"/>
  <c r="O24" i="9"/>
  <c r="P24" i="9" s="1"/>
  <c r="O104" i="9"/>
  <c r="P104" i="9" s="1"/>
  <c r="O88" i="9"/>
  <c r="P88" i="9" s="1"/>
  <c r="O238" i="9"/>
  <c r="P238" i="9" s="1"/>
  <c r="O141" i="9"/>
  <c r="P141" i="9" s="1"/>
  <c r="O160" i="9"/>
  <c r="P160" i="9" s="1"/>
  <c r="O164" i="9"/>
  <c r="P164" i="9" s="1"/>
  <c r="O138" i="9"/>
  <c r="P138" i="9" s="1"/>
  <c r="O188" i="9"/>
  <c r="P188" i="9" s="1"/>
  <c r="O201" i="9"/>
  <c r="P201" i="9" s="1"/>
  <c r="O189" i="9"/>
  <c r="P189" i="9" s="1"/>
  <c r="O111" i="9"/>
  <c r="P111" i="9" s="1"/>
  <c r="O153" i="9"/>
  <c r="P153" i="9" s="1"/>
  <c r="O42" i="9"/>
  <c r="P42" i="9" s="1"/>
  <c r="O12" i="9"/>
  <c r="P12" i="9" s="1"/>
  <c r="O157" i="9"/>
  <c r="P157" i="9" s="1"/>
  <c r="O139" i="9"/>
  <c r="P139" i="9" s="1"/>
  <c r="O59" i="9"/>
  <c r="P59" i="9" s="1"/>
  <c r="O100" i="9"/>
  <c r="P100" i="9" s="1"/>
  <c r="O140" i="9"/>
  <c r="P140" i="9" s="1"/>
  <c r="O83" i="9"/>
  <c r="P83" i="9" s="1"/>
  <c r="O27" i="9"/>
  <c r="P27" i="9" s="1"/>
  <c r="O67" i="9"/>
  <c r="P67" i="9" s="1"/>
  <c r="O87" i="9"/>
  <c r="P87" i="9" s="1"/>
  <c r="O91" i="9"/>
  <c r="P91" i="9" s="1"/>
  <c r="O93" i="9"/>
  <c r="P93" i="9" s="1"/>
  <c r="O72" i="9"/>
  <c r="P72" i="9" s="1"/>
  <c r="O86" i="9"/>
  <c r="P86" i="9" s="1"/>
  <c r="O78" i="9"/>
  <c r="P78" i="9" s="1"/>
  <c r="O115" i="9"/>
  <c r="P115" i="9" s="1"/>
  <c r="O76" i="9"/>
  <c r="P76" i="9" s="1"/>
  <c r="O80" i="9"/>
  <c r="P80" i="9" s="1"/>
  <c r="O204" i="9"/>
  <c r="P204" i="9" s="1"/>
  <c r="O207" i="9"/>
  <c r="P207" i="9" s="1"/>
  <c r="O241" i="9"/>
  <c r="P241" i="9" s="1"/>
  <c r="O33" i="9"/>
  <c r="P33" i="9" s="1"/>
  <c r="O99" i="9"/>
  <c r="P99" i="9" s="1"/>
  <c r="O131" i="9"/>
  <c r="P131" i="9" s="1"/>
  <c r="O81" i="9"/>
  <c r="P81" i="9" s="1"/>
  <c r="O34" i="9"/>
  <c r="P34" i="9" s="1"/>
  <c r="O45" i="9"/>
  <c r="P45" i="9" s="1"/>
  <c r="O220" i="9"/>
  <c r="P220" i="9" s="1"/>
  <c r="O134" i="9"/>
  <c r="P134" i="9" s="1"/>
  <c r="O161" i="9"/>
  <c r="P161" i="9" s="1"/>
  <c r="O240" i="9"/>
  <c r="P240" i="9" s="1"/>
  <c r="O246" i="9"/>
  <c r="P246" i="9" s="1"/>
  <c r="O181" i="9"/>
  <c r="P181" i="9" s="1"/>
  <c r="O159" i="9"/>
  <c r="P159" i="9" s="1"/>
  <c r="O167" i="9"/>
  <c r="P167" i="9" s="1"/>
  <c r="O113" i="9"/>
  <c r="P113" i="9" s="1"/>
  <c r="O130" i="9"/>
  <c r="P130" i="9" s="1"/>
  <c r="O173" i="9"/>
  <c r="P173" i="9" s="1"/>
  <c r="O214" i="9"/>
  <c r="P214" i="9" s="1"/>
  <c r="O8" i="9"/>
  <c r="P8" i="9" s="1"/>
  <c r="O77" i="9"/>
  <c r="P77" i="9" s="1"/>
  <c r="O25" i="9"/>
  <c r="P25" i="9" s="1"/>
  <c r="O147" i="9"/>
  <c r="P147" i="9" s="1"/>
  <c r="O155" i="9"/>
  <c r="P155" i="9" s="1"/>
  <c r="O69" i="9"/>
  <c r="P69" i="9" s="1"/>
  <c r="O110" i="9"/>
  <c r="P110" i="9" s="1"/>
  <c r="O55" i="9"/>
  <c r="P55" i="9" s="1"/>
  <c r="O31" i="9"/>
  <c r="P31" i="9" s="1"/>
  <c r="O182" i="9"/>
  <c r="P182" i="9" s="1"/>
  <c r="O183" i="9"/>
  <c r="P183" i="9" s="1"/>
  <c r="O23" i="9"/>
  <c r="P23" i="9" s="1"/>
  <c r="O14" i="9"/>
  <c r="P14" i="9" s="1"/>
  <c r="O213" i="9"/>
  <c r="P213" i="9" s="1"/>
  <c r="O156" i="9"/>
  <c r="P156" i="9" s="1"/>
  <c r="O15" i="9"/>
  <c r="P15" i="9" s="1"/>
  <c r="O190" i="9"/>
  <c r="P190" i="9" s="1"/>
  <c r="O229" i="9"/>
  <c r="P229" i="9" s="1"/>
  <c r="O30" i="9"/>
  <c r="P30" i="9" s="1"/>
  <c r="O215" i="9"/>
  <c r="P215" i="9" s="1"/>
  <c r="O198" i="9"/>
  <c r="P198" i="9" s="1"/>
  <c r="O224" i="9"/>
  <c r="P224" i="9" s="1"/>
  <c r="O219" i="9"/>
  <c r="P219" i="9" s="1"/>
  <c r="O96" i="9"/>
  <c r="P96" i="9" s="1"/>
  <c r="O231" i="9"/>
  <c r="P231" i="9" s="1"/>
  <c r="O234" i="9"/>
  <c r="P234" i="9" s="1"/>
  <c r="O237" i="9"/>
  <c r="P237" i="9" s="1"/>
  <c r="O228" i="9"/>
  <c r="P228" i="9" s="1"/>
  <c r="O232" i="9"/>
  <c r="P232" i="9" s="1"/>
  <c r="O239" i="9"/>
  <c r="P239" i="9" s="1"/>
  <c r="O230" i="9"/>
  <c r="P230" i="9" s="1"/>
  <c r="O247" i="9"/>
  <c r="P247" i="9" s="1"/>
  <c r="O243" i="9"/>
  <c r="P243" i="9" s="1"/>
  <c r="O114" i="9"/>
  <c r="P114" i="9" s="1"/>
  <c r="O137" i="9"/>
  <c r="P137" i="9" s="1"/>
  <c r="O120" i="9"/>
  <c r="P120" i="9" s="1"/>
  <c r="O85" i="9"/>
  <c r="P85" i="9" s="1"/>
  <c r="O62" i="9"/>
  <c r="P62" i="9" s="1"/>
  <c r="O44" i="9"/>
  <c r="P44" i="9" s="1"/>
  <c r="O97" i="9"/>
  <c r="P97" i="9" s="1"/>
  <c r="O51" i="9"/>
  <c r="P51" i="9" s="1"/>
  <c r="O61" i="9"/>
  <c r="P61" i="9" s="1"/>
  <c r="O71" i="9"/>
  <c r="P71" i="9" s="1"/>
  <c r="O43" i="9"/>
  <c r="P43" i="9" s="1"/>
  <c r="O116" i="9"/>
  <c r="P116" i="9" s="1"/>
  <c r="O63" i="9"/>
  <c r="P63" i="9" s="1"/>
  <c r="O70" i="9"/>
  <c r="P70" i="9" s="1"/>
  <c r="O90" i="9"/>
  <c r="P90" i="9" s="1"/>
  <c r="O84" i="9"/>
  <c r="P84" i="9" s="1"/>
  <c r="O64" i="9"/>
  <c r="P64" i="9" s="1"/>
  <c r="O7" i="9"/>
  <c r="P7" i="9" s="1"/>
  <c r="O21" i="9"/>
  <c r="P21" i="9" s="1"/>
  <c r="O36" i="9"/>
  <c r="P36" i="9" s="1"/>
  <c r="O38" i="9"/>
  <c r="P38" i="9" s="1"/>
  <c r="O144" i="9"/>
  <c r="P144" i="9" s="1"/>
  <c r="O106" i="9"/>
  <c r="P106" i="9" s="1"/>
  <c r="O172" i="9"/>
  <c r="P172" i="9" s="1"/>
  <c r="O29" i="9"/>
  <c r="P29" i="9" s="1"/>
  <c r="O133" i="9"/>
  <c r="P133" i="9" s="1"/>
  <c r="O128" i="9"/>
  <c r="P128" i="9" s="1"/>
  <c r="O57" i="9"/>
  <c r="P57" i="9" s="1"/>
  <c r="O40" i="9"/>
  <c r="P40" i="9" s="1"/>
  <c r="O175" i="9"/>
  <c r="P175" i="9" s="1"/>
  <c r="O210" i="9"/>
  <c r="P210" i="9" s="1"/>
  <c r="O118" i="9"/>
  <c r="P118" i="9" s="1"/>
  <c r="O109" i="9"/>
  <c r="P109" i="9" s="1"/>
  <c r="O119" i="9"/>
  <c r="P119" i="9" s="1"/>
  <c r="O17" i="9"/>
  <c r="P17" i="9" s="1"/>
  <c r="O102" i="9"/>
  <c r="P102" i="9" s="1"/>
  <c r="O127" i="9"/>
  <c r="P127" i="9" s="1"/>
  <c r="O148" i="9"/>
  <c r="P148" i="9" s="1"/>
  <c r="O184" i="9"/>
  <c r="P184" i="9" s="1"/>
  <c r="O193" i="9"/>
  <c r="P193" i="9" s="1"/>
  <c r="O47" i="9"/>
  <c r="P47" i="9" s="1"/>
  <c r="O154" i="9"/>
  <c r="P154" i="9" s="1"/>
  <c r="O10" i="9"/>
  <c r="P10" i="9" s="1"/>
  <c r="O178" i="9"/>
  <c r="P178" i="9" s="1"/>
  <c r="O142" i="9"/>
  <c r="P142" i="9" s="1"/>
  <c r="O169" i="9"/>
  <c r="P169" i="9" s="1"/>
  <c r="O209" i="9"/>
  <c r="P209" i="9" s="1"/>
  <c r="O186" i="9"/>
  <c r="P186" i="9" s="1"/>
  <c r="O202" i="9"/>
  <c r="P202" i="9" s="1"/>
  <c r="O94" i="9"/>
  <c r="P94" i="9" s="1"/>
  <c r="O264" i="9"/>
  <c r="P264" i="9" s="1"/>
  <c r="O223" i="9"/>
  <c r="P223" i="9" s="1"/>
  <c r="O225" i="9"/>
  <c r="P225" i="9" s="1"/>
  <c r="O251" i="9"/>
  <c r="P251" i="9" s="1"/>
  <c r="O191" i="9"/>
  <c r="P191" i="9" s="1"/>
  <c r="O197" i="9"/>
  <c r="P197" i="9" s="1"/>
  <c r="O205" i="9"/>
  <c r="P205" i="9" s="1"/>
  <c r="O218" i="9"/>
  <c r="P218" i="9" s="1"/>
  <c r="O203" i="9"/>
  <c r="P203" i="9" s="1"/>
  <c r="O195" i="9"/>
  <c r="P195" i="9" s="1"/>
  <c r="O179" i="9"/>
  <c r="P179" i="9" s="1"/>
  <c r="O221" i="9"/>
  <c r="P221" i="9" s="1"/>
  <c r="O216" i="9"/>
  <c r="P216" i="9" s="1"/>
  <c r="O150" i="9"/>
  <c r="P150" i="9" s="1"/>
  <c r="O168" i="9"/>
  <c r="P168" i="9" s="1"/>
  <c r="O101" i="9"/>
  <c r="P101" i="9" s="1"/>
  <c r="J182" i="2" l="1"/>
  <c r="L182" i="2"/>
  <c r="H182" i="2"/>
  <c r="M182" i="2"/>
  <c r="J131" i="8"/>
  <c r="H131" i="8"/>
  <c r="J214" i="1"/>
  <c r="L214" i="1"/>
  <c r="H214" i="1"/>
  <c r="H23" i="7"/>
  <c r="P130" i="3" l="1"/>
  <c r="P166" i="2"/>
  <c r="L254" i="7" l="1"/>
  <c r="O264" i="7" l="1"/>
  <c r="P264" i="7" s="1"/>
  <c r="O237" i="7"/>
  <c r="P237" i="7" s="1"/>
  <c r="O236" i="7"/>
  <c r="P236" i="7" s="1"/>
  <c r="O234" i="7"/>
  <c r="P234" i="7" s="1"/>
  <c r="O235" i="7"/>
  <c r="P235" i="7" s="1"/>
  <c r="O254" i="7"/>
  <c r="P254" i="7" s="1"/>
  <c r="O226" i="7"/>
  <c r="P226" i="7" s="1"/>
  <c r="O107" i="7"/>
  <c r="P107" i="7" s="1"/>
  <c r="O124" i="7"/>
  <c r="P124" i="7" s="1"/>
  <c r="O96" i="7"/>
  <c r="P96" i="7" s="1"/>
  <c r="O253" i="7"/>
  <c r="P253" i="7" s="1"/>
  <c r="O105" i="7"/>
  <c r="P105" i="7" s="1"/>
  <c r="O129" i="7"/>
  <c r="P129" i="7" s="1"/>
  <c r="O231" i="7"/>
  <c r="P231" i="7" s="1"/>
  <c r="O49" i="7"/>
  <c r="P49" i="7" s="1"/>
  <c r="O200" i="7"/>
  <c r="P200" i="7" s="1"/>
  <c r="O212" i="7"/>
  <c r="P212" i="7" s="1"/>
  <c r="O163" i="7"/>
  <c r="P163" i="7" s="1"/>
  <c r="O84" i="7"/>
  <c r="P84" i="7" s="1"/>
  <c r="O22" i="7"/>
  <c r="P22" i="7" s="1"/>
  <c r="O256" i="7"/>
  <c r="P256" i="7" s="1"/>
  <c r="O255" i="7"/>
  <c r="P255" i="7" s="1"/>
  <c r="O249" i="7"/>
  <c r="P249" i="7" s="1"/>
  <c r="O241" i="7"/>
  <c r="P241" i="7" s="1"/>
  <c r="O189" i="7"/>
  <c r="P189" i="7" s="1"/>
  <c r="O182" i="7"/>
  <c r="P182" i="7" s="1"/>
  <c r="O101" i="7"/>
  <c r="P101" i="7" s="1"/>
  <c r="O99" i="7"/>
  <c r="P99" i="7" s="1"/>
  <c r="O71" i="7"/>
  <c r="P71" i="7" s="1"/>
  <c r="O38" i="7"/>
  <c r="P38" i="7" s="1"/>
  <c r="O68" i="7"/>
  <c r="P68" i="7" s="1"/>
  <c r="O73" i="7"/>
  <c r="P73" i="7" s="1"/>
  <c r="O116" i="7"/>
  <c r="P116" i="7" s="1"/>
  <c r="O88" i="7"/>
  <c r="P88" i="7" s="1"/>
  <c r="O66" i="7"/>
  <c r="P66" i="7" s="1"/>
  <c r="O35" i="7"/>
  <c r="P35" i="7" s="1"/>
  <c r="O26" i="7"/>
  <c r="P26" i="7" s="1"/>
  <c r="O41" i="7"/>
  <c r="P41" i="7" s="1"/>
  <c r="O27" i="7"/>
  <c r="P27" i="7" s="1"/>
  <c r="O13" i="7"/>
  <c r="P13" i="7" s="1"/>
  <c r="O65" i="7"/>
  <c r="P65" i="7" s="1"/>
  <c r="O52" i="7"/>
  <c r="P52" i="7" s="1"/>
  <c r="O6" i="7"/>
  <c r="P6" i="7" s="1"/>
  <c r="O82" i="7"/>
  <c r="P82" i="7" s="1"/>
  <c r="O42" i="7"/>
  <c r="P42" i="7" s="1"/>
  <c r="O37" i="7"/>
  <c r="P37" i="7" s="1"/>
  <c r="O69" i="7"/>
  <c r="P69" i="7" s="1"/>
  <c r="O171" i="7"/>
  <c r="P171" i="7" s="1"/>
  <c r="O47" i="7"/>
  <c r="P47" i="7" s="1"/>
  <c r="O127" i="7"/>
  <c r="P127" i="7" s="1"/>
  <c r="O61" i="7"/>
  <c r="P61" i="7" s="1"/>
  <c r="O98" i="7"/>
  <c r="P98" i="7" s="1"/>
  <c r="O145" i="7"/>
  <c r="P145" i="7" s="1"/>
  <c r="O89" i="7"/>
  <c r="P89" i="7" s="1"/>
  <c r="O147" i="7"/>
  <c r="P147" i="7" s="1"/>
  <c r="O43" i="7"/>
  <c r="P43" i="7" s="1"/>
  <c r="O213" i="7"/>
  <c r="P213" i="7" s="1"/>
  <c r="O28" i="7"/>
  <c r="P28" i="7" s="1"/>
  <c r="O175" i="7"/>
  <c r="P175" i="7" s="1"/>
  <c r="O115" i="7"/>
  <c r="P115" i="7" s="1"/>
  <c r="O58" i="7"/>
  <c r="P58" i="7" s="1"/>
  <c r="O164" i="7"/>
  <c r="P164" i="7" s="1"/>
  <c r="O134" i="7"/>
  <c r="P134" i="7" s="1"/>
  <c r="O190" i="7"/>
  <c r="P190" i="7" s="1"/>
  <c r="O239" i="7"/>
  <c r="P239" i="7" s="1"/>
  <c r="O165" i="7"/>
  <c r="P165" i="7" s="1"/>
  <c r="O67" i="7"/>
  <c r="P67" i="7" s="1"/>
  <c r="O186" i="7"/>
  <c r="P186" i="7" s="1"/>
  <c r="O211" i="7"/>
  <c r="P211" i="7" s="1"/>
  <c r="O209" i="7"/>
  <c r="P209" i="7" s="1"/>
  <c r="O135" i="7"/>
  <c r="P135" i="7" s="1"/>
  <c r="O92" i="7"/>
  <c r="P92" i="7" s="1"/>
  <c r="O179" i="7"/>
  <c r="P179" i="7" s="1"/>
  <c r="O155" i="7"/>
  <c r="P155" i="7" s="1"/>
  <c r="O247" i="7"/>
  <c r="P247" i="7" s="1"/>
  <c r="O57" i="7"/>
  <c r="P57" i="7" s="1"/>
  <c r="O224" i="7"/>
  <c r="P224" i="7" s="1"/>
  <c r="O202" i="7"/>
  <c r="P202" i="7" s="1"/>
  <c r="O149" i="7"/>
  <c r="P149" i="7" s="1"/>
  <c r="O159" i="7"/>
  <c r="P159" i="7" s="1"/>
  <c r="O34" i="7"/>
  <c r="P34" i="7" s="1"/>
  <c r="O108" i="7"/>
  <c r="P108" i="7" s="1"/>
  <c r="O97" i="7"/>
  <c r="P97" i="7" s="1"/>
  <c r="O36" i="7"/>
  <c r="P36" i="7" s="1"/>
  <c r="O46" i="7"/>
  <c r="P46" i="7" s="1"/>
  <c r="O132" i="7"/>
  <c r="P132" i="7" s="1"/>
  <c r="O167" i="7"/>
  <c r="P167" i="7" s="1"/>
  <c r="O59" i="7"/>
  <c r="P59" i="7" s="1"/>
  <c r="O94" i="7"/>
  <c r="P94" i="7" s="1"/>
  <c r="O63" i="7"/>
  <c r="P63" i="7" s="1"/>
  <c r="O112" i="7"/>
  <c r="P112" i="7" s="1"/>
  <c r="O143" i="7"/>
  <c r="P143" i="7" s="1"/>
  <c r="O258" i="7"/>
  <c r="P258" i="7" s="1"/>
  <c r="O238" i="7"/>
  <c r="P238" i="7" s="1"/>
  <c r="O206" i="7"/>
  <c r="P206" i="7" s="1"/>
  <c r="O153" i="7"/>
  <c r="P153" i="7" s="1"/>
  <c r="O139" i="7"/>
  <c r="P139" i="7" s="1"/>
  <c r="O100" i="7"/>
  <c r="P100" i="7" s="1"/>
  <c r="O81" i="7"/>
  <c r="P81" i="7" s="1"/>
  <c r="O64" i="7"/>
  <c r="P64" i="7" s="1"/>
  <c r="O14" i="7"/>
  <c r="P14" i="7" s="1"/>
  <c r="O18" i="7"/>
  <c r="P18" i="7" s="1"/>
  <c r="O19" i="7"/>
  <c r="P19" i="7" s="1"/>
  <c r="O7" i="7"/>
  <c r="P7" i="7" s="1"/>
  <c r="O183" i="7"/>
  <c r="P183" i="7" s="1"/>
  <c r="O188" i="7"/>
  <c r="P188" i="7" s="1"/>
  <c r="O146" i="7"/>
  <c r="P146" i="7" s="1"/>
  <c r="O205" i="7"/>
  <c r="P205" i="7" s="1"/>
  <c r="O199" i="7"/>
  <c r="P199" i="7" s="1"/>
  <c r="O170" i="7"/>
  <c r="P170" i="7" s="1"/>
  <c r="O181" i="7"/>
  <c r="P181" i="7" s="1"/>
  <c r="O137" i="7"/>
  <c r="P137" i="7" s="1"/>
  <c r="O161" i="7"/>
  <c r="P161" i="7" s="1"/>
  <c r="O133" i="7"/>
  <c r="P133" i="7" s="1"/>
  <c r="O160" i="7"/>
  <c r="P160" i="7" s="1"/>
  <c r="O191" i="7"/>
  <c r="P191" i="7" s="1"/>
  <c r="O126" i="7"/>
  <c r="P126" i="7" s="1"/>
  <c r="O79" i="7"/>
  <c r="P79" i="7" s="1"/>
  <c r="O173" i="7"/>
  <c r="P173" i="7" s="1"/>
  <c r="O80" i="7"/>
  <c r="P80" i="7" s="1"/>
  <c r="O184" i="7"/>
  <c r="P184" i="7" s="1"/>
  <c r="O54" i="7"/>
  <c r="P54" i="7" s="1"/>
  <c r="O144" i="7"/>
  <c r="P144" i="7" s="1"/>
  <c r="O121" i="7"/>
  <c r="P121" i="7" s="1"/>
  <c r="O15" i="7"/>
  <c r="P15" i="7" s="1"/>
  <c r="O262" i="7"/>
  <c r="P262" i="7" s="1"/>
  <c r="O246" i="7"/>
  <c r="P246" i="7" s="1"/>
  <c r="O91" i="7"/>
  <c r="P91" i="7" s="1"/>
  <c r="O50" i="7"/>
  <c r="P50" i="7" s="1"/>
  <c r="O119" i="7"/>
  <c r="P119" i="7" s="1"/>
  <c r="O221" i="7"/>
  <c r="P221" i="7" s="1"/>
  <c r="O168" i="7"/>
  <c r="P168" i="7" s="1"/>
  <c r="O162" i="7"/>
  <c r="P162" i="7" s="1"/>
  <c r="O93" i="7"/>
  <c r="P93" i="7" s="1"/>
  <c r="O56" i="7"/>
  <c r="P56" i="7" s="1"/>
  <c r="O118" i="7"/>
  <c r="P118" i="7" s="1"/>
  <c r="O20" i="7"/>
  <c r="P20" i="7" s="1"/>
  <c r="O117" i="7"/>
  <c r="P117" i="7" s="1"/>
  <c r="O103" i="7"/>
  <c r="P103" i="7" s="1"/>
  <c r="O62" i="7"/>
  <c r="P62" i="7" s="1"/>
  <c r="O17" i="7"/>
  <c r="P17" i="7" s="1"/>
  <c r="O72" i="7"/>
  <c r="P72" i="7" s="1"/>
  <c r="O60" i="7"/>
  <c r="P60" i="7" s="1"/>
  <c r="O70" i="7"/>
  <c r="P70" i="7" s="1"/>
  <c r="O90" i="7"/>
  <c r="P90" i="7" s="1"/>
  <c r="O216" i="7"/>
  <c r="P216" i="7" s="1"/>
  <c r="O75" i="7"/>
  <c r="P75" i="7" s="1"/>
  <c r="O23" i="7"/>
  <c r="P23" i="7" s="1"/>
  <c r="O25" i="7"/>
  <c r="P25" i="7" s="1"/>
  <c r="O33" i="7"/>
  <c r="P33" i="7" s="1"/>
  <c r="O122" i="7"/>
  <c r="P122" i="7" s="1"/>
  <c r="O114" i="7"/>
  <c r="P114" i="7" s="1"/>
  <c r="O207" i="7"/>
  <c r="P207" i="7" s="1"/>
  <c r="O229" i="7"/>
  <c r="P229" i="7" s="1"/>
  <c r="O204" i="7"/>
  <c r="P204" i="7" s="1"/>
  <c r="O30" i="7"/>
  <c r="P30" i="7" s="1"/>
  <c r="O215" i="7"/>
  <c r="P215" i="7" s="1"/>
  <c r="O5" i="7"/>
  <c r="P5" i="7" s="1"/>
  <c r="O218" i="7"/>
  <c r="P218" i="7" s="1"/>
  <c r="O109" i="7"/>
  <c r="P109" i="7" s="1"/>
  <c r="O120" i="7"/>
  <c r="P120" i="7" s="1"/>
  <c r="O233" i="7"/>
  <c r="P233" i="7" s="1"/>
  <c r="O128" i="7"/>
  <c r="P128" i="7" s="1"/>
  <c r="O158" i="7"/>
  <c r="P158" i="7" s="1"/>
  <c r="O138" i="7"/>
  <c r="P138" i="7" s="1"/>
  <c r="O198" i="7"/>
  <c r="P198" i="7" s="1"/>
  <c r="O180" i="7"/>
  <c r="P180" i="7" s="1"/>
  <c r="O77" i="7"/>
  <c r="P77" i="7" s="1"/>
  <c r="O110" i="7"/>
  <c r="P110" i="7" s="1"/>
  <c r="O243" i="7"/>
  <c r="P243" i="7" s="1"/>
  <c r="O156" i="7"/>
  <c r="P156" i="7" s="1"/>
  <c r="O178" i="7"/>
  <c r="P178" i="7" s="1"/>
  <c r="O111" i="7"/>
  <c r="P111" i="7" s="1"/>
  <c r="O83" i="7"/>
  <c r="P83" i="7" s="1"/>
  <c r="O45" i="7"/>
  <c r="P45" i="7" s="1"/>
  <c r="O85" i="7"/>
  <c r="P85" i="7" s="1"/>
  <c r="O74" i="7"/>
  <c r="P74" i="7" s="1"/>
  <c r="O142" i="7"/>
  <c r="P142" i="7" s="1"/>
  <c r="O140" i="7"/>
  <c r="P140" i="7" s="1"/>
  <c r="O51" i="7"/>
  <c r="P51" i="7" s="1"/>
  <c r="O44" i="7"/>
  <c r="P44" i="7" s="1"/>
  <c r="O131" i="7"/>
  <c r="P131" i="7" s="1"/>
  <c r="O166" i="7"/>
  <c r="P166" i="7" s="1"/>
  <c r="O259" i="7"/>
  <c r="P259" i="7" s="1"/>
  <c r="O201" i="7"/>
  <c r="P201" i="7" s="1"/>
  <c r="O176" i="7"/>
  <c r="P176" i="7" s="1"/>
  <c r="O194" i="7"/>
  <c r="P194" i="7" s="1"/>
  <c r="O263" i="7"/>
  <c r="P263" i="7" s="1"/>
  <c r="O265" i="7"/>
  <c r="P265" i="7" s="1"/>
  <c r="O154" i="7"/>
  <c r="P154" i="7" s="1"/>
  <c r="O250" i="7"/>
  <c r="P250" i="7" s="1"/>
  <c r="O169" i="7"/>
  <c r="P169" i="7" s="1"/>
  <c r="O261" i="7"/>
  <c r="P261" i="7" s="1"/>
  <c r="O210" i="7"/>
  <c r="P210" i="7" s="1"/>
  <c r="O251" i="7"/>
  <c r="P251" i="7" s="1"/>
  <c r="O245" i="7"/>
  <c r="P245" i="7" s="1"/>
  <c r="O187" i="7"/>
  <c r="P187" i="7" s="1"/>
  <c r="O257" i="7"/>
  <c r="P257" i="7" s="1"/>
  <c r="O53" i="7"/>
  <c r="P53" i="7" s="1"/>
  <c r="O174" i="7"/>
  <c r="P174" i="7" s="1"/>
  <c r="O152" i="7"/>
  <c r="P152" i="7" s="1"/>
  <c r="O185" i="7"/>
  <c r="P185" i="7" s="1"/>
  <c r="O240" i="7"/>
  <c r="P240" i="7" s="1"/>
  <c r="O242" i="7"/>
  <c r="P242" i="7" s="1"/>
  <c r="O157" i="7"/>
  <c r="P157" i="7" s="1"/>
  <c r="O230" i="7"/>
  <c r="P230" i="7" s="1"/>
  <c r="O227" i="7"/>
  <c r="P227" i="7" s="1"/>
  <c r="O260" i="7"/>
  <c r="P260" i="7" s="1"/>
  <c r="O87" i="7"/>
  <c r="P87" i="7" s="1"/>
  <c r="O225" i="7"/>
  <c r="P225" i="7" s="1"/>
  <c r="O150" i="7"/>
  <c r="P150" i="7" s="1"/>
  <c r="O220" i="7"/>
  <c r="P220" i="7" s="1"/>
  <c r="O232" i="7"/>
  <c r="P232" i="7" s="1"/>
  <c r="O244" i="7"/>
  <c r="P244" i="7" s="1"/>
  <c r="O113" i="7"/>
  <c r="P113" i="7" s="1"/>
  <c r="O214" i="7"/>
  <c r="P214" i="7" s="1"/>
  <c r="O141" i="7"/>
  <c r="P141" i="7" s="1"/>
  <c r="O55" i="7"/>
  <c r="P55" i="7" s="1"/>
  <c r="O86" i="7"/>
  <c r="P86" i="7" s="1"/>
  <c r="O21" i="7"/>
  <c r="P21" i="7" s="1"/>
  <c r="O39" i="7"/>
  <c r="P39" i="7" s="1"/>
  <c r="O16" i="7"/>
  <c r="P16" i="7" s="1"/>
  <c r="O9" i="7"/>
  <c r="P9" i="7" s="1"/>
  <c r="O32" i="7"/>
  <c r="P32" i="7" s="1"/>
  <c r="O11" i="7"/>
  <c r="P11" i="7" s="1"/>
  <c r="O8" i="7"/>
  <c r="P8" i="7" s="1"/>
  <c r="O106" i="7"/>
  <c r="P106" i="7" s="1"/>
  <c r="O123" i="7"/>
  <c r="P123" i="7" s="1"/>
  <c r="O95" i="7"/>
  <c r="P95" i="7" s="1"/>
  <c r="O252" i="7"/>
  <c r="P252" i="7" s="1"/>
  <c r="O104" i="7"/>
  <c r="P104" i="7" s="1"/>
  <c r="O48" i="7"/>
  <c r="P48" i="7" s="1"/>
  <c r="O208" i="7"/>
  <c r="P208" i="7" s="1"/>
  <c r="O130" i="7"/>
  <c r="P130" i="7" s="1"/>
  <c r="O222" i="7"/>
  <c r="P222" i="7" s="1"/>
  <c r="O196" i="7"/>
  <c r="P196" i="7" s="1"/>
  <c r="O31" i="7"/>
  <c r="P31" i="7" s="1"/>
  <c r="O10" i="7"/>
  <c r="P10" i="7" s="1"/>
  <c r="O12" i="7"/>
  <c r="P12" i="7" s="1"/>
  <c r="O102" i="7"/>
  <c r="P102" i="7" s="1"/>
  <c r="O266" i="7"/>
  <c r="P266" i="7" s="1"/>
  <c r="O148" i="7"/>
  <c r="P148" i="7" s="1"/>
  <c r="O76" i="7"/>
  <c r="P76" i="7" s="1"/>
  <c r="O125" i="7"/>
  <c r="P125" i="7" s="1"/>
  <c r="O78" i="7"/>
  <c r="P78" i="7" s="1"/>
  <c r="O24" i="7"/>
  <c r="P24" i="7" s="1"/>
  <c r="O193" i="7"/>
  <c r="P193" i="7" s="1"/>
  <c r="O136" i="7"/>
  <c r="P136" i="7" s="1"/>
  <c r="O29" i="7"/>
  <c r="P29" i="7" s="1"/>
  <c r="O40" i="7"/>
  <c r="P40" i="7" s="1"/>
  <c r="O223" i="7"/>
  <c r="P223" i="7" s="1"/>
  <c r="O177" i="7"/>
  <c r="P177" i="7" s="1"/>
  <c r="O192" i="7"/>
  <c r="P192" i="7" s="1"/>
  <c r="O217" i="7"/>
  <c r="P217" i="7" s="1"/>
  <c r="O151" i="7"/>
  <c r="P151" i="7" s="1"/>
  <c r="O248" i="7"/>
  <c r="P248" i="7" s="1"/>
  <c r="O172" i="7"/>
  <c r="P172" i="7" s="1"/>
  <c r="O195" i="7"/>
  <c r="P195" i="7" s="1"/>
  <c r="O203" i="7"/>
  <c r="P203" i="7" s="1"/>
  <c r="O197" i="7"/>
  <c r="P197" i="7" s="1"/>
  <c r="O228" i="7"/>
  <c r="P228" i="7" s="1"/>
  <c r="O219" i="7"/>
  <c r="P219" i="7" s="1"/>
</calcChain>
</file>

<file path=xl/sharedStrings.xml><?xml version="1.0" encoding="utf-8"?>
<sst xmlns="http://schemas.openxmlformats.org/spreadsheetml/2006/main" count="3988" uniqueCount="1493">
  <si>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</si>
  <si>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</si>
  <si>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</si>
  <si>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</si>
  <si>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</si>
  <si>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</si>
  <si>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</si>
  <si>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</si>
  <si>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</si>
  <si>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</si>
  <si>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Протокол  проверки олипиадных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5-6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</si>
  <si>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(юноши 7-8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</si>
  <si>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7-8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</si>
  <si>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(юноши 9-11 кл.)</t>
  </si>
  <si>
    <t>Протокол  проверки олимпиадных работ школьного  этапа Всероссийской олимпиады школьников Энгельсского муниципального района по физической культуре  2020-2021 учебный год (девушки 9-11 кл.)</t>
  </si>
  <si>
    <t>Ященко Анна Владиславовна</t>
  </si>
  <si>
    <t>Алхутова Елена Олеговна</t>
  </si>
  <si>
    <t>Сысоева Диана Петровна</t>
  </si>
  <si>
    <t>Кресова Ксения Евгеньевна</t>
  </si>
  <si>
    <t>Дунаев Валерий Александрович</t>
  </si>
  <si>
    <t>Бацман Ксения Дмитриевна</t>
  </si>
  <si>
    <t>Крылова Ульяна Алексеевна</t>
  </si>
  <si>
    <t xml:space="preserve">теория </t>
  </si>
  <si>
    <t>гимнастика</t>
  </si>
  <si>
    <t>спортивные игры
(время в формате м,сс)</t>
  </si>
  <si>
    <t>первичный результат</t>
  </si>
  <si>
    <t>спортивные
игры</t>
  </si>
  <si>
    <t>итоговый балл</t>
  </si>
  <si>
    <t>спортивные игры</t>
  </si>
  <si>
    <t>Апелляция</t>
  </si>
  <si>
    <t>max 100</t>
  </si>
  <si>
    <t>Рахметулина Алина Жолдасовна</t>
  </si>
  <si>
    <t>МОУ "ООШ № 10"</t>
  </si>
  <si>
    <t>Кропачев Александр Николаевич</t>
  </si>
  <si>
    <t>Сатаев Ильдар Харисович</t>
  </si>
  <si>
    <t>Клещевский Семен Владиславович</t>
  </si>
  <si>
    <t>Полищук Анастасия Александровна</t>
  </si>
  <si>
    <t>Актау Айша Донатовна</t>
  </si>
  <si>
    <t>Хайров Егор Денисович</t>
  </si>
  <si>
    <t>теория</t>
  </si>
  <si>
    <t>Павлова Елизавета Алексеевна</t>
  </si>
  <si>
    <t>МОУ "СОШ "Патриот" с кадетскими классами им. героя РФ Ю. М. Дейнеко"</t>
  </si>
  <si>
    <t>Мариничев Вадим Владимирович</t>
  </si>
  <si>
    <t>Харитонова Ангелина Алексеевна</t>
  </si>
  <si>
    <t>Фролкина Софья Петровна</t>
  </si>
  <si>
    <t>Юсупов Гусейн Бариевич</t>
  </si>
  <si>
    <t>Керимов Рамиль Ильдарович</t>
  </si>
  <si>
    <t>Говтва Ксения Андреевна</t>
  </si>
  <si>
    <t>Аникина Елена Владимировна</t>
  </si>
  <si>
    <t>Королева Виктория Александровна</t>
  </si>
  <si>
    <t>Кирьянова Полина Александровна</t>
  </si>
  <si>
    <t>Торгашина Ульяна Олеговна</t>
  </si>
  <si>
    <t>Гильфанова Карина Ринатовна</t>
  </si>
  <si>
    <t>Бакулин Артем Евгеньевич</t>
  </si>
  <si>
    <t>МОУ "ООШс Титоренко"</t>
  </si>
  <si>
    <t>Глебов Глеб Николаевич</t>
  </si>
  <si>
    <t>Якубова Елена Валерьевна</t>
  </si>
  <si>
    <t>МОУ"ООШ с Титоренко"</t>
  </si>
  <si>
    <t>Герман Кирилл Андреевич</t>
  </si>
  <si>
    <t>МОУ "Оош с Титоренко</t>
  </si>
  <si>
    <t>Глебов глеб Николаевич</t>
  </si>
  <si>
    <t>МАОУ СОШ 29</t>
  </si>
  <si>
    <t>Филатов Евгений Владимирович</t>
  </si>
  <si>
    <t>Любименко Владимир</t>
  </si>
  <si>
    <t>Семьянкин Никита</t>
  </si>
  <si>
    <t>Хамбиков Дамир</t>
  </si>
  <si>
    <t>Любушкин Евгений Валентинович</t>
  </si>
  <si>
    <t>Шепелев Григорий</t>
  </si>
  <si>
    <t>Никитин Руслан</t>
  </si>
  <si>
    <t>Окмонов Шавкад</t>
  </si>
  <si>
    <t>Пашнин Сергей</t>
  </si>
  <si>
    <t>Окмонова Умида</t>
  </si>
  <si>
    <t>Лбушкин Евгений Валентинович</t>
  </si>
  <si>
    <t>Балаян Ася</t>
  </si>
  <si>
    <t>Астафьева Ульяна Юрьевна</t>
  </si>
  <si>
    <t>МОУ ООШ п. Прибрежный</t>
  </si>
  <si>
    <t>Никулина Светлана Александровна</t>
  </si>
  <si>
    <t>Тюрнева Вероника Александровна</t>
  </si>
  <si>
    <t>Горина Виктория Дмитриевна</t>
  </si>
  <si>
    <t>Нестеренко Михаил Алексеевич</t>
  </si>
  <si>
    <t>МОУ ООШ п.Прибрежный</t>
  </si>
  <si>
    <t>Шабалин Прохор Васильевич</t>
  </si>
  <si>
    <t>Усманов Алишер Даниярович</t>
  </si>
  <si>
    <t>Адлер Елена Сергеевна</t>
  </si>
  <si>
    <t>Караваева Кристина Евгеньевна</t>
  </si>
  <si>
    <t>Алиев Исмаил Аликович</t>
  </si>
  <si>
    <t>Козинко Максим Сергеевич</t>
  </si>
  <si>
    <t>Мамоян Усукб Серожович</t>
  </si>
  <si>
    <t>Кушкурова Елизавета Романовна</t>
  </si>
  <si>
    <t>Сергиенко Герман Евгеньевич</t>
  </si>
  <si>
    <t>Усманова Милана Данияровна</t>
  </si>
  <si>
    <t>Никулина Светлана Алексагндровна</t>
  </si>
  <si>
    <t>Колонина Полина Тимофеевна</t>
  </si>
  <si>
    <t>Самойлов Никита Алексеевич</t>
  </si>
  <si>
    <t>Тарасов Данил Сергеевич</t>
  </si>
  <si>
    <t>Алиев Мурат Аликович</t>
  </si>
  <si>
    <t>Абдурахимов Сероджидин Орифжонович</t>
  </si>
  <si>
    <t>МОУ "СОШ с.Узморье им. Ю.А. Гагарина"</t>
  </si>
  <si>
    <t>Сигарёва Елена Валерьевна</t>
  </si>
  <si>
    <t>Клименко Тарас Александрович</t>
  </si>
  <si>
    <t>Бушуева Марина Андреевна</t>
  </si>
  <si>
    <t>МОУ "СОШ с. Узморье им. Ю.А. Гагарина"</t>
  </si>
  <si>
    <t>Эшназаров Джасур Акбаралиевич</t>
  </si>
  <si>
    <t>Абдулинов Арслан Ербулатович</t>
  </si>
  <si>
    <t>МОУ СОШ с.Широкополье</t>
  </si>
  <si>
    <t>Воротынцев Никита  Павлович</t>
  </si>
  <si>
    <t>Воротынцев Никита Павлович</t>
  </si>
  <si>
    <t>Абдулинова Алина Ербулатовна</t>
  </si>
  <si>
    <t>Фионина Вероника Сергеевна</t>
  </si>
  <si>
    <t>Гришена Вилетта Владимирвна</t>
  </si>
  <si>
    <t>Гришена Виолетта Владировна</t>
  </si>
  <si>
    <t>Исмаилов Данат Куанышевич</t>
  </si>
  <si>
    <t>Баймуханова Зайн Нигметулловна</t>
  </si>
  <si>
    <t>Баймуханова Зайна Нигметулловна</t>
  </si>
  <si>
    <t>Сапаров Артем Андреевич</t>
  </si>
  <si>
    <t>Дюдюкина Диана Петровна</t>
  </si>
  <si>
    <t>Мусинова Анастасия Ербулатовна</t>
  </si>
  <si>
    <t>Мусуралеева Индира Канатовна</t>
  </si>
  <si>
    <t>Кольченко Арина Юрьевна</t>
  </si>
  <si>
    <t>Дюдюкин Андрей Николаевич</t>
  </si>
  <si>
    <t>Дюдюкин Андрей Никлаеич</t>
  </si>
  <si>
    <t>Сапргалиев Илья Игореич</t>
  </si>
  <si>
    <t>Сапаргалиев Илья Игоревич</t>
  </si>
  <si>
    <t>Нурманов Саловат Рустамович</t>
  </si>
  <si>
    <t>Чистов Кирилл Сергеевич</t>
  </si>
  <si>
    <t>Актау Сабир Медесович</t>
  </si>
  <si>
    <t>МОУ "СОШ п.Пробуждение им.Л.А.Кассиля"</t>
  </si>
  <si>
    <t>Титова Анастасия Николаевна</t>
  </si>
  <si>
    <t>Балыгин Дмитрий Алексеевич</t>
  </si>
  <si>
    <t>Кирилаш Иван Александрович</t>
  </si>
  <si>
    <t>Кужагалиев  Денис  Алиевич</t>
  </si>
  <si>
    <t>Анисимов Константин Владимирович</t>
  </si>
  <si>
    <t>Хотинов Данила Геннадьевич</t>
  </si>
  <si>
    <t>Борисова Наталия Алексеевна</t>
  </si>
  <si>
    <t>Яфаров Ринат Ильгязирович</t>
  </si>
  <si>
    <t>МОУ "СОШ п.Пробуждение им.Л.А.Касиля"</t>
  </si>
  <si>
    <t>Меркулов Иван Сергеевич</t>
  </si>
  <si>
    <t>Хрущ Данила Андреевич</t>
  </si>
  <si>
    <t>Мещерякова Елизавета Сергеевна</t>
  </si>
  <si>
    <t>ОЦ им.Расковой М.М.</t>
  </si>
  <si>
    <t>Тё Роман Евгеньевич</t>
  </si>
  <si>
    <t>Вольперт Софья Григорьевна</t>
  </si>
  <si>
    <t>Кирса Полина Евгеньевна</t>
  </si>
  <si>
    <t>Константинова Арина Сергеевна</t>
  </si>
  <si>
    <t>Ключникова Елизавета Алексеевна</t>
  </si>
  <si>
    <t>Гуляева Галина Гайнановна</t>
  </si>
  <si>
    <t>Рязанов Максим Андреевич</t>
  </si>
  <si>
    <t>Демин Пётр Александрович</t>
  </si>
  <si>
    <t>Чернышев Михаил Дмитриевич</t>
  </si>
  <si>
    <t>Поясков Платон Евгеньевич</t>
  </si>
  <si>
    <t>Ануфриева Анна Вячеславовна</t>
  </si>
  <si>
    <t>Банакова Любовь Викторовна</t>
  </si>
  <si>
    <t>Романчук Лера Евгеньевна</t>
  </si>
  <si>
    <t>Лучина Мария Дмитриевна</t>
  </si>
  <si>
    <t>Белова Алена Александровна</t>
  </si>
  <si>
    <t xml:space="preserve">Косяк Полина Сергеевна </t>
  </si>
  <si>
    <t xml:space="preserve">Жирова Вероника Петровна </t>
  </si>
  <si>
    <t>Васильева  Анастасия Алексеевна</t>
  </si>
  <si>
    <t>Кирса Егор Евгеньевич</t>
  </si>
  <si>
    <t>Столбушкин Богдан Анатольевич</t>
  </si>
  <si>
    <t>Бачарова Вероника Михайловна</t>
  </si>
  <si>
    <t>Кондратьева Мария Михайловна</t>
  </si>
  <si>
    <t>Матвеева Анастасия Александровна</t>
  </si>
  <si>
    <t>Карпова Софья Дмитриевна</t>
  </si>
  <si>
    <t>7а</t>
  </si>
  <si>
    <t>Лумпова Яна Сергеевна</t>
  </si>
  <si>
    <t>Светашова Евгения Сергеевна</t>
  </si>
  <si>
    <t>Красавина Анна Михайловна</t>
  </si>
  <si>
    <t>Усманов Алим Гиязович</t>
  </si>
  <si>
    <t>Синюков Владислав Рафаилевич</t>
  </si>
  <si>
    <t>Лебедев Дмитрий Юрьевич</t>
  </si>
  <si>
    <t>Павлов Владислав Дмитриевич</t>
  </si>
  <si>
    <t>Везиев Роман Магомедович</t>
  </si>
  <si>
    <t>Топта Иван Дмитриевич</t>
  </si>
  <si>
    <t>Старчиков Олег Алексеевич</t>
  </si>
  <si>
    <t>Овсянников Георгий Владимирович</t>
  </si>
  <si>
    <t>Запольский Никита Антонович</t>
  </si>
  <si>
    <t>Платонов Степан Константинович</t>
  </si>
  <si>
    <t>Петрусева Софья Андреевна</t>
  </si>
  <si>
    <t>Алахвердян Вильен Феликсович</t>
  </si>
  <si>
    <t>Савостин Денис Геннадьевич</t>
  </si>
  <si>
    <t>Сухоруков Дмитрий Евгеньевич</t>
  </si>
  <si>
    <t>Мызников Максим Андреевич</t>
  </si>
  <si>
    <t>Солодовников Артем Алексеевич</t>
  </si>
  <si>
    <t>Савченко Алексей Алексеевич</t>
  </si>
  <si>
    <t>Шпак Данил Александрович</t>
  </si>
  <si>
    <t>Стэцюра Владислав Алексееивч</t>
  </si>
  <si>
    <t>Крысин Иван Анатольевич</t>
  </si>
  <si>
    <t>Сюденев Амир Жаксылыкович</t>
  </si>
  <si>
    <t>Якимчук Никита Кириллович</t>
  </si>
  <si>
    <t>Брагина Надежда Александровна</t>
  </si>
  <si>
    <t>МОУ "СОШ№21 им И.М. Каплунова"</t>
  </si>
  <si>
    <t>Солодкова Лариса Геннадьевна</t>
  </si>
  <si>
    <t>Куц Кирилл Александрович</t>
  </si>
  <si>
    <t>МОУ "СОШ №21 им.И.М. Каплунова"</t>
  </si>
  <si>
    <t>Егорова Яна Александровна</t>
  </si>
  <si>
    <t>МОУ "СОШ№21 им.И.М.Каплунова"</t>
  </si>
  <si>
    <t>Салогуб София Александровна</t>
  </si>
  <si>
    <t>Фетхуллин Рамиль Вялитович</t>
  </si>
  <si>
    <t>Попов Арсений Алексеевич</t>
  </si>
  <si>
    <t>Бондаренко Анастасия Максимовна</t>
  </si>
  <si>
    <t>Сокольская Варвара Дмитриевна</t>
  </si>
  <si>
    <t>Лупоненко Станислав Игоревич</t>
  </si>
  <si>
    <t>Никитина Дарья Сергеевна</t>
  </si>
  <si>
    <t>Зимина Александра Евгеньевна</t>
  </si>
  <si>
    <t>Майсиенок Анна Дмитриевна</t>
  </si>
  <si>
    <t>Кириллов Егор Дмитриевич</t>
  </si>
  <si>
    <t>Дормидонтов Антон Евгеньевич</t>
  </si>
  <si>
    <t>Чеснаков Денис Дмитриевич</t>
  </si>
  <si>
    <t>Антонова Василиса Вадимовна</t>
  </si>
  <si>
    <t>МОУ "СОШ №20"</t>
  </si>
  <si>
    <t>Анастасина Екатерина Олеговна</t>
  </si>
  <si>
    <t>Власова Алина Дмитриевна</t>
  </si>
  <si>
    <t>Шабалина Надежда Юрьевна</t>
  </si>
  <si>
    <t>Гречушкина Полина Николаевна</t>
  </si>
  <si>
    <t>Мясушкина Ангелина Владимировна</t>
  </si>
  <si>
    <t>Ванягин Егор Александрович</t>
  </si>
  <si>
    <t>Еремеев Евгений Артемович</t>
  </si>
  <si>
    <t>Касимовский Даниил Эдуардович</t>
  </si>
  <si>
    <t>Кривозубов Тимофей Витальевич</t>
  </si>
  <si>
    <t>Штыр Ярослав Романович</t>
  </si>
  <si>
    <t>Абдиева Камила Рустамовна</t>
  </si>
  <si>
    <t>Петрова Елена Геннадьевна</t>
  </si>
  <si>
    <t>Кобзарь Кирилл Антонович</t>
  </si>
  <si>
    <t>Пристинский Егор Александрович</t>
  </si>
  <si>
    <t>Ефремов Михаил Викторович</t>
  </si>
  <si>
    <t>Милюткин Алексей Федорович</t>
  </si>
  <si>
    <t>Агеев Владислав Дмитриевич</t>
  </si>
  <si>
    <t>Карпов Павел Алексеевич</t>
  </si>
  <si>
    <t>Колесниченко Олег Евгеньевич</t>
  </si>
  <si>
    <t>Майоров Илья Олегович</t>
  </si>
  <si>
    <t>Панчурин Степан Юрьевич</t>
  </si>
  <si>
    <t>Штыр Андрей Романович</t>
  </si>
  <si>
    <t>Антонов Денис Андреевич</t>
  </si>
  <si>
    <t>Кирлашев Андрей Викторович</t>
  </si>
  <si>
    <t>Богера Станислав Богданович</t>
  </si>
  <si>
    <t>Мясушкин Валерий Андреевич</t>
  </si>
  <si>
    <t>Мишуков Никита Алексеевич</t>
  </si>
  <si>
    <t>Алпатова Валерия Игоревна</t>
  </si>
  <si>
    <t>Агишева Лилия Бариевна</t>
  </si>
  <si>
    <t>МОУ "СОШ п. Коминтерн"</t>
  </si>
  <si>
    <t>Кривошеев Андрей Юрьевич</t>
  </si>
  <si>
    <t>Объедкова Александра Викторовна</t>
  </si>
  <si>
    <t>Фомичёва Софья Николаевна</t>
  </si>
  <si>
    <t>Кузьменко Алексей Александрович</t>
  </si>
  <si>
    <t>Семиков Никита Владимирович</t>
  </si>
  <si>
    <t>Солоджук Валерий Дмитриевич</t>
  </si>
  <si>
    <t>Шувалов Артём Алексеевич</t>
  </si>
  <si>
    <t>Иставлетов Жаслан Есенгельдеевич</t>
  </si>
  <si>
    <t>Лапин Арсений Евгеньевич</t>
  </si>
  <si>
    <t>Эмчиев Нурлан Вьюгарович</t>
  </si>
  <si>
    <t>МОУ "СОШ №16"</t>
  </si>
  <si>
    <t>Ильина Ирина Николаевна</t>
  </si>
  <si>
    <t>Мельчанов Вадим Сергеевич</t>
  </si>
  <si>
    <t>Пененко Ольга Михайловна</t>
  </si>
  <si>
    <t>Алтынбаев Амин Раильевич</t>
  </si>
  <si>
    <t>Козорез Григорий Иванович</t>
  </si>
  <si>
    <t>Пахомов Дмитрий Павлович</t>
  </si>
  <si>
    <t>Федоров Александр Дмитриевич</t>
  </si>
  <si>
    <t>Распопова Юлия Алексеевна</t>
  </si>
  <si>
    <t>Корсакова Анастасия Ивановна</t>
  </si>
  <si>
    <t>МОУ ООШ 2</t>
  </si>
  <si>
    <t>Штейнзецер Вячеслав Львович</t>
  </si>
  <si>
    <t>Тихонова Юлия Сергеевна</t>
  </si>
  <si>
    <t>Махмутова Алексадра Олеговна</t>
  </si>
  <si>
    <t>Акалаева Злата Ромоновна</t>
  </si>
  <si>
    <t>Беляева Анастасия Дмитриевна</t>
  </si>
  <si>
    <t>Грязева Юлия Алексеевна</t>
  </si>
  <si>
    <t>Осиновская Анастасия Ивановна</t>
  </si>
  <si>
    <t>Соколова Ольга Викторовна</t>
  </si>
  <si>
    <t>Таланова Пелагея Мирославовна</t>
  </si>
  <si>
    <t>Подгорный Александр Александрович</t>
  </si>
  <si>
    <t>Игнатьев Владимир Алексеевич</t>
  </si>
  <si>
    <t>Савин Ярослав Дмитреевич</t>
  </si>
  <si>
    <t>Курышев Сергей Сергеевич</t>
  </si>
  <si>
    <t>Саркисян Юрий Владимирович</t>
  </si>
  <si>
    <t>Чекрышов Дементий Анатольевич</t>
  </si>
  <si>
    <t>Шопен Данил Эйнарович</t>
  </si>
  <si>
    <t>Борисенко Богдан Дмитреевич</t>
  </si>
  <si>
    <t>Зарьков Вадим Андреевич</t>
  </si>
  <si>
    <t>Самылкин Никита Сергеевич</t>
  </si>
  <si>
    <t>Есаян Сона Ианвеловна</t>
  </si>
  <si>
    <t>Федорова Александра Дмириевна</t>
  </si>
  <si>
    <t>Дебеленко Виктория Владимировна</t>
  </si>
  <si>
    <t>Волкова Алена Алексеевна</t>
  </si>
  <si>
    <t>Гордиенко Алина Алексеевна</t>
  </si>
  <si>
    <t>Макарян Эрик Эдганович</t>
  </si>
  <si>
    <t>Саюшов Иван Олегович</t>
  </si>
  <si>
    <t>Яковлев Алексей Романович</t>
  </si>
  <si>
    <t>Меркулов Иван Андреевич</t>
  </si>
  <si>
    <t>Литвинов Александр Алексеевич</t>
  </si>
  <si>
    <t>Горбачева Анастасия Сергеевна</t>
  </si>
  <si>
    <t xml:space="preserve">Мокроусова Виктория Александровна </t>
  </si>
  <si>
    <t>Байгобулова Карина Альбертовна</t>
  </si>
  <si>
    <t>Бахтиева Валерия Данисовна</t>
  </si>
  <si>
    <t>Масленников Артём Максимович</t>
  </si>
  <si>
    <t>МОУ СОШ № 31</t>
  </si>
  <si>
    <t>Фирсова Александра Алексеевна.</t>
  </si>
  <si>
    <t>Филатов Максим Сергеевич</t>
  </si>
  <si>
    <t>Карташов Антон Денисович</t>
  </si>
  <si>
    <t>Тулемесов Арстан Акпарович</t>
  </si>
  <si>
    <t>Варивода Виктория Алексеевна</t>
  </si>
  <si>
    <t>Титекина Карина Артёмовна</t>
  </si>
  <si>
    <t>Коваленко Алина Романовна</t>
  </si>
  <si>
    <t>Ашурова Амина Раджуевна</t>
  </si>
  <si>
    <t>МОУСОШ №31</t>
  </si>
  <si>
    <t>Шамонина Галина Владимировна</t>
  </si>
  <si>
    <t>Шамсутдинов Тимур Ринатович</t>
  </si>
  <si>
    <t>МОУ СОШ №31</t>
  </si>
  <si>
    <t>Кобозева Алиса Игоревна</t>
  </si>
  <si>
    <t>Фомина Алена Алексеевна</t>
  </si>
  <si>
    <t>Артемова Виктория Максимовна</t>
  </si>
  <si>
    <t>Бацман Анастасия Сергеевна</t>
  </si>
  <si>
    <t>Мецкер Никита Андреевич</t>
  </si>
  <si>
    <t>Шишков Валерий Вячеславович</t>
  </si>
  <si>
    <t>Фролов Кирилл Антонович</t>
  </si>
  <si>
    <t>Машков Кирилл Иванович</t>
  </si>
  <si>
    <t>Чурсин Александр Романович</t>
  </si>
  <si>
    <t>Мартемьянов Евгений Витальевич</t>
  </si>
  <si>
    <t>Зажаев Мирослав Максимович</t>
  </si>
  <si>
    <t>Исмаилов Даниил Вадимович</t>
  </si>
  <si>
    <t>Черемных Максим Алексеевич</t>
  </si>
  <si>
    <t>Коломыцев Сергей Сергеевич</t>
  </si>
  <si>
    <t>Байбулов Ильдар Арманович</t>
  </si>
  <si>
    <t>Батаргалиев Эльдар Булатович</t>
  </si>
  <si>
    <t>Батаргалиев Амир Ренатович</t>
  </si>
  <si>
    <t>Горашко Семён Вячеславович</t>
  </si>
  <si>
    <t>Фирсова Александра Алексеевна</t>
  </si>
  <si>
    <t>Лебедь Анжелика Дмитриевна</t>
  </si>
  <si>
    <t>Батыров Карим Алексеевич</t>
  </si>
  <si>
    <t>Бондарь Кирилл Дмитриевич</t>
  </si>
  <si>
    <t>Казарин Даниил Денисович</t>
  </si>
  <si>
    <t>Кудашов Артём Валерьевич</t>
  </si>
  <si>
    <t>Гапиенко Дарья Александровна</t>
  </si>
  <si>
    <t>Володин Константин Александрович</t>
  </si>
  <si>
    <t>Ивченко Никита Денисович</t>
  </si>
  <si>
    <t>Гаркуша Даниил Владиславович</t>
  </si>
  <si>
    <t>Говтва Наталья Андреевна</t>
  </si>
  <si>
    <t>МОУ "СОШ с.Красный Яр"</t>
  </si>
  <si>
    <t xml:space="preserve">Устюжанина Татьяна Дмитриевна </t>
  </si>
  <si>
    <t xml:space="preserve">Кулабухова Вероника Андреевна </t>
  </si>
  <si>
    <t>Парфирьева Валерия Геннадьевна</t>
  </si>
  <si>
    <t>Калинко Кирилл Владимирович</t>
  </si>
  <si>
    <t>Устюжанина Татьяна Дмитриевна</t>
  </si>
  <si>
    <t>Артемов Артем Владимирович</t>
  </si>
  <si>
    <t>Зябликова Елена Ивановна</t>
  </si>
  <si>
    <t>Давыдова Елена Дмитриевна</t>
  </si>
  <si>
    <t>Ростовцева Екатерина Ильинична</t>
  </si>
  <si>
    <t>Каптюшин Иван Дмитриевич</t>
  </si>
  <si>
    <t>Даыдова Елена Дмитриевна</t>
  </si>
  <si>
    <t>Нилов Ярослав Андреевич</t>
  </si>
  <si>
    <t>Савельева Валентина Ивановна</t>
  </si>
  <si>
    <t>Семенов Дмитрий Александрович</t>
  </si>
  <si>
    <t>Синицын Глеб Сергеевич</t>
  </si>
  <si>
    <t>Цинк Светлана Олеговна</t>
  </si>
  <si>
    <t>Миронова Наталия Сергеевна</t>
  </si>
  <si>
    <t>Невмержицкий Анатолий Анатольевич</t>
  </si>
  <si>
    <t>Попов Сергей Владимирович</t>
  </si>
  <si>
    <t>Попов Артем Владимирович</t>
  </si>
  <si>
    <t>Орешкин Иван Сергеевич</t>
  </si>
  <si>
    <t>Скупов Федор Иванович</t>
  </si>
  <si>
    <t>Савосин Данил Юрьевич</t>
  </si>
  <si>
    <t>Рыбальченко Роман Александрович</t>
  </si>
  <si>
    <t>Шаланцев Богдан Романович</t>
  </si>
  <si>
    <t>Файзулин Амир Андреевич</t>
  </si>
  <si>
    <t>МОУ "СОШ п. имени К. Маркса"</t>
  </si>
  <si>
    <t>Кукин Сергей Викторович</t>
  </si>
  <si>
    <t>Мулдашев Дармен Ержанович</t>
  </si>
  <si>
    <t>Козлов Денис Александрович</t>
  </si>
  <si>
    <t>Проценко Артем Сергеевич</t>
  </si>
  <si>
    <t>Тахтамысов Максут Махабатович</t>
  </si>
  <si>
    <t>Королев Андрей Сергеевич</t>
  </si>
  <si>
    <t>Зейвальд Матвей Юрьевич</t>
  </si>
  <si>
    <t>Сергеев Евгений Петрович</t>
  </si>
  <si>
    <t>Леонова Анастасия Витальевна</t>
  </si>
  <si>
    <t>Яровая Любовь Валерьевна</t>
  </si>
  <si>
    <t>Пименова Ксения Ивановна</t>
  </si>
  <si>
    <t>Филипова Дарья Васильевна</t>
  </si>
  <si>
    <t>Шульц Кирилл Николаевич</t>
  </si>
  <si>
    <t>Ахметжанов константин Александрович</t>
  </si>
  <si>
    <t>Сатуев Даниил Русланович</t>
  </si>
  <si>
    <t>Колесников Максим Витальевич</t>
  </si>
  <si>
    <t>Крысин Илья Андреевич</t>
  </si>
  <si>
    <t>Аппаков Кирилл Игоревич</t>
  </si>
  <si>
    <t>Колесников Алексей Алексеевич</t>
  </si>
  <si>
    <t>Смирнов Дмитрий</t>
  </si>
  <si>
    <t>Мараев Егор Сергеевич</t>
  </si>
  <si>
    <t>Тахтамысов Махат Махабатович</t>
  </si>
  <si>
    <t>Кучеров Владимир Викторович</t>
  </si>
  <si>
    <t>Нефедова Дарья Александровна</t>
  </si>
  <si>
    <t>Крысина Анастасия Андреевна</t>
  </si>
  <si>
    <t>Федотова Ирина Александровна</t>
  </si>
  <si>
    <t>Волвенкина Екатерина Николаевна</t>
  </si>
  <si>
    <t>Наурзова Алина Давлетовна</t>
  </si>
  <si>
    <t>Кузьмин Дмитрий Александрович</t>
  </si>
  <si>
    <t>Петерсон Никита Сергеевич</t>
  </si>
  <si>
    <t>Куманьков Нияз Александрович</t>
  </si>
  <si>
    <t>Королев Данила Сергеевич</t>
  </si>
  <si>
    <t>Бурцев Наум Дмитриевич</t>
  </si>
  <si>
    <t>Овчаров Виктор Александрович</t>
  </si>
  <si>
    <t>Никулин Данила Дмитриевич</t>
  </si>
  <si>
    <t>Бердников Максим Александрович</t>
  </si>
  <si>
    <t>Крысин Данила Андреевич</t>
  </si>
  <si>
    <t>Калюх Василиса Александровна</t>
  </si>
  <si>
    <t>Запащикова Дарья Сергеевна</t>
  </si>
  <si>
    <t>Червякова Яна Александровна</t>
  </si>
  <si>
    <t>Мулдашева Дарина Ержановна</t>
  </si>
  <si>
    <t>Шамилова Маликя Рынатовна</t>
  </si>
  <si>
    <t>МОУ СОШ №12 им. В.Ф.Суханова</t>
  </si>
  <si>
    <t>Ушаков Данила Александрович</t>
  </si>
  <si>
    <t>Быкова Надежда Владимировна</t>
  </si>
  <si>
    <t>Бурмистрова Алина Николаевна</t>
  </si>
  <si>
    <t>Тюленева Татьяна Александровна</t>
  </si>
  <si>
    <t>Косматинская Анна Владимировна</t>
  </si>
  <si>
    <t>Десна Софья Андреевна</t>
  </si>
  <si>
    <t>Елистратов Денис Геннадьевич</t>
  </si>
  <si>
    <t>Шлычкова Мария Евгеньевна</t>
  </si>
  <si>
    <t>Антипин Арсений Владимирович</t>
  </si>
  <si>
    <t>Мингазетдинов Сергей Русланович</t>
  </si>
  <si>
    <t>Михальский Никита Владиславович</t>
  </si>
  <si>
    <t>Тюленев Захар Андреевич</t>
  </si>
  <si>
    <t>Барнов Давид Бебуриевич</t>
  </si>
  <si>
    <t>Меснякович Иван Викторович</t>
  </si>
  <si>
    <t>Хакимов Тимур Хуршидович</t>
  </si>
  <si>
    <t>Радионов Илья Дмитриевич</t>
  </si>
  <si>
    <t>Решетов Владислав Евгеньевич</t>
  </si>
  <si>
    <t>Сапрыкин Артур Олегович</t>
  </si>
  <si>
    <t>Каримов Адель Маратович</t>
  </si>
  <si>
    <t>Жук Захар Константинович</t>
  </si>
  <si>
    <t>Колесников Матвей Евгеньевич</t>
  </si>
  <si>
    <t>Мышышын Иван Сергеевич</t>
  </si>
  <si>
    <t>Мукштадт Егор Иванович</t>
  </si>
  <si>
    <t>Алиев Мурад Рамисович</t>
  </si>
  <si>
    <t>Киселев Артем Максимович</t>
  </si>
  <si>
    <t>Коротченко Евгений Сергеевич</t>
  </si>
  <si>
    <t>Чермашенцев Иван Алексеевич</t>
  </si>
  <si>
    <t>Бутенко Тимофей Вячаславович</t>
  </si>
  <si>
    <t>Моисеев Александр Сергеевич</t>
  </si>
  <si>
    <t>Синева Светлана Андреевна</t>
  </si>
  <si>
    <t>Таранова Дарья Александровна</t>
  </si>
  <si>
    <t>Быкова Вера Владимировна</t>
  </si>
  <si>
    <t>Щипцов Александр Александрович</t>
  </si>
  <si>
    <t>Алтынбаев Ильнур Ильдарович</t>
  </si>
  <si>
    <t>Коломак Степан Кириллович</t>
  </si>
  <si>
    <t>Ульянов Владислав Дмитриевич</t>
  </si>
  <si>
    <t>Челышев Константин Алесандрович</t>
  </si>
  <si>
    <t>Таранов Кирилл Дмитриевич</t>
  </si>
  <si>
    <t>Ушаков данила Александрович</t>
  </si>
  <si>
    <t>Гончаров Иван Андреевич</t>
  </si>
  <si>
    <t>Полуянов Никита Алексеевич</t>
  </si>
  <si>
    <t>Седой Даниил Михайлович</t>
  </si>
  <si>
    <t>Бнатов Кирилл Дмитриевич</t>
  </si>
  <si>
    <t xml:space="preserve">Бакин Никита </t>
  </si>
  <si>
    <t>Дубовицкая Алёна Александровна</t>
  </si>
  <si>
    <t>Квашнева Елизавета Сергеевна</t>
  </si>
  <si>
    <t>Болотникова Дарья Дмитриевна</t>
  </si>
  <si>
    <t>Перепелова Валерия Львовна</t>
  </si>
  <si>
    <t>Астахов Илья Алексеевич</t>
  </si>
  <si>
    <t>Тереньтьев Глеб Михайлович</t>
  </si>
  <si>
    <t>Тереньтьев Богдан Михайлович</t>
  </si>
  <si>
    <t>Музыченко Иван Николаевич</t>
  </si>
  <si>
    <t>Проститенко Святослав Романович</t>
  </si>
  <si>
    <t>Иваненко Валерий Денисович</t>
  </si>
  <si>
    <t>Русяев Иван Александрович</t>
  </si>
  <si>
    <t>Князев Герман Рудольфович</t>
  </si>
  <si>
    <t>Медведев Александр Сергеевич</t>
  </si>
  <si>
    <t>Амельчев Виталий Сергеевич</t>
  </si>
  <si>
    <t>Широких Дмитрий Ильич</t>
  </si>
  <si>
    <t>Астахов Семен Алексеевич</t>
  </si>
  <si>
    <t>Евстафьев Илья Игоревич</t>
  </si>
  <si>
    <t>Данилин Никита Валентинович</t>
  </si>
  <si>
    <t>Косматинский Андрей Владимирович</t>
  </si>
  <si>
    <t>Рожкова Елизавета Павловна</t>
  </si>
  <si>
    <t>Моу " Сош № 4" им. С.П. Королева</t>
  </si>
  <si>
    <t>Щербакова Наталья Вячеславовна</t>
  </si>
  <si>
    <t>Брускова Анастасия Александровна</t>
  </si>
  <si>
    <t>Панченко Аначтачия Антоновна</t>
  </si>
  <si>
    <t>Бубирь Дмитрий Викторович</t>
  </si>
  <si>
    <t>Мухина Анна Александровна</t>
  </si>
  <si>
    <t>Газарова Марина Размиковна</t>
  </si>
  <si>
    <t>Валиева Альбина Сергеевна</t>
  </si>
  <si>
    <t>Седая Полина Алексеевна</t>
  </si>
  <si>
    <t>Бесшапошникова Виктория Александровна</t>
  </si>
  <si>
    <t>Арсентьева Капиталина Анатольевна</t>
  </si>
  <si>
    <t>Меркульев Иван Сергеевич</t>
  </si>
  <si>
    <t>Рощина Елизавета Дмитриевна</t>
  </si>
  <si>
    <t>Котина София Витальевна</t>
  </si>
  <si>
    <t>Кабаняев Кирилл Романович</t>
  </si>
  <si>
    <t>Жигунов Максим Витальевич</t>
  </si>
  <si>
    <t>Кудеров Степан Романович</t>
  </si>
  <si>
    <t>Россошанский Сергей Павлович</t>
  </si>
  <si>
    <t>Сосновый Кирилл Алексеевич</t>
  </si>
  <si>
    <t>Алиев Никита Намигович</t>
  </si>
  <si>
    <t>Ичетовкин Артём Сергкквич</t>
  </si>
  <si>
    <t>Харитонов Вадим Сергеевич</t>
  </si>
  <si>
    <t>Киселёв Георгий Дмитриевич</t>
  </si>
  <si>
    <t>Кузнецов Владимир Иванович</t>
  </si>
  <si>
    <t>Христофоров Есений Геннадьевич</t>
  </si>
  <si>
    <t>Высильев Андрей Николаевич</t>
  </si>
  <si>
    <t>Шонин Матвей Александрович</t>
  </si>
  <si>
    <t>Романов Александр Денисович</t>
  </si>
  <si>
    <t>Нестерова Ксения Николаевна</t>
  </si>
  <si>
    <t>Кудесова Ольга Витальевна</t>
  </si>
  <si>
    <t>Кругликова София Александровна</t>
  </si>
  <si>
    <t>Рубцова Ольга Игоревна</t>
  </si>
  <si>
    <t>Остапчук Владимир Савельевич</t>
  </si>
  <si>
    <t>Классен Ксения Александровна</t>
  </si>
  <si>
    <t>Остапенко Олеся Владимировна</t>
  </si>
  <si>
    <t>Ишина Алина Вячеславовна</t>
  </si>
  <si>
    <t>Цепаева Мадина Николаевна</t>
  </si>
  <si>
    <t>Лосевская Анна Алексеевна</t>
  </si>
  <si>
    <t>Кузнецова Мария Анатольевна</t>
  </si>
  <si>
    <t>Газарова Софья Станиславовна</t>
  </si>
  <si>
    <t>Зайцева Кристина Витальевна</t>
  </si>
  <si>
    <t>Королева Анастасия Денисовна</t>
  </si>
  <si>
    <t>Тёмкина Виолетта Антоновна</t>
  </si>
  <si>
    <t>Ряскина Мелания Алексеевна</t>
  </si>
  <si>
    <t>Ляхов Леонид Александрович</t>
  </si>
  <si>
    <t>Классен Кирилл Александрович</t>
  </si>
  <si>
    <t>Ветошкин Глеб Артёмович</t>
  </si>
  <si>
    <t>Беляев Александр Дмитриевич</t>
  </si>
  <si>
    <t>Кунчикалиев Данил Александрович</t>
  </si>
  <si>
    <t>Большаков Денис Сергеевич</t>
  </si>
  <si>
    <t>Буров Александр Александрович</t>
  </si>
  <si>
    <t>Лысенко Виктор Алексеевич</t>
  </si>
  <si>
    <t>Кадников Максим Викторович</t>
  </si>
  <si>
    <t>Галайко Тимофей Андреевич</t>
  </si>
  <si>
    <t>Капуста Леонид Александрович</t>
  </si>
  <si>
    <t>Пищин Максим Дмитриевич</t>
  </si>
  <si>
    <t>Фимушкин Семён Дмитриевич</t>
  </si>
  <si>
    <t>Кулагин Иван Юрьевич</t>
  </si>
  <si>
    <t>Шапкарин Николай Николаевич</t>
  </si>
  <si>
    <t>Маклаков Вячеслав Евгеньевич</t>
  </si>
  <si>
    <t>Залевский Богдан Евгеньевич</t>
  </si>
  <si>
    <t>Денисенко Леонид Максимович</t>
  </si>
  <si>
    <t>Мухин Пётр Александрович</t>
  </si>
  <si>
    <t>Гончарь Иван Алексеевич</t>
  </si>
  <si>
    <t>Тимофеев Максим Владимирович</t>
  </si>
  <si>
    <t>Бельская Алина Сергеевна</t>
  </si>
  <si>
    <t>Фитилёва Екатерина Сергеевна</t>
  </si>
  <si>
    <t>Михина Мария Дмитриевна</t>
  </si>
  <si>
    <t>Тулемесова Альбина Аскаровна</t>
  </si>
  <si>
    <t>Стрельникова Карина Евгеньевна</t>
  </si>
  <si>
    <t>Бутянина Ангелина Сергеевна</t>
  </si>
  <si>
    <t>Лазарева Виктория Евгеньевна</t>
  </si>
  <si>
    <t>Щука Кирилл Николаевич</t>
  </si>
  <si>
    <t>Кабанов Роман Сергеевич</t>
  </si>
  <si>
    <t>Матаев Данил Романович</t>
  </si>
  <si>
    <t>Ежовкин Владислав Викторович</t>
  </si>
  <si>
    <t>Цепаев Роман Николаевич</t>
  </si>
  <si>
    <t>Денисенко Ярослав Константинович</t>
  </si>
  <si>
    <t>Чумаков Данил Валерьевич</t>
  </si>
  <si>
    <t>Мосин Егор Денисович</t>
  </si>
  <si>
    <t>Федосеев Артём Романович</t>
  </si>
  <si>
    <t>Иванова Валерия Владимировна</t>
  </si>
  <si>
    <t xml:space="preserve">МОУ "СОШ №24 им. В.И. Пономаренко" </t>
  </si>
  <si>
    <t>Ткаченко Ольга Сергеевна</t>
  </si>
  <si>
    <t>Огренич Софья Дмитриевна</t>
  </si>
  <si>
    <t>Княжеченко Артем Сергеевич</t>
  </si>
  <si>
    <t>Кангина Валерия Александровна</t>
  </si>
  <si>
    <t>Походзей Анастасия Юрьевна</t>
  </si>
  <si>
    <t xml:space="preserve">Уткина Полина Максимовна </t>
  </si>
  <si>
    <t>Зрада Лана Евгеньевна</t>
  </si>
  <si>
    <t>Развина Арина Георгиевна</t>
  </si>
  <si>
    <t>Молдованенко Дарья Денисовна</t>
  </si>
  <si>
    <t>Тимофеева Вероника Александровна</t>
  </si>
  <si>
    <t>Сологудина Мария Максимовна</t>
  </si>
  <si>
    <t>Ткаченко Евгений Андреевич</t>
  </si>
  <si>
    <t>Христосенко Илья Павлович</t>
  </si>
  <si>
    <t>Овчинников Михаил Александрович</t>
  </si>
  <si>
    <t>Махсумов Сергей Аркадьевич</t>
  </si>
  <si>
    <t>Иргалиев Рауль Русланович</t>
  </si>
  <si>
    <t>Чуев Артём Андреевич</t>
  </si>
  <si>
    <t>Рябоконь Евгений Сергеевич</t>
  </si>
  <si>
    <t>Елуев Владимир Паотьулаевич</t>
  </si>
  <si>
    <t>Ажикенев Максим Русланович</t>
  </si>
  <si>
    <t>Гончаренко Данил Николаевич</t>
  </si>
  <si>
    <t>Игнатьев Артем Александрович</t>
  </si>
  <si>
    <t>МОУ "СОШ п. Бурный"</t>
  </si>
  <si>
    <t>Те Евгений Ги- Хванович</t>
  </si>
  <si>
    <t>Князев Кирилл Сергеевич</t>
  </si>
  <si>
    <t>Столяров Глеб Дмитриевич</t>
  </si>
  <si>
    <t>Мустафенов Амир Борисович</t>
  </si>
  <si>
    <t>Тауд Полина Юрьевна</t>
  </si>
  <si>
    <t>Китаев Роман Алексеевич</t>
  </si>
  <si>
    <t>Зиброва Катерина Денисовна</t>
  </si>
  <si>
    <t>Зубкова Виктория Игоревна</t>
  </si>
  <si>
    <t>Салимова Амина Дусенбаевна</t>
  </si>
  <si>
    <t>Воробьев Дмитрий Викторович</t>
  </si>
  <si>
    <t>Росляков Даниил Алексеевич</t>
  </si>
  <si>
    <t>Добровецкая Ангелина Анатольевна</t>
  </si>
  <si>
    <t>МОУ "СОШ № 26" ЭМР</t>
  </si>
  <si>
    <t>Дулгеров Даниил Вячеславович</t>
  </si>
  <si>
    <t>Ермакова Виктория Вячеславовна</t>
  </si>
  <si>
    <t>Филиппенко Диана Андреевна</t>
  </si>
  <si>
    <t>Михайлова Анастасия Ивановна</t>
  </si>
  <si>
    <t>Маликов Семён Семёнович</t>
  </si>
  <si>
    <t>Балаян Кирилл Павлович</t>
  </si>
  <si>
    <t>Бахтеев Амир Рамильевич</t>
  </si>
  <si>
    <t>Овчинников Максим Сергеевич</t>
  </si>
  <si>
    <t>Савина Анна Алексеевна</t>
  </si>
  <si>
    <t>Видута Ростислав Сергеевич</t>
  </si>
  <si>
    <t>Репещук Максим Борисович</t>
  </si>
  <si>
    <t>Панин Максим Игоревич</t>
  </si>
  <si>
    <t>Гарнизонов Денис Ирфанович</t>
  </si>
  <si>
    <t>Токарев Андрей Георгиевич</t>
  </si>
  <si>
    <t>Журавлёва Любовь Сергеевна</t>
  </si>
  <si>
    <t>Кутьков Роман Алексеевич</t>
  </si>
  <si>
    <t>Крутелёв Егор Владимирович</t>
  </si>
  <si>
    <t>Лапшев Иван Сергеевич</t>
  </si>
  <si>
    <t>Швец Руслана Андреевна</t>
  </si>
  <si>
    <t>Васильева Кристина Николаевна</t>
  </si>
  <si>
    <t>Изимов Николай Андреевич</t>
  </si>
  <si>
    <t>Антонов Даниил Геннадьевич</t>
  </si>
  <si>
    <t>Семенченко Егор Андреевич</t>
  </si>
  <si>
    <t>Амирова Аэлита Романовна</t>
  </si>
  <si>
    <t>МОУ "ООШ п. Лощинный"</t>
  </si>
  <si>
    <t>Петровская Марина Геннадьевна</t>
  </si>
  <si>
    <t>Блинова Дарья Сергеевна</t>
  </si>
  <si>
    <t>Бутылкина Анастасия Сергеевна</t>
  </si>
  <si>
    <t>Шишова Светлана Александровна</t>
  </si>
  <si>
    <t>Колчина Анастасия Сергеевна</t>
  </si>
  <si>
    <t>Наурзова Карина Кайратовна</t>
  </si>
  <si>
    <t>Сейтова Адема Ерикхановна</t>
  </si>
  <si>
    <t xml:space="preserve">Бычков Роман Александрович </t>
  </si>
  <si>
    <t>МОУ "ООШ п.Лощинный"</t>
  </si>
  <si>
    <t>Мулдагалиев Радик сагынтаевич</t>
  </si>
  <si>
    <t>Азамов Агасы Замигович</t>
  </si>
  <si>
    <t>Гасанзаде Исрафил Талех оглы</t>
  </si>
  <si>
    <t>Милюков Иван Валентинович</t>
  </si>
  <si>
    <t>Цапков Богдан Сергеевич</t>
  </si>
  <si>
    <t>Зайцева Алена Михайловна</t>
  </si>
  <si>
    <t>Комкова Юлия Викторовна</t>
  </si>
  <si>
    <t>Наурзова Милана Кайратовна</t>
  </si>
  <si>
    <t>Серебрякова Юлия Андреевна</t>
  </si>
  <si>
    <t>Черпак Виолетта Дмитриевна</t>
  </si>
  <si>
    <t>Абрамов Сергей Владимирович</t>
  </si>
  <si>
    <t xml:space="preserve">Кубашев Карим Ерболович </t>
  </si>
  <si>
    <t>Морщаков Алексей Витальевич</t>
  </si>
  <si>
    <t>Портянов Александр Николаевич</t>
  </si>
  <si>
    <t>Новрузова Дарья Рафаэльевна</t>
  </si>
  <si>
    <t>МОУ"СОШ п. Новопушкинское"</t>
  </si>
  <si>
    <t>Кураева Елена Владимировна</t>
  </si>
  <si>
    <t>Чернова Ирина Сергеевна</t>
  </si>
  <si>
    <t>Кузяева Альбина Даниловна</t>
  </si>
  <si>
    <t>Василенко Артем Анатольевич</t>
  </si>
  <si>
    <t>Кондрашова Екатерина Олеговна</t>
  </si>
  <si>
    <t>Шахова Ксения Александровна</t>
  </si>
  <si>
    <t>Сычев Кирилл Дмитриевич</t>
  </si>
  <si>
    <t>Ян Вадим Владимирович</t>
  </si>
  <si>
    <t>Залевский Максим Анатольевич</t>
  </si>
  <si>
    <t>Чуприков Анатолий Сергеевич</t>
  </si>
  <si>
    <t>Кочанов Николай  Васильевич</t>
  </si>
  <si>
    <t>Непрокин Андрей Витальевич</t>
  </si>
  <si>
    <t>Медведева Ирина Александровна</t>
  </si>
  <si>
    <t>МОУ «СОШ с. Генеральское им. Р.Е. Ароновой»</t>
  </si>
  <si>
    <t>Шинтаев Равиль Квайдуллович</t>
  </si>
  <si>
    <t>Рожнова Софья Николаевна</t>
  </si>
  <si>
    <t>Худякова Валерия Алексеевна</t>
  </si>
  <si>
    <t>Миронов Илья Максимович</t>
  </si>
  <si>
    <t>Микляев Павел Александрович</t>
  </si>
  <si>
    <t>Русанов Егор Александрович</t>
  </si>
  <si>
    <t>Канакова Эмилия Михайловна</t>
  </si>
  <si>
    <t>Щербакова Анастасия Сергеевна</t>
  </si>
  <si>
    <t>Кузеванов Алексей Александрович</t>
  </si>
  <si>
    <t>Воросова Валерия Юрьевна</t>
  </si>
  <si>
    <t>Подопрыгорова Юлия Станиславовна</t>
  </si>
  <si>
    <t>Максимчук Анастасия Владимировна</t>
  </si>
  <si>
    <t>Колесов Федор Олегович</t>
  </si>
  <si>
    <t>Осипов Олег Петрович</t>
  </si>
  <si>
    <t>Володина Виктория Евгеньевна</t>
  </si>
  <si>
    <t>МОУ "СОШ № 18 им.А.А.Мыльникова"</t>
  </si>
  <si>
    <t>Добрынин Борис Николаевич</t>
  </si>
  <si>
    <t xml:space="preserve">Ефремкина Мария Геннадьевна </t>
  </si>
  <si>
    <t xml:space="preserve">Лосунова Анастасия  Евгеньевна </t>
  </si>
  <si>
    <t xml:space="preserve">Ремизова Дарья Александровна </t>
  </si>
  <si>
    <t>Утегалиева Азалия Аделевна</t>
  </si>
  <si>
    <t>Шашаева Ульяна Васильевна</t>
  </si>
  <si>
    <t>Арутюнян Эмма Араиковна</t>
  </si>
  <si>
    <t>Красильников Сергей Николаевич</t>
  </si>
  <si>
    <t>Ларина Софья Александровна</t>
  </si>
  <si>
    <t>Слепухина Ульяна Алексеевна</t>
  </si>
  <si>
    <t>Соколкова Елизавета Владимировна</t>
  </si>
  <si>
    <t>Шустрова Александра Игоревна</t>
  </si>
  <si>
    <t>Щепетина Влада Алексеевна</t>
  </si>
  <si>
    <t>Пунина Вероника Ивановна</t>
  </si>
  <si>
    <t>Хачатрян Мариета Вагеовна</t>
  </si>
  <si>
    <t>Володина Кристина Александровна</t>
  </si>
  <si>
    <t>Алексндров Данила Александрович</t>
  </si>
  <si>
    <t>Арестанов Рустам Алексеевич</t>
  </si>
  <si>
    <t xml:space="preserve">Бесклубный Никита  Александрович </t>
  </si>
  <si>
    <t xml:space="preserve">Иванов Максим Александрович </t>
  </si>
  <si>
    <t xml:space="preserve">Филичкин Максим Витальевич </t>
  </si>
  <si>
    <t>Арутюнян Артур Мехакович</t>
  </si>
  <si>
    <t>Харитонов Тимофей Николаевич</t>
  </si>
  <si>
    <t>Трушкин Иван Владимирович</t>
  </si>
  <si>
    <t>Козлов Никита Сергеевич</t>
  </si>
  <si>
    <t>Шкепу Захар Сергеевич</t>
  </si>
  <si>
    <t>Турбин Тимофей Иванович</t>
  </si>
  <si>
    <t>Пунина Вкроника Ивановна</t>
  </si>
  <si>
    <t>Яковлев Дмитрий Вячеславович</t>
  </si>
  <si>
    <t>Тиханин Владимир Александрович</t>
  </si>
  <si>
    <t>Былинкина Кира Алексеевна</t>
  </si>
  <si>
    <t>Лаврова Арина Станиславовна</t>
  </si>
  <si>
    <t>Курсекова Юлия Михайловна</t>
  </si>
  <si>
    <t>Шаад Ксени Валерьевна</t>
  </si>
  <si>
    <t>Бурка Яна Дмитриевна</t>
  </si>
  <si>
    <t>МОУ "СОШ № 18 им. А.А. Мыльникова"</t>
  </si>
  <si>
    <t>Михайлова Елена Станиславовна</t>
  </si>
  <si>
    <t>Голубева Ксения Петровна</t>
  </si>
  <si>
    <t xml:space="preserve">Зуева Татьяна Владимировна </t>
  </si>
  <si>
    <t>Климентьева Кира Михайловна</t>
  </si>
  <si>
    <t>Мельникова Виктория Михайловна</t>
  </si>
  <si>
    <t xml:space="preserve">Мустафина Алёна Игоревна </t>
  </si>
  <si>
    <t>Погорелова Мария Сергеевна</t>
  </si>
  <si>
    <t>Рагимова Айсель Арифовна</t>
  </si>
  <si>
    <t>Романец Ирина Петровна</t>
  </si>
  <si>
    <t>Савина Анастасия Сергеевна</t>
  </si>
  <si>
    <t>Фридрих Екатерина Алексеевна</t>
  </si>
  <si>
    <t>Хисаметдинова Аделя Рафаэльевна</t>
  </si>
  <si>
    <t>Шохина Александра Антоновна</t>
  </si>
  <si>
    <t>Нечаева Полина Андреевна</t>
  </si>
  <si>
    <t>Савельева Полина Александровна</t>
  </si>
  <si>
    <t>Кириллов Сергей Иванович</t>
  </si>
  <si>
    <t>Зыков Андрей Анатольевич</t>
  </si>
  <si>
    <t>Антипов Николай Владимирович</t>
  </si>
  <si>
    <t>Курепин Денис Анатольевич</t>
  </si>
  <si>
    <t>Байдиков Семён Николаевич</t>
  </si>
  <si>
    <t>Былинкин Егор Алексеевич</t>
  </si>
  <si>
    <t>Шибаев Матвей Сергеевич</t>
  </si>
  <si>
    <t>Ненашев Сергей Вячеславович</t>
  </si>
  <si>
    <t>Кравченко Алексей Андреевич</t>
  </si>
  <si>
    <t xml:space="preserve">Алексеев Егор Валерьевич </t>
  </si>
  <si>
    <t>Боженко Егор Дмитриевич</t>
  </si>
  <si>
    <t>Журлов Артём Сергеевич</t>
  </si>
  <si>
    <t>Липовой Иван Сергеевич</t>
  </si>
  <si>
    <t>Умбетов Руслан Кайратович</t>
  </si>
  <si>
    <t>Хачатрян Айк Вагеович</t>
  </si>
  <si>
    <t>Чернов Андрей Евгеньевич</t>
  </si>
  <si>
    <t>Шишкин Сергей Александрович</t>
  </si>
  <si>
    <t>Плотникова Елизавета Евгеньевна</t>
  </si>
  <si>
    <t>Погорелов Михаил Сергеевич</t>
  </si>
  <si>
    <t>Паргатов Максим Романович</t>
  </si>
  <si>
    <t>Платов Егор Викторович</t>
  </si>
  <si>
    <t>Зотов Александр Сергеевич</t>
  </si>
  <si>
    <t>Болдырева Валерия Николаевна</t>
  </si>
  <si>
    <t>МОУ "СОШ с.Терновка"</t>
  </si>
  <si>
    <t>Шишенина Татьяна Александровна</t>
  </si>
  <si>
    <t>Бранчаева Гулия Ринатовна</t>
  </si>
  <si>
    <t>Ярославцева Мария Евгеньевна</t>
  </si>
  <si>
    <t>Ибрагимова Айтан Вугаровна</t>
  </si>
  <si>
    <t>Снегирёва Елизавета Николаевна</t>
  </si>
  <si>
    <t>Кочкурова Алиса Ивановна</t>
  </si>
  <si>
    <t>Романюк Елизавета Артёмовна</t>
  </si>
  <si>
    <t>Низеева Ирина Александровна</t>
  </si>
  <si>
    <t>Пожидаева Валентина Дмитреевна</t>
  </si>
  <si>
    <t>Блохина Маргарита Михайловна</t>
  </si>
  <si>
    <t>Саламотова Екатерина Констаниновна</t>
  </si>
  <si>
    <t>Акчурин Ринат Тагирович</t>
  </si>
  <si>
    <t>Евменов Всеволод Владимирович</t>
  </si>
  <si>
    <t>Рудольф Дмитрий Андреевич</t>
  </si>
  <si>
    <t>Мустафаев Мустафа Ойбек угли</t>
  </si>
  <si>
    <t>Лебедев Максим Владимирович</t>
  </si>
  <si>
    <t>Пак Кирилл Евгеньевич</t>
  </si>
  <si>
    <t>Евдошенко Дмитрий Александрович</t>
  </si>
  <si>
    <t>Самойлов Ярослав Александрович</t>
  </si>
  <si>
    <t>Соловьёва Татьяна Евгеньевна</t>
  </si>
  <si>
    <t>Миндагалиева Асия Лукпановна</t>
  </si>
  <si>
    <t>Котенко Дарья Николаевна</t>
  </si>
  <si>
    <t>Киушкин Артём Денисович</t>
  </si>
  <si>
    <t>Дементьев Илья Сергеевич</t>
  </si>
  <si>
    <t>Аннин Артём Владимирович</t>
  </si>
  <si>
    <t>Ишмухамедов Рамиль Булатович</t>
  </si>
  <si>
    <t>Карагулов Марат Альбекович</t>
  </si>
  <si>
    <t>Пак Владимир Евгеньевич</t>
  </si>
  <si>
    <t>Костин Александр Александрович</t>
  </si>
  <si>
    <t>Сухушин Максим Николаевич</t>
  </si>
  <si>
    <t>Ибрагимова Айтан</t>
  </si>
  <si>
    <t>Косарева Мирослава Денисовна</t>
  </si>
  <si>
    <t>МОУ "Гимназия №8"</t>
  </si>
  <si>
    <t>Лухтанова Ирина Анатольевна</t>
  </si>
  <si>
    <t>Молчанова Дарья Алексеевна</t>
  </si>
  <si>
    <t>Вилкова Софья Андреевна</t>
  </si>
  <si>
    <t>Пастухова Анна Александровна</t>
  </si>
  <si>
    <t>Горячева Вероника Дмитриевна</t>
  </si>
  <si>
    <t>Миронов Евгений Владимирович</t>
  </si>
  <si>
    <t>МОУ " Гимназия №8"</t>
  </si>
  <si>
    <t>Чернышов Леонид Артемович</t>
  </si>
  <si>
    <t>Вавиолв Андрей Сергеевич</t>
  </si>
  <si>
    <t>Чернов Егор Дмитриевич</t>
  </si>
  <si>
    <t>МОУ "Гимназия№8"</t>
  </si>
  <si>
    <t>Василевская Анна Павловна</t>
  </si>
  <si>
    <t>Сердюк Никита Андреевич</t>
  </si>
  <si>
    <t>Соломко Александра Викторовна</t>
  </si>
  <si>
    <t>Беднова Кристина Георгиевна</t>
  </si>
  <si>
    <t>Гречко Архип Сергеевич</t>
  </si>
  <si>
    <t>Агеев Дмитрий Вадимович</t>
  </si>
  <si>
    <t>Япрынцев Роман Константинович</t>
  </si>
  <si>
    <t>Власов Илья Кириллович</t>
  </si>
  <si>
    <t>Дмитриченко Дмитрий Александрович</t>
  </si>
  <si>
    <t>Маслякова Полина Сергеевна</t>
  </si>
  <si>
    <t>Беднова Анастасия Георгиевна</t>
  </si>
  <si>
    <t>Тимчишина Анастасия Евгеньевна</t>
  </si>
  <si>
    <t>Ефименко Дмитрий Алексеевич</t>
  </si>
  <si>
    <t>Агеев Вадим Дмитриевич</t>
  </si>
  <si>
    <t>Дашкова Анастасия Дмитриевна</t>
  </si>
  <si>
    <t>МОУ СОШ с. Терновка</t>
  </si>
  <si>
    <t>Зверева Татьяна Геннадьевна</t>
  </si>
  <si>
    <t>Исайкина Анастасия Александровна</t>
  </si>
  <si>
    <t>Литвякова Дарья Витальевна</t>
  </si>
  <si>
    <t>Утагалиева Амина Спартаковна</t>
  </si>
  <si>
    <t>Шеркузиева Лобархон йбек-кызы</t>
  </si>
  <si>
    <t>Галдобина Полина Владимировна</t>
  </si>
  <si>
    <t>Кривовязова Наталья Геннадьевна</t>
  </si>
  <si>
    <t>Ластовецкая Арина Игоревна</t>
  </si>
  <si>
    <t>Гришмановский Никита Романович</t>
  </si>
  <si>
    <t>Еманов Никита Алексеевич</t>
  </si>
  <si>
    <t>Кунбулатов Ильяс Маратович</t>
  </si>
  <si>
    <t>Шишенин Даниил Сергеевич</t>
  </si>
  <si>
    <t>Родионов Юрий Олегович</t>
  </si>
  <si>
    <t>Абляев Дамир Тимурович</t>
  </si>
  <si>
    <t>Батяев Иван Сергеевич</t>
  </si>
  <si>
    <t>Архипов Виктор Евгеньевич</t>
  </si>
  <si>
    <t>Болдырев Артем Николаевич</t>
  </si>
  <si>
    <t>Митюков Иван Владимирович</t>
  </si>
  <si>
    <t>Писаренко Анастасия Петровна</t>
  </si>
  <si>
    <t>МОУ "СОШ №9"</t>
  </si>
  <si>
    <t>Экгардт Марина Владимировна</t>
  </si>
  <si>
    <t>Ложкина Юлия Олеговна</t>
  </si>
  <si>
    <t>Доценко Антон Юрьевна</t>
  </si>
  <si>
    <t>Чернышев Илья Алексеевич</t>
  </si>
  <si>
    <t>Степанов Никита Сергеевич</t>
  </si>
  <si>
    <t>Шмат  Кирилл Александрович</t>
  </si>
  <si>
    <t>Можейка Надежда Валерьевна</t>
  </si>
  <si>
    <t>Доценко Сергей Юрьевич</t>
  </si>
  <si>
    <t>Подзоров Дмитрий Сергеевич</t>
  </si>
  <si>
    <t>Манаев Вячеслав Романович</t>
  </si>
  <si>
    <t>Елисеев Владимир Анреевич</t>
  </si>
  <si>
    <t>Яцуненко Назар Андреевич</t>
  </si>
  <si>
    <t>Мамонтов Максим Дмитриевич</t>
  </si>
  <si>
    <t>Воробьёв Данил Андреевич</t>
  </si>
  <si>
    <t>Кутыга Валентина Савельевна</t>
  </si>
  <si>
    <t>Кондратьев Кирилл Андреевич</t>
  </si>
  <si>
    <t>Жупиков Владислав Сергеевич</t>
  </si>
  <si>
    <t>Буянкин Дмитрий Павлович</t>
  </si>
  <si>
    <t>Турусбеков Дамир Эсенбекович</t>
  </si>
  <si>
    <t>Коаленко Яна Андреевна</t>
  </si>
  <si>
    <t>Гречина Александровна</t>
  </si>
  <si>
    <t>Баженов Алмаз Каратович</t>
  </si>
  <si>
    <t>Ветров Сергей Владимирович</t>
  </si>
  <si>
    <t>Гусев Кирилл Сергеевич</t>
  </si>
  <si>
    <t>Пуставитов Владислав Владимирович</t>
  </si>
  <si>
    <t>Мищеров Данил Сергеевич</t>
  </si>
  <si>
    <t>Желонкин Алексей Олегович</t>
  </si>
  <si>
    <t>Жук Данил Романович</t>
  </si>
  <si>
    <t>Ерюшев Михаил Евгеньевич</t>
  </si>
  <si>
    <t>Чернышев Виктор Алексеевич</t>
  </si>
  <si>
    <t>Чаленко Виктория Руслановна</t>
  </si>
  <si>
    <t>МОУ "СОШ №42"</t>
  </si>
  <si>
    <t>Тепляков Евгений Юрьевич</t>
  </si>
  <si>
    <t>Молчанова Василиса Васильевна</t>
  </si>
  <si>
    <t>МОУ "МОШ №42"</t>
  </si>
  <si>
    <t>Глухов Денис Павлович</t>
  </si>
  <si>
    <t>Эрлин Кирилл Милашевич</t>
  </si>
  <si>
    <t>Жарков Александр Ильич</t>
  </si>
  <si>
    <t>Саблин Ярослав Владимирович</t>
  </si>
  <si>
    <t>Исаенков Анатолий Евгеньевич</t>
  </si>
  <si>
    <t>Кашуба Артем Алексеевич</t>
  </si>
  <si>
    <t>Кожухин Денис Андреевич</t>
  </si>
  <si>
    <t>Загрядский Максим Николаевич</t>
  </si>
  <si>
    <t>Козин Игорь Алексеевич</t>
  </si>
  <si>
    <t>Куваев Богдан Вячеславович</t>
  </si>
  <si>
    <t>Низамиева Дарья Равильевна</t>
  </si>
  <si>
    <t>Ермолаева Альбина Владимировна</t>
  </si>
  <si>
    <t>Головенко Сергей Владимирович</t>
  </si>
  <si>
    <t>Дударев Игорь Евгеньевич</t>
  </si>
  <si>
    <t>Цепляев Андрей Дмитриевич</t>
  </si>
  <si>
    <t>Митянин Иван Сергеевич</t>
  </si>
  <si>
    <t>Воронин Глеб Сергеевич</t>
  </si>
  <si>
    <t>Плугин Никита Алексеевич</t>
  </si>
  <si>
    <t>Горюнов Максим Валерьевич</t>
  </si>
  <si>
    <t>Перевертунов Денис Евгеньевич</t>
  </si>
  <si>
    <t>Жук Кира Александровна</t>
  </si>
  <si>
    <t>Пичугина Евгения Дмитриевна</t>
  </si>
  <si>
    <t>Кодрова Валерия Сергеевна</t>
  </si>
  <si>
    <t>Исаёнкова Татьяна Евгеньевна</t>
  </si>
  <si>
    <t>Рябицкая Виктория Сергеевна</t>
  </si>
  <si>
    <t>Матюхин Максим Владиславович</t>
  </si>
  <si>
    <t>Чурзин Глеб Игоревич</t>
  </si>
  <si>
    <t>Магеррамова Эмилия Назимовна</t>
  </si>
  <si>
    <t>МОУ "СОШ с.Воскресенка"</t>
  </si>
  <si>
    <t>Паршакова Татьяна Витальевна</t>
  </si>
  <si>
    <t>Джалалова Офелия Забитовна</t>
  </si>
  <si>
    <t>Аркадьев Евгений Юрьевич</t>
  </si>
  <si>
    <t>Берки Алексей Витальевич</t>
  </si>
  <si>
    <t>Бабаев Заур Джабирович</t>
  </si>
  <si>
    <t>Габитов Нурлан Мурсалимович</t>
  </si>
  <si>
    <t>Анисимова Виктория Андреевна</t>
  </si>
  <si>
    <t>Шунк Екатерина Ивановна</t>
  </si>
  <si>
    <t>Аливердиев Рудик Ферузович</t>
  </si>
  <si>
    <t>Шунк Алексей Иваннович</t>
  </si>
  <si>
    <t>Разводин Александр</t>
  </si>
  <si>
    <t>МОУ "ООШ п. Анисовский"</t>
  </si>
  <si>
    <t>Смолянинов Евгений Николаевич</t>
  </si>
  <si>
    <t>Сидоров Денис Игоревич</t>
  </si>
  <si>
    <t>Матюшин Арсений Владимирович</t>
  </si>
  <si>
    <t>Антохин Сергей Олегович</t>
  </si>
  <si>
    <t>МОУ"ООШ п. Анисовский"</t>
  </si>
  <si>
    <t>Голубев Максим Александрович</t>
  </si>
  <si>
    <t>Кожевников Вячеслав Михайлович</t>
  </si>
  <si>
    <t>Урусов Виталий Андреевич</t>
  </si>
  <si>
    <t>Иванова Маргарита Андреевна</t>
  </si>
  <si>
    <t>МОУ "СОШ им. Ю.А. Гагарина"</t>
  </si>
  <si>
    <t>Разумов Егор Сергеевич</t>
  </si>
  <si>
    <t>Сюсина Владислава Алексеевна</t>
  </si>
  <si>
    <t>Дементьева Александра Ильинична</t>
  </si>
  <si>
    <t>Субботина Милана Александровна</t>
  </si>
  <si>
    <t>Домничева Ольга Витальевна</t>
  </si>
  <si>
    <t>Волчкова Яна Антоновна</t>
  </si>
  <si>
    <t>Акаемова Дарья Владимировна</t>
  </si>
  <si>
    <t>Фисенко Анна Владимировна</t>
  </si>
  <si>
    <t>Тишина Мария Романовна</t>
  </si>
  <si>
    <t>Склярова Виолетта Витальевна</t>
  </si>
  <si>
    <t>Ефремов Иван Александрович</t>
  </si>
  <si>
    <t>Усенин Кирилл Владимиович</t>
  </si>
  <si>
    <t>Перепечай Максим Андреевич</t>
  </si>
  <si>
    <t>Буглевич Арсений Денисович</t>
  </si>
  <si>
    <t>Курышов Кирилл Дмитриевич</t>
  </si>
  <si>
    <t>Алфелди Владислав Вячеславович</t>
  </si>
  <si>
    <t>Бабин Илья Андреевич</t>
  </si>
  <si>
    <t>Калашников Михаил Алексеевич</t>
  </si>
  <si>
    <t>Журавлев Артём Никитич</t>
  </si>
  <si>
    <t>Алиев Айдар Серккалиевич</t>
  </si>
  <si>
    <t>Тимофеев Александр Денисович</t>
  </si>
  <si>
    <t>Саблин Ярослав Викторович</t>
  </si>
  <si>
    <t>Аяхметов Артем Нурказович</t>
  </si>
  <si>
    <t>Львов Глеб Владиславович</t>
  </si>
  <si>
    <t>Аукин Владислав Дмитриевич</t>
  </si>
  <si>
    <t>Михайлов Александр Андреевич</t>
  </si>
  <si>
    <t>Ермолов Владимир Сергеевич</t>
  </si>
  <si>
    <t>Молочко Лев Михайлович</t>
  </si>
  <si>
    <t>Матасов Никита Евгеньевич</t>
  </si>
  <si>
    <t>Сакулин Максим Сергеевич</t>
  </si>
  <si>
    <t>Сереженко Алина Андреевна</t>
  </si>
  <si>
    <t>МОУ "СОШ им.Ю.А.Гагарина"</t>
  </si>
  <si>
    <t>Стангалиева Гульнара Байгалиевна</t>
  </si>
  <si>
    <t>Кириленко Ульяна Ильинична</t>
  </si>
  <si>
    <t>Лаврова Екатерина Дмитриевна</t>
  </si>
  <si>
    <t>Спирина Ангелина Юрьевна</t>
  </si>
  <si>
    <t>Донина Яна Дмитриевна</t>
  </si>
  <si>
    <t>Гриненко Ева Игоренна</t>
  </si>
  <si>
    <t xml:space="preserve">Хлябич Полина Константиновна </t>
  </si>
  <si>
    <t>Мельников Тимофей Андреевич</t>
  </si>
  <si>
    <t>Дюдяев Артем Андреевич</t>
  </si>
  <si>
    <t>Арабаджи Кирилл Сергеевич</t>
  </si>
  <si>
    <t>Кель Богдан Евгеньевич</t>
  </si>
  <si>
    <t>Михайлин Егор Дмитриевич</t>
  </si>
  <si>
    <t>Вертипорогов Иван Владимирович</t>
  </si>
  <si>
    <t>Никифоров Артем Игоревич</t>
  </si>
  <si>
    <t>Зайнетденов Самят Дамирович</t>
  </si>
  <si>
    <t>Гришко Семен Романович</t>
  </si>
  <si>
    <t>Кучеров Кирилл Денисович</t>
  </si>
  <si>
    <t>Плеханков Глеб Ильич</t>
  </si>
  <si>
    <t>Бурлаков Егор Николаевич</t>
  </si>
  <si>
    <t>Гуськов Леонид Александрович</t>
  </si>
  <si>
    <t>Лихачев Иван Алексеевич</t>
  </si>
  <si>
    <t>Ксенофонтов Захар Алексеевич</t>
  </si>
  <si>
    <t>Попов Андрей Андреевич</t>
  </si>
  <si>
    <t>Харламов Михаил Витальевич</t>
  </si>
  <si>
    <t>Травов Егор Николаевич</t>
  </si>
  <si>
    <t>Спирин Сергей Игоревич</t>
  </si>
  <si>
    <t>Сомова Виктория Владимировна</t>
  </si>
  <si>
    <t>Харченко Юлия Алексеевна</t>
  </si>
  <si>
    <t>Чепель Виктория Сергеевна</t>
  </si>
  <si>
    <t>Матвеюк Федор Иванович</t>
  </si>
  <si>
    <t>Бобровский Никита Валентинович</t>
  </si>
  <si>
    <t>Чернышев Никита Алексеевич</t>
  </si>
  <si>
    <t>Михайлов Артем Александрович</t>
  </si>
  <si>
    <t>Маркобородов Никита Ильич</t>
  </si>
  <si>
    <t>Кузнецов Арсений Александрович</t>
  </si>
  <si>
    <t>Тюренков Роман Валерьевич</t>
  </si>
  <si>
    <t>Пичугин Егор Андреевич</t>
  </si>
  <si>
    <t>Крамаренко Даниил Сергеевич</t>
  </si>
  <si>
    <t>Чашкин Олег Павлович</t>
  </si>
  <si>
    <t>Тетерев Иван Дмитриевич</t>
  </si>
  <si>
    <t>Шпак Максим Николаевич</t>
  </si>
  <si>
    <t>Алексашенко Павел Александрович</t>
  </si>
  <si>
    <t>МОУ "СОШ с.Шумейка им.М.П.Дергилева"</t>
  </si>
  <si>
    <t>Ахатов Жанат Амангельдиевич</t>
  </si>
  <si>
    <t>МОУ "СОШ им.М.П.Дергилева"</t>
  </si>
  <si>
    <t xml:space="preserve">Лукин Иван </t>
  </si>
  <si>
    <t>Крайнюков Владимир</t>
  </si>
  <si>
    <t>Бережной Андрей</t>
  </si>
  <si>
    <t>Гревцов Кирилл</t>
  </si>
  <si>
    <t>Панченко Георгий</t>
  </si>
  <si>
    <t>Пахлавонов Бежан</t>
  </si>
  <si>
    <t>Понамарев Глеб</t>
  </si>
  <si>
    <t>Кора Валерия Александровна</t>
  </si>
  <si>
    <t>МАОУ "СОШ №7"</t>
  </si>
  <si>
    <t>Проворнов Александр Владимирович</t>
  </si>
  <si>
    <t>Проворнова Анастасия Александровна</t>
  </si>
  <si>
    <t>Аяхметова Зарина Бекбулатовна</t>
  </si>
  <si>
    <t>МОУ "СОШ с Заветное"</t>
  </si>
  <si>
    <t>Семенов Валерий Николаевич</t>
  </si>
  <si>
    <t>Аяхметова Сабина Бекбулатовна</t>
  </si>
  <si>
    <t>Ахметова София Рафаэльевна</t>
  </si>
  <si>
    <t>МОУ "СОШ с. Заветное"</t>
  </si>
  <si>
    <t>Павлов Никита Николаевич</t>
  </si>
  <si>
    <t>Егорова Екатерина Юрьевна</t>
  </si>
  <si>
    <t>Нестерова Сабина Аркадьевна</t>
  </si>
  <si>
    <t>Ратников Богдан Витальевич</t>
  </si>
  <si>
    <t>МОУ "СОШ с. Заветное</t>
  </si>
  <si>
    <t>Куликов Ярослав Евгеньевич</t>
  </si>
  <si>
    <t>Зотова Ирина Дмитриевна</t>
  </si>
  <si>
    <t>Мосолова Ангелина Сергеевна</t>
  </si>
  <si>
    <t>Петрова Евгения Александровна</t>
  </si>
  <si>
    <t>Иванов Владимир Васильевич</t>
  </si>
  <si>
    <t>Хабдулов Рахметулла Самигаллаевич</t>
  </si>
  <si>
    <t>Жунусов Данат Вячеславович</t>
  </si>
  <si>
    <t>Ратников Данила Витальевич</t>
  </si>
  <si>
    <t>Топыгов Илья Алексеевич</t>
  </si>
  <si>
    <t>Ахунова Алина Ренатовна</t>
  </si>
  <si>
    <t>МОУ "СОШ с.Березовка"</t>
  </si>
  <si>
    <t>Сайдабулов Руслан Сиркалиевич</t>
  </si>
  <si>
    <t>Димитриева Виктория Сергеевна</t>
  </si>
  <si>
    <t>Дмитриева Камилла Максимовна</t>
  </si>
  <si>
    <t>Малевская София Александровна</t>
  </si>
  <si>
    <t>Сенюшкина Надежда Евгеньевна</t>
  </si>
  <si>
    <t>Брындин Кирилл Иванович</t>
  </si>
  <si>
    <t>Пяк Александр Андреевич</t>
  </si>
  <si>
    <t>Сабуров Андрей Михайлович</t>
  </si>
  <si>
    <t>Белов Иван Витальевич</t>
  </si>
  <si>
    <t>Новиков Артем Демьянович</t>
  </si>
  <si>
    <t>Даалы Дарья Сергеевна</t>
  </si>
  <si>
    <t>Лысенкова Александра Андреевна</t>
  </si>
  <si>
    <t>Бесчетнов Даниил Дмитриевич</t>
  </si>
  <si>
    <t>Черкасов Михаил Иванович</t>
  </si>
  <si>
    <t>Верещетин Георгий Вадимович</t>
  </si>
  <si>
    <t>Громов Егор Васильевич</t>
  </si>
  <si>
    <t>Шарабанов Георгий Семенович</t>
  </si>
  <si>
    <t>Васильев Владислав Алексеевич</t>
  </si>
  <si>
    <t>Верещетин Дмитрий Вадимович</t>
  </si>
  <si>
    <t>Малюгина Алина Александровна</t>
  </si>
  <si>
    <t>МОУ "СОШ №1"</t>
  </si>
  <si>
    <t>Падерина Наталья Юрьевна</t>
  </si>
  <si>
    <t>Рыбина Варвара Павловна</t>
  </si>
  <si>
    <t>Шевчук Дарья Сергеевна</t>
  </si>
  <si>
    <t>Цыхова Арина Азаматовна</t>
  </si>
  <si>
    <t>Пименова Наталия Борисовна</t>
  </si>
  <si>
    <t>Котенко Анастасия Дмитриевна</t>
  </si>
  <si>
    <t>Котельникова Софья Максимовна</t>
  </si>
  <si>
    <t>Абдуллаева Сакина Зияфатовна</t>
  </si>
  <si>
    <t>Сотникова Юлия Вадимовна</t>
  </si>
  <si>
    <t>Зейналлы Амина Рахмановна</t>
  </si>
  <si>
    <t>Калюжнова Мария Антоновна</t>
  </si>
  <si>
    <t>Киселева Екатерина Константиновна</t>
  </si>
  <si>
    <t>Сергиевская Виктория Дмитриевна</t>
  </si>
  <si>
    <t>Енина Варвара Сергеевна</t>
  </si>
  <si>
    <t>Маринова Алина Михайловна</t>
  </si>
  <si>
    <t>Побережная Ульяна Андреевна</t>
  </si>
  <si>
    <t>Литвинова Анастасия Ивановна</t>
  </si>
  <si>
    <t>Седойкина Полина Алексеевна</t>
  </si>
  <si>
    <t>Круглова Алиса Николаевна</t>
  </si>
  <si>
    <t>Кочеткова Марина Юрьевна</t>
  </si>
  <si>
    <t>Кшенина София Андреевна</t>
  </si>
  <si>
    <t>Аблова Карина Денисовна</t>
  </si>
  <si>
    <t>Торгашова Валерия Вадимовна</t>
  </si>
  <si>
    <t>Сычева Варвара Антоновна</t>
  </si>
  <si>
    <t>Фидас Диана Алексеевна</t>
  </si>
  <si>
    <t>Давыдова АльфияРинатовна</t>
  </si>
  <si>
    <t>Подольская Владислава Денисовна</t>
  </si>
  <si>
    <t>Эйстрих Галина Петровна</t>
  </si>
  <si>
    <t>Погожих Виктория Ивановна</t>
  </si>
  <si>
    <t>Рзаева Милана Маратовна</t>
  </si>
  <si>
    <t>Саликова Александра Алексеевна</t>
  </si>
  <si>
    <t>Кизаева Диана Сергеевна</t>
  </si>
  <si>
    <t>Шаврина Альбина Оллеговна</t>
  </si>
  <si>
    <t>Шлыкова Ульяна Алексеевна</t>
  </si>
  <si>
    <t>Кинчагалиев Нариман  Константинович</t>
  </si>
  <si>
    <t>Помелин Артем Николаевич</t>
  </si>
  <si>
    <t>Сергеев Илья Владимирович</t>
  </si>
  <si>
    <t>Хлебалин Михаил Иванович</t>
  </si>
  <si>
    <t>Гершенович Артём Андреевич</t>
  </si>
  <si>
    <t>Грицких Артём Владимирович</t>
  </si>
  <si>
    <t>Дружинин Алексей Дмитриевич</t>
  </si>
  <si>
    <t>Филиппов Дмитрий Александрович</t>
  </si>
  <si>
    <t xml:space="preserve">Назаров Федор Олегович </t>
  </si>
  <si>
    <t>Бугетаев Эмиль Алтынбекович</t>
  </si>
  <si>
    <t>Сочнев Даниил Евгеньевич</t>
  </si>
  <si>
    <t>Насибзаде Эльнур Сахаватович</t>
  </si>
  <si>
    <t>Бибяев Даниил Витальевич</t>
  </si>
  <si>
    <t>Кузнецов Кирилл Игоревич</t>
  </si>
  <si>
    <t>Тимохин Кирилл Александрович</t>
  </si>
  <si>
    <t>Коновалов Артем Дмтриевич</t>
  </si>
  <si>
    <t>Симбаев Руслан Кайратович</t>
  </si>
  <si>
    <t>Симбаев Рустам Кайратович</t>
  </si>
  <si>
    <t>Аленников Артем Дмитриевич</t>
  </si>
  <si>
    <t>Волянский Ян Алексеевич</t>
  </si>
  <si>
    <t>Нурмашев Тимур Олегович</t>
  </si>
  <si>
    <t>Забродин Николай Андреевич</t>
  </si>
  <si>
    <t>Семченко Кирилл Сергеевич</t>
  </si>
  <si>
    <t>Поляков Даниил Русланович</t>
  </si>
  <si>
    <t>Шабаев Артур   Дмитриевич</t>
  </si>
  <si>
    <t>Удут Илья Витальевич</t>
  </si>
  <si>
    <t>Долгов Дмитрий Андрееевич</t>
  </si>
  <si>
    <t>Байжуков Руслан Сергеевич</t>
  </si>
  <si>
    <t>Мукашев Равиль Русланович</t>
  </si>
  <si>
    <t>Яковлев Владислав Витальевич</t>
  </si>
  <si>
    <t>Казимиров Роман Владислалович</t>
  </si>
  <si>
    <t>Уразмбетов Алексей Тимурович</t>
  </si>
  <si>
    <t>Галкина Евгения  Андреевна</t>
  </si>
  <si>
    <t>Соколова Маргарита  Сергеевна</t>
  </si>
  <si>
    <t>Орлова Алина Алексеевна</t>
  </si>
  <si>
    <t>Еремеева Лариса Владимировна</t>
  </si>
  <si>
    <t>Шамина Анастасия Андреевна</t>
  </si>
  <si>
    <t>Осипова Вероника Антоновна</t>
  </si>
  <si>
    <t>Жумашева Дарья Ренатовна</t>
  </si>
  <si>
    <t>Овчинникова Виктория Денисовна</t>
  </si>
  <si>
    <t>Шепель Екатирина Олеговна</t>
  </si>
  <si>
    <t>Шихалиева  Диана Шамхаловна</t>
  </si>
  <si>
    <t>Смирнова Анастасия Николаевна</t>
  </si>
  <si>
    <t>Макогон Анна Александровна</t>
  </si>
  <si>
    <t>Кирчева Карина Николаевна</t>
  </si>
  <si>
    <t>Мукушева Анжела Михайловна</t>
  </si>
  <si>
    <t>Чулимова Софья Александровна</t>
  </si>
  <si>
    <t>Глазова  Арина Евгеньевна</t>
  </si>
  <si>
    <t>Хворостенко Арина Андреевна</t>
  </si>
  <si>
    <t>Самойлова Валерия Александровна</t>
  </si>
  <si>
    <t>Корякина Елизавета Дмитриевна</t>
  </si>
  <si>
    <t>Первеева Владлена Александровна</t>
  </si>
  <si>
    <t>Прыткова Мария Денисовна</t>
  </si>
  <si>
    <t>Талалова Вероника Андреевна</t>
  </si>
  <si>
    <t>Бондарь Александр Сергеевич</t>
  </si>
  <si>
    <t>Павлов Иван Владимирович</t>
  </si>
  <si>
    <t>Биктимиров Эльдар Рустамович</t>
  </si>
  <si>
    <t>Друккер Максим Григорьевич</t>
  </si>
  <si>
    <t>Лобанов Максим Алексеевич</t>
  </si>
  <si>
    <t>Лаврентьев  Владислав Романович</t>
  </si>
  <si>
    <t>Зуев  Никита  Валериевич</t>
  </si>
  <si>
    <t>Киселев Глеб Максимович</t>
  </si>
  <si>
    <t>Гуляев Артем Дмитриевич</t>
  </si>
  <si>
    <t>Косинец Иван Александрович</t>
  </si>
  <si>
    <t>Яковлев Никита Игоревич</t>
  </si>
  <si>
    <t>Темников Владимир Алексеевич</t>
  </si>
  <si>
    <t>Арискин Алексей Александрович</t>
  </si>
  <si>
    <t>Литвиненко Ксения Павловна</t>
  </si>
  <si>
    <t>Тверская Дарья Михайловна</t>
  </si>
  <si>
    <t>Нечаев Валерий Николаевич</t>
  </si>
  <si>
    <t>Шестаков Никита Николаевич</t>
  </si>
  <si>
    <t>Оськин Дмитрий Андреевич</t>
  </si>
  <si>
    <t>Филиппов Максим Александрович</t>
  </si>
  <si>
    <t>Юркин Андрей  Сергеевич</t>
  </si>
  <si>
    <t>Козырев Владислав Андреевич</t>
  </si>
  <si>
    <t>Поленок Андрей Андреевич</t>
  </si>
  <si>
    <t>Башаев Равиль  Данилович</t>
  </si>
  <si>
    <t>Осипов ДаниилАнтонович</t>
  </si>
  <si>
    <t>Штыренко Александр  Васильевич</t>
  </si>
  <si>
    <t>Шевченко Максим Витальевич</t>
  </si>
  <si>
    <t>Белобородов Владимир Павлович</t>
  </si>
  <si>
    <t>Григорьев-Апполонов Святослав Сергеевич</t>
  </si>
  <si>
    <t>Шихалиев Шахбан Шамхалович</t>
  </si>
  <si>
    <t>Шафиков Сергей Валерьевич</t>
  </si>
  <si>
    <t>Лобанов Арсений Александрович</t>
  </si>
  <si>
    <t>Джаляев Руслан Маратович</t>
  </si>
  <si>
    <t>Савин Егор Алексеевич</t>
  </si>
  <si>
    <t>Прыгунов Сергей Александрович</t>
  </si>
  <si>
    <t>Пичугин Дмитрий Сергеевич</t>
  </si>
  <si>
    <t>Рыжакин Владимир Алексеевич</t>
  </si>
  <si>
    <t>Кузнецов Максим Владимирович</t>
  </si>
  <si>
    <t>Коротков Андрей Сергеевич</t>
  </si>
  <si>
    <t>Белоусова Александра Владимировна</t>
  </si>
  <si>
    <t>МОУ "СОШ №32"</t>
  </si>
  <si>
    <t>Дышлюк Анастасия Ивановна</t>
  </si>
  <si>
    <t>Горбунова София Николаевна</t>
  </si>
  <si>
    <t>Меркулова Виктория Евгеньевна</t>
  </si>
  <si>
    <t>Александренко Екатерина Александровна</t>
  </si>
  <si>
    <t>Пухова Алёна  Валерьевна</t>
  </si>
  <si>
    <t>Жуковский Сергей Васильевич</t>
  </si>
  <si>
    <t>Прошкина Полина Витальевна</t>
  </si>
  <si>
    <t>Ушнурцев Никита Сергеевич</t>
  </si>
  <si>
    <t>Масягутов Родион Ринатович</t>
  </si>
  <si>
    <t>Гадимов Роман Магаммедович</t>
  </si>
  <si>
    <t>Егорова Полина Сергеевна</t>
  </si>
  <si>
    <t>Оленченко Станислав Константинович</t>
  </si>
  <si>
    <t>Игнатова Валерия Владимировна</t>
  </si>
  <si>
    <t>Нечаева Лилия Дмитриевна</t>
  </si>
  <si>
    <t>Шаповалов Данила Игоревич</t>
  </si>
  <si>
    <t>Егорова Юлия Яковлевна</t>
  </si>
  <si>
    <t>Никитин Матвей Игоревич</t>
  </si>
  <si>
    <t>Биктимирова Руфия Ринатовна</t>
  </si>
  <si>
    <t>Яксанова Марьяна Сергеевна</t>
  </si>
  <si>
    <t>Дей Екатерина Сергеевна</t>
  </si>
  <si>
    <t>Топта Алёна Игоревна</t>
  </si>
  <si>
    <t>Денисова Арина Александровна</t>
  </si>
  <si>
    <t>Логановская Екатерина Александровна</t>
  </si>
  <si>
    <t>Морозова Ольга Александровна</t>
  </si>
  <si>
    <t>Алиева Эвелина Руслановна</t>
  </si>
  <si>
    <t>Гуляева Полина Германовна</t>
  </si>
  <si>
    <t>Лаврова Полина Романовна</t>
  </si>
  <si>
    <t>Серов Глеб Артурович</t>
  </si>
  <si>
    <t>Фетцов Денис Дмитриевич</t>
  </si>
  <si>
    <t>Рубцов Артём Денисович</t>
  </si>
  <si>
    <t>Захаров Владислав Вадимович</t>
  </si>
  <si>
    <t>Мауленов Кирилл Скергеевич</t>
  </si>
  <si>
    <t>Гнидак Алена Ивановна</t>
  </si>
  <si>
    <t>МОУ "ООШ п.Взлерный"</t>
  </si>
  <si>
    <t>Амирова Муслима Николаевна</t>
  </si>
  <si>
    <t>Федукина Милана Александровна</t>
  </si>
  <si>
    <t>Бочкарев Никита Павлович</t>
  </si>
  <si>
    <t>МОУ "ООШ п.Взлетный"</t>
  </si>
  <si>
    <t>Поткин Федор Андреевич</t>
  </si>
  <si>
    <t>Фирсова Виктория Юрьевна</t>
  </si>
  <si>
    <t>МОУ "ООШ п. Взлетный"</t>
  </si>
  <si>
    <t>Еремин Кирилл Юрьевич</t>
  </si>
  <si>
    <t>Жулепа Дмитрий Сергеевич</t>
  </si>
  <si>
    <t>Коваленко Дмитрий Александрович</t>
  </si>
  <si>
    <t>Кудинова Александра Дмитриевна</t>
  </si>
  <si>
    <t>МОУ "СОШ №19"</t>
  </si>
  <si>
    <t>Соколов Василий Васильевич</t>
  </si>
  <si>
    <t>Молчанова Татьяна Владимировна</t>
  </si>
  <si>
    <t>Беловол Александр Владимирович</t>
  </si>
  <si>
    <t>Кошевая Полина Максимовна</t>
  </si>
  <si>
    <t>Хандалова  Виктория Ренатовна</t>
  </si>
  <si>
    <t>Вохлов Ярослав Евгеньевич</t>
  </si>
  <si>
    <t>Додух Никита Антонович</t>
  </si>
  <si>
    <t>Динмухамедов Алим Рифатевич</t>
  </si>
  <si>
    <t>Мазуркевич Иван Алексеевич</t>
  </si>
  <si>
    <t>Никифоров Никита Алексеевич</t>
  </si>
  <si>
    <t>Седунов Герман Игорепич</t>
  </si>
  <si>
    <t>Сидоренко Владимир Игоревич</t>
  </si>
  <si>
    <t>Сундетов Самир Рустамович</t>
  </si>
  <si>
    <t>Хисамуддинов Владислав Олегович</t>
  </si>
  <si>
    <t>Ильяшенко Никита Александрович</t>
  </si>
  <si>
    <t>Бережной Роман Евгеньевич</t>
  </si>
  <si>
    <t>Чобаньян Павел Романович</t>
  </si>
  <si>
    <t>Гусаров Ян Алексеевич</t>
  </si>
  <si>
    <t>Ожерельев Иван Михайлович</t>
  </si>
  <si>
    <t>Жидарев Данил Максимович</t>
  </si>
  <si>
    <t>Ишков Георгий Русланович</t>
  </si>
  <si>
    <t>Жукова Олеся Александровна</t>
  </si>
  <si>
    <t>Волкова Анастасия Сергеевна</t>
  </si>
  <si>
    <t>Мальгина Юлия Сергеевна</t>
  </si>
  <si>
    <t>Ярмиева Альбина Анисовна</t>
  </si>
  <si>
    <t>Шутова Анна Витальевна</t>
  </si>
  <si>
    <t>Анисимва Виктория Евгеньевна</t>
  </si>
  <si>
    <t>Чернышов Матвей Игоревич</t>
  </si>
  <si>
    <t>Тугушев Арслан Абдряшитович</t>
  </si>
  <si>
    <t>Кочетов Даниил Маратович</t>
  </si>
  <si>
    <t>Шарин Артем Денисович</t>
  </si>
  <si>
    <t>Антропов Евгений Сергеевич</t>
  </si>
  <si>
    <t>Шарипов Рустам Курбоналиевич</t>
  </si>
  <si>
    <t>Девятьяров Кирилл Максимович</t>
  </si>
  <si>
    <t>Кульбарак Амир Кодиржонович</t>
  </si>
  <si>
    <t>Дроненко Анна Дмитриевна</t>
  </si>
  <si>
    <t>Карасёва Виктория Олеговна</t>
  </si>
  <si>
    <t>Сидорова Яна Николаевна</t>
  </si>
  <si>
    <t>Нестеренко Виолетта Вячеславовна</t>
  </si>
  <si>
    <t>Бабушкина Елизавета Витальевна</t>
  </si>
  <si>
    <t>Калиничева Анастасия Сегеевна</t>
  </si>
  <si>
    <t>Туралиева Айжан Кикбаевна</t>
  </si>
  <si>
    <t>Ушакова Валерия Алексеевна</t>
  </si>
  <si>
    <t>Баша Даниил Николаевич</t>
  </si>
  <si>
    <t>Илюшев Алексей Иванович</t>
  </si>
  <si>
    <t>Липаев Владислав сергеевич</t>
  </si>
  <si>
    <t>Леталин Андрей Юрьевич</t>
  </si>
  <si>
    <t>Мысин Владислав Кириллович</t>
  </si>
  <si>
    <t xml:space="preserve"> Марченко Иван Андреевич</t>
  </si>
  <si>
    <t>Сапаров Умытжан Орынбаевич</t>
  </si>
  <si>
    <t>Холопов Кирилл Викторович</t>
  </si>
  <si>
    <t>Соколов Кирилл Александрович</t>
  </si>
  <si>
    <t>Волков Максим Сергеевич</t>
  </si>
  <si>
    <t>Мальгин Руслан Сергеевич</t>
  </si>
  <si>
    <t>Горбачев Даниил Дмитриевич</t>
  </si>
  <si>
    <t>Горюнов Даниил Николаевич</t>
  </si>
  <si>
    <t>Алексеенко Станислав Сергеевич</t>
  </si>
  <si>
    <t>Шут Владимир Сергеевич</t>
  </si>
  <si>
    <t>Щетинин Роман Анатольевич</t>
  </si>
  <si>
    <t>Корниенко Виктор Андреевич</t>
  </si>
  <si>
    <t>МОУ "СОШ № 19"</t>
  </si>
  <si>
    <t>Макаров Арсений Алексеевич</t>
  </si>
  <si>
    <t>Смирнов Евгений Дмитриевич</t>
  </si>
  <si>
    <t>Филипьев Даниил Данилович</t>
  </si>
  <si>
    <t>Белый Алексей Владимирович</t>
  </si>
  <si>
    <t>Спирин Юрий Впадимирович</t>
  </si>
  <si>
    <t>Тарабрин Андрей Витальевич</t>
  </si>
  <si>
    <t>Чиканков Роман Владимирович</t>
  </si>
  <si>
    <t>Яикина Екатерина</t>
  </si>
  <si>
    <t>Кенжибаева Милана Еслькельдеевна</t>
  </si>
  <si>
    <t>МОУ "СОШ №5"</t>
  </si>
  <si>
    <t>Савостина Ольга Владимировна</t>
  </si>
  <si>
    <t>Коршунова Виктория Андреевна</t>
  </si>
  <si>
    <t>Подлозная Евгения Ивановна</t>
  </si>
  <si>
    <t>Бикмулина Данара Алексевна</t>
  </si>
  <si>
    <t>Семенихина Екатерина Евгеньевна</t>
  </si>
  <si>
    <t>Бодяева Мария Антоновна</t>
  </si>
  <si>
    <t>Секачев Дмитрий Валерьевич</t>
  </si>
  <si>
    <t>МОУ "СОШ № 5"</t>
  </si>
  <si>
    <t>Курманов Керим Нурланович</t>
  </si>
  <si>
    <t>Мартынов Матвей Сергеевич</t>
  </si>
  <si>
    <t>Солодовников Роман Андреевич</t>
  </si>
  <si>
    <t>Григорьев Дмитрий Витальевич</t>
  </si>
  <si>
    <t>Борисов Максим Александрович</t>
  </si>
  <si>
    <t>Злобин Даниил Денисович</t>
  </si>
  <si>
    <t>Школина Оксана Алексеевна</t>
  </si>
  <si>
    <t>Шахназарян Валерия Эдгаровна</t>
  </si>
  <si>
    <t>Тугушева Айгёль Камильевна</t>
  </si>
  <si>
    <t>Коваль Татьяна Антоновна</t>
  </si>
  <si>
    <t>Ляпина Валерия Евгеньевна</t>
  </si>
  <si>
    <t>Куховаренко Матвей Максимович</t>
  </si>
  <si>
    <t>Лопастейский Артем Вячеславович</t>
  </si>
  <si>
    <t>Фролов Матвей Дмитриевич</t>
  </si>
  <si>
    <t>Гурьянов Александр Николаевич</t>
  </si>
  <si>
    <t>Елецкий Артем Сергеевич</t>
  </si>
  <si>
    <t>Маркушов Артем Михайлович</t>
  </si>
  <si>
    <t>Шкуратов Савва Вадимович</t>
  </si>
  <si>
    <t>Чачкин Игорь Олегович</t>
  </si>
  <si>
    <t>Ялфимов Степан Александрович</t>
  </si>
  <si>
    <t>Федоров Игорь Сергеевич</t>
  </si>
  <si>
    <t>Орлов Иван Викторович</t>
  </si>
  <si>
    <t>Мурзалиев Датикожан Анваржанович</t>
  </si>
  <si>
    <t>Минтеева Нина Петровна</t>
  </si>
  <si>
    <t>МОУ "СОШ № 3"</t>
  </si>
  <si>
    <t>Туралиев Бауржан Сундеткалиевич</t>
  </si>
  <si>
    <t>Будкевич Яна Евгеньевна</t>
  </si>
  <si>
    <t xml:space="preserve">Шевченко Александра Николаевна </t>
  </si>
  <si>
    <t>Каримов Андрей Дмитриевич</t>
  </si>
  <si>
    <t>ЛохненкоАнастасия Алексндровна</t>
  </si>
  <si>
    <t>МОУ "СОШ №3"</t>
  </si>
  <si>
    <t>Жаркова Владислава Олеговна</t>
  </si>
  <si>
    <t>Плохотнюк Олег Владимирович</t>
  </si>
  <si>
    <t>Журавлев Артем Сергеевич</t>
  </si>
  <si>
    <t>Сомов Александр Алексеевич</t>
  </si>
  <si>
    <t>Крюков Кирилл Сергеевич</t>
  </si>
  <si>
    <t>Жунусов Элбдар Георгиевич</t>
  </si>
  <si>
    <t>Помазунов Кирил Алесандрович</t>
  </si>
  <si>
    <t>Попов Денис Юрьевич</t>
  </si>
  <si>
    <t>Уражбеков Артем Игоревич</t>
  </si>
  <si>
    <t>Абдурахманов Эдуард Эльнарович</t>
  </si>
  <si>
    <t>Володкин Игорь Александрович</t>
  </si>
  <si>
    <t xml:space="preserve">Елисеев Алексей Александрович </t>
  </si>
  <si>
    <t>Шишкин Данил Дмитриевич</t>
  </si>
  <si>
    <t>Мезрин Никита Александрович</t>
  </si>
  <si>
    <t>Альбекова Алина Алексеевна</t>
  </si>
  <si>
    <t>Томилова Александра Дмитриевна</t>
  </si>
  <si>
    <t>Толстейко Алена Михайловна</t>
  </si>
  <si>
    <t xml:space="preserve">Виноградова Анастасия Витальевна </t>
  </si>
  <si>
    <t>Канатова Екатерина Дмитриевна</t>
  </si>
  <si>
    <t>Вишнивецкая Ксения Дмитриевна</t>
  </si>
  <si>
    <t>Митина Оксана Андреевна</t>
  </si>
  <si>
    <t>Скурлатова Ксения Алексеевна</t>
  </si>
  <si>
    <t>Мелешина Светлана Ивановна</t>
  </si>
  <si>
    <t>Гришина Полина Вальерьевна</t>
  </si>
  <si>
    <t>Иванова Яна Игорьевна</t>
  </si>
  <si>
    <t>Скрипкина Вероника Павловна</t>
  </si>
  <si>
    <t>МОУ"СОШ № 3"</t>
  </si>
  <si>
    <t>Ревкова Виктория Павловна</t>
  </si>
  <si>
    <t>Абдушева Аслу Айбулатовна</t>
  </si>
  <si>
    <t>Гореликова Анастасия Николавевна</t>
  </si>
  <si>
    <t>Рындин Павел Алексеевич</t>
  </si>
  <si>
    <t>Шпехт Михаил Иванович</t>
  </si>
  <si>
    <t>Гуяев Кирилл Васильевич</t>
  </si>
  <si>
    <t>Абрамов Максим Сергеевич</t>
  </si>
  <si>
    <t>Плугин Рафик Дмитриевич</t>
  </si>
  <si>
    <t xml:space="preserve">Сучков Денис Дмитриевич </t>
  </si>
  <si>
    <t>Пачалов Рустам Мехманович</t>
  </si>
  <si>
    <t xml:space="preserve">Коваленко Владислав Владимирович </t>
  </si>
  <si>
    <t>Байзегитов Иван Вальерьевич</t>
  </si>
  <si>
    <t>Зокора Кирилл Антонович</t>
  </si>
  <si>
    <t>Тарасова Елизавта Дмитриевна</t>
  </si>
  <si>
    <t>Костоглод Анастасия Андреевна</t>
  </si>
  <si>
    <t>Савочкина Олеся Антоновна</t>
  </si>
  <si>
    <t>Половникова Дарья Юрьевна</t>
  </si>
  <si>
    <t>Ахмаджонова Мухлиса Отабек кизи</t>
  </si>
  <si>
    <t>Царева Ольга Александровна</t>
  </si>
  <si>
    <t>Ильин Иван Сергеевич</t>
  </si>
  <si>
    <t>Синуткин Дмитрий Роббиевич</t>
  </si>
  <si>
    <t>Тищенко Виталий Витальевич</t>
  </si>
  <si>
    <t>МОУ"СОШ№3"</t>
  </si>
  <si>
    <t>Пачалов Руслан Мехманович</t>
  </si>
  <si>
    <t>Корчагин Алексей Денисович</t>
  </si>
  <si>
    <t>Назаров Данила Александрович</t>
  </si>
  <si>
    <t>Иванков Денис Сергеевич</t>
  </si>
  <si>
    <t>Крикунов Алексей Сергеевич</t>
  </si>
  <si>
    <t>Моисеев Владислав Валентинович</t>
  </si>
  <si>
    <t>Тычков Александр Александрович</t>
  </si>
  <si>
    <t>Уразгалиев Руслан Романович</t>
  </si>
  <si>
    <t>Букина Яна Сергеевна</t>
  </si>
  <si>
    <t>МОУ"СОШ п. Коминтерн"</t>
  </si>
  <si>
    <t>Ахахина Аксана Юрьевна</t>
  </si>
  <si>
    <t>Иванищенко Ксения Викторовна</t>
  </si>
  <si>
    <t>Кожевяткин Владимир Витальевич</t>
  </si>
  <si>
    <t>МОУ"СОШ П. Коминтерн"</t>
  </si>
  <si>
    <t>Фадеев Илья Алексеевич</t>
  </si>
  <si>
    <t>Насыров Равиль Валерьевич</t>
  </si>
  <si>
    <t>Буковская Арина Александровна</t>
  </si>
  <si>
    <t>МОУ "СОШ с.Кирово"</t>
  </si>
  <si>
    <t>Кононенко Елена Анатольевна</t>
  </si>
  <si>
    <t>Гизатулина Виктория Раимовна</t>
  </si>
  <si>
    <t>Верещагин Николай Михайлович</t>
  </si>
  <si>
    <t>Косоуров Дмитрий Алексеевич</t>
  </si>
  <si>
    <t>Кулишова Ксения Александровна</t>
  </si>
  <si>
    <t>Акажанов Руслан Муратович</t>
  </si>
  <si>
    <t>Акажанова Карина Актамовна</t>
  </si>
  <si>
    <t>Савельев Степан Александрович</t>
  </si>
  <si>
    <t>Абутков Кирилл Владимирович</t>
  </si>
  <si>
    <t>Порутчикова Валерия Андреевна</t>
  </si>
  <si>
    <t>Сухарева Наталия Георгиевна</t>
  </si>
  <si>
    <t>Сушкова Ульяна Андреевна</t>
  </si>
  <si>
    <t>МОУ "СОШ №30 им. П.М. Коваленко"</t>
  </si>
  <si>
    <t>Сухарева наталия Георгиевна</t>
  </si>
  <si>
    <t>Сайганова Дарья Алексеевна</t>
  </si>
  <si>
    <t>Самойлова Полина Витальевна</t>
  </si>
  <si>
    <t xml:space="preserve">МОУ"СОШ № 30 им. П.М. Коваленко"
</t>
  </si>
  <si>
    <t xml:space="preserve">МОУ "СОШ №30 им. П.М. Коваленко"
</t>
  </si>
  <si>
    <t>Ткаченко Павел Дмитриевич</t>
  </si>
  <si>
    <t>Хатуев Ибрагим Зелимханович</t>
  </si>
  <si>
    <t>Емельянов Кирилл Максимович</t>
  </si>
  <si>
    <t>Буданова Татьяна Петровна</t>
  </si>
  <si>
    <t>Томчук Анастасия Сергеевна</t>
  </si>
  <si>
    <t>Верзин Сергей Сергеевич</t>
  </si>
  <si>
    <t>Нетребина Дарья Дмитриевна</t>
  </si>
  <si>
    <t>Марчуков Александр Николаевич</t>
  </si>
  <si>
    <t>Зайцева Руслана Олеговна</t>
  </si>
  <si>
    <t>Илюхина Мария Александровна</t>
  </si>
  <si>
    <t>Васильева Дарья Алексеевна</t>
  </si>
  <si>
    <t>Лазарев Сергей Александрович</t>
  </si>
  <si>
    <t>Башаров Артур Дамирович</t>
  </si>
  <si>
    <t>Ким Сергей Генрихович</t>
  </si>
  <si>
    <t>Лымарь Игорь Олегович</t>
  </si>
  <si>
    <r>
      <t xml:space="preserve">Протокол  проверки олипиадных работ школьного  этапа Всероссийской олимпиады школьников Энгельсского муниципального района по физической культуре  </t>
    </r>
    <r>
      <rPr>
        <i/>
        <sz val="12"/>
        <color theme="1"/>
        <rFont val="Times New Roman"/>
        <family val="1"/>
        <charset val="204"/>
      </rPr>
      <t xml:space="preserve">2021-2022 </t>
    </r>
    <r>
      <rPr>
        <b/>
        <sz val="12"/>
        <color theme="1"/>
        <rFont val="Times New Roman"/>
        <family val="1"/>
        <charset val="204"/>
      </rPr>
      <t>учебный год (юноши 5-6 кл.)</t>
    </r>
  </si>
  <si>
    <t>Метелев Владислав Иванович</t>
  </si>
  <si>
    <t>Даневский Иван Иванович</t>
  </si>
  <si>
    <t>Балаян Валерий Иванович</t>
  </si>
  <si>
    <t>МАОУ "СОШ 29"</t>
  </si>
  <si>
    <t>Мальцев Никита Иванович</t>
  </si>
  <si>
    <t>Козяев Ярослав Иванович</t>
  </si>
  <si>
    <t>Марданов Давид Давидович</t>
  </si>
  <si>
    <t>МОУ "СОШ № 31"</t>
  </si>
  <si>
    <t>МОУ "СОШ №31"</t>
  </si>
  <si>
    <t>Муслимов Максим Иванович</t>
  </si>
  <si>
    <t>МОУ " СОШ № 4" им. С.П. Королева</t>
  </si>
  <si>
    <t>ОУу " СОШ № 4" им. С.П. Королева</t>
  </si>
  <si>
    <t>Мартыновский Иван Иванович</t>
  </si>
  <si>
    <t>Айшапахов Алан Олегович</t>
  </si>
  <si>
    <t>Глазов Ярослав Иванович</t>
  </si>
  <si>
    <t>Закурнаев Ильяс Иванович</t>
  </si>
  <si>
    <t>Рудаков Сергей Иванович</t>
  </si>
  <si>
    <t>Горбунова Ева Ивановна</t>
  </si>
  <si>
    <t>Струговщикова Дарья Ивановна</t>
  </si>
  <si>
    <t>Мусса Полина Ивановна</t>
  </si>
  <si>
    <t>Кремнева Варвара Ивановна</t>
  </si>
  <si>
    <t>Хутиева Алена Ивановна</t>
  </si>
  <si>
    <t>Носорева Валерия Ивановна</t>
  </si>
  <si>
    <t>Чепурнова Ангелина Ивановна</t>
  </si>
  <si>
    <t>Нестеренко Виктория Ивановна</t>
  </si>
  <si>
    <t>Радаев Денис Иванович</t>
  </si>
  <si>
    <t>Мандрикова Ксения Ивановна</t>
  </si>
  <si>
    <t>Смородина Виктория Ивановна</t>
  </si>
  <si>
    <t>Качанова Арина Ивановна</t>
  </si>
  <si>
    <t>Кудасова Анастасия Ивановна</t>
  </si>
  <si>
    <t>Тихонова Мария Ивановна</t>
  </si>
  <si>
    <t>Данилина Варвара Ивановна</t>
  </si>
  <si>
    <t>Санникова Валерия Ивановна</t>
  </si>
  <si>
    <t>Давыдкова Василиса Ивановна</t>
  </si>
  <si>
    <t>Киргизова Виктория Ивановна</t>
  </si>
  <si>
    <t>Тришина Виктория Александровна</t>
  </si>
  <si>
    <t>Никитин Даниил Иванович</t>
  </si>
  <si>
    <t>Яркиев Антон Иванович</t>
  </si>
  <si>
    <t>Короленко Артем Иванович</t>
  </si>
  <si>
    <t>Пастухов Виктор Иванович</t>
  </si>
  <si>
    <t>Танаев Вячеслав Иванович</t>
  </si>
  <si>
    <t>Коженков Александр Иванович</t>
  </si>
  <si>
    <t>Деревянко Денис Иванович</t>
  </si>
  <si>
    <t>Попов Владлен Иванович</t>
  </si>
  <si>
    <t>Лобков Георгий Иванович</t>
  </si>
  <si>
    <t>Турумратов Амир Амирович</t>
  </si>
  <si>
    <t>Нуждин Сергей Иванович</t>
  </si>
  <si>
    <t>Рыжкин Александр Иванович</t>
  </si>
  <si>
    <t>Кокшаров Максим Иванович</t>
  </si>
  <si>
    <t>Постнов Андрей Иванович</t>
  </si>
  <si>
    <t>Любушкин Вадим Иванович</t>
  </si>
  <si>
    <t>Симаков  Александр Александрович</t>
  </si>
  <si>
    <t>Колисниченко Руслан Сергеевич</t>
  </si>
  <si>
    <t>Фролова Виктория Ивановна</t>
  </si>
  <si>
    <t>Шмачкова Екатерина Ивановна</t>
  </si>
  <si>
    <t>Исмагулова Карина Ивановна</t>
  </si>
  <si>
    <t>Сурина Мария Ивановна</t>
  </si>
  <si>
    <t>Редькина Виктория Ивановна</t>
  </si>
  <si>
    <t>Головченко Полина Ивановна</t>
  </si>
  <si>
    <t>Медведева Милена Ивановна</t>
  </si>
  <si>
    <t>Майева Анастасия Ивановна</t>
  </si>
  <si>
    <t>МОУ "СОШ п. Пробуждение им.Л.А.Кассиля"</t>
  </si>
  <si>
    <t>Гладышева Ксения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</si>
</sst>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4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5" borderId="0" xfId="0" applyFont="1" applyFill="1"/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4" fillId="0" borderId="2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3" borderId="0" xfId="0" applyFont="1" applyFill="1"/>
    <xf numFmtId="0" fontId="4" fillId="3" borderId="2" xfId="0" applyFont="1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/>
    <xf numFmtId="0" fontId="6" fillId="2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/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2" fillId="4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4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/>
    </xf>
    <xf numFmtId="0" fontId="2" fillId="4" borderId="2" xfId="1" applyFont="1" applyFill="1" applyBorder="1" applyAlignment="1">
      <alignment horizontal="left" vertical="top" wrapText="1"/>
    </xf>
    <xf numFmtId="0" fontId="5" fillId="0" borderId="2" xfId="1" applyFont="1" applyBorder="1" applyAlignment="1">
      <alignment vertical="center" wrapText="1"/>
    </xf>
    <xf numFmtId="0" fontId="2" fillId="0" borderId="5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0" xfId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3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0" fontId="2" fillId="4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5" fillId="0" borderId="3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/>
    <xf numFmtId="0" fontId="5" fillId="0" borderId="2" xfId="0" applyFont="1" applyFill="1" applyBorder="1" applyAlignment="1">
      <alignment horizontal="center" vertical="top"/>
    </xf>
    <xf numFmtId="0" fontId="2" fillId="0" borderId="0" xfId="0" applyFont="1" applyBorder="1" applyAlignment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2" fillId="4" borderId="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"/>
  <sheetViews>
    <sheetView topLeftCell="A115" zoomScale="75" zoomScaleNormal="75" workbookViewId="0">
      <selection activeCell="T11" sqref="T11"/>
    </sheetView>
  </sheetViews>
  <sheetFormatPr defaultColWidth="9.140625" defaultRowHeight="15.75" x14ac:dyDescent="0.2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8.140625" style="9" hidden="1" customWidth="1"/>
    <col min="9" max="9" width="13.28515625" style="9" bestFit="1" customWidth="1"/>
    <col min="10" max="10" width="13.28515625" style="9" hidden="1" customWidth="1"/>
    <col min="11" max="11" width="30.42578125" style="9" customWidth="1"/>
    <col min="12" max="12" width="7.42578125" style="9" customWidth="1"/>
    <col min="13" max="13" width="12" style="9" bestFit="1" customWidth="1"/>
    <col min="14" max="14" width="13.28515625" style="9" bestFit="1" customWidth="1"/>
    <col min="15" max="15" width="13.7109375" style="9" bestFit="1" customWidth="1"/>
    <col min="16" max="16" width="10.7109375" style="8" bestFit="1" customWidth="1"/>
    <col min="17" max="19" width="9.140625" style="6"/>
    <col min="20" max="20" width="14.28515625" style="6" customWidth="1"/>
    <col min="21" max="16384" width="9.140625" style="6"/>
  </cols>
  <sheetData>
    <row r="1" spans="1:20" ht="33.75" customHeight="1" x14ac:dyDescent="0.25">
      <c r="A1" s="76" t="s">
        <v>1429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"/>
      <c r="T1" s="2"/>
    </row>
    <row r="2" spans="1:20" ht="31.5" x14ac:dyDescent="0.25">
      <c r="A2" s="73" t="s">
        <v>0</v>
      </c>
      <c r="B2" s="73" t="s">
        <v>9</v>
      </c>
      <c r="C2" s="77" t="s">
        <v>1</v>
      </c>
      <c r="D2" s="73" t="s">
        <v>2</v>
      </c>
      <c r="E2" s="73" t="s">
        <v>3</v>
      </c>
      <c r="F2" s="73" t="s">
        <v>4</v>
      </c>
      <c r="G2" s="80"/>
      <c r="H2" s="80"/>
      <c r="I2" s="80"/>
      <c r="J2" s="80"/>
      <c r="K2" s="80"/>
      <c r="L2" s="80"/>
      <c r="M2" s="80"/>
      <c r="N2" s="80"/>
      <c r="O2" s="80"/>
      <c r="P2" s="3" t="s">
        <v>6</v>
      </c>
      <c r="Q2" s="73" t="s">
        <v>29</v>
      </c>
      <c r="R2" s="73" t="s">
        <v>5</v>
      </c>
      <c r="S2" s="73" t="s">
        <v>8</v>
      </c>
      <c r="T2" s="73" t="s">
        <v>7</v>
      </c>
    </row>
    <row r="3" spans="1:20" x14ac:dyDescent="0.25">
      <c r="A3" s="74"/>
      <c r="B3" s="74"/>
      <c r="C3" s="78"/>
      <c r="D3" s="74"/>
      <c r="E3" s="74"/>
      <c r="F3" s="74"/>
      <c r="G3" s="80" t="s">
        <v>25</v>
      </c>
      <c r="H3" s="80"/>
      <c r="I3" s="80"/>
      <c r="J3" s="80"/>
      <c r="K3" s="80"/>
      <c r="L3" s="3"/>
      <c r="M3" s="80" t="s">
        <v>27</v>
      </c>
      <c r="N3" s="80"/>
      <c r="O3" s="80"/>
      <c r="P3" s="3"/>
      <c r="Q3" s="74"/>
      <c r="R3" s="74"/>
      <c r="S3" s="74"/>
      <c r="T3" s="74"/>
    </row>
    <row r="4" spans="1:20" ht="31.5" x14ac:dyDescent="0.25">
      <c r="A4" s="75"/>
      <c r="B4" s="75"/>
      <c r="C4" s="79"/>
      <c r="D4" s="75"/>
      <c r="E4" s="75"/>
      <c r="F4" s="75"/>
      <c r="G4" s="3" t="s">
        <v>22</v>
      </c>
      <c r="H4" s="3"/>
      <c r="I4" s="3" t="s">
        <v>23</v>
      </c>
      <c r="J4" s="3"/>
      <c r="K4" s="3" t="s">
        <v>24</v>
      </c>
      <c r="L4" s="3"/>
      <c r="M4" s="3" t="s">
        <v>22</v>
      </c>
      <c r="N4" s="3" t="s">
        <v>23</v>
      </c>
      <c r="O4" s="3" t="s">
        <v>26</v>
      </c>
      <c r="P4" s="3" t="s">
        <v>30</v>
      </c>
      <c r="Q4" s="75"/>
      <c r="R4" s="75"/>
      <c r="S4" s="75"/>
      <c r="T4" s="75"/>
    </row>
    <row r="5" spans="1:20" ht="31.5" x14ac:dyDescent="0.25">
      <c r="A5" s="84">
        <v>1</v>
      </c>
      <c r="B5" s="51" t="s">
        <v>688</v>
      </c>
      <c r="C5" s="45"/>
      <c r="D5" s="52" t="s">
        <v>671</v>
      </c>
      <c r="E5" s="46">
        <v>5</v>
      </c>
      <c r="F5" s="52" t="s">
        <v>672</v>
      </c>
      <c r="G5" s="85">
        <v>25</v>
      </c>
      <c r="H5" s="41"/>
      <c r="I5" s="85">
        <v>10</v>
      </c>
      <c r="J5" s="41"/>
      <c r="K5" s="85">
        <v>0.42</v>
      </c>
      <c r="L5" s="41">
        <f>IF(K5&lt;&gt;"",INT(K5)*60+(K5-INT(K5))*100,"")</f>
        <v>42</v>
      </c>
      <c r="M5" s="24">
        <f>IF(G5&lt;&gt;"",(25*G5)/MAX(G$5:G$266),"")</f>
        <v>25</v>
      </c>
      <c r="N5" s="24">
        <f>IF(I5&lt;&gt;"",IF(I5=0,0,(10*I5)/MAX(I$5:I$266)),"")</f>
        <v>10</v>
      </c>
      <c r="O5" s="24">
        <f>IF(L5&lt;&gt;"",60/(MAX(L$5:L$266)-SMALL(L$5:L$266,COUNTIF(L$5:L$266,"&lt;=0")+1))*(MAX(L$5:L$266)-L5),"0")</f>
        <v>59.628647214854112</v>
      </c>
      <c r="P5" s="24">
        <f>M5+N5+O5</f>
        <v>94.628647214854112</v>
      </c>
      <c r="Q5" s="24"/>
      <c r="R5" s="42"/>
      <c r="S5" s="38"/>
      <c r="T5" s="38"/>
    </row>
    <row r="6" spans="1:20" ht="31.5" x14ac:dyDescent="0.25">
      <c r="A6" s="1">
        <v>2</v>
      </c>
      <c r="B6" s="57" t="s">
        <v>1233</v>
      </c>
      <c r="C6" s="71"/>
      <c r="D6" s="52" t="s">
        <v>1217</v>
      </c>
      <c r="E6" s="46">
        <v>6</v>
      </c>
      <c r="F6" s="52" t="s">
        <v>1220</v>
      </c>
      <c r="G6" s="46">
        <v>25</v>
      </c>
      <c r="H6" s="1"/>
      <c r="I6" s="46">
        <v>10</v>
      </c>
      <c r="J6" s="1"/>
      <c r="K6" s="46">
        <v>0.54</v>
      </c>
      <c r="L6" s="41">
        <f>IF(K6&lt;&gt;"",INT(K6)*60+(K6-INT(K6))*100,"")</f>
        <v>54</v>
      </c>
      <c r="M6" s="24">
        <f>IF(G6&lt;&gt;"",(25*G6)/MAX(G$5:G$266),"")</f>
        <v>25</v>
      </c>
      <c r="N6" s="24">
        <f>IF(I6&lt;&gt;"",IF(I6=0,0,(10*I6)/MAX(I$5:I$266)),"")</f>
        <v>10</v>
      </c>
      <c r="O6" s="24">
        <f>IF(L6&lt;&gt;"",60/(MAX(L$5:L$266)-SMALL(L$5:L$266,COUNTIF(L$5:L$266,"&lt;=0")+1))*(MAX(L$5:L$266)-L6),"0")</f>
        <v>59.310344827586206</v>
      </c>
      <c r="P6" s="24">
        <f>M6+N6+O6</f>
        <v>94.310344827586206</v>
      </c>
      <c r="Q6" s="24"/>
      <c r="R6" s="42"/>
      <c r="S6" s="38"/>
      <c r="T6" s="38"/>
    </row>
    <row r="7" spans="1:20" ht="31.5" x14ac:dyDescent="0.25">
      <c r="A7" s="1">
        <v>3</v>
      </c>
      <c r="B7" s="57" t="s">
        <v>932</v>
      </c>
      <c r="C7" s="45"/>
      <c r="D7" s="52" t="s">
        <v>912</v>
      </c>
      <c r="E7" s="46">
        <v>6</v>
      </c>
      <c r="F7" s="52" t="s">
        <v>913</v>
      </c>
      <c r="G7" s="85">
        <v>25</v>
      </c>
      <c r="H7" s="13"/>
      <c r="I7" s="85">
        <v>9.5</v>
      </c>
      <c r="J7" s="13"/>
      <c r="K7" s="85">
        <v>0.4</v>
      </c>
      <c r="L7" s="41">
        <f>IF(K7&lt;&gt;"",INT(K7)*60+(K7-INT(K7))*100,"")</f>
        <v>40</v>
      </c>
      <c r="M7" s="24">
        <f>IF(G7&lt;&gt;"",(25*G7)/MAX(G$5:G$266),"")</f>
        <v>25</v>
      </c>
      <c r="N7" s="24">
        <f>IF(I7&lt;&gt;"",IF(I7=0,0,(10*I7)/MAX(I$5:I$266)),"")</f>
        <v>9.5</v>
      </c>
      <c r="O7" s="24">
        <f>IF(L7&lt;&gt;"",60/(MAX(L$5:L$266)-SMALL(L$5:L$266,COUNTIF(L$5:L$266,"&lt;=0")+1))*(MAX(L$5:L$266)-L7),"0")</f>
        <v>59.681697612732101</v>
      </c>
      <c r="P7" s="24">
        <f>M7+N7+O7</f>
        <v>94.181697612732108</v>
      </c>
      <c r="Q7" s="24"/>
      <c r="R7" s="42"/>
      <c r="S7" s="38"/>
      <c r="T7" s="38"/>
    </row>
    <row r="8" spans="1:20" ht="31.5" x14ac:dyDescent="0.25">
      <c r="A8" s="1">
        <v>4</v>
      </c>
      <c r="B8" s="57" t="s">
        <v>250</v>
      </c>
      <c r="C8" s="45"/>
      <c r="D8" s="52" t="s">
        <v>251</v>
      </c>
      <c r="E8" s="46">
        <v>6</v>
      </c>
      <c r="F8" s="52" t="s">
        <v>252</v>
      </c>
      <c r="G8" s="85">
        <v>24</v>
      </c>
      <c r="H8" s="41"/>
      <c r="I8" s="41">
        <v>10</v>
      </c>
      <c r="J8" s="41"/>
      <c r="K8" s="85">
        <v>0.57999999999999996</v>
      </c>
      <c r="L8" s="41">
        <f>IF(K8&lt;&gt;"",INT(K8)*60+(K8-INT(K8))*100,"")</f>
        <v>57.999999999999993</v>
      </c>
      <c r="M8" s="24">
        <f>IF(G8&lt;&gt;"",(25*G8)/MAX(G$5:G$266),"")</f>
        <v>24</v>
      </c>
      <c r="N8" s="24">
        <f>IF(I8&lt;&gt;"",IF(I8=0,0,(10*I8)/MAX(I$5:I$266)),"")</f>
        <v>10</v>
      </c>
      <c r="O8" s="24">
        <f>IF(L8&lt;&gt;"",60/(MAX(L$5:L$266)-SMALL(L$5:L$266,COUNTIF(L$5:L$266,"&lt;=0")+1))*(MAX(L$5:L$266)-L8),"0")</f>
        <v>59.204244031830243</v>
      </c>
      <c r="P8" s="24">
        <f>M8+N8+O8</f>
        <v>93.204244031830243</v>
      </c>
      <c r="Q8" s="24"/>
      <c r="R8" s="42"/>
      <c r="S8" s="38"/>
      <c r="T8" s="38"/>
    </row>
    <row r="9" spans="1:20" ht="31.5" x14ac:dyDescent="0.25">
      <c r="A9" s="4">
        <v>5</v>
      </c>
      <c r="B9" s="50" t="s">
        <v>298</v>
      </c>
      <c r="C9" s="45"/>
      <c r="D9" s="52" t="s">
        <v>1437</v>
      </c>
      <c r="E9" s="46">
        <v>5</v>
      </c>
      <c r="F9" s="52" t="s">
        <v>297</v>
      </c>
      <c r="G9" s="85">
        <v>24</v>
      </c>
      <c r="H9" s="41"/>
      <c r="I9" s="85">
        <v>10</v>
      </c>
      <c r="J9" s="41"/>
      <c r="K9" s="85">
        <v>0.57999999999999996</v>
      </c>
      <c r="L9" s="41">
        <f>IF(K9&lt;&gt;"",INT(K9)*60+(K9-INT(K9))*100,"")</f>
        <v>57.999999999999993</v>
      </c>
      <c r="M9" s="24">
        <f>IF(G9&lt;&gt;"",(25*G9)/MAX(G$5:G$266),"")</f>
        <v>24</v>
      </c>
      <c r="N9" s="24">
        <f>IF(I9&lt;&gt;"",IF(I9=0,0,(10*I9)/MAX(I$5:I$266)),"")</f>
        <v>10</v>
      </c>
      <c r="O9" s="24">
        <f>IF(L9&lt;&gt;"",60/(MAX(L$5:L$266)-SMALL(L$5:L$266,COUNTIF(L$5:L$266,"&lt;=0")+1))*(MAX(L$5:L$266)-L9),"0")</f>
        <v>59.204244031830243</v>
      </c>
      <c r="P9" s="24">
        <f>M9+N9+O9</f>
        <v>93.204244031830243</v>
      </c>
      <c r="Q9" s="24"/>
      <c r="R9" s="42"/>
      <c r="S9" s="38"/>
      <c r="T9" s="38"/>
    </row>
    <row r="10" spans="1:20" ht="34.5" customHeight="1" x14ac:dyDescent="0.25">
      <c r="A10" s="4">
        <v>6</v>
      </c>
      <c r="B10" s="57" t="s">
        <v>217</v>
      </c>
      <c r="C10" s="45"/>
      <c r="D10" s="52" t="s">
        <v>210</v>
      </c>
      <c r="E10" s="46">
        <v>5</v>
      </c>
      <c r="F10" s="52" t="s">
        <v>213</v>
      </c>
      <c r="G10" s="85">
        <v>24</v>
      </c>
      <c r="H10" s="41"/>
      <c r="I10" s="85">
        <v>9.6999999999999993</v>
      </c>
      <c r="J10" s="41"/>
      <c r="K10" s="85">
        <v>0.47</v>
      </c>
      <c r="L10" s="41">
        <f>IF(K10&lt;&gt;"",INT(K10)*60+(K10-INT(K10))*100,"")</f>
        <v>47</v>
      </c>
      <c r="M10" s="24">
        <f>IF(G10&lt;&gt;"",(25*G10)/MAX(G$5:G$266),"")</f>
        <v>24</v>
      </c>
      <c r="N10" s="24">
        <f>IF(I10&lt;&gt;"",IF(I10=0,0,(10*I10)/MAX(I$5:I$266)),"")</f>
        <v>9.6999999999999993</v>
      </c>
      <c r="O10" s="24">
        <f>IF(L10&lt;&gt;"",60/(MAX(L$5:L$266)-SMALL(L$5:L$266,COUNTIF(L$5:L$266,"&lt;=0")+1))*(MAX(L$5:L$266)-L10),"0")</f>
        <v>59.496021220159157</v>
      </c>
      <c r="P10" s="24">
        <f>M10+N10+O10</f>
        <v>93.196021220159167</v>
      </c>
      <c r="Q10" s="24"/>
      <c r="R10" s="42"/>
      <c r="S10" s="38"/>
      <c r="T10" s="38"/>
    </row>
    <row r="11" spans="1:20" ht="34.5" customHeight="1" x14ac:dyDescent="0.25">
      <c r="A11" s="4">
        <v>7</v>
      </c>
      <c r="B11" s="57" t="s">
        <v>253</v>
      </c>
      <c r="C11" s="45"/>
      <c r="D11" s="52" t="s">
        <v>251</v>
      </c>
      <c r="E11" s="46">
        <v>6</v>
      </c>
      <c r="F11" s="52" t="s">
        <v>254</v>
      </c>
      <c r="G11" s="85">
        <v>24</v>
      </c>
      <c r="H11" s="41"/>
      <c r="I11" s="41">
        <v>9.8000000000000007</v>
      </c>
      <c r="J11" s="41"/>
      <c r="K11" s="85">
        <v>0.56000000000000005</v>
      </c>
      <c r="L11" s="41">
        <f>IF(K11&lt;&gt;"",INT(K11)*60+(K11-INT(K11))*100,"")</f>
        <v>56.000000000000007</v>
      </c>
      <c r="M11" s="24">
        <f>IF(G11&lt;&gt;"",(25*G11)/MAX(G$5:G$266),"")</f>
        <v>24</v>
      </c>
      <c r="N11" s="24">
        <f>IF(I11&lt;&gt;"",IF(I11=0,0,(10*I11)/MAX(I$5:I$266)),"")</f>
        <v>9.8000000000000007</v>
      </c>
      <c r="O11" s="24">
        <f>IF(L11&lt;&gt;"",60/(MAX(L$5:L$266)-SMALL(L$5:L$266,COUNTIF(L$5:L$266,"&lt;=0")+1))*(MAX(L$5:L$266)-L11),"0")</f>
        <v>59.257294429708224</v>
      </c>
      <c r="P11" s="24">
        <f>M11+N11+O11</f>
        <v>93.057294429708222</v>
      </c>
      <c r="Q11" s="24"/>
      <c r="R11" s="42"/>
      <c r="S11" s="38"/>
      <c r="T11" s="38"/>
    </row>
    <row r="12" spans="1:20" ht="33" customHeight="1" x14ac:dyDescent="0.25">
      <c r="A12" s="4">
        <v>8</v>
      </c>
      <c r="B12" s="57" t="s">
        <v>216</v>
      </c>
      <c r="C12" s="45"/>
      <c r="D12" s="52" t="s">
        <v>210</v>
      </c>
      <c r="E12" s="46">
        <v>5</v>
      </c>
      <c r="F12" s="52" t="s">
        <v>213</v>
      </c>
      <c r="G12" s="85">
        <v>24</v>
      </c>
      <c r="H12" s="41"/>
      <c r="I12" s="85">
        <v>9.5</v>
      </c>
      <c r="J12" s="41"/>
      <c r="K12" s="85">
        <v>0.49</v>
      </c>
      <c r="L12" s="41">
        <f>IF(K12&lt;&gt;"",INT(K12)*60+(K12-INT(K12))*100,"")</f>
        <v>49</v>
      </c>
      <c r="M12" s="24">
        <f>IF(G12&lt;&gt;"",(25*G12)/MAX(G$5:G$266),"")</f>
        <v>24</v>
      </c>
      <c r="N12" s="24">
        <f>IF(I12&lt;&gt;"",IF(I12=0,0,(10*I12)/MAX(I$5:I$266)),"")</f>
        <v>9.5</v>
      </c>
      <c r="O12" s="24">
        <f>IF(L12&lt;&gt;"",60/(MAX(L$5:L$266)-SMALL(L$5:L$266,COUNTIF(L$5:L$266,"&lt;=0")+1))*(MAX(L$5:L$266)-L12),"0")</f>
        <v>59.442970822281168</v>
      </c>
      <c r="P12" s="24">
        <f>M12+N12+O12</f>
        <v>92.942970822281168</v>
      </c>
      <c r="Q12" s="24"/>
      <c r="R12" s="42"/>
      <c r="S12" s="38"/>
      <c r="T12" s="38"/>
    </row>
    <row r="13" spans="1:20" s="22" customFormat="1" ht="33" customHeight="1" x14ac:dyDescent="0.25">
      <c r="A13" s="1">
        <v>9</v>
      </c>
      <c r="B13" s="52" t="s">
        <v>1236</v>
      </c>
      <c r="C13" s="52"/>
      <c r="D13" s="52" t="s">
        <v>1217</v>
      </c>
      <c r="E13" s="46">
        <v>6</v>
      </c>
      <c r="F13" s="52" t="s">
        <v>1220</v>
      </c>
      <c r="G13" s="46">
        <v>24</v>
      </c>
      <c r="H13" s="1"/>
      <c r="I13" s="46">
        <v>10</v>
      </c>
      <c r="J13" s="1"/>
      <c r="K13" s="46">
        <v>1.1499999999999999</v>
      </c>
      <c r="L13" s="41">
        <f>IF(K13&lt;&gt;"",INT(K13)*60+(K13-INT(K13))*100,"")</f>
        <v>74.999999999999986</v>
      </c>
      <c r="M13" s="24">
        <f>IF(G13&lt;&gt;"",(25*G13)/MAX(G$5:G$266),"")</f>
        <v>24</v>
      </c>
      <c r="N13" s="24">
        <f>IF(I13&lt;&gt;"",IF(I13=0,0,(10*I13)/MAX(I$5:I$266)),"")</f>
        <v>10</v>
      </c>
      <c r="O13" s="24">
        <f>IF(L13&lt;&gt;"",60/(MAX(L$5:L$266)-SMALL(L$5:L$266,COUNTIF(L$5:L$266,"&lt;=0")+1))*(MAX(L$5:L$266)-L13),"0")</f>
        <v>58.753315649867375</v>
      </c>
      <c r="P13" s="24">
        <f>M13+N13+O13</f>
        <v>92.753315649867375</v>
      </c>
      <c r="Q13" s="24"/>
      <c r="R13" s="42"/>
      <c r="S13" s="38"/>
      <c r="T13" s="38"/>
    </row>
    <row r="14" spans="1:20" ht="33.75" customHeight="1" x14ac:dyDescent="0.25">
      <c r="A14" s="1">
        <v>10</v>
      </c>
      <c r="B14" s="50" t="s">
        <v>935</v>
      </c>
      <c r="C14" s="48"/>
      <c r="D14" s="52" t="s">
        <v>912</v>
      </c>
      <c r="E14" s="46">
        <v>6</v>
      </c>
      <c r="F14" s="52" t="s">
        <v>913</v>
      </c>
      <c r="G14" s="85">
        <v>23</v>
      </c>
      <c r="H14" s="13"/>
      <c r="I14" s="85">
        <v>10</v>
      </c>
      <c r="J14" s="13"/>
      <c r="K14" s="85">
        <v>0.4</v>
      </c>
      <c r="L14" s="41">
        <f>IF(K14&lt;&gt;"",INT(K14)*60+(K14-INT(K14))*100,"")</f>
        <v>40</v>
      </c>
      <c r="M14" s="24">
        <f>IF(G14&lt;&gt;"",(25*G14)/MAX(G$5:G$266),"")</f>
        <v>23</v>
      </c>
      <c r="N14" s="24">
        <f>IF(I14&lt;&gt;"",IF(I14=0,0,(10*I14)/MAX(I$5:I$266)),"")</f>
        <v>10</v>
      </c>
      <c r="O14" s="24">
        <f>IF(L14&lt;&gt;"",60/(MAX(L$5:L$266)-SMALL(L$5:L$266,COUNTIF(L$5:L$266,"&lt;=0")+1))*(MAX(L$5:L$266)-L14),"0")</f>
        <v>59.681697612732101</v>
      </c>
      <c r="P14" s="24">
        <f>M14+N14+O14</f>
        <v>92.681697612732108</v>
      </c>
      <c r="Q14" s="24"/>
      <c r="R14" s="42"/>
      <c r="S14" s="38"/>
      <c r="T14" s="38"/>
    </row>
    <row r="15" spans="1:20" ht="31.5" x14ac:dyDescent="0.25">
      <c r="A15" s="1">
        <v>11</v>
      </c>
      <c r="B15" s="50" t="s">
        <v>864</v>
      </c>
      <c r="C15" s="45"/>
      <c r="D15" s="52" t="s">
        <v>861</v>
      </c>
      <c r="E15" s="46">
        <v>6</v>
      </c>
      <c r="F15" s="52" t="s">
        <v>859</v>
      </c>
      <c r="G15" s="85">
        <v>24</v>
      </c>
      <c r="H15" s="13"/>
      <c r="I15" s="85">
        <v>9.5</v>
      </c>
      <c r="J15" s="13"/>
      <c r="K15" s="85">
        <v>1.05</v>
      </c>
      <c r="L15" s="41">
        <f>IF(K15&lt;&gt;"",INT(K15)*60+(K15-INT(K15))*100,"")</f>
        <v>65</v>
      </c>
      <c r="M15" s="24">
        <f>IF(G15&lt;&gt;"",(25*G15)/MAX(G$5:G$266),"")</f>
        <v>24</v>
      </c>
      <c r="N15" s="24">
        <f>IF(I15&lt;&gt;"",IF(I15=0,0,(10*I15)/MAX(I$5:I$266)),"")</f>
        <v>9.5</v>
      </c>
      <c r="O15" s="24">
        <f>IF(L15&lt;&gt;"",60/(MAX(L$5:L$266)-SMALL(L$5:L$266,COUNTIF(L$5:L$266,"&lt;=0")+1))*(MAX(L$5:L$266)-L15),"0")</f>
        <v>59.018567639257299</v>
      </c>
      <c r="P15" s="24">
        <f>M15+N15+O15</f>
        <v>92.518567639257299</v>
      </c>
      <c r="Q15" s="25"/>
      <c r="R15" s="42"/>
      <c r="S15" s="38"/>
      <c r="T15" s="38"/>
    </row>
    <row r="16" spans="1:20" ht="31.5" x14ac:dyDescent="0.25">
      <c r="A16" s="4">
        <v>12</v>
      </c>
      <c r="B16" s="50" t="s">
        <v>299</v>
      </c>
      <c r="C16" s="45"/>
      <c r="D16" s="52" t="s">
        <v>1437</v>
      </c>
      <c r="E16" s="46">
        <v>5</v>
      </c>
      <c r="F16" s="52" t="s">
        <v>297</v>
      </c>
      <c r="G16" s="85">
        <v>24</v>
      </c>
      <c r="H16" s="41"/>
      <c r="I16" s="85">
        <v>9</v>
      </c>
      <c r="J16" s="41"/>
      <c r="K16" s="85">
        <v>0.56999999999999995</v>
      </c>
      <c r="L16" s="41">
        <f>IF(K16&lt;&gt;"",INT(K16)*60+(K16-INT(K16))*100,"")</f>
        <v>56.999999999999993</v>
      </c>
      <c r="M16" s="24">
        <f>IF(G16&lt;&gt;"",(25*G16)/MAX(G$5:G$266),"")</f>
        <v>24</v>
      </c>
      <c r="N16" s="24">
        <f>IF(I16&lt;&gt;"",IF(I16=0,0,(10*I16)/MAX(I$5:I$266)),"")</f>
        <v>9</v>
      </c>
      <c r="O16" s="24">
        <f>IF(L16&lt;&gt;"",60/(MAX(L$5:L$266)-SMALL(L$5:L$266,COUNTIF(L$5:L$266,"&lt;=0")+1))*(MAX(L$5:L$266)-L16),"0")</f>
        <v>59.230769230769234</v>
      </c>
      <c r="P16" s="24">
        <f>M16+N16+O16</f>
        <v>92.230769230769226</v>
      </c>
      <c r="Q16" s="24"/>
      <c r="R16" s="42"/>
      <c r="S16" s="38"/>
      <c r="T16" s="38"/>
    </row>
    <row r="17" spans="1:20" ht="31.5" x14ac:dyDescent="0.25">
      <c r="A17" s="1">
        <v>13</v>
      </c>
      <c r="B17" s="57" t="s">
        <v>761</v>
      </c>
      <c r="C17" s="45"/>
      <c r="D17" s="52" t="s">
        <v>746</v>
      </c>
      <c r="E17" s="46">
        <v>6</v>
      </c>
      <c r="F17" s="52" t="s">
        <v>747</v>
      </c>
      <c r="G17" s="85">
        <v>23</v>
      </c>
      <c r="H17" s="13"/>
      <c r="I17" s="85">
        <v>10</v>
      </c>
      <c r="J17" s="13"/>
      <c r="K17" s="85">
        <v>1.03</v>
      </c>
      <c r="L17" s="41">
        <f>IF(K17&lt;&gt;"",INT(K17)*60+(K17-INT(K17))*100,"")</f>
        <v>63</v>
      </c>
      <c r="M17" s="24">
        <f>IF(G17&lt;&gt;"",(25*G17)/MAX(G$5:G$266),"")</f>
        <v>23</v>
      </c>
      <c r="N17" s="24">
        <f>IF(I17&lt;&gt;"",IF(I17=0,0,(10*I17)/MAX(I$5:I$266)),"")</f>
        <v>10</v>
      </c>
      <c r="O17" s="24">
        <f>IF(L17&lt;&gt;"",60/(MAX(L$5:L$266)-SMALL(L$5:L$266,COUNTIF(L$5:L$266,"&lt;=0")+1))*(MAX(L$5:L$266)-L17),"0")</f>
        <v>59.071618037135281</v>
      </c>
      <c r="P17" s="24">
        <f>M17+N17+O17</f>
        <v>92.071618037135281</v>
      </c>
      <c r="Q17" s="24"/>
      <c r="R17" s="42"/>
      <c r="S17" s="38"/>
      <c r="T17" s="38"/>
    </row>
    <row r="18" spans="1:20" ht="31.5" x14ac:dyDescent="0.25">
      <c r="A18" s="1">
        <v>14</v>
      </c>
      <c r="B18" s="52" t="s">
        <v>934</v>
      </c>
      <c r="C18" s="45"/>
      <c r="D18" s="52" t="s">
        <v>912</v>
      </c>
      <c r="E18" s="46">
        <v>6</v>
      </c>
      <c r="F18" s="52" t="s">
        <v>913</v>
      </c>
      <c r="G18" s="85">
        <v>23</v>
      </c>
      <c r="H18" s="13"/>
      <c r="I18" s="85">
        <v>9.5</v>
      </c>
      <c r="J18" s="13"/>
      <c r="K18" s="85">
        <v>0.45</v>
      </c>
      <c r="L18" s="41">
        <f>IF(K18&lt;&gt;"",INT(K18)*60+(K18-INT(K18))*100,"")</f>
        <v>45</v>
      </c>
      <c r="M18" s="24">
        <f>IF(G18&lt;&gt;"",(25*G18)/MAX(G$5:G$266),"")</f>
        <v>23</v>
      </c>
      <c r="N18" s="24">
        <f>IF(I18&lt;&gt;"",IF(I18=0,0,(10*I18)/MAX(I$5:I$266)),"")</f>
        <v>9.5</v>
      </c>
      <c r="O18" s="24">
        <f>IF(L18&lt;&gt;"",60/(MAX(L$5:L$266)-SMALL(L$5:L$266,COUNTIF(L$5:L$266,"&lt;=0")+1))*(MAX(L$5:L$266)-L18),"0")</f>
        <v>59.549071618037139</v>
      </c>
      <c r="P18" s="24">
        <f>M18+N18+O18</f>
        <v>92.049071618037146</v>
      </c>
      <c r="Q18" s="24"/>
      <c r="R18" s="42"/>
      <c r="S18" s="38"/>
      <c r="T18" s="38"/>
    </row>
    <row r="19" spans="1:20" ht="29.25" customHeight="1" x14ac:dyDescent="0.25">
      <c r="A19" s="1">
        <v>15</v>
      </c>
      <c r="B19" s="57" t="s">
        <v>933</v>
      </c>
      <c r="C19" s="45"/>
      <c r="D19" s="52" t="s">
        <v>912</v>
      </c>
      <c r="E19" s="46">
        <v>6</v>
      </c>
      <c r="F19" s="52" t="s">
        <v>913</v>
      </c>
      <c r="G19" s="85">
        <v>24</v>
      </c>
      <c r="H19" s="13"/>
      <c r="I19" s="85">
        <v>9.5</v>
      </c>
      <c r="J19" s="13"/>
      <c r="K19" s="85">
        <v>1.23</v>
      </c>
      <c r="L19" s="41">
        <f>IF(K19&lt;&gt;"",INT(K19)*60+(K19-INT(K19))*100,"")</f>
        <v>83</v>
      </c>
      <c r="M19" s="24">
        <f>IF(G19&lt;&gt;"",(25*G19)/MAX(G$5:G$266),"")</f>
        <v>24</v>
      </c>
      <c r="N19" s="24">
        <f>IF(I19&lt;&gt;"",IF(I19=0,0,(10*I19)/MAX(I$5:I$266)),"")</f>
        <v>9.5</v>
      </c>
      <c r="O19" s="24">
        <f>IF(L19&lt;&gt;"",60/(MAX(L$5:L$266)-SMALL(L$5:L$266,COUNTIF(L$5:L$266,"&lt;=0")+1))*(MAX(L$5:L$266)-L19),"0")</f>
        <v>58.54111405835544</v>
      </c>
      <c r="P19" s="24">
        <f>M19+N19+O19</f>
        <v>92.041114058355447</v>
      </c>
      <c r="Q19" s="24"/>
      <c r="R19" s="42"/>
      <c r="S19" s="38"/>
      <c r="T19" s="38"/>
    </row>
    <row r="20" spans="1:20" ht="31.5" x14ac:dyDescent="0.25">
      <c r="A20" s="1">
        <v>16</v>
      </c>
      <c r="B20" s="52" t="s">
        <v>764</v>
      </c>
      <c r="C20" s="45"/>
      <c r="D20" s="52" t="s">
        <v>746</v>
      </c>
      <c r="E20" s="46">
        <v>6</v>
      </c>
      <c r="F20" s="52" t="s">
        <v>747</v>
      </c>
      <c r="G20" s="85">
        <v>23</v>
      </c>
      <c r="H20" s="13"/>
      <c r="I20" s="85">
        <v>10</v>
      </c>
      <c r="J20" s="13"/>
      <c r="K20" s="85">
        <v>1.05</v>
      </c>
      <c r="L20" s="41">
        <f>IF(K20&lt;&gt;"",INT(K20)*60+(K20-INT(K20))*100,"")</f>
        <v>65</v>
      </c>
      <c r="M20" s="24">
        <f>IF(G20&lt;&gt;"",(25*G20)/MAX(G$5:G$266),"")</f>
        <v>23</v>
      </c>
      <c r="N20" s="24">
        <f>IF(I20&lt;&gt;"",IF(I20=0,0,(10*I20)/MAX(I$5:I$266)),"")</f>
        <v>10</v>
      </c>
      <c r="O20" s="24">
        <f>IF(L20&lt;&gt;"",60/(MAX(L$5:L$266)-SMALL(L$5:L$266,COUNTIF(L$5:L$266,"&lt;=0")+1))*(MAX(L$5:L$266)-L20),"0")</f>
        <v>59.018567639257299</v>
      </c>
      <c r="P20" s="24">
        <f>M20+N20+O20</f>
        <v>92.018567639257299</v>
      </c>
      <c r="Q20" s="24"/>
      <c r="R20" s="42"/>
      <c r="S20" s="38"/>
      <c r="T20" s="38"/>
    </row>
    <row r="21" spans="1:20" ht="31.5" x14ac:dyDescent="0.25">
      <c r="A21" s="4">
        <v>17</v>
      </c>
      <c r="B21" s="50" t="s">
        <v>307</v>
      </c>
      <c r="C21" s="45"/>
      <c r="D21" s="52" t="s">
        <v>1438</v>
      </c>
      <c r="E21" s="43">
        <v>6</v>
      </c>
      <c r="F21" s="61" t="s">
        <v>306</v>
      </c>
      <c r="G21" s="85">
        <v>24</v>
      </c>
      <c r="H21" s="86"/>
      <c r="I21" s="27">
        <v>8</v>
      </c>
      <c r="J21" s="86"/>
      <c r="K21" s="85">
        <v>0.28000000000000003</v>
      </c>
      <c r="L21" s="41">
        <f>IF(K21&lt;&gt;"",INT(K21)*60+(K21-INT(K21))*100,"")</f>
        <v>28.000000000000004</v>
      </c>
      <c r="M21" s="24">
        <f>IF(G21&lt;&gt;"",(25*G21)/MAX(G$5:G$266),"")</f>
        <v>24</v>
      </c>
      <c r="N21" s="24">
        <f>IF(I21&lt;&gt;"",IF(I21=0,0,(10*I21)/MAX(I$5:I$266)),"")</f>
        <v>8</v>
      </c>
      <c r="O21" s="24">
        <f>IF(L21&lt;&gt;"",60/(MAX(L$5:L$266)-SMALL(L$5:L$266,COUNTIF(L$5:L$266,"&lt;=0")+1))*(MAX(L$5:L$266)-L21),"0")</f>
        <v>60</v>
      </c>
      <c r="P21" s="24">
        <f>M21+N21+O21</f>
        <v>92</v>
      </c>
      <c r="Q21" s="24"/>
      <c r="R21" s="42"/>
      <c r="S21" s="38"/>
      <c r="T21" s="38"/>
    </row>
    <row r="22" spans="1:20" ht="31.5" x14ac:dyDescent="0.25">
      <c r="A22" s="1">
        <v>18</v>
      </c>
      <c r="B22" s="57" t="s">
        <v>1339</v>
      </c>
      <c r="C22" s="45"/>
      <c r="D22" s="52" t="s">
        <v>1321</v>
      </c>
      <c r="E22" s="46">
        <v>6</v>
      </c>
      <c r="F22" s="52" t="s">
        <v>1322</v>
      </c>
      <c r="G22" s="85">
        <v>24</v>
      </c>
      <c r="H22" s="13"/>
      <c r="I22" s="85">
        <v>9</v>
      </c>
      <c r="J22" s="13"/>
      <c r="K22" s="85">
        <v>1.07</v>
      </c>
      <c r="L22" s="41">
        <f>IF(K22&lt;&gt;"",INT(K22)*60+(K22-INT(K22))*100,"")</f>
        <v>67</v>
      </c>
      <c r="M22" s="24">
        <f>IF(G22&lt;&gt;"",(25*G22)/MAX(G$5:G$266),"")</f>
        <v>24</v>
      </c>
      <c r="N22" s="24">
        <f>IF(I22&lt;&gt;"",IF(I22=0,0,(10*I22)/MAX(I$5:I$266)),"")</f>
        <v>9</v>
      </c>
      <c r="O22" s="24">
        <f>IF(L22&lt;&gt;"",60/(MAX(L$5:L$266)-SMALL(L$5:L$266,COUNTIF(L$5:L$266,"&lt;=0")+1))*(MAX(L$5:L$266)-L22),"0")</f>
        <v>58.96551724137931</v>
      </c>
      <c r="P22" s="24">
        <f>M22+N22+O22</f>
        <v>91.965517241379303</v>
      </c>
      <c r="Q22" s="24"/>
      <c r="R22" s="42"/>
      <c r="S22" s="38"/>
      <c r="T22" s="38"/>
    </row>
    <row r="23" spans="1:20" ht="31.5" x14ac:dyDescent="0.25">
      <c r="A23" s="1">
        <v>19</v>
      </c>
      <c r="B23" s="52" t="s">
        <v>698</v>
      </c>
      <c r="C23" s="45"/>
      <c r="D23" s="54" t="s">
        <v>671</v>
      </c>
      <c r="E23" s="46">
        <v>6</v>
      </c>
      <c r="F23" s="52" t="s">
        <v>699</v>
      </c>
      <c r="G23" s="85">
        <v>22</v>
      </c>
      <c r="H23" s="13">
        <f>MIN(G1:G20)</f>
        <v>23</v>
      </c>
      <c r="I23" s="85">
        <v>10</v>
      </c>
      <c r="J23" s="13"/>
      <c r="K23" s="85">
        <v>0.42</v>
      </c>
      <c r="L23" s="41">
        <f>IF(K23&lt;&gt;"",INT(K23)*60+(K23-INT(K23))*100,"")</f>
        <v>42</v>
      </c>
      <c r="M23" s="24">
        <f>IF(G23&lt;&gt;"",(25*G23)/MAX(G$5:G$266),"")</f>
        <v>22</v>
      </c>
      <c r="N23" s="24">
        <f>IF(I23&lt;&gt;"",IF(I23=0,0,(10*I23)/MAX(I$5:I$266)),"")</f>
        <v>10</v>
      </c>
      <c r="O23" s="24">
        <f>IF(L23&lt;&gt;"",60/(MAX(L$5:L$266)-SMALL(L$5:L$266,COUNTIF(L$5:L$266,"&lt;=0")+1))*(MAX(L$5:L$266)-L23),"0")</f>
        <v>59.628647214854112</v>
      </c>
      <c r="P23" s="24">
        <f>M23+N23+O23</f>
        <v>91.628647214854112</v>
      </c>
      <c r="Q23" s="24"/>
      <c r="R23" s="42"/>
      <c r="S23" s="38"/>
      <c r="T23" s="38"/>
    </row>
    <row r="24" spans="1:20" ht="33" customHeight="1" x14ac:dyDescent="0.25">
      <c r="A24" s="4">
        <v>20</v>
      </c>
      <c r="B24" s="52" t="s">
        <v>146</v>
      </c>
      <c r="C24" s="56"/>
      <c r="D24" s="54" t="s">
        <v>139</v>
      </c>
      <c r="E24" s="46">
        <v>5</v>
      </c>
      <c r="F24" s="52" t="s">
        <v>145</v>
      </c>
      <c r="G24" s="85">
        <v>22</v>
      </c>
      <c r="H24" s="41"/>
      <c r="I24" s="85">
        <v>9.6999999999999993</v>
      </c>
      <c r="J24" s="41"/>
      <c r="K24" s="85">
        <v>0.39</v>
      </c>
      <c r="L24" s="41">
        <f>IF(K24&lt;&gt;"",INT(K24)*60+(K24-INT(K24))*100,"")</f>
        <v>39</v>
      </c>
      <c r="M24" s="24">
        <f>IF(G24&lt;&gt;"",(25*G24)/MAX(G$5:G$266),"")</f>
        <v>22</v>
      </c>
      <c r="N24" s="24">
        <f>IF(I24&lt;&gt;"",IF(I24=0,0,(10*I24)/MAX(I$5:I$266)),"")</f>
        <v>9.6999999999999993</v>
      </c>
      <c r="O24" s="24">
        <f>IF(L24&lt;&gt;"",60/(MAX(L$5:L$266)-SMALL(L$5:L$266,COUNTIF(L$5:L$266,"&lt;=0")+1))*(MAX(L$5:L$266)-L24),"0")</f>
        <v>59.708222811671092</v>
      </c>
      <c r="P24" s="24">
        <f>M24+N24+O24</f>
        <v>91.408222811671095</v>
      </c>
      <c r="Q24" s="24"/>
      <c r="R24" s="42"/>
      <c r="S24" s="38"/>
      <c r="T24" s="38"/>
    </row>
    <row r="25" spans="1:20" ht="31.5" x14ac:dyDescent="0.25">
      <c r="A25" s="1">
        <v>21</v>
      </c>
      <c r="B25" s="57" t="s">
        <v>697</v>
      </c>
      <c r="C25" s="45"/>
      <c r="D25" s="54" t="s">
        <v>671</v>
      </c>
      <c r="E25" s="46">
        <v>6</v>
      </c>
      <c r="F25" s="52" t="s">
        <v>685</v>
      </c>
      <c r="G25" s="85">
        <v>22</v>
      </c>
      <c r="H25" s="41"/>
      <c r="I25" s="85">
        <v>10</v>
      </c>
      <c r="J25" s="41"/>
      <c r="K25" s="85">
        <v>0.54</v>
      </c>
      <c r="L25" s="41">
        <f>IF(K25&lt;&gt;"",INT(K25)*60+(K25-INT(K25))*100,"")</f>
        <v>54</v>
      </c>
      <c r="M25" s="24">
        <f>IF(G25&lt;&gt;"",(25*G25)/MAX(G$5:G$266),"")</f>
        <v>22</v>
      </c>
      <c r="N25" s="24">
        <f>IF(I25&lt;&gt;"",IF(I25=0,0,(10*I25)/MAX(I$5:I$266)),"")</f>
        <v>10</v>
      </c>
      <c r="O25" s="24">
        <f>IF(L25&lt;&gt;"",60/(MAX(L$5:L$266)-SMALL(L$5:L$266,COUNTIF(L$5:L$266,"&lt;=0")+1))*(MAX(L$5:L$266)-L25),"0")</f>
        <v>59.310344827586206</v>
      </c>
      <c r="P25" s="24">
        <f>M25+N25+O25</f>
        <v>91.310344827586206</v>
      </c>
      <c r="Q25" s="24"/>
      <c r="R25" s="42"/>
      <c r="S25" s="38"/>
      <c r="T25" s="38"/>
    </row>
    <row r="26" spans="1:20" ht="31.5" x14ac:dyDescent="0.25">
      <c r="A26" s="1">
        <v>22</v>
      </c>
      <c r="B26" s="57" t="s">
        <v>1295</v>
      </c>
      <c r="C26" s="45"/>
      <c r="D26" s="54" t="s">
        <v>1296</v>
      </c>
      <c r="E26" s="46">
        <v>5</v>
      </c>
      <c r="F26" s="52" t="s">
        <v>1289</v>
      </c>
      <c r="G26" s="85">
        <v>23</v>
      </c>
      <c r="H26" s="13"/>
      <c r="I26" s="85">
        <v>9</v>
      </c>
      <c r="J26" s="13"/>
      <c r="K26" s="85">
        <v>1.01</v>
      </c>
      <c r="L26" s="41">
        <f>IF(K26&lt;&gt;"",INT(K26)*60+(K26-INT(K26))*100,"")</f>
        <v>61</v>
      </c>
      <c r="M26" s="24">
        <f>IF(G26&lt;&gt;"",(25*G26)/MAX(G$5:G$266),"")</f>
        <v>23</v>
      </c>
      <c r="N26" s="24">
        <f>IF(I26&lt;&gt;"",IF(I26=0,0,(10*I26)/MAX(I$5:I$266)),"")</f>
        <v>9</v>
      </c>
      <c r="O26" s="24">
        <f>IF(L26&lt;&gt;"",60/(MAX(L$5:L$266)-SMALL(L$5:L$266,COUNTIF(L$5:L$266,"&lt;=0")+1))*(MAX(L$5:L$266)-L26),"0")</f>
        <v>59.124668435013263</v>
      </c>
      <c r="P26" s="24">
        <f>M26+N26+O26</f>
        <v>91.124668435013263</v>
      </c>
      <c r="Q26" s="24"/>
      <c r="R26" s="42"/>
      <c r="S26" s="38"/>
      <c r="T26" s="38"/>
    </row>
    <row r="27" spans="1:20" ht="32.25" customHeight="1" x14ac:dyDescent="0.25">
      <c r="A27" s="1">
        <v>23</v>
      </c>
      <c r="B27" s="52" t="s">
        <v>1237</v>
      </c>
      <c r="C27" s="87"/>
      <c r="D27" s="54" t="s">
        <v>1217</v>
      </c>
      <c r="E27" s="55">
        <v>6</v>
      </c>
      <c r="F27" s="52" t="s">
        <v>1220</v>
      </c>
      <c r="G27" s="46">
        <v>24</v>
      </c>
      <c r="H27" s="1"/>
      <c r="I27" s="46">
        <v>10</v>
      </c>
      <c r="J27" s="1"/>
      <c r="K27" s="46">
        <v>2.1800000000000002</v>
      </c>
      <c r="L27" s="41">
        <f>IF(K27&lt;&gt;"",INT(K27)*60+(K27-INT(K27))*100,"")</f>
        <v>138</v>
      </c>
      <c r="M27" s="24">
        <f>IF(G27&lt;&gt;"",(25*G27)/MAX(G$5:G$266),"")</f>
        <v>24</v>
      </c>
      <c r="N27" s="24">
        <f>IF(I27&lt;&gt;"",IF(I27=0,0,(10*I27)/MAX(I$5:I$266)),"")</f>
        <v>10</v>
      </c>
      <c r="O27" s="24">
        <f>IF(L27&lt;&gt;"",60/(MAX(L$5:L$266)-SMALL(L$5:L$266,COUNTIF(L$5:L$266,"&lt;=0")+1))*(MAX(L$5:L$266)-L27),"0")</f>
        <v>57.08222811671088</v>
      </c>
      <c r="P27" s="24">
        <f>M27+N27+O27</f>
        <v>91.08222811671088</v>
      </c>
      <c r="Q27" s="24"/>
      <c r="R27" s="42"/>
      <c r="S27" s="38"/>
      <c r="T27" s="38"/>
    </row>
    <row r="28" spans="1:20" ht="31.5" x14ac:dyDescent="0.25">
      <c r="A28" s="1">
        <v>24</v>
      </c>
      <c r="B28" s="52" t="s">
        <v>1179</v>
      </c>
      <c r="C28" s="56"/>
      <c r="D28" s="54" t="s">
        <v>1171</v>
      </c>
      <c r="E28" s="55">
        <v>5</v>
      </c>
      <c r="F28" s="52" t="s">
        <v>1172</v>
      </c>
      <c r="G28" s="85">
        <v>22</v>
      </c>
      <c r="H28" s="13"/>
      <c r="I28" s="85">
        <v>9.9</v>
      </c>
      <c r="J28" s="13"/>
      <c r="K28" s="85">
        <v>0.59</v>
      </c>
      <c r="L28" s="41">
        <f>IF(K28&lt;&gt;"",INT(K28)*60+(K28-INT(K28))*100,"")</f>
        <v>59</v>
      </c>
      <c r="M28" s="24">
        <f>IF(G28&lt;&gt;"",(25*G28)/MAX(G$5:G$266),"")</f>
        <v>22</v>
      </c>
      <c r="N28" s="24">
        <f>IF(I28&lt;&gt;"",IF(I28=0,0,(10*I28)/MAX(I$5:I$266)),"")</f>
        <v>9.9</v>
      </c>
      <c r="O28" s="24">
        <f>IF(L28&lt;&gt;"",60/(MAX(L$5:L$266)-SMALL(L$5:L$266,COUNTIF(L$5:L$266,"&lt;=0")+1))*(MAX(L$5:L$266)-L28),"0")</f>
        <v>59.177718832891252</v>
      </c>
      <c r="P28" s="24">
        <f>M28+N28+O28</f>
        <v>91.07771883289125</v>
      </c>
      <c r="Q28" s="24"/>
      <c r="R28" s="42"/>
      <c r="S28" s="38"/>
      <c r="T28" s="38"/>
    </row>
    <row r="29" spans="1:20" ht="31.5" x14ac:dyDescent="0.25">
      <c r="A29" s="4">
        <v>25</v>
      </c>
      <c r="B29" s="57" t="s">
        <v>99</v>
      </c>
      <c r="C29" s="45"/>
      <c r="D29" s="52" t="s">
        <v>97</v>
      </c>
      <c r="E29" s="46">
        <v>5</v>
      </c>
      <c r="F29" s="52" t="s">
        <v>98</v>
      </c>
      <c r="G29" s="41">
        <v>22</v>
      </c>
      <c r="H29" s="41"/>
      <c r="I29" s="41">
        <v>9.4</v>
      </c>
      <c r="J29" s="41"/>
      <c r="K29" s="85">
        <v>0.44</v>
      </c>
      <c r="L29" s="41">
        <f>IF(K29&lt;&gt;"",INT(K29)*60+(K29-INT(K29))*100,"")</f>
        <v>44</v>
      </c>
      <c r="M29" s="24">
        <f>IF(G29&lt;&gt;"",(25*G29)/MAX(G$5:G$266),"")</f>
        <v>22</v>
      </c>
      <c r="N29" s="24">
        <f>IF(I29&lt;&gt;"",IF(I29=0,0,(10*I29)/MAX(I$5:I$266)),"")</f>
        <v>9.4</v>
      </c>
      <c r="O29" s="24">
        <f>IF(L29&lt;&gt;"",60/(MAX(L$5:L$266)-SMALL(L$5:L$266,COUNTIF(L$5:L$266,"&lt;=0")+1))*(MAX(L$5:L$266)-L29),"0")</f>
        <v>59.57559681697613</v>
      </c>
      <c r="P29" s="24">
        <f>M29+N29+O29</f>
        <v>90.975596816976122</v>
      </c>
      <c r="Q29" s="17"/>
      <c r="R29" s="42"/>
      <c r="S29" s="38"/>
      <c r="T29" s="38"/>
    </row>
    <row r="30" spans="1:20" ht="31.5" x14ac:dyDescent="0.25">
      <c r="A30" s="1">
        <v>26</v>
      </c>
      <c r="B30" s="51" t="s">
        <v>690</v>
      </c>
      <c r="C30" s="45"/>
      <c r="D30" s="52" t="s">
        <v>671</v>
      </c>
      <c r="E30" s="46">
        <v>5</v>
      </c>
      <c r="F30" s="52" t="s">
        <v>672</v>
      </c>
      <c r="G30" s="85">
        <v>22</v>
      </c>
      <c r="H30" s="41"/>
      <c r="I30" s="85">
        <v>9.5</v>
      </c>
      <c r="J30" s="41"/>
      <c r="K30" s="85">
        <v>0.49</v>
      </c>
      <c r="L30" s="41">
        <f>IF(K30&lt;&gt;"",INT(K30)*60+(K30-INT(K30))*100,"")</f>
        <v>49</v>
      </c>
      <c r="M30" s="24">
        <f>IF(G30&lt;&gt;"",(25*G30)/MAX(G$5:G$266),"")</f>
        <v>22</v>
      </c>
      <c r="N30" s="24">
        <f>IF(I30&lt;&gt;"",IF(I30=0,0,(10*I30)/MAX(I$5:I$266)),"")</f>
        <v>9.5</v>
      </c>
      <c r="O30" s="24">
        <f>IF(L30&lt;&gt;"",60/(MAX(L$5:L$266)-SMALL(L$5:L$266,COUNTIF(L$5:L$266,"&lt;=0")+1))*(MAX(L$5:L$266)-L30),"0")</f>
        <v>59.442970822281168</v>
      </c>
      <c r="P30" s="24">
        <f>M30+N30+O30</f>
        <v>90.942970822281168</v>
      </c>
      <c r="Q30" s="17"/>
      <c r="R30" s="42"/>
      <c r="S30" s="38"/>
      <c r="T30" s="38"/>
    </row>
    <row r="31" spans="1:20" ht="31.5" x14ac:dyDescent="0.25">
      <c r="A31" s="4">
        <v>27</v>
      </c>
      <c r="B31" s="52" t="s">
        <v>218</v>
      </c>
      <c r="C31" s="45"/>
      <c r="D31" s="52" t="s">
        <v>210</v>
      </c>
      <c r="E31" s="46">
        <v>5</v>
      </c>
      <c r="F31" s="52" t="s">
        <v>213</v>
      </c>
      <c r="G31" s="85">
        <v>22</v>
      </c>
      <c r="H31" s="41"/>
      <c r="I31" s="85">
        <v>9.5</v>
      </c>
      <c r="J31" s="41"/>
      <c r="K31" s="85">
        <v>0.56999999999999995</v>
      </c>
      <c r="L31" s="41">
        <f>IF(K31&lt;&gt;"",INT(K31)*60+(K31-INT(K31))*100,"")</f>
        <v>56.999999999999993</v>
      </c>
      <c r="M31" s="24">
        <f>IF(G31&lt;&gt;"",(25*G31)/MAX(G$5:G$266),"")</f>
        <v>22</v>
      </c>
      <c r="N31" s="24">
        <f>IF(I31&lt;&gt;"",IF(I31=0,0,(10*I31)/MAX(I$5:I$266)),"")</f>
        <v>9.5</v>
      </c>
      <c r="O31" s="24">
        <f>IF(L31&lt;&gt;"",60/(MAX(L$5:L$266)-SMALL(L$5:L$266,COUNTIF(L$5:L$266,"&lt;=0")+1))*(MAX(L$5:L$266)-L31),"0")</f>
        <v>59.230769230769234</v>
      </c>
      <c r="P31" s="24">
        <f>M31+N31+O31</f>
        <v>90.730769230769226</v>
      </c>
      <c r="Q31" s="17"/>
      <c r="R31" s="42"/>
      <c r="S31" s="38"/>
      <c r="T31" s="38"/>
    </row>
    <row r="32" spans="1:20" ht="34.5" customHeight="1" x14ac:dyDescent="0.25">
      <c r="A32" s="4">
        <v>28</v>
      </c>
      <c r="B32" s="50" t="s">
        <v>295</v>
      </c>
      <c r="C32" s="45"/>
      <c r="D32" s="52" t="s">
        <v>1437</v>
      </c>
      <c r="E32" s="46">
        <v>5</v>
      </c>
      <c r="F32" s="52" t="s">
        <v>297</v>
      </c>
      <c r="G32" s="85">
        <v>23</v>
      </c>
      <c r="H32" s="41"/>
      <c r="I32" s="85">
        <v>9</v>
      </c>
      <c r="J32" s="41"/>
      <c r="K32" s="85">
        <v>1.19</v>
      </c>
      <c r="L32" s="41">
        <f>IF(K32&lt;&gt;"",INT(K32)*60+(K32-INT(K32))*100,"")</f>
        <v>79</v>
      </c>
      <c r="M32" s="24">
        <f>IF(G32&lt;&gt;"",(25*G32)/MAX(G$5:G$266),"")</f>
        <v>23</v>
      </c>
      <c r="N32" s="24">
        <f>IF(I32&lt;&gt;"",IF(I32=0,0,(10*I32)/MAX(I$5:I$266)),"")</f>
        <v>9</v>
      </c>
      <c r="O32" s="24">
        <f>IF(L32&lt;&gt;"",60/(MAX(L$5:L$266)-SMALL(L$5:L$266,COUNTIF(L$5:L$266,"&lt;=0")+1))*(MAX(L$5:L$266)-L32),"0")</f>
        <v>58.647214854111411</v>
      </c>
      <c r="P32" s="24">
        <f>M32+N32+O32</f>
        <v>90.647214854111411</v>
      </c>
      <c r="Q32" s="17"/>
      <c r="R32" s="42"/>
      <c r="S32" s="38"/>
      <c r="T32" s="38"/>
    </row>
    <row r="33" spans="1:20" ht="31.5" x14ac:dyDescent="0.25">
      <c r="A33" s="1">
        <v>29</v>
      </c>
      <c r="B33" s="57" t="s">
        <v>696</v>
      </c>
      <c r="C33" s="45"/>
      <c r="D33" s="52" t="s">
        <v>671</v>
      </c>
      <c r="E33" s="46">
        <v>6</v>
      </c>
      <c r="F33" s="52" t="s">
        <v>685</v>
      </c>
      <c r="G33" s="85">
        <v>21</v>
      </c>
      <c r="H33" s="41"/>
      <c r="I33" s="85">
        <v>10</v>
      </c>
      <c r="J33" s="41"/>
      <c r="K33" s="85">
        <v>0.45</v>
      </c>
      <c r="L33" s="41">
        <f>IF(K33&lt;&gt;"",INT(K33)*60+(K33-INT(K33))*100,"")</f>
        <v>45</v>
      </c>
      <c r="M33" s="24">
        <f>IF(G33&lt;&gt;"",(25*G33)/MAX(G$5:G$266),"")</f>
        <v>21</v>
      </c>
      <c r="N33" s="24">
        <f>IF(I33&lt;&gt;"",IF(I33=0,0,(10*I33)/MAX(I$5:I$266)),"")</f>
        <v>10</v>
      </c>
      <c r="O33" s="24">
        <f>IF(L33&lt;&gt;"",60/(MAX(L$5:L$266)-SMALL(L$5:L$266,COUNTIF(L$5:L$266,"&lt;=0")+1))*(MAX(L$5:L$266)-L33),"0")</f>
        <v>59.549071618037139</v>
      </c>
      <c r="P33" s="24">
        <f>M33+N33+O33</f>
        <v>90.549071618037146</v>
      </c>
      <c r="Q33" s="17"/>
      <c r="R33" s="42"/>
      <c r="S33" s="38"/>
      <c r="T33" s="38"/>
    </row>
    <row r="34" spans="1:20" ht="31.5" x14ac:dyDescent="0.25">
      <c r="A34" s="1">
        <v>30</v>
      </c>
      <c r="B34" s="57" t="s">
        <v>1109</v>
      </c>
      <c r="C34" s="88"/>
      <c r="D34" s="57" t="s">
        <v>1043</v>
      </c>
      <c r="E34" s="89">
        <v>6</v>
      </c>
      <c r="F34" s="57" t="s">
        <v>1063</v>
      </c>
      <c r="G34" s="85">
        <v>21</v>
      </c>
      <c r="H34" s="13"/>
      <c r="I34" s="85">
        <v>10</v>
      </c>
      <c r="J34" s="13"/>
      <c r="K34" s="67">
        <v>0.47</v>
      </c>
      <c r="L34" s="41">
        <f>IF(K34&lt;&gt;"",INT(K34)*60+(K34-INT(K34))*100,"")</f>
        <v>47</v>
      </c>
      <c r="M34" s="24">
        <f>IF(G34&lt;&gt;"",(25*G34)/MAX(G$5:G$266),"")</f>
        <v>21</v>
      </c>
      <c r="N34" s="24">
        <f>IF(I34&lt;&gt;"",IF(I34=0,0,(10*I34)/MAX(I$5:I$266)),"")</f>
        <v>10</v>
      </c>
      <c r="O34" s="24">
        <f>IF(L34&lt;&gt;"",60/(MAX(L$5:L$266)-SMALL(L$5:L$266,COUNTIF(L$5:L$266,"&lt;=0")+1))*(MAX(L$5:L$266)-L34),"0")</f>
        <v>59.496021220159157</v>
      </c>
      <c r="P34" s="24">
        <f>M34+N34+O34</f>
        <v>90.49602122015915</v>
      </c>
      <c r="Q34" s="17"/>
      <c r="R34" s="42"/>
      <c r="S34" s="38"/>
      <c r="T34" s="38"/>
    </row>
    <row r="35" spans="1:20" ht="31.5" x14ac:dyDescent="0.25">
      <c r="A35" s="1">
        <v>31</v>
      </c>
      <c r="B35" s="57" t="s">
        <v>1297</v>
      </c>
      <c r="C35" s="45"/>
      <c r="D35" s="52" t="s">
        <v>1296</v>
      </c>
      <c r="E35" s="46">
        <v>5</v>
      </c>
      <c r="F35" s="52" t="s">
        <v>1289</v>
      </c>
      <c r="G35" s="85">
        <v>22</v>
      </c>
      <c r="H35" s="13"/>
      <c r="I35" s="85">
        <v>9.5</v>
      </c>
      <c r="J35" s="13"/>
      <c r="K35" s="85">
        <v>1.06</v>
      </c>
      <c r="L35" s="41">
        <f>IF(K35&lt;&gt;"",INT(K35)*60+(K35-INT(K35))*100,"")</f>
        <v>66</v>
      </c>
      <c r="M35" s="24">
        <f>IF(G35&lt;&gt;"",(25*G35)/MAX(G$5:G$266),"")</f>
        <v>22</v>
      </c>
      <c r="N35" s="24">
        <f>IF(I35&lt;&gt;"",IF(I35=0,0,(10*I35)/MAX(I$5:I$266)),"")</f>
        <v>9.5</v>
      </c>
      <c r="O35" s="24">
        <f>IF(L35&lt;&gt;"",60/(MAX(L$5:L$266)-SMALL(L$5:L$266,COUNTIF(L$5:L$266,"&lt;=0")+1))*(MAX(L$5:L$266)-L35),"0")</f>
        <v>58.992042440318308</v>
      </c>
      <c r="P35" s="24">
        <f>M35+N35+O35</f>
        <v>90.492042440318301</v>
      </c>
      <c r="Q35" s="17"/>
      <c r="R35" s="42"/>
      <c r="S35" s="38"/>
      <c r="T35" s="38"/>
    </row>
    <row r="36" spans="1:20" ht="33" customHeight="1" x14ac:dyDescent="0.25">
      <c r="A36" s="1">
        <v>32</v>
      </c>
      <c r="B36" s="65" t="s">
        <v>1106</v>
      </c>
      <c r="C36" s="43"/>
      <c r="D36" s="65" t="s">
        <v>1043</v>
      </c>
      <c r="E36" s="67">
        <v>6</v>
      </c>
      <c r="F36" s="65" t="s">
        <v>1071</v>
      </c>
      <c r="G36" s="85">
        <v>21</v>
      </c>
      <c r="H36" s="13"/>
      <c r="I36" s="85">
        <v>10</v>
      </c>
      <c r="J36" s="13"/>
      <c r="K36" s="85">
        <v>0.52</v>
      </c>
      <c r="L36" s="41">
        <f>IF(K36&lt;&gt;"",INT(K36)*60+(K36-INT(K36))*100,"")</f>
        <v>52</v>
      </c>
      <c r="M36" s="24">
        <f>IF(G36&lt;&gt;"",(25*G36)/MAX(G$5:G$266),"")</f>
        <v>21</v>
      </c>
      <c r="N36" s="24">
        <f>IF(I36&lt;&gt;"",IF(I36=0,0,(10*I36)/MAX(I$5:I$266)),"")</f>
        <v>10</v>
      </c>
      <c r="O36" s="24">
        <f>IF(L36&lt;&gt;"",60/(MAX(L$5:L$266)-SMALL(L$5:L$266,COUNTIF(L$5:L$266,"&lt;=0")+1))*(MAX(L$5:L$266)-L36),"0")</f>
        <v>59.363395225464195</v>
      </c>
      <c r="P36" s="24">
        <f>M36+N36+O36</f>
        <v>90.363395225464188</v>
      </c>
      <c r="Q36" s="17"/>
      <c r="R36" s="42"/>
      <c r="S36" s="38"/>
      <c r="T36" s="38"/>
    </row>
    <row r="37" spans="1:20" ht="31.5" x14ac:dyDescent="0.25">
      <c r="A37" s="1">
        <v>33</v>
      </c>
      <c r="B37" s="57" t="s">
        <v>1230</v>
      </c>
      <c r="C37" s="90"/>
      <c r="D37" s="52" t="s">
        <v>1217</v>
      </c>
      <c r="E37" s="46">
        <v>5</v>
      </c>
      <c r="F37" s="52" t="s">
        <v>1218</v>
      </c>
      <c r="G37" s="46">
        <v>24</v>
      </c>
      <c r="H37" s="1"/>
      <c r="I37" s="46">
        <v>8</v>
      </c>
      <c r="J37" s="1"/>
      <c r="K37" s="89">
        <v>1.31</v>
      </c>
      <c r="L37" s="41">
        <f>IF(K37&lt;&gt;"",INT(K37)*60+(K37-INT(K37))*100,"")</f>
        <v>91</v>
      </c>
      <c r="M37" s="24">
        <f>IF(G37&lt;&gt;"",(25*G37)/MAX(G$5:G$266),"")</f>
        <v>24</v>
      </c>
      <c r="N37" s="24">
        <f>IF(I37&lt;&gt;"",IF(I37=0,0,(10*I37)/MAX(I$5:I$266)),"")</f>
        <v>8</v>
      </c>
      <c r="O37" s="24">
        <f>IF(L37&lt;&gt;"",60/(MAX(L$5:L$266)-SMALL(L$5:L$266,COUNTIF(L$5:L$266,"&lt;=0")+1))*(MAX(L$5:L$266)-L37),"0")</f>
        <v>58.328912466843505</v>
      </c>
      <c r="P37" s="24">
        <f>M37+N37+O37</f>
        <v>90.328912466843505</v>
      </c>
      <c r="Q37" s="17"/>
      <c r="R37" s="42"/>
      <c r="S37" s="38"/>
      <c r="T37" s="38"/>
    </row>
    <row r="38" spans="1:20" ht="31.5" x14ac:dyDescent="0.25">
      <c r="A38" s="1">
        <v>34</v>
      </c>
      <c r="B38" s="57" t="s">
        <v>1329</v>
      </c>
      <c r="C38" s="45"/>
      <c r="D38" s="52" t="s">
        <v>1321</v>
      </c>
      <c r="E38" s="46">
        <v>5</v>
      </c>
      <c r="F38" s="52" t="s">
        <v>1322</v>
      </c>
      <c r="G38" s="85">
        <v>24</v>
      </c>
      <c r="H38" s="13"/>
      <c r="I38" s="85">
        <v>8</v>
      </c>
      <c r="J38" s="13"/>
      <c r="K38" s="85">
        <v>1.32</v>
      </c>
      <c r="L38" s="41">
        <f>IF(K38&lt;&gt;"",INT(K38)*60+(K38-INT(K38))*100,"")</f>
        <v>92</v>
      </c>
      <c r="M38" s="24">
        <f>IF(G38&lt;&gt;"",(25*G38)/MAX(G$5:G$266),"")</f>
        <v>24</v>
      </c>
      <c r="N38" s="24">
        <f>IF(I38&lt;&gt;"",IF(I38=0,0,(10*I38)/MAX(I$5:I$266)),"")</f>
        <v>8</v>
      </c>
      <c r="O38" s="24">
        <f>IF(L38&lt;&gt;"",60/(MAX(L$5:L$266)-SMALL(L$5:L$266,COUNTIF(L$5:L$266,"&lt;=0")+1))*(MAX(L$5:L$266)-L38),"0")</f>
        <v>58.302387267904514</v>
      </c>
      <c r="P38" s="24">
        <f>M38+N38+O38</f>
        <v>90.302387267904521</v>
      </c>
      <c r="Q38" s="17"/>
      <c r="R38" s="42"/>
      <c r="S38" s="38"/>
      <c r="T38" s="38"/>
    </row>
    <row r="39" spans="1:20" ht="31.5" x14ac:dyDescent="0.25">
      <c r="A39" s="4">
        <v>35</v>
      </c>
      <c r="B39" s="50" t="s">
        <v>300</v>
      </c>
      <c r="C39" s="45"/>
      <c r="D39" s="52" t="s">
        <v>1437</v>
      </c>
      <c r="E39" s="46">
        <v>5</v>
      </c>
      <c r="F39" s="52" t="s">
        <v>297</v>
      </c>
      <c r="G39" s="85">
        <v>23</v>
      </c>
      <c r="H39" s="41"/>
      <c r="I39" s="85">
        <v>8</v>
      </c>
      <c r="J39" s="41"/>
      <c r="K39" s="85">
        <v>0.56999999999999995</v>
      </c>
      <c r="L39" s="41">
        <f>IF(K39&lt;&gt;"",INT(K39)*60+(K39-INT(K39))*100,"")</f>
        <v>56.999999999999993</v>
      </c>
      <c r="M39" s="24">
        <f>IF(G39&lt;&gt;"",(25*G39)/MAX(G$5:G$266),"")</f>
        <v>23</v>
      </c>
      <c r="N39" s="24">
        <f>IF(I39&lt;&gt;"",IF(I39=0,0,(10*I39)/MAX(I$5:I$266)),"")</f>
        <v>8</v>
      </c>
      <c r="O39" s="24">
        <f>IF(L39&lt;&gt;"",60/(MAX(L$5:L$266)-SMALL(L$5:L$266,COUNTIF(L$5:L$266,"&lt;=0")+1))*(MAX(L$5:L$266)-L39),"0")</f>
        <v>59.230769230769234</v>
      </c>
      <c r="P39" s="24">
        <f>M39+N39+O39</f>
        <v>90.230769230769226</v>
      </c>
      <c r="Q39" s="17"/>
      <c r="R39" s="42"/>
      <c r="S39" s="38"/>
      <c r="T39" s="38"/>
    </row>
    <row r="40" spans="1:20" ht="47.25" x14ac:dyDescent="0.25">
      <c r="A40" s="4">
        <v>36</v>
      </c>
      <c r="B40" s="91" t="s">
        <v>96</v>
      </c>
      <c r="C40" s="45"/>
      <c r="D40" s="52" t="s">
        <v>97</v>
      </c>
      <c r="E40" s="46">
        <v>5</v>
      </c>
      <c r="F40" s="52" t="s">
        <v>98</v>
      </c>
      <c r="G40" s="41">
        <v>22</v>
      </c>
      <c r="H40" s="41"/>
      <c r="I40" s="41">
        <v>8.6</v>
      </c>
      <c r="J40" s="41"/>
      <c r="K40" s="85">
        <v>0.43</v>
      </c>
      <c r="L40" s="41">
        <f>IF(K40&lt;&gt;"",INT(K40)*60+(K40-INT(K40))*100,"")</f>
        <v>43</v>
      </c>
      <c r="M40" s="24">
        <f>IF(G40&lt;&gt;"",(25*G40)/MAX(G$5:G$266),"")</f>
        <v>22</v>
      </c>
      <c r="N40" s="24">
        <f>IF(I40&lt;&gt;"",IF(I40=0,0,(10*I40)/MAX(I$5:I$266)),"")</f>
        <v>8.6</v>
      </c>
      <c r="O40" s="24">
        <f>IF(L40&lt;&gt;"",60/(MAX(L$5:L$266)-SMALL(L$5:L$266,COUNTIF(L$5:L$266,"&lt;=0")+1))*(MAX(L$5:L$266)-L40),"0")</f>
        <v>59.602122015915121</v>
      </c>
      <c r="P40" s="24">
        <f>M40+N40+O40</f>
        <v>90.202122015915123</v>
      </c>
      <c r="Q40" s="17"/>
      <c r="R40" s="42"/>
      <c r="S40" s="38"/>
      <c r="T40" s="38"/>
    </row>
    <row r="41" spans="1:20" ht="31.5" x14ac:dyDescent="0.25">
      <c r="A41" s="1">
        <v>37</v>
      </c>
      <c r="B41" s="52" t="s">
        <v>1238</v>
      </c>
      <c r="C41" s="71"/>
      <c r="D41" s="52" t="s">
        <v>1217</v>
      </c>
      <c r="E41" s="46">
        <v>6</v>
      </c>
      <c r="F41" s="52" t="s">
        <v>1220</v>
      </c>
      <c r="G41" s="46">
        <v>23</v>
      </c>
      <c r="H41" s="1"/>
      <c r="I41" s="46">
        <v>9</v>
      </c>
      <c r="J41" s="1"/>
      <c r="K41" s="46">
        <v>1.4</v>
      </c>
      <c r="L41" s="41">
        <f>IF(K41&lt;&gt;"",INT(K41)*60+(K41-INT(K41))*100,"")</f>
        <v>100</v>
      </c>
      <c r="M41" s="24">
        <f>IF(G41&lt;&gt;"",(25*G41)/MAX(G$5:G$266),"")</f>
        <v>23</v>
      </c>
      <c r="N41" s="24">
        <f>IF(I41&lt;&gt;"",IF(I41=0,0,(10*I41)/MAX(I$5:I$266)),"")</f>
        <v>9</v>
      </c>
      <c r="O41" s="24">
        <f>IF(L41&lt;&gt;"",60/(MAX(L$5:L$266)-SMALL(L$5:L$266,COUNTIF(L$5:L$266,"&lt;=0")+1))*(MAX(L$5:L$266)-L41),"0")</f>
        <v>58.090185676392572</v>
      </c>
      <c r="P41" s="24">
        <f>M41+N41+O41</f>
        <v>90.090185676392565</v>
      </c>
      <c r="Q41" s="17"/>
      <c r="R41" s="42"/>
      <c r="S41" s="38"/>
      <c r="T41" s="38"/>
    </row>
    <row r="42" spans="1:20" ht="31.5" x14ac:dyDescent="0.25">
      <c r="A42" s="1">
        <v>38</v>
      </c>
      <c r="B42" s="57" t="s">
        <v>1231</v>
      </c>
      <c r="C42" s="71"/>
      <c r="D42" s="52" t="s">
        <v>1217</v>
      </c>
      <c r="E42" s="46">
        <v>5</v>
      </c>
      <c r="F42" s="52" t="s">
        <v>1218</v>
      </c>
      <c r="G42" s="46">
        <v>23</v>
      </c>
      <c r="H42" s="1"/>
      <c r="I42" s="46">
        <v>8.5</v>
      </c>
      <c r="J42" s="1"/>
      <c r="K42" s="46">
        <v>1.23</v>
      </c>
      <c r="L42" s="41">
        <f>IF(K42&lt;&gt;"",INT(K42)*60+(K42-INT(K42))*100,"")</f>
        <v>83</v>
      </c>
      <c r="M42" s="24">
        <f>IF(G42&lt;&gt;"",(25*G42)/MAX(G$5:G$266),"")</f>
        <v>23</v>
      </c>
      <c r="N42" s="24">
        <f>IF(I42&lt;&gt;"",IF(I42=0,0,(10*I42)/MAX(I$5:I$266)),"")</f>
        <v>8.5</v>
      </c>
      <c r="O42" s="24">
        <f>IF(L42&lt;&gt;"",60/(MAX(L$5:L$266)-SMALL(L$5:L$266,COUNTIF(L$5:L$266,"&lt;=0")+1))*(MAX(L$5:L$266)-L42),"0")</f>
        <v>58.54111405835544</v>
      </c>
      <c r="P42" s="24">
        <f>M42+N42+O42</f>
        <v>90.041114058355447</v>
      </c>
      <c r="Q42" s="17"/>
      <c r="R42" s="42"/>
      <c r="S42" s="38"/>
      <c r="T42" s="38"/>
    </row>
    <row r="43" spans="1:20" ht="31.5" x14ac:dyDescent="0.25">
      <c r="A43" s="1">
        <v>39</v>
      </c>
      <c r="B43" s="52" t="s">
        <v>1181</v>
      </c>
      <c r="C43" s="60"/>
      <c r="D43" s="52" t="s">
        <v>1171</v>
      </c>
      <c r="E43" s="43">
        <v>6</v>
      </c>
      <c r="F43" s="52" t="s">
        <v>1172</v>
      </c>
      <c r="G43" s="85">
        <v>21</v>
      </c>
      <c r="H43" s="13"/>
      <c r="I43" s="85">
        <v>9.8000000000000007</v>
      </c>
      <c r="J43" s="13"/>
      <c r="K43" s="67">
        <v>1.1000000000000001</v>
      </c>
      <c r="L43" s="41">
        <f>IF(K43&lt;&gt;"",INT(K43)*60+(K43-INT(K43))*100,"")</f>
        <v>70.000000000000014</v>
      </c>
      <c r="M43" s="24">
        <f>IF(G43&lt;&gt;"",(25*G43)/MAX(G$5:G$266),"")</f>
        <v>21</v>
      </c>
      <c r="N43" s="24">
        <f>IF(I43&lt;&gt;"",IF(I43=0,0,(10*I43)/MAX(I$5:I$266)),"")</f>
        <v>9.8000000000000007</v>
      </c>
      <c r="O43" s="24">
        <f>IF(L43&lt;&gt;"",60/(MAX(L$5:L$266)-SMALL(L$5:L$266,COUNTIF(L$5:L$266,"&lt;=0")+1))*(MAX(L$5:L$266)-L43),"0")</f>
        <v>58.885941644562337</v>
      </c>
      <c r="P43" s="24">
        <f>M43+N43+O43</f>
        <v>89.685941644562334</v>
      </c>
      <c r="Q43" s="17"/>
      <c r="R43" s="42"/>
      <c r="S43" s="38"/>
      <c r="T43" s="38"/>
    </row>
    <row r="44" spans="1:20" ht="31.5" x14ac:dyDescent="0.25">
      <c r="A44" s="1">
        <v>40</v>
      </c>
      <c r="B44" s="57" t="s">
        <v>493</v>
      </c>
      <c r="C44" s="45"/>
      <c r="D44" s="52" t="s">
        <v>1440</v>
      </c>
      <c r="E44" s="46">
        <v>6</v>
      </c>
      <c r="F44" s="52" t="s">
        <v>474</v>
      </c>
      <c r="G44" s="85">
        <v>21.5</v>
      </c>
      <c r="H44" s="41"/>
      <c r="I44" s="85">
        <v>9.8000000000000007</v>
      </c>
      <c r="J44" s="41"/>
      <c r="K44" s="85">
        <v>1.37</v>
      </c>
      <c r="L44" s="41">
        <f>IF(K44&lt;&gt;"",INT(K44)*60+(K44-INT(K44))*100,"")</f>
        <v>97.000000000000014</v>
      </c>
      <c r="M44" s="24">
        <f>IF(G44&lt;&gt;"",(25*G44)/MAX(G$5:G$266),"")</f>
        <v>21.5</v>
      </c>
      <c r="N44" s="24">
        <f>IF(I44&lt;&gt;"",IF(I44=0,0,(10*I44)/MAX(I$5:I$266)),"")</f>
        <v>9.8000000000000007</v>
      </c>
      <c r="O44" s="24">
        <f>IF(L44&lt;&gt;"",60/(MAX(L$5:L$266)-SMALL(L$5:L$266,COUNTIF(L$5:L$266,"&lt;=0")+1))*(MAX(L$5:L$266)-L44),"0")</f>
        <v>58.169761273209552</v>
      </c>
      <c r="P44" s="24">
        <f>M44+N44+O44</f>
        <v>89.469761273209556</v>
      </c>
      <c r="Q44" s="17"/>
      <c r="R44" s="42"/>
      <c r="S44" s="38"/>
      <c r="T44" s="38"/>
    </row>
    <row r="45" spans="1:20" ht="31.5" x14ac:dyDescent="0.25">
      <c r="A45" s="1">
        <v>41</v>
      </c>
      <c r="B45" s="57" t="s">
        <v>499</v>
      </c>
      <c r="C45" s="92"/>
      <c r="D45" s="54" t="s">
        <v>1440</v>
      </c>
      <c r="E45" s="89">
        <v>6</v>
      </c>
      <c r="F45" s="52" t="s">
        <v>474</v>
      </c>
      <c r="G45" s="85">
        <v>21</v>
      </c>
      <c r="H45" s="41"/>
      <c r="I45" s="85">
        <v>9.9</v>
      </c>
      <c r="J45" s="41"/>
      <c r="K45" s="67">
        <v>1.25</v>
      </c>
      <c r="L45" s="41">
        <f>IF(K45&lt;&gt;"",INT(K45)*60+(K45-INT(K45))*100,"")</f>
        <v>85</v>
      </c>
      <c r="M45" s="24">
        <f>IF(G45&lt;&gt;"",(25*G45)/MAX(G$5:G$266),"")</f>
        <v>21</v>
      </c>
      <c r="N45" s="24">
        <f>IF(I45&lt;&gt;"",IF(I45=0,0,(10*I45)/MAX(I$5:I$266)),"")</f>
        <v>9.9</v>
      </c>
      <c r="O45" s="24">
        <f>IF(L45&lt;&gt;"",60/(MAX(L$5:L$266)-SMALL(L$5:L$266,COUNTIF(L$5:L$266,"&lt;=0")+1))*(MAX(L$5:L$266)-L45),"0")</f>
        <v>58.488063660477458</v>
      </c>
      <c r="P45" s="24">
        <f>M45+N45+O45</f>
        <v>89.388063660477457</v>
      </c>
      <c r="Q45" s="17"/>
      <c r="R45" s="42"/>
      <c r="S45" s="38"/>
      <c r="T45" s="38"/>
    </row>
    <row r="46" spans="1:20" ht="31.5" x14ac:dyDescent="0.25">
      <c r="A46" s="1">
        <v>42</v>
      </c>
      <c r="B46" s="65" t="s">
        <v>1105</v>
      </c>
      <c r="C46" s="43"/>
      <c r="D46" s="83" t="s">
        <v>1043</v>
      </c>
      <c r="E46" s="67">
        <v>6</v>
      </c>
      <c r="F46" s="65" t="s">
        <v>1071</v>
      </c>
      <c r="G46" s="85">
        <v>20</v>
      </c>
      <c r="H46" s="13"/>
      <c r="I46" s="85">
        <v>9.6999999999999993</v>
      </c>
      <c r="J46" s="13"/>
      <c r="K46" s="85">
        <v>0.5</v>
      </c>
      <c r="L46" s="41">
        <f>IF(K46&lt;&gt;"",INT(K46)*60+(K46-INT(K46))*100,"")</f>
        <v>50</v>
      </c>
      <c r="M46" s="24">
        <f>IF(G46&lt;&gt;"",(25*G46)/MAX(G$5:G$266),"")</f>
        <v>20</v>
      </c>
      <c r="N46" s="24">
        <f>IF(I46&lt;&gt;"",IF(I46=0,0,(10*I46)/MAX(I$5:I$266)),"")</f>
        <v>9.6999999999999993</v>
      </c>
      <c r="O46" s="24">
        <f>IF(L46&lt;&gt;"",60/(MAX(L$5:L$266)-SMALL(L$5:L$266,COUNTIF(L$5:L$266,"&lt;=0")+1))*(MAX(L$5:L$266)-L46),"0")</f>
        <v>59.416445623342177</v>
      </c>
      <c r="P46" s="24">
        <f>M46+N46+O46</f>
        <v>89.116445623342173</v>
      </c>
      <c r="Q46" s="17"/>
      <c r="R46" s="42"/>
      <c r="S46" s="38"/>
      <c r="T46" s="38"/>
    </row>
    <row r="47" spans="1:20" ht="31.5" x14ac:dyDescent="0.25">
      <c r="A47" s="1">
        <v>43</v>
      </c>
      <c r="B47" s="52" t="s">
        <v>1227</v>
      </c>
      <c r="C47" s="52"/>
      <c r="D47" s="54" t="s">
        <v>1217</v>
      </c>
      <c r="E47" s="46">
        <v>5</v>
      </c>
      <c r="F47" s="52" t="s">
        <v>1218</v>
      </c>
      <c r="G47" s="46">
        <v>22</v>
      </c>
      <c r="H47" s="1"/>
      <c r="I47" s="46">
        <v>8.5</v>
      </c>
      <c r="J47" s="1"/>
      <c r="K47" s="46">
        <v>1.27</v>
      </c>
      <c r="L47" s="41">
        <f>IF(K47&lt;&gt;"",INT(K47)*60+(K47-INT(K47))*100,"")</f>
        <v>87</v>
      </c>
      <c r="M47" s="24">
        <f>IF(G47&lt;&gt;"",(25*G47)/MAX(G$5:G$266),"")</f>
        <v>22</v>
      </c>
      <c r="N47" s="24">
        <f>IF(I47&lt;&gt;"",IF(I47=0,0,(10*I47)/MAX(I$5:I$266)),"")</f>
        <v>8.5</v>
      </c>
      <c r="O47" s="24">
        <f>IF(L47&lt;&gt;"",60/(MAX(L$5:L$266)-SMALL(L$5:L$266,COUNTIF(L$5:L$266,"&lt;=0")+1))*(MAX(L$5:L$266)-L47),"0")</f>
        <v>58.435013262599469</v>
      </c>
      <c r="P47" s="24">
        <f>M47+N47+O47</f>
        <v>88.935013262599469</v>
      </c>
      <c r="Q47" s="17"/>
      <c r="R47" s="42"/>
      <c r="S47" s="38"/>
      <c r="T47" s="38"/>
    </row>
    <row r="48" spans="1:20" ht="31.5" x14ac:dyDescent="0.25">
      <c r="A48" s="4">
        <v>44</v>
      </c>
      <c r="B48" s="93" t="s">
        <v>244</v>
      </c>
      <c r="C48" s="94"/>
      <c r="D48" s="95" t="s">
        <v>240</v>
      </c>
      <c r="E48" s="96">
        <v>5</v>
      </c>
      <c r="F48" s="97" t="s">
        <v>241</v>
      </c>
      <c r="G48" s="98">
        <v>21</v>
      </c>
      <c r="H48" s="98"/>
      <c r="I48" s="98">
        <v>8.5</v>
      </c>
      <c r="J48" s="41"/>
      <c r="K48" s="98">
        <v>0.52</v>
      </c>
      <c r="L48" s="41">
        <f>IF(K48&lt;&gt;"",INT(K48)*60+(K48-INT(K48))*100,"")</f>
        <v>52</v>
      </c>
      <c r="M48" s="24">
        <f>IF(G48&lt;&gt;"",(25*G48)/MAX(G$5:G$266),"")</f>
        <v>21</v>
      </c>
      <c r="N48" s="24">
        <f>IF(I48&lt;&gt;"",IF(I48=0,0,(10*I48)/MAX(I$5:I$266)),"")</f>
        <v>8.5</v>
      </c>
      <c r="O48" s="24">
        <f>IF(L48&lt;&gt;"",60/(MAX(L$5:L$266)-SMALL(L$5:L$266,COUNTIF(L$5:L$266,"&lt;=0")+1))*(MAX(L$5:L$266)-L48),"0")</f>
        <v>59.363395225464195</v>
      </c>
      <c r="P48" s="24">
        <f>M48+N48+O48</f>
        <v>88.863395225464188</v>
      </c>
      <c r="Q48" s="17"/>
      <c r="R48" s="42"/>
      <c r="S48" s="38"/>
      <c r="T48" s="38"/>
    </row>
    <row r="49" spans="1:29" ht="40.5" customHeight="1" x14ac:dyDescent="0.25">
      <c r="A49" s="1">
        <v>45</v>
      </c>
      <c r="B49" s="57" t="s">
        <v>244</v>
      </c>
      <c r="C49" s="45"/>
      <c r="D49" s="54" t="s">
        <v>240</v>
      </c>
      <c r="E49" s="55">
        <v>5</v>
      </c>
      <c r="F49" s="52" t="s">
        <v>241</v>
      </c>
      <c r="G49" s="85">
        <v>21</v>
      </c>
      <c r="H49" s="13"/>
      <c r="I49" s="85">
        <v>8.5</v>
      </c>
      <c r="J49" s="13"/>
      <c r="K49" s="67">
        <v>0.52</v>
      </c>
      <c r="L49" s="41">
        <f>IF(K49&lt;&gt;"",INT(K49)*60+(K49-INT(K49))*100,"")</f>
        <v>52</v>
      </c>
      <c r="M49" s="24">
        <f>IF(G49&lt;&gt;"",(25*G49)/MAX(G$5:G$266),"")</f>
        <v>21</v>
      </c>
      <c r="N49" s="24">
        <f>IF(I49&lt;&gt;"",IF(I49=0,0,(10*I49)/MAX(I$5:I$266)),"")</f>
        <v>8.5</v>
      </c>
      <c r="O49" s="24">
        <f>IF(L49&lt;&gt;"",60/(MAX(L$5:L$266)-SMALL(L$5:L$266,COUNTIF(L$5:L$266,"&lt;=0")+1))*(MAX(L$5:L$266)-L49),"0")</f>
        <v>59.363395225464195</v>
      </c>
      <c r="P49" s="24">
        <f>M49+N49+O49</f>
        <v>88.863395225464188</v>
      </c>
      <c r="Q49" s="17"/>
      <c r="R49" s="42"/>
      <c r="S49" s="38"/>
      <c r="T49" s="38"/>
    </row>
    <row r="50" spans="1:29" ht="31.5" x14ac:dyDescent="0.25">
      <c r="A50" s="1">
        <v>46</v>
      </c>
      <c r="B50" s="57" t="s">
        <v>830</v>
      </c>
      <c r="C50" s="99"/>
      <c r="D50" s="52" t="s">
        <v>826</v>
      </c>
      <c r="E50" s="46">
        <v>6</v>
      </c>
      <c r="F50" s="52" t="s">
        <v>827</v>
      </c>
      <c r="G50" s="85">
        <v>21</v>
      </c>
      <c r="H50" s="13"/>
      <c r="I50" s="85">
        <v>8.5</v>
      </c>
      <c r="J50" s="13"/>
      <c r="K50" s="85">
        <v>0.55000000000000004</v>
      </c>
      <c r="L50" s="41">
        <f>IF(K50&lt;&gt;"",INT(K50)*60+(K50-INT(K50))*100,"")</f>
        <v>55.000000000000007</v>
      </c>
      <c r="M50" s="24">
        <f>IF(G50&lt;&gt;"",(25*G50)/MAX(G$5:G$266),"")</f>
        <v>21</v>
      </c>
      <c r="N50" s="24">
        <f>IF(I50&lt;&gt;"",IF(I50=0,0,(10*I50)/MAX(I$5:I$266)),"")</f>
        <v>8.5</v>
      </c>
      <c r="O50" s="24">
        <f>IF(L50&lt;&gt;"",60/(MAX(L$5:L$266)-SMALL(L$5:L$266,COUNTIF(L$5:L$266,"&lt;=0")+1))*(MAX(L$5:L$266)-L50),"0")</f>
        <v>59.283819628647215</v>
      </c>
      <c r="P50" s="24">
        <f>M50+N50+O50</f>
        <v>88.783819628647223</v>
      </c>
      <c r="Q50" s="17"/>
      <c r="R50" s="42"/>
      <c r="S50" s="38"/>
      <c r="T50" s="38"/>
    </row>
    <row r="51" spans="1:29" ht="31.5" x14ac:dyDescent="0.25">
      <c r="A51" s="1">
        <v>47</v>
      </c>
      <c r="B51" s="52" t="s">
        <v>494</v>
      </c>
      <c r="C51" s="45"/>
      <c r="D51" s="52" t="s">
        <v>1440</v>
      </c>
      <c r="E51" s="46">
        <v>6</v>
      </c>
      <c r="F51" s="52" t="s">
        <v>474</v>
      </c>
      <c r="G51" s="85">
        <v>21</v>
      </c>
      <c r="H51" s="41"/>
      <c r="I51" s="85">
        <v>9.6</v>
      </c>
      <c r="J51" s="41"/>
      <c r="K51" s="85">
        <v>1.39</v>
      </c>
      <c r="L51" s="41">
        <f>IF(K51&lt;&gt;"",INT(K51)*60+(K51-INT(K51))*100,"")</f>
        <v>99</v>
      </c>
      <c r="M51" s="24">
        <f>IF(G51&lt;&gt;"",(25*G51)/MAX(G$5:G$266),"")</f>
        <v>21</v>
      </c>
      <c r="N51" s="24">
        <f>IF(I51&lt;&gt;"",IF(I51=0,0,(10*I51)/MAX(I$5:I$266)),"")</f>
        <v>9.6</v>
      </c>
      <c r="O51" s="24">
        <f>IF(L51&lt;&gt;"",60/(MAX(L$5:L$266)-SMALL(L$5:L$266,COUNTIF(L$5:L$266,"&lt;=0")+1))*(MAX(L$5:L$266)-L51),"0")</f>
        <v>58.11671087533157</v>
      </c>
      <c r="P51" s="24">
        <f>M51+N51+O51</f>
        <v>88.716710875331572</v>
      </c>
      <c r="Q51" s="17"/>
      <c r="R51" s="42"/>
      <c r="S51" s="38"/>
      <c r="T51" s="38"/>
    </row>
    <row r="52" spans="1:29" ht="31.5" x14ac:dyDescent="0.25">
      <c r="A52" s="1">
        <v>48</v>
      </c>
      <c r="B52" s="52" t="s">
        <v>1234</v>
      </c>
      <c r="C52" s="71"/>
      <c r="D52" s="54" t="s">
        <v>1217</v>
      </c>
      <c r="E52" s="46">
        <v>6</v>
      </c>
      <c r="F52" s="52" t="s">
        <v>1220</v>
      </c>
      <c r="G52" s="46">
        <v>22</v>
      </c>
      <c r="H52" s="1"/>
      <c r="I52" s="46">
        <v>8</v>
      </c>
      <c r="J52" s="1"/>
      <c r="K52" s="46">
        <v>1.17</v>
      </c>
      <c r="L52" s="41">
        <f>IF(K52&lt;&gt;"",INT(K52)*60+(K52-INT(K52))*100,"")</f>
        <v>77</v>
      </c>
      <c r="M52" s="24">
        <f>IF(G52&lt;&gt;"",(25*G52)/MAX(G$5:G$266),"")</f>
        <v>22</v>
      </c>
      <c r="N52" s="24">
        <f>IF(I52&lt;&gt;"",IF(I52=0,0,(10*I52)/MAX(I$5:I$266)),"")</f>
        <v>8</v>
      </c>
      <c r="O52" s="24">
        <f>IF(L52&lt;&gt;"",60/(MAX(L$5:L$266)-SMALL(L$5:L$266,COUNTIF(L$5:L$266,"&lt;=0")+1))*(MAX(L$5:L$266)-L52),"0")</f>
        <v>58.700265251989393</v>
      </c>
      <c r="P52" s="24">
        <f>M52+N52+O52</f>
        <v>88.700265251989393</v>
      </c>
      <c r="Q52" s="17"/>
      <c r="R52" s="42"/>
      <c r="S52" s="38"/>
      <c r="T52" s="38"/>
    </row>
    <row r="53" spans="1:29" ht="31.5" x14ac:dyDescent="0.25">
      <c r="A53" s="1">
        <v>49</v>
      </c>
      <c r="B53" s="50" t="s">
        <v>426</v>
      </c>
      <c r="C53" s="48"/>
      <c r="D53" s="54" t="s">
        <v>408</v>
      </c>
      <c r="E53" s="46">
        <v>6</v>
      </c>
      <c r="F53" s="52" t="s">
        <v>415</v>
      </c>
      <c r="G53" s="85">
        <v>20</v>
      </c>
      <c r="H53" s="41"/>
      <c r="I53" s="100">
        <v>9</v>
      </c>
      <c r="J53" s="41"/>
      <c r="K53" s="101">
        <v>0.41</v>
      </c>
      <c r="L53" s="41">
        <f>IF(K53&lt;&gt;"",INT(K53)*60+(K53-INT(K53))*100,"")</f>
        <v>41</v>
      </c>
      <c r="M53" s="24">
        <f>IF(G53&lt;&gt;"",(25*G53)/MAX(G$5:G$266),"")</f>
        <v>20</v>
      </c>
      <c r="N53" s="24">
        <f>IF(I53&lt;&gt;"",IF(I53=0,0,(10*I53)/MAX(I$5:I$266)),"")</f>
        <v>9</v>
      </c>
      <c r="O53" s="24">
        <f>IF(L53&lt;&gt;"",60/(MAX(L$5:L$266)-SMALL(L$5:L$266,COUNTIF(L$5:L$266,"&lt;=0")+1))*(MAX(L$5:L$266)-L53),"0")</f>
        <v>59.655172413793103</v>
      </c>
      <c r="P53" s="24">
        <f>M53+N53+O53</f>
        <v>88.65517241379311</v>
      </c>
      <c r="Q53" s="17"/>
      <c r="R53" s="42"/>
      <c r="S53" s="38"/>
      <c r="T53" s="38"/>
    </row>
    <row r="54" spans="1:29" ht="31.5" x14ac:dyDescent="0.25">
      <c r="A54" s="1">
        <v>50</v>
      </c>
      <c r="B54" s="50" t="s">
        <v>867</v>
      </c>
      <c r="C54" s="45"/>
      <c r="D54" s="54" t="s">
        <v>861</v>
      </c>
      <c r="E54" s="46">
        <v>5</v>
      </c>
      <c r="F54" s="52" t="s">
        <v>859</v>
      </c>
      <c r="G54" s="85">
        <v>22</v>
      </c>
      <c r="H54" s="13"/>
      <c r="I54" s="85">
        <v>8</v>
      </c>
      <c r="J54" s="13"/>
      <c r="K54" s="85">
        <v>1.25</v>
      </c>
      <c r="L54" s="41">
        <f>IF(K54&lt;&gt;"",INT(K54)*60+(K54-INT(K54))*100,"")</f>
        <v>85</v>
      </c>
      <c r="M54" s="24">
        <f>IF(G54&lt;&gt;"",(25*G54)/MAX(G$5:G$266),"")</f>
        <v>22</v>
      </c>
      <c r="N54" s="24">
        <f>IF(I54&lt;&gt;"",IF(I54=0,0,(10*I54)/MAX(I$5:I$266)),"")</f>
        <v>8</v>
      </c>
      <c r="O54" s="24">
        <f>IF(L54&lt;&gt;"",60/(MAX(L$5:L$266)-SMALL(L$5:L$266,COUNTIF(L$5:L$266,"&lt;=0")+1))*(MAX(L$5:L$266)-L54),"0")</f>
        <v>58.488063660477458</v>
      </c>
      <c r="P54" s="24">
        <f>M54+N54+O54</f>
        <v>88.488063660477451</v>
      </c>
      <c r="Q54" s="17"/>
      <c r="R54" s="42"/>
      <c r="S54" s="38"/>
      <c r="T54" s="38"/>
    </row>
    <row r="55" spans="1:29" ht="31.5" x14ac:dyDescent="0.25">
      <c r="A55" s="4">
        <v>51</v>
      </c>
      <c r="B55" s="57" t="s">
        <v>344</v>
      </c>
      <c r="C55" s="45"/>
      <c r="D55" s="54" t="s">
        <v>338</v>
      </c>
      <c r="E55" s="46">
        <v>6</v>
      </c>
      <c r="F55" s="52" t="s">
        <v>343</v>
      </c>
      <c r="G55" s="85">
        <v>19</v>
      </c>
      <c r="H55" s="41"/>
      <c r="I55" s="41">
        <v>10</v>
      </c>
      <c r="J55" s="41"/>
      <c r="K55" s="41">
        <v>0.51</v>
      </c>
      <c r="L55" s="41">
        <f>IF(K55&lt;&gt;"",INT(K55)*60+(K55-INT(K55))*100,"")</f>
        <v>51</v>
      </c>
      <c r="M55" s="24">
        <f>IF(G55&lt;&gt;"",(25*G55)/MAX(G$5:G$266),"")</f>
        <v>19</v>
      </c>
      <c r="N55" s="24">
        <f>IF(I55&lt;&gt;"",IF(I55=0,0,(10*I55)/MAX(I$5:I$266)),"")</f>
        <v>10</v>
      </c>
      <c r="O55" s="24">
        <f>IF(L55&lt;&gt;"",60/(MAX(L$5:L$266)-SMALL(L$5:L$266,COUNTIF(L$5:L$266,"&lt;=0")+1))*(MAX(L$5:L$266)-L55),"0")</f>
        <v>59.389920424403186</v>
      </c>
      <c r="P55" s="24">
        <f>M55+N55+O55</f>
        <v>88.389920424403186</v>
      </c>
      <c r="Q55" s="17"/>
      <c r="R55" s="42"/>
      <c r="S55" s="38"/>
      <c r="T55" s="38"/>
    </row>
    <row r="56" spans="1:29" ht="33" customHeight="1" x14ac:dyDescent="0.25">
      <c r="A56" s="1">
        <v>52</v>
      </c>
      <c r="B56" s="57" t="s">
        <v>785</v>
      </c>
      <c r="C56" s="45"/>
      <c r="D56" s="54" t="s">
        <v>786</v>
      </c>
      <c r="E56" s="46">
        <v>5</v>
      </c>
      <c r="F56" s="52" t="s">
        <v>780</v>
      </c>
      <c r="G56" s="85">
        <v>20</v>
      </c>
      <c r="H56" s="13"/>
      <c r="I56" s="85">
        <v>9.5</v>
      </c>
      <c r="J56" s="13"/>
      <c r="K56" s="85">
        <v>1.1000000000000001</v>
      </c>
      <c r="L56" s="41">
        <f>IF(K56&lt;&gt;"",INT(K56)*60+(K56-INT(K56))*100,"")</f>
        <v>70.000000000000014</v>
      </c>
      <c r="M56" s="24">
        <f>IF(G56&lt;&gt;"",(25*G56)/MAX(G$5:G$266),"")</f>
        <v>20</v>
      </c>
      <c r="N56" s="24">
        <f>IF(I56&lt;&gt;"",IF(I56=0,0,(10*I56)/MAX(I$5:I$266)),"")</f>
        <v>9.5</v>
      </c>
      <c r="O56" s="24">
        <f>IF(L56&lt;&gt;"",60/(MAX(L$5:L$266)-SMALL(L$5:L$266,COUNTIF(L$5:L$266,"&lt;=0")+1))*(MAX(L$5:L$266)-L56),"0")</f>
        <v>58.885941644562337</v>
      </c>
      <c r="P56" s="24">
        <f>M56+N56+O56</f>
        <v>88.385941644562337</v>
      </c>
      <c r="Q56" s="17"/>
      <c r="R56" s="42"/>
      <c r="S56" s="38"/>
      <c r="T56" s="38"/>
    </row>
    <row r="57" spans="1:29" ht="33.75" customHeight="1" x14ac:dyDescent="0.25">
      <c r="A57" s="1">
        <v>53</v>
      </c>
      <c r="B57" s="65" t="s">
        <v>1082</v>
      </c>
      <c r="C57" s="43"/>
      <c r="D57" s="83" t="s">
        <v>1043</v>
      </c>
      <c r="E57" s="67">
        <v>5</v>
      </c>
      <c r="F57" s="65" t="s">
        <v>1044</v>
      </c>
      <c r="G57" s="85">
        <v>19</v>
      </c>
      <c r="H57" s="41"/>
      <c r="I57" s="85">
        <v>10</v>
      </c>
      <c r="J57" s="41"/>
      <c r="K57" s="85">
        <v>0.56000000000000005</v>
      </c>
      <c r="L57" s="41">
        <f>IF(K57&lt;&gt;"",INT(K57)*60+(K57-INT(K57))*100,"")</f>
        <v>56.000000000000007</v>
      </c>
      <c r="M57" s="24">
        <f>IF(G57&lt;&gt;"",(25*G57)/MAX(G$5:G$266),"")</f>
        <v>19</v>
      </c>
      <c r="N57" s="24">
        <f>IF(I57&lt;&gt;"",IF(I57=0,0,(10*I57)/MAX(I$5:I$266)),"")</f>
        <v>10</v>
      </c>
      <c r="O57" s="24">
        <f>IF(L57&lt;&gt;"",60/(MAX(L$5:L$266)-SMALL(L$5:L$266,COUNTIF(L$5:L$266,"&lt;=0")+1))*(MAX(L$5:L$266)-L57),"0")</f>
        <v>59.257294429708224</v>
      </c>
      <c r="P57" s="24">
        <f>M57+N57+O57</f>
        <v>88.257294429708224</v>
      </c>
      <c r="Q57" s="19"/>
      <c r="R57" s="42"/>
      <c r="S57" s="38"/>
      <c r="T57" s="38"/>
    </row>
    <row r="58" spans="1:29" s="14" customFormat="1" ht="31.5" x14ac:dyDescent="0.25">
      <c r="A58" s="1">
        <v>54</v>
      </c>
      <c r="B58" s="65" t="s">
        <v>1097</v>
      </c>
      <c r="C58" s="43"/>
      <c r="D58" s="83" t="s">
        <v>1043</v>
      </c>
      <c r="E58" s="67">
        <v>5</v>
      </c>
      <c r="F58" s="65" t="s">
        <v>1063</v>
      </c>
      <c r="G58" s="85">
        <v>19</v>
      </c>
      <c r="H58" s="41"/>
      <c r="I58" s="85">
        <v>10</v>
      </c>
      <c r="J58" s="41"/>
      <c r="K58" s="85">
        <v>0.56000000000000005</v>
      </c>
      <c r="L58" s="41">
        <f>IF(K58&lt;&gt;"",INT(K58)*60+(K58-INT(K58))*100,"")</f>
        <v>56.000000000000007</v>
      </c>
      <c r="M58" s="24">
        <f>IF(G58&lt;&gt;"",(25*G58)/MAX(G$5:G$266),"")</f>
        <v>19</v>
      </c>
      <c r="N58" s="24">
        <f>IF(I58&lt;&gt;"",IF(I58=0,0,(10*I58)/MAX(I$5:I$266)),"")</f>
        <v>10</v>
      </c>
      <c r="O58" s="24">
        <f>IF(L58&lt;&gt;"",60/(MAX(L$5:L$266)-SMALL(L$5:L$266,COUNTIF(L$5:L$266,"&lt;=0")+1))*(MAX(L$5:L$266)-L58),"0")</f>
        <v>59.257294429708224</v>
      </c>
      <c r="P58" s="24">
        <f>M58+N58+O58</f>
        <v>88.257294429708224</v>
      </c>
      <c r="Q58" s="19"/>
      <c r="R58" s="42"/>
      <c r="S58" s="38"/>
      <c r="T58" s="38"/>
      <c r="U58" s="29"/>
      <c r="V58" s="18"/>
      <c r="W58" s="18"/>
      <c r="X58" s="18"/>
      <c r="Y58" s="18"/>
      <c r="Z58" s="18"/>
      <c r="AA58" s="18"/>
      <c r="AB58" s="18"/>
      <c r="AC58" s="18"/>
    </row>
    <row r="59" spans="1:29" s="22" customFormat="1" ht="31.5" x14ac:dyDescent="0.25">
      <c r="A59" s="1">
        <v>55</v>
      </c>
      <c r="B59" s="65" t="s">
        <v>1102</v>
      </c>
      <c r="C59" s="43"/>
      <c r="D59" s="83" t="s">
        <v>1043</v>
      </c>
      <c r="E59" s="67">
        <v>6</v>
      </c>
      <c r="F59" s="65" t="s">
        <v>1063</v>
      </c>
      <c r="G59" s="85">
        <v>19</v>
      </c>
      <c r="H59" s="13"/>
      <c r="I59" s="85">
        <v>9.9</v>
      </c>
      <c r="J59" s="13"/>
      <c r="K59" s="85">
        <v>0.57999999999999996</v>
      </c>
      <c r="L59" s="41">
        <f>IF(K59&lt;&gt;"",INT(K59)*60+(K59-INT(K59))*100,"")</f>
        <v>57.999999999999993</v>
      </c>
      <c r="M59" s="24">
        <f>IF(G59&lt;&gt;"",(25*G59)/MAX(G$5:G$266),"")</f>
        <v>19</v>
      </c>
      <c r="N59" s="24">
        <f>IF(I59&lt;&gt;"",IF(I59=0,0,(10*I59)/MAX(I$5:I$266)),"")</f>
        <v>9.9</v>
      </c>
      <c r="O59" s="24">
        <f>IF(L59&lt;&gt;"",60/(MAX(L$5:L$266)-SMALL(L$5:L$266,COUNTIF(L$5:L$266,"&lt;=0")+1))*(MAX(L$5:L$266)-L59),"0")</f>
        <v>59.204244031830243</v>
      </c>
      <c r="P59" s="24">
        <f>M59+N59+O59</f>
        <v>88.104244031830234</v>
      </c>
      <c r="Q59" s="23"/>
      <c r="R59" s="42"/>
      <c r="S59" s="38"/>
      <c r="T59" s="38"/>
    </row>
    <row r="60" spans="1:29" ht="31.5" x14ac:dyDescent="0.25">
      <c r="A60" s="1">
        <v>56</v>
      </c>
      <c r="B60" s="52" t="s">
        <v>1442</v>
      </c>
      <c r="C60" s="102"/>
      <c r="D60" s="52" t="s">
        <v>746</v>
      </c>
      <c r="E60" s="46">
        <v>5</v>
      </c>
      <c r="F60" s="52" t="s">
        <v>747</v>
      </c>
      <c r="G60" s="85">
        <v>21</v>
      </c>
      <c r="H60" s="13"/>
      <c r="I60" s="85">
        <v>8</v>
      </c>
      <c r="J60" s="13"/>
      <c r="K60" s="85">
        <v>1.08</v>
      </c>
      <c r="L60" s="41">
        <f>IF(K60&lt;&gt;"",INT(K60)*60+(K60-INT(K60))*100,"")</f>
        <v>68</v>
      </c>
      <c r="M60" s="24">
        <f>IF(G60&lt;&gt;"",(25*G60)/MAX(G$5:G$266),"")</f>
        <v>21</v>
      </c>
      <c r="N60" s="24">
        <f>IF(I60&lt;&gt;"",IF(I60=0,0,(10*I60)/MAX(I$5:I$266)),"")</f>
        <v>8</v>
      </c>
      <c r="O60" s="24">
        <f>IF(L60&lt;&gt;"",60/(MAX(L$5:L$266)-SMALL(L$5:L$266,COUNTIF(L$5:L$266,"&lt;=0")+1))*(MAX(L$5:L$266)-L60),"0")</f>
        <v>58.938992042440319</v>
      </c>
      <c r="P60" s="24">
        <f>M60+N60+O60</f>
        <v>87.938992042440319</v>
      </c>
      <c r="Q60" s="17"/>
      <c r="R60" s="42"/>
      <c r="S60" s="38"/>
      <c r="T60" s="38"/>
    </row>
    <row r="61" spans="1:29" ht="31.5" x14ac:dyDescent="0.25">
      <c r="A61" s="1">
        <v>57</v>
      </c>
      <c r="B61" s="52" t="s">
        <v>1225</v>
      </c>
      <c r="C61" s="71"/>
      <c r="D61" s="52" t="s">
        <v>1217</v>
      </c>
      <c r="E61" s="46">
        <v>5</v>
      </c>
      <c r="F61" s="52" t="s">
        <v>1218</v>
      </c>
      <c r="G61" s="46">
        <v>21</v>
      </c>
      <c r="H61" s="1"/>
      <c r="I61" s="46">
        <v>8.5</v>
      </c>
      <c r="J61" s="1"/>
      <c r="K61" s="46">
        <v>1.28</v>
      </c>
      <c r="L61" s="41">
        <f>IF(K61&lt;&gt;"",INT(K61)*60+(K61-INT(K61))*100,"")</f>
        <v>88</v>
      </c>
      <c r="M61" s="24">
        <f>IF(G61&lt;&gt;"",(25*G61)/MAX(G$5:G$266),"")</f>
        <v>21</v>
      </c>
      <c r="N61" s="24">
        <f>IF(I61&lt;&gt;"",IF(I61=0,0,(10*I61)/MAX(I$5:I$266)),"")</f>
        <v>8.5</v>
      </c>
      <c r="O61" s="24">
        <f>IF(L61&lt;&gt;"",60/(MAX(L$5:L$266)-SMALL(L$5:L$266,COUNTIF(L$5:L$266,"&lt;=0")+1))*(MAX(L$5:L$266)-L61),"0")</f>
        <v>58.408488063660478</v>
      </c>
      <c r="P61" s="24">
        <f>M61+N61+O61</f>
        <v>87.908488063660485</v>
      </c>
      <c r="Q61" s="17"/>
      <c r="R61" s="42"/>
      <c r="S61" s="38"/>
      <c r="T61" s="38"/>
    </row>
    <row r="62" spans="1:29" ht="31.5" x14ac:dyDescent="0.25">
      <c r="A62" s="1">
        <v>58</v>
      </c>
      <c r="B62" s="52" t="s">
        <v>1443</v>
      </c>
      <c r="C62" s="45"/>
      <c r="D62" s="52" t="s">
        <v>746</v>
      </c>
      <c r="E62" s="46">
        <v>6</v>
      </c>
      <c r="F62" s="52" t="s">
        <v>747</v>
      </c>
      <c r="G62" s="85">
        <v>22</v>
      </c>
      <c r="H62" s="13"/>
      <c r="I62" s="85">
        <v>9</v>
      </c>
      <c r="J62" s="13"/>
      <c r="K62" s="85">
        <v>1.9</v>
      </c>
      <c r="L62" s="41">
        <f>IF(K62&lt;&gt;"",INT(K62)*60+(K62-INT(K62))*100,"")</f>
        <v>150</v>
      </c>
      <c r="M62" s="24">
        <f>IF(G62&lt;&gt;"",(25*G62)/MAX(G$5:G$266),"")</f>
        <v>22</v>
      </c>
      <c r="N62" s="24">
        <f>IF(I62&lt;&gt;"",IF(I62=0,0,(10*I62)/MAX(I$5:I$266)),"")</f>
        <v>9</v>
      </c>
      <c r="O62" s="24">
        <f>IF(L62&lt;&gt;"",60/(MAX(L$5:L$266)-SMALL(L$5:L$266,COUNTIF(L$5:L$266,"&lt;=0")+1))*(MAX(L$5:L$266)-L62),"0")</f>
        <v>56.763925729442974</v>
      </c>
      <c r="P62" s="24">
        <f>M62+N62+O62</f>
        <v>87.763925729442974</v>
      </c>
      <c r="Q62" s="17"/>
      <c r="R62" s="42"/>
      <c r="S62" s="38"/>
      <c r="T62" s="38"/>
    </row>
    <row r="63" spans="1:29" ht="31.5" x14ac:dyDescent="0.25">
      <c r="A63" s="1">
        <v>59</v>
      </c>
      <c r="B63" s="57" t="s">
        <v>1029</v>
      </c>
      <c r="C63" s="45"/>
      <c r="D63" s="52" t="s">
        <v>1022</v>
      </c>
      <c r="E63" s="46">
        <v>5</v>
      </c>
      <c r="F63" s="52" t="s">
        <v>1023</v>
      </c>
      <c r="G63" s="85">
        <v>20</v>
      </c>
      <c r="H63" s="13"/>
      <c r="I63" s="85">
        <v>8</v>
      </c>
      <c r="J63" s="13"/>
      <c r="K63" s="85">
        <v>0.43</v>
      </c>
      <c r="L63" s="41">
        <f>IF(K63&lt;&gt;"",INT(K63)*60+(K63-INT(K63))*100,"")</f>
        <v>43</v>
      </c>
      <c r="M63" s="24">
        <f>IF(G63&lt;&gt;"",(25*G63)/MAX(G$5:G$266),"")</f>
        <v>20</v>
      </c>
      <c r="N63" s="24">
        <f>IF(I63&lt;&gt;"",IF(I63=0,0,(10*I63)/MAX(I$5:I$266)),"")</f>
        <v>8</v>
      </c>
      <c r="O63" s="24">
        <f>IF(L63&lt;&gt;"",60/(MAX(L$5:L$266)-SMALL(L$5:L$266,COUNTIF(L$5:L$266,"&lt;=0")+1))*(MAX(L$5:L$266)-L63),"0")</f>
        <v>59.602122015915121</v>
      </c>
      <c r="P63" s="24">
        <f>M63+N63+O63</f>
        <v>87.602122015915114</v>
      </c>
      <c r="Q63" s="17"/>
      <c r="R63" s="42"/>
      <c r="S63" s="38"/>
      <c r="T63" s="38"/>
    </row>
    <row r="64" spans="1:29" ht="31.5" x14ac:dyDescent="0.25">
      <c r="A64" s="1">
        <v>60</v>
      </c>
      <c r="B64" s="50" t="s">
        <v>936</v>
      </c>
      <c r="C64" s="48"/>
      <c r="D64" s="50" t="s">
        <v>912</v>
      </c>
      <c r="E64" s="49">
        <v>6</v>
      </c>
      <c r="F64" s="50" t="s">
        <v>917</v>
      </c>
      <c r="G64" s="85">
        <v>18</v>
      </c>
      <c r="H64" s="13"/>
      <c r="I64" s="85">
        <v>10</v>
      </c>
      <c r="J64" s="13"/>
      <c r="K64" s="85">
        <v>0.49</v>
      </c>
      <c r="L64" s="41">
        <f>IF(K64&lt;&gt;"",INT(K64)*60+(K64-INT(K64))*100,"")</f>
        <v>49</v>
      </c>
      <c r="M64" s="24">
        <f>IF(G64&lt;&gt;"",(25*G64)/MAX(G$5:G$266),"")</f>
        <v>18</v>
      </c>
      <c r="N64" s="24">
        <f>IF(I64&lt;&gt;"",IF(I64=0,0,(10*I64)/MAX(I$5:I$266)),"")</f>
        <v>10</v>
      </c>
      <c r="O64" s="24">
        <f>IF(L64&lt;&gt;"",60/(MAX(L$5:L$266)-SMALL(L$5:L$266,COUNTIF(L$5:L$266,"&lt;=0")+1))*(MAX(L$5:L$266)-L64),"0")</f>
        <v>59.442970822281168</v>
      </c>
      <c r="P64" s="24">
        <f>M64+N64+O64</f>
        <v>87.442970822281168</v>
      </c>
      <c r="Q64" s="17"/>
      <c r="R64" s="42"/>
      <c r="S64" s="38"/>
      <c r="T64" s="38"/>
    </row>
    <row r="65" spans="1:20" ht="31.5" x14ac:dyDescent="0.25">
      <c r="A65" s="1">
        <v>61</v>
      </c>
      <c r="B65" s="52" t="s">
        <v>1235</v>
      </c>
      <c r="C65" s="52"/>
      <c r="D65" s="52" t="s">
        <v>1217</v>
      </c>
      <c r="E65" s="46">
        <v>6</v>
      </c>
      <c r="F65" s="52" t="s">
        <v>1220</v>
      </c>
      <c r="G65" s="46">
        <v>21</v>
      </c>
      <c r="H65" s="1"/>
      <c r="I65" s="46">
        <v>7.5</v>
      </c>
      <c r="J65" s="1"/>
      <c r="K65" s="46">
        <v>1.1000000000000001</v>
      </c>
      <c r="L65" s="41">
        <f>IF(K65&lt;&gt;"",INT(K65)*60+(K65-INT(K65))*100,"")</f>
        <v>70.000000000000014</v>
      </c>
      <c r="M65" s="24">
        <f>IF(G65&lt;&gt;"",(25*G65)/MAX(G$5:G$266),"")</f>
        <v>21</v>
      </c>
      <c r="N65" s="24">
        <f>IF(I65&lt;&gt;"",IF(I65=0,0,(10*I65)/MAX(I$5:I$266)),"")</f>
        <v>7.5</v>
      </c>
      <c r="O65" s="24">
        <f>IF(L65&lt;&gt;"",60/(MAX(L$5:L$266)-SMALL(L$5:L$266,COUNTIF(L$5:L$266,"&lt;=0")+1))*(MAX(L$5:L$266)-L65),"0")</f>
        <v>58.885941644562337</v>
      </c>
      <c r="P65" s="24">
        <f>M65+N65+O65</f>
        <v>87.385941644562337</v>
      </c>
      <c r="Q65" s="17"/>
      <c r="R65" s="42"/>
      <c r="S65" s="38"/>
      <c r="T65" s="38"/>
    </row>
    <row r="66" spans="1:20" ht="31.5" x14ac:dyDescent="0.25">
      <c r="A66" s="1">
        <v>62</v>
      </c>
      <c r="B66" s="52" t="s">
        <v>1298</v>
      </c>
      <c r="C66" s="45"/>
      <c r="D66" s="52" t="s">
        <v>1296</v>
      </c>
      <c r="E66" s="46">
        <v>5</v>
      </c>
      <c r="F66" s="52" t="s">
        <v>1289</v>
      </c>
      <c r="G66" s="85">
        <v>19</v>
      </c>
      <c r="H66" s="13"/>
      <c r="I66" s="85">
        <v>9.5</v>
      </c>
      <c r="J66" s="13"/>
      <c r="K66" s="85">
        <v>1.1200000000000001</v>
      </c>
      <c r="L66" s="41">
        <f>IF(K66&lt;&gt;"",INT(K66)*60+(K66-INT(K66))*100,"")</f>
        <v>72.000000000000014</v>
      </c>
      <c r="M66" s="24">
        <f>IF(G66&lt;&gt;"",(25*G66)/MAX(G$5:G$266),"")</f>
        <v>19</v>
      </c>
      <c r="N66" s="24">
        <f>IF(I66&lt;&gt;"",IF(I66=0,0,(10*I66)/MAX(I$5:I$266)),"")</f>
        <v>9.5</v>
      </c>
      <c r="O66" s="24">
        <f>IF(L66&lt;&gt;"",60/(MAX(L$5:L$266)-SMALL(L$5:L$266,COUNTIF(L$5:L$266,"&lt;=0")+1))*(MAX(L$5:L$266)-L66),"0")</f>
        <v>58.832891246684355</v>
      </c>
      <c r="P66" s="24">
        <f>M66+N66+O66</f>
        <v>87.332891246684355</v>
      </c>
      <c r="Q66" s="17"/>
      <c r="R66" s="42"/>
      <c r="S66" s="38"/>
      <c r="T66" s="17"/>
    </row>
    <row r="67" spans="1:20" ht="31.5" x14ac:dyDescent="0.25">
      <c r="A67" s="1">
        <v>63</v>
      </c>
      <c r="B67" s="65" t="s">
        <v>1091</v>
      </c>
      <c r="C67" s="43"/>
      <c r="D67" s="65" t="s">
        <v>1043</v>
      </c>
      <c r="E67" s="67">
        <v>5</v>
      </c>
      <c r="F67" s="65" t="s">
        <v>1048</v>
      </c>
      <c r="G67" s="85">
        <v>18</v>
      </c>
      <c r="H67" s="41"/>
      <c r="I67" s="85">
        <v>9.9</v>
      </c>
      <c r="J67" s="41"/>
      <c r="K67" s="85">
        <v>0.55000000000000004</v>
      </c>
      <c r="L67" s="41">
        <f>IF(K67&lt;&gt;"",INT(K67)*60+(K67-INT(K67))*100,"")</f>
        <v>55.000000000000007</v>
      </c>
      <c r="M67" s="24">
        <f>IF(G67&lt;&gt;"",(25*G67)/MAX(G$5:G$266),"")</f>
        <v>18</v>
      </c>
      <c r="N67" s="24">
        <f>IF(I67&lt;&gt;"",IF(I67=0,0,(10*I67)/MAX(I$5:I$266)),"")</f>
        <v>9.9</v>
      </c>
      <c r="O67" s="24">
        <f>IF(L67&lt;&gt;"",60/(MAX(L$5:L$266)-SMALL(L$5:L$266,COUNTIF(L$5:L$266,"&lt;=0")+1))*(MAX(L$5:L$266)-L67),"0")</f>
        <v>59.283819628647215</v>
      </c>
      <c r="P67" s="24">
        <f>M67+N67+O67</f>
        <v>87.183819628647214</v>
      </c>
      <c r="Q67" s="17"/>
      <c r="R67" s="42"/>
      <c r="S67" s="38"/>
      <c r="T67" s="17"/>
    </row>
    <row r="68" spans="1:20" ht="31.5" x14ac:dyDescent="0.25">
      <c r="A68" s="1">
        <v>64</v>
      </c>
      <c r="B68" s="57" t="s">
        <v>1302</v>
      </c>
      <c r="C68" s="45"/>
      <c r="D68" s="52" t="s">
        <v>1296</v>
      </c>
      <c r="E68" s="46">
        <v>6</v>
      </c>
      <c r="F68" s="52" t="s">
        <v>1293</v>
      </c>
      <c r="G68" s="85">
        <v>21</v>
      </c>
      <c r="H68" s="13"/>
      <c r="I68" s="85">
        <v>7</v>
      </c>
      <c r="J68" s="13"/>
      <c r="K68" s="67">
        <v>1.06</v>
      </c>
      <c r="L68" s="41">
        <f>IF(K68&lt;&gt;"",INT(K68)*60+(K68-INT(K68))*100,"")</f>
        <v>66</v>
      </c>
      <c r="M68" s="24">
        <f>IF(G68&lt;&gt;"",(25*G68)/MAX(G$5:G$266),"")</f>
        <v>21</v>
      </c>
      <c r="N68" s="24">
        <f>IF(I68&lt;&gt;"",IF(I68=0,0,(10*I68)/MAX(I$5:I$266)),"")</f>
        <v>7</v>
      </c>
      <c r="O68" s="24">
        <f>IF(L68&lt;&gt;"",60/(MAX(L$5:L$266)-SMALL(L$5:L$266,COUNTIF(L$5:L$266,"&lt;=0")+1))*(MAX(L$5:L$266)-L68),"0")</f>
        <v>58.992042440318308</v>
      </c>
      <c r="P68" s="24">
        <f>M68+N68+O68</f>
        <v>86.992042440318301</v>
      </c>
      <c r="Q68" s="17"/>
      <c r="R68" s="42"/>
      <c r="S68" s="38"/>
      <c r="T68" s="17"/>
    </row>
    <row r="69" spans="1:20" ht="31.5" x14ac:dyDescent="0.25">
      <c r="A69" s="1">
        <v>65</v>
      </c>
      <c r="B69" s="52" t="s">
        <v>1229</v>
      </c>
      <c r="C69" s="71"/>
      <c r="D69" s="52" t="s">
        <v>1217</v>
      </c>
      <c r="E69" s="46">
        <v>5</v>
      </c>
      <c r="F69" s="52" t="s">
        <v>1218</v>
      </c>
      <c r="G69" s="46">
        <v>21</v>
      </c>
      <c r="H69" s="1"/>
      <c r="I69" s="46">
        <v>8</v>
      </c>
      <c r="J69" s="1"/>
      <c r="K69" s="46">
        <v>1.44</v>
      </c>
      <c r="L69" s="41">
        <f>IF(K69&lt;&gt;"",INT(K69)*60+(K69-INT(K69))*100,"")</f>
        <v>104</v>
      </c>
      <c r="M69" s="24">
        <f>IF(G69&lt;&gt;"",(25*G69)/MAX(G$5:G$266),"")</f>
        <v>21</v>
      </c>
      <c r="N69" s="24">
        <f>IF(I69&lt;&gt;"",IF(I69=0,0,(10*I69)/MAX(I$5:I$266)),"")</f>
        <v>8</v>
      </c>
      <c r="O69" s="24">
        <f>IF(L69&lt;&gt;"",60/(MAX(L$5:L$266)-SMALL(L$5:L$266,COUNTIF(L$5:L$266,"&lt;=0")+1))*(MAX(L$5:L$266)-L69),"0")</f>
        <v>57.984084880636608</v>
      </c>
      <c r="P69" s="24">
        <f>M69+N69+O69</f>
        <v>86.984084880636601</v>
      </c>
      <c r="Q69" s="17"/>
      <c r="R69" s="42"/>
      <c r="S69" s="38"/>
      <c r="T69" s="17"/>
    </row>
    <row r="70" spans="1:20" ht="31.5" x14ac:dyDescent="0.25">
      <c r="A70" s="1">
        <v>66</v>
      </c>
      <c r="B70" s="57" t="s">
        <v>759</v>
      </c>
      <c r="C70" s="102"/>
      <c r="D70" s="52" t="s">
        <v>746</v>
      </c>
      <c r="E70" s="46">
        <v>5</v>
      </c>
      <c r="F70" s="52" t="s">
        <v>747</v>
      </c>
      <c r="G70" s="85">
        <v>19</v>
      </c>
      <c r="H70" s="13"/>
      <c r="I70" s="85">
        <v>9</v>
      </c>
      <c r="J70" s="13"/>
      <c r="K70" s="85">
        <v>1.07</v>
      </c>
      <c r="L70" s="41">
        <f>IF(K70&lt;&gt;"",INT(K70)*60+(K70-INT(K70))*100,"")</f>
        <v>67</v>
      </c>
      <c r="M70" s="24">
        <f>IF(G70&lt;&gt;"",(25*G70)/MAX(G$5:G$266),"")</f>
        <v>19</v>
      </c>
      <c r="N70" s="24">
        <f>IF(I70&lt;&gt;"",IF(I70=0,0,(10*I70)/MAX(I$5:I$266)),"")</f>
        <v>9</v>
      </c>
      <c r="O70" s="24">
        <f>IF(L70&lt;&gt;"",60/(MAX(L$5:L$266)-SMALL(L$5:L$266,COUNTIF(L$5:L$266,"&lt;=0")+1))*(MAX(L$5:L$266)-L70),"0")</f>
        <v>58.96551724137931</v>
      </c>
      <c r="P70" s="24">
        <f>M70+N70+O70</f>
        <v>86.965517241379303</v>
      </c>
      <c r="Q70" s="17"/>
      <c r="R70" s="42"/>
      <c r="S70" s="38"/>
      <c r="T70" s="17"/>
    </row>
    <row r="71" spans="1:20" ht="31.5" x14ac:dyDescent="0.25">
      <c r="A71" s="1">
        <v>67</v>
      </c>
      <c r="B71" s="57" t="s">
        <v>1330</v>
      </c>
      <c r="C71" s="45"/>
      <c r="D71" s="52" t="s">
        <v>1321</v>
      </c>
      <c r="E71" s="46">
        <v>5</v>
      </c>
      <c r="F71" s="52" t="s">
        <v>1322</v>
      </c>
      <c r="G71" s="85">
        <v>22</v>
      </c>
      <c r="H71" s="13"/>
      <c r="I71" s="85">
        <v>7</v>
      </c>
      <c r="J71" s="13"/>
      <c r="K71" s="85">
        <v>1.45</v>
      </c>
      <c r="L71" s="41">
        <f>IF(K71&lt;&gt;"",INT(K71)*60+(K71-INT(K71))*100,"")</f>
        <v>105</v>
      </c>
      <c r="M71" s="24">
        <f>IF(G71&lt;&gt;"",(25*G71)/MAX(G$5:G$266),"")</f>
        <v>22</v>
      </c>
      <c r="N71" s="24">
        <f>IF(I71&lt;&gt;"",IF(I71=0,0,(10*I71)/MAX(I$5:I$266)),"")</f>
        <v>7</v>
      </c>
      <c r="O71" s="24">
        <f>IF(L71&lt;&gt;"",60/(MAX(L$5:L$266)-SMALL(L$5:L$266,COUNTIF(L$5:L$266,"&lt;=0")+1))*(MAX(L$5:L$266)-L71),"0")</f>
        <v>57.957559681697617</v>
      </c>
      <c r="P71" s="24">
        <f>M71+N71+O71</f>
        <v>86.957559681697617</v>
      </c>
      <c r="Q71" s="17"/>
      <c r="R71" s="42"/>
      <c r="S71" s="38"/>
      <c r="T71" s="17"/>
    </row>
    <row r="72" spans="1:20" ht="31.5" x14ac:dyDescent="0.25">
      <c r="A72" s="1">
        <v>68</v>
      </c>
      <c r="B72" s="57" t="s">
        <v>760</v>
      </c>
      <c r="C72" s="45"/>
      <c r="D72" s="52" t="s">
        <v>746</v>
      </c>
      <c r="E72" s="46">
        <v>6</v>
      </c>
      <c r="F72" s="52" t="s">
        <v>747</v>
      </c>
      <c r="G72" s="85">
        <v>20</v>
      </c>
      <c r="H72" s="13"/>
      <c r="I72" s="85">
        <v>8</v>
      </c>
      <c r="J72" s="13"/>
      <c r="K72" s="85">
        <v>1.08</v>
      </c>
      <c r="L72" s="41">
        <f>IF(K72&lt;&gt;"",INT(K72)*60+(K72-INT(K72))*100,"")</f>
        <v>68</v>
      </c>
      <c r="M72" s="24">
        <f>IF(G72&lt;&gt;"",(25*G72)/MAX(G$5:G$266),"")</f>
        <v>20</v>
      </c>
      <c r="N72" s="24">
        <f>IF(I72&lt;&gt;"",IF(I72=0,0,(10*I72)/MAX(I$5:I$266)),"")</f>
        <v>8</v>
      </c>
      <c r="O72" s="24">
        <f>IF(L72&lt;&gt;"",60/(MAX(L$5:L$266)-SMALL(L$5:L$266,COUNTIF(L$5:L$266,"&lt;=0")+1))*(MAX(L$5:L$266)-L72),"0")</f>
        <v>58.938992042440319</v>
      </c>
      <c r="P72" s="24">
        <f>M72+N72+O72</f>
        <v>86.938992042440319</v>
      </c>
      <c r="Q72" s="17"/>
      <c r="R72" s="42"/>
      <c r="S72" s="38"/>
      <c r="T72" s="17"/>
    </row>
    <row r="73" spans="1:20" ht="31.5" x14ac:dyDescent="0.25">
      <c r="A73" s="1">
        <v>69</v>
      </c>
      <c r="B73" s="52" t="s">
        <v>1301</v>
      </c>
      <c r="C73" s="45"/>
      <c r="D73" s="52" t="s">
        <v>1288</v>
      </c>
      <c r="E73" s="46">
        <v>5</v>
      </c>
      <c r="F73" s="52" t="s">
        <v>1293</v>
      </c>
      <c r="G73" s="85">
        <v>20</v>
      </c>
      <c r="H73" s="13"/>
      <c r="I73" s="85">
        <v>8</v>
      </c>
      <c r="J73" s="13"/>
      <c r="K73" s="85">
        <v>1.0900000000000001</v>
      </c>
      <c r="L73" s="41">
        <f>IF(K73&lt;&gt;"",INT(K73)*60+(K73-INT(K73))*100,"")</f>
        <v>69</v>
      </c>
      <c r="M73" s="24">
        <f>IF(G73&lt;&gt;"",(25*G73)/MAX(G$5:G$266),"")</f>
        <v>20</v>
      </c>
      <c r="N73" s="24">
        <f>IF(I73&lt;&gt;"",IF(I73=0,0,(10*I73)/MAX(I$5:I$266)),"")</f>
        <v>8</v>
      </c>
      <c r="O73" s="24">
        <f>IF(L73&lt;&gt;"",60/(MAX(L$5:L$266)-SMALL(L$5:L$266,COUNTIF(L$5:L$266,"&lt;=0")+1))*(MAX(L$5:L$266)-L73),"0")</f>
        <v>58.912466843501328</v>
      </c>
      <c r="P73" s="24">
        <f>M73+N73+O73</f>
        <v>86.912466843501335</v>
      </c>
      <c r="Q73" s="17"/>
      <c r="R73" s="42"/>
      <c r="S73" s="38"/>
      <c r="T73" s="17"/>
    </row>
    <row r="74" spans="1:20" ht="31.5" x14ac:dyDescent="0.25">
      <c r="A74" s="1">
        <v>70</v>
      </c>
      <c r="B74" s="52" t="s">
        <v>497</v>
      </c>
      <c r="C74" s="45"/>
      <c r="D74" s="52" t="s">
        <v>1440</v>
      </c>
      <c r="E74" s="46">
        <v>6</v>
      </c>
      <c r="F74" s="52" t="s">
        <v>484</v>
      </c>
      <c r="G74" s="85">
        <v>18</v>
      </c>
      <c r="H74" s="41"/>
      <c r="I74" s="85">
        <v>9.6999999999999993</v>
      </c>
      <c r="J74" s="41"/>
      <c r="K74" s="85">
        <v>1.1100000000000001</v>
      </c>
      <c r="L74" s="41">
        <f>IF(K74&lt;&gt;"",INT(K74)*60+(K74-INT(K74))*100,"")</f>
        <v>71.000000000000014</v>
      </c>
      <c r="M74" s="24">
        <f>IF(G74&lt;&gt;"",(25*G74)/MAX(G$5:G$266),"")</f>
        <v>18</v>
      </c>
      <c r="N74" s="24">
        <f>IF(I74&lt;&gt;"",IF(I74=0,0,(10*I74)/MAX(I$5:I$266)),"")</f>
        <v>9.6999999999999993</v>
      </c>
      <c r="O74" s="24">
        <f>IF(L74&lt;&gt;"",60/(MAX(L$5:L$266)-SMALL(L$5:L$266,COUNTIF(L$5:L$266,"&lt;=0")+1))*(MAX(L$5:L$266)-L74),"0")</f>
        <v>58.859416445623346</v>
      </c>
      <c r="P74" s="24">
        <f>M74+N74+O74</f>
        <v>86.559416445623341</v>
      </c>
      <c r="Q74" s="17"/>
      <c r="R74" s="42"/>
      <c r="S74" s="38"/>
      <c r="T74" s="17"/>
    </row>
    <row r="75" spans="1:20" ht="31.5" x14ac:dyDescent="0.25">
      <c r="A75" s="1">
        <v>71</v>
      </c>
      <c r="B75" s="50" t="s">
        <v>700</v>
      </c>
      <c r="C75" s="48"/>
      <c r="D75" s="52" t="s">
        <v>671</v>
      </c>
      <c r="E75" s="49">
        <v>6</v>
      </c>
      <c r="F75" s="52" t="s">
        <v>685</v>
      </c>
      <c r="G75" s="85">
        <v>20</v>
      </c>
      <c r="H75" s="13"/>
      <c r="I75" s="85">
        <v>7</v>
      </c>
      <c r="J75" s="13"/>
      <c r="K75" s="85">
        <v>0.45</v>
      </c>
      <c r="L75" s="41">
        <f>IF(K75&lt;&gt;"",INT(K75)*60+(K75-INT(K75))*100,"")</f>
        <v>45</v>
      </c>
      <c r="M75" s="24">
        <f>IF(G75&lt;&gt;"",(25*G75)/MAX(G$5:G$266),"")</f>
        <v>20</v>
      </c>
      <c r="N75" s="24">
        <f>IF(I75&lt;&gt;"",IF(I75=0,0,(10*I75)/MAX(I$5:I$266)),"")</f>
        <v>7</v>
      </c>
      <c r="O75" s="24">
        <f>IF(L75&lt;&gt;"",60/(MAX(L$5:L$266)-SMALL(L$5:L$266,COUNTIF(L$5:L$266,"&lt;=0")+1))*(MAX(L$5:L$266)-L75),"0")</f>
        <v>59.549071618037139</v>
      </c>
      <c r="P75" s="24">
        <f>M75+N75+O75</f>
        <v>86.549071618037146</v>
      </c>
      <c r="Q75" s="17"/>
      <c r="R75" s="42"/>
      <c r="S75" s="38"/>
      <c r="T75" s="17"/>
    </row>
    <row r="76" spans="1:20" ht="31.5" x14ac:dyDescent="0.25">
      <c r="A76" s="4">
        <v>72</v>
      </c>
      <c r="B76" s="52" t="s">
        <v>149</v>
      </c>
      <c r="C76" s="56"/>
      <c r="D76" s="52" t="s">
        <v>139</v>
      </c>
      <c r="E76" s="46">
        <v>5</v>
      </c>
      <c r="F76" s="52" t="s">
        <v>145</v>
      </c>
      <c r="G76" s="85">
        <v>19</v>
      </c>
      <c r="H76" s="41"/>
      <c r="I76" s="85">
        <v>8</v>
      </c>
      <c r="J76" s="41"/>
      <c r="K76" s="85">
        <v>0.54</v>
      </c>
      <c r="L76" s="41">
        <f>IF(K76&lt;&gt;"",INT(K76)*60+(K76-INT(K76))*100,"")</f>
        <v>54</v>
      </c>
      <c r="M76" s="24">
        <f>IF(G76&lt;&gt;"",(25*G76)/MAX(G$5:G$266),"")</f>
        <v>19</v>
      </c>
      <c r="N76" s="24">
        <f>IF(I76&lt;&gt;"",IF(I76=0,0,(10*I76)/MAX(I$5:I$266)),"")</f>
        <v>8</v>
      </c>
      <c r="O76" s="24">
        <f>IF(L76&lt;&gt;"",60/(MAX(L$5:L$266)-SMALL(L$5:L$266,COUNTIF(L$5:L$266,"&lt;=0")+1))*(MAX(L$5:L$266)-L76),"0")</f>
        <v>59.310344827586206</v>
      </c>
      <c r="P76" s="24">
        <f>M76+N76+O76</f>
        <v>86.310344827586206</v>
      </c>
      <c r="Q76" s="17"/>
      <c r="R76" s="42"/>
      <c r="S76" s="38"/>
      <c r="T76" s="17"/>
    </row>
    <row r="77" spans="1:20" ht="31.5" x14ac:dyDescent="0.25">
      <c r="A77" s="1">
        <v>73</v>
      </c>
      <c r="B77" s="57" t="s">
        <v>599</v>
      </c>
      <c r="C77" s="45"/>
      <c r="D77" s="52" t="s">
        <v>591</v>
      </c>
      <c r="E77" s="46">
        <v>6</v>
      </c>
      <c r="F77" s="52" t="s">
        <v>592</v>
      </c>
      <c r="G77" s="85">
        <v>21</v>
      </c>
      <c r="H77" s="86"/>
      <c r="I77" s="86">
        <v>6.9</v>
      </c>
      <c r="J77" s="86"/>
      <c r="K77" s="85">
        <v>1.42</v>
      </c>
      <c r="L77" s="41">
        <f>IF(K77&lt;&gt;"",INT(K77)*60+(K77-INT(K77))*100,"")</f>
        <v>102</v>
      </c>
      <c r="M77" s="24">
        <f>IF(G77&lt;&gt;"",(25*G77)/MAX(G$5:G$266),"")</f>
        <v>21</v>
      </c>
      <c r="N77" s="24">
        <f>IF(I77&lt;&gt;"",IF(I77=0,0,(10*I77)/MAX(I$5:I$266)),"")</f>
        <v>6.9</v>
      </c>
      <c r="O77" s="24">
        <f>IF(L77&lt;&gt;"",60/(MAX(L$5:L$266)-SMALL(L$5:L$266,COUNTIF(L$5:L$266,"&lt;=0")+1))*(MAX(L$5:L$266)-L77),"0")</f>
        <v>58.03713527851459</v>
      </c>
      <c r="P77" s="24">
        <f>M77+N77+O77</f>
        <v>85.937135278514589</v>
      </c>
      <c r="Q77" s="17"/>
      <c r="R77" s="42"/>
      <c r="S77" s="38"/>
      <c r="T77" s="17"/>
    </row>
    <row r="78" spans="1:20" ht="31.5" x14ac:dyDescent="0.25">
      <c r="A78" s="4">
        <v>74</v>
      </c>
      <c r="B78" s="52" t="s">
        <v>147</v>
      </c>
      <c r="C78" s="56"/>
      <c r="D78" s="52" t="s">
        <v>139</v>
      </c>
      <c r="E78" s="46">
        <v>5</v>
      </c>
      <c r="F78" s="52" t="s">
        <v>140</v>
      </c>
      <c r="G78" s="85">
        <v>18</v>
      </c>
      <c r="H78" s="41"/>
      <c r="I78" s="85">
        <v>8.5</v>
      </c>
      <c r="J78" s="41"/>
      <c r="K78" s="85">
        <v>0.5</v>
      </c>
      <c r="L78" s="41">
        <f>IF(K78&lt;&gt;"",INT(K78)*60+(K78-INT(K78))*100,"")</f>
        <v>50</v>
      </c>
      <c r="M78" s="24">
        <f>IF(G78&lt;&gt;"",(25*G78)/MAX(G$5:G$266),"")</f>
        <v>18</v>
      </c>
      <c r="N78" s="24">
        <f>IF(I78&lt;&gt;"",IF(I78=0,0,(10*I78)/MAX(I$5:I$266)),"")</f>
        <v>8.5</v>
      </c>
      <c r="O78" s="24">
        <f>IF(L78&lt;&gt;"",60/(MAX(L$5:L$266)-SMALL(L$5:L$266,COUNTIF(L$5:L$266,"&lt;=0")+1))*(MAX(L$5:L$266)-L78),"0")</f>
        <v>59.416445623342177</v>
      </c>
      <c r="P78" s="24">
        <f>M78+N78+O78</f>
        <v>85.916445623342184</v>
      </c>
      <c r="Q78" s="17"/>
      <c r="R78" s="42"/>
      <c r="S78" s="38"/>
      <c r="T78" s="17"/>
    </row>
    <row r="79" spans="1:20" ht="31.5" x14ac:dyDescent="0.25">
      <c r="A79" s="1">
        <v>75</v>
      </c>
      <c r="B79" s="50" t="s">
        <v>871</v>
      </c>
      <c r="C79" s="45"/>
      <c r="D79" s="52" t="s">
        <v>861</v>
      </c>
      <c r="E79" s="46">
        <v>5</v>
      </c>
      <c r="F79" s="52" t="s">
        <v>859</v>
      </c>
      <c r="G79" s="85">
        <v>18</v>
      </c>
      <c r="H79" s="13"/>
      <c r="I79" s="85">
        <v>9</v>
      </c>
      <c r="J79" s="13"/>
      <c r="K79" s="85">
        <v>1.1100000000000001</v>
      </c>
      <c r="L79" s="41">
        <f>IF(K79&lt;&gt;"",INT(K79)*60+(K79-INT(K79))*100,"")</f>
        <v>71.000000000000014</v>
      </c>
      <c r="M79" s="24">
        <f>IF(G79&lt;&gt;"",(25*G79)/MAX(G$5:G$266),"")</f>
        <v>18</v>
      </c>
      <c r="N79" s="24">
        <f>IF(I79&lt;&gt;"",IF(I79=0,0,(10*I79)/MAX(I$5:I$266)),"")</f>
        <v>9</v>
      </c>
      <c r="O79" s="24">
        <f>IF(L79&lt;&gt;"",60/(MAX(L$5:L$266)-SMALL(L$5:L$266,COUNTIF(L$5:L$266,"&lt;=0")+1))*(MAX(L$5:L$266)-L79),"0")</f>
        <v>58.859416445623346</v>
      </c>
      <c r="P79" s="24">
        <f>M79+N79+O79</f>
        <v>85.859416445623339</v>
      </c>
      <c r="Q79" s="17"/>
      <c r="R79" s="42"/>
      <c r="S79" s="38"/>
      <c r="T79" s="17"/>
    </row>
    <row r="80" spans="1:20" ht="36" customHeight="1" x14ac:dyDescent="0.25">
      <c r="A80" s="1">
        <v>76</v>
      </c>
      <c r="B80" s="50" t="s">
        <v>869</v>
      </c>
      <c r="C80" s="48"/>
      <c r="D80" s="50" t="s">
        <v>861</v>
      </c>
      <c r="E80" s="49">
        <v>5</v>
      </c>
      <c r="F80" s="50" t="s">
        <v>859</v>
      </c>
      <c r="G80" s="85">
        <v>20</v>
      </c>
      <c r="H80" s="13"/>
      <c r="I80" s="85">
        <v>8</v>
      </c>
      <c r="J80" s="13"/>
      <c r="K80" s="85">
        <v>1.55</v>
      </c>
      <c r="L80" s="41">
        <f>IF(K80&lt;&gt;"",INT(K80)*60+(K80-INT(K80))*100,"")</f>
        <v>115</v>
      </c>
      <c r="M80" s="24">
        <f>IF(G80&lt;&gt;"",(25*G80)/MAX(G$5:G$266),"")</f>
        <v>20</v>
      </c>
      <c r="N80" s="24">
        <f>IF(I80&lt;&gt;"",IF(I80=0,0,(10*I80)/MAX(I$5:I$266)),"")</f>
        <v>8</v>
      </c>
      <c r="O80" s="24">
        <f>IF(L80&lt;&gt;"",60/(MAX(L$5:L$266)-SMALL(L$5:L$266,COUNTIF(L$5:L$266,"&lt;=0")+1))*(MAX(L$5:L$266)-L80),"0")</f>
        <v>57.692307692307693</v>
      </c>
      <c r="P80" s="24">
        <f>M80+N80+O80</f>
        <v>85.692307692307693</v>
      </c>
      <c r="Q80" s="17"/>
      <c r="R80" s="42"/>
      <c r="S80" s="38"/>
      <c r="T80" s="17"/>
    </row>
    <row r="81" spans="1:20" ht="31.5" x14ac:dyDescent="0.25">
      <c r="A81" s="1">
        <v>77</v>
      </c>
      <c r="B81" s="52" t="s">
        <v>937</v>
      </c>
      <c r="C81" s="45"/>
      <c r="D81" s="52" t="s">
        <v>912</v>
      </c>
      <c r="E81" s="46">
        <v>6</v>
      </c>
      <c r="F81" s="52" t="s">
        <v>917</v>
      </c>
      <c r="G81" s="85">
        <v>16</v>
      </c>
      <c r="H81" s="13"/>
      <c r="I81" s="85">
        <v>10</v>
      </c>
      <c r="J81" s="13"/>
      <c r="K81" s="85">
        <v>0.4</v>
      </c>
      <c r="L81" s="41">
        <f>IF(K81&lt;&gt;"",INT(K81)*60+(K81-INT(K81))*100,"")</f>
        <v>40</v>
      </c>
      <c r="M81" s="24">
        <f>IF(G81&lt;&gt;"",(25*G81)/MAX(G$5:G$266),"")</f>
        <v>16</v>
      </c>
      <c r="N81" s="24">
        <f>IF(I81&lt;&gt;"",IF(I81=0,0,(10*I81)/MAX(I$5:I$266)),"")</f>
        <v>10</v>
      </c>
      <c r="O81" s="24">
        <f>IF(L81&lt;&gt;"",60/(MAX(L$5:L$266)-SMALL(L$5:L$266,COUNTIF(L$5:L$266,"&lt;=0")+1))*(MAX(L$5:L$266)-L81),"0")</f>
        <v>59.681697612732101</v>
      </c>
      <c r="P81" s="24">
        <f>M81+N81+O81</f>
        <v>85.681697612732108</v>
      </c>
      <c r="Q81" s="17"/>
      <c r="R81" s="42"/>
      <c r="S81" s="38"/>
      <c r="T81" s="17"/>
    </row>
    <row r="82" spans="1:20" ht="31.5" x14ac:dyDescent="0.25">
      <c r="A82" s="1">
        <v>78</v>
      </c>
      <c r="B82" s="57" t="s">
        <v>1232</v>
      </c>
      <c r="C82" s="71"/>
      <c r="D82" s="52" t="s">
        <v>1217</v>
      </c>
      <c r="E82" s="46">
        <v>6</v>
      </c>
      <c r="F82" s="52" t="s">
        <v>1220</v>
      </c>
      <c r="G82" s="46">
        <v>19</v>
      </c>
      <c r="H82" s="1"/>
      <c r="I82" s="46">
        <v>8</v>
      </c>
      <c r="J82" s="1"/>
      <c r="K82" s="46">
        <v>1.19</v>
      </c>
      <c r="L82" s="41">
        <f>IF(K82&lt;&gt;"",INT(K82)*60+(K82-INT(K82))*100,"")</f>
        <v>79</v>
      </c>
      <c r="M82" s="24">
        <f>IF(G82&lt;&gt;"",(25*G82)/MAX(G$5:G$266),"")</f>
        <v>19</v>
      </c>
      <c r="N82" s="24">
        <f>IF(I82&lt;&gt;"",IF(I82=0,0,(10*I82)/MAX(I$5:I$266)),"")</f>
        <v>8</v>
      </c>
      <c r="O82" s="24">
        <f>IF(L82&lt;&gt;"",60/(MAX(L$5:L$266)-SMALL(L$5:L$266,COUNTIF(L$5:L$266,"&lt;=0")+1))*(MAX(L$5:L$266)-L82),"0")</f>
        <v>58.647214854111411</v>
      </c>
      <c r="P82" s="24">
        <f>M82+N82+O82</f>
        <v>85.647214854111411</v>
      </c>
      <c r="Q82" s="17"/>
      <c r="R82" s="42"/>
      <c r="S82" s="38"/>
      <c r="T82" s="17"/>
    </row>
    <row r="83" spans="1:20" ht="31.5" x14ac:dyDescent="0.25">
      <c r="A83" s="1">
        <v>79</v>
      </c>
      <c r="B83" s="57" t="s">
        <v>500</v>
      </c>
      <c r="C83" s="45"/>
      <c r="D83" s="52" t="s">
        <v>1440</v>
      </c>
      <c r="E83" s="46">
        <v>6</v>
      </c>
      <c r="F83" s="52" t="s">
        <v>474</v>
      </c>
      <c r="G83" s="85">
        <v>18</v>
      </c>
      <c r="H83" s="41"/>
      <c r="I83" s="85">
        <v>9.8000000000000007</v>
      </c>
      <c r="J83" s="41"/>
      <c r="K83" s="85">
        <v>1.51</v>
      </c>
      <c r="L83" s="41">
        <f>IF(K83&lt;&gt;"",INT(K83)*60+(K83-INT(K83))*100,"")</f>
        <v>111</v>
      </c>
      <c r="M83" s="24">
        <f>IF(G83&lt;&gt;"",(25*G83)/MAX(G$5:G$266),"")</f>
        <v>18</v>
      </c>
      <c r="N83" s="24">
        <f>IF(I83&lt;&gt;"",IF(I83=0,0,(10*I83)/MAX(I$5:I$266)),"")</f>
        <v>9.8000000000000007</v>
      </c>
      <c r="O83" s="24">
        <f>IF(L83&lt;&gt;"",60/(MAX(L$5:L$266)-SMALL(L$5:L$266,COUNTIF(L$5:L$266,"&lt;=0")+1))*(MAX(L$5:L$266)-L83),"0")</f>
        <v>57.798408488063664</v>
      </c>
      <c r="P83" s="24">
        <f>M83+N83+O83</f>
        <v>85.598408488063669</v>
      </c>
      <c r="Q83" s="17"/>
      <c r="R83" s="42"/>
      <c r="S83" s="38"/>
      <c r="T83" s="17"/>
    </row>
    <row r="84" spans="1:20" ht="31.5" x14ac:dyDescent="0.25">
      <c r="A84" s="1">
        <v>80</v>
      </c>
      <c r="B84" s="57" t="s">
        <v>1340</v>
      </c>
      <c r="C84" s="45"/>
      <c r="D84" s="52" t="s">
        <v>1321</v>
      </c>
      <c r="E84" s="46">
        <v>6</v>
      </c>
      <c r="F84" s="52" t="s">
        <v>1322</v>
      </c>
      <c r="G84" s="85">
        <v>21</v>
      </c>
      <c r="H84" s="13"/>
      <c r="I84" s="85">
        <v>6</v>
      </c>
      <c r="J84" s="13"/>
      <c r="K84" s="85">
        <v>1.25</v>
      </c>
      <c r="L84" s="41">
        <f>IF(K84&lt;&gt;"",INT(K84)*60+(K84-INT(K84))*100,"")</f>
        <v>85</v>
      </c>
      <c r="M84" s="24">
        <f>IF(G84&lt;&gt;"",(25*G84)/MAX(G$5:G$266),"")</f>
        <v>21</v>
      </c>
      <c r="N84" s="24">
        <f>IF(I84&lt;&gt;"",IF(I84=0,0,(10*I84)/MAX(I$5:I$266)),"")</f>
        <v>6</v>
      </c>
      <c r="O84" s="24">
        <f>IF(L84&lt;&gt;"",60/(MAX(L$5:L$266)-SMALL(L$5:L$266,COUNTIF(L$5:L$266,"&lt;=0")+1))*(MAX(L$5:L$266)-L84),"0")</f>
        <v>58.488063660477458</v>
      </c>
      <c r="P84" s="24">
        <f>M84+N84+O84</f>
        <v>85.488063660477451</v>
      </c>
      <c r="Q84" s="17"/>
      <c r="R84" s="42"/>
      <c r="S84" s="38"/>
      <c r="T84" s="17"/>
    </row>
    <row r="85" spans="1:20" ht="31.5" x14ac:dyDescent="0.25">
      <c r="A85" s="1">
        <v>81</v>
      </c>
      <c r="B85" s="52" t="s">
        <v>498</v>
      </c>
      <c r="C85" s="45"/>
      <c r="D85" s="52" t="s">
        <v>1440</v>
      </c>
      <c r="E85" s="46">
        <v>6</v>
      </c>
      <c r="F85" s="52" t="s">
        <v>484</v>
      </c>
      <c r="G85" s="85">
        <v>18</v>
      </c>
      <c r="H85" s="41"/>
      <c r="I85" s="85">
        <v>9</v>
      </c>
      <c r="J85" s="41"/>
      <c r="K85" s="85">
        <v>1.26</v>
      </c>
      <c r="L85" s="41">
        <f>IF(K85&lt;&gt;"",INT(K85)*60+(K85-INT(K85))*100,"")</f>
        <v>86</v>
      </c>
      <c r="M85" s="24">
        <f>IF(G85&lt;&gt;"",(25*G85)/MAX(G$5:G$266),"")</f>
        <v>18</v>
      </c>
      <c r="N85" s="24">
        <f>IF(I85&lt;&gt;"",IF(I85=0,0,(10*I85)/MAX(I$5:I$266)),"")</f>
        <v>9</v>
      </c>
      <c r="O85" s="24">
        <f>IF(L85&lt;&gt;"",60/(MAX(L$5:L$266)-SMALL(L$5:L$266,COUNTIF(L$5:L$266,"&lt;=0")+1))*(MAX(L$5:L$266)-L85),"0")</f>
        <v>58.461538461538467</v>
      </c>
      <c r="P85" s="24">
        <f>M85+N85+O85</f>
        <v>85.461538461538467</v>
      </c>
      <c r="Q85" s="17"/>
      <c r="R85" s="42"/>
      <c r="S85" s="38"/>
      <c r="T85" s="17"/>
    </row>
    <row r="86" spans="1:20" ht="31.5" x14ac:dyDescent="0.25">
      <c r="A86" s="4">
        <v>82</v>
      </c>
      <c r="B86" s="57" t="s">
        <v>342</v>
      </c>
      <c r="C86" s="45"/>
      <c r="D86" s="52" t="s">
        <v>338</v>
      </c>
      <c r="E86" s="46">
        <v>5</v>
      </c>
      <c r="F86" s="52" t="s">
        <v>343</v>
      </c>
      <c r="G86" s="85">
        <v>16</v>
      </c>
      <c r="H86" s="41"/>
      <c r="I86" s="41">
        <v>10</v>
      </c>
      <c r="J86" s="41"/>
      <c r="K86" s="41">
        <v>0.51</v>
      </c>
      <c r="L86" s="41">
        <f>IF(K86&lt;&gt;"",INT(K86)*60+(K86-INT(K86))*100,"")</f>
        <v>51</v>
      </c>
      <c r="M86" s="24">
        <f>IF(G86&lt;&gt;"",(25*G86)/MAX(G$5:G$266),"")</f>
        <v>16</v>
      </c>
      <c r="N86" s="24">
        <f>IF(I86&lt;&gt;"",IF(I86=0,0,(10*I86)/MAX(I$5:I$266)),"")</f>
        <v>10</v>
      </c>
      <c r="O86" s="24">
        <f>IF(L86&lt;&gt;"",60/(MAX(L$5:L$266)-SMALL(L$5:L$266,COUNTIF(L$5:L$266,"&lt;=0")+1))*(MAX(L$5:L$266)-L86),"0")</f>
        <v>59.389920424403186</v>
      </c>
      <c r="P86" s="24">
        <f>M86+N86+O86</f>
        <v>85.389920424403186</v>
      </c>
      <c r="Q86" s="17"/>
      <c r="R86" s="42"/>
      <c r="S86" s="38"/>
      <c r="T86" s="17"/>
    </row>
    <row r="87" spans="1:20" ht="31.5" x14ac:dyDescent="0.25">
      <c r="A87" s="84">
        <v>83</v>
      </c>
      <c r="B87" s="57" t="s">
        <v>417</v>
      </c>
      <c r="C87" s="45"/>
      <c r="D87" s="52" t="s">
        <v>408</v>
      </c>
      <c r="E87" s="46">
        <v>5</v>
      </c>
      <c r="F87" s="52" t="s">
        <v>412</v>
      </c>
      <c r="G87" s="85">
        <v>18</v>
      </c>
      <c r="H87" s="41"/>
      <c r="I87" s="85">
        <v>8</v>
      </c>
      <c r="J87" s="41"/>
      <c r="K87" s="85">
        <v>0.51</v>
      </c>
      <c r="L87" s="41">
        <f>IF(K87&lt;&gt;"",INT(K87)*60+(K87-INT(K87))*100,"")</f>
        <v>51</v>
      </c>
      <c r="M87" s="24">
        <f>IF(G87&lt;&gt;"",(25*G87)/MAX(G$5:G$266),"")</f>
        <v>18</v>
      </c>
      <c r="N87" s="24">
        <f>IF(I87&lt;&gt;"",IF(I87=0,0,(10*I87)/MAX(I$5:I$266)),"")</f>
        <v>8</v>
      </c>
      <c r="O87" s="24">
        <f>IF(L87&lt;&gt;"",60/(MAX(L$5:L$266)-SMALL(L$5:L$266,COUNTIF(L$5:L$266,"&lt;=0")+1))*(MAX(L$5:L$266)-L87),"0")</f>
        <v>59.389920424403186</v>
      </c>
      <c r="P87" s="24">
        <f>M87+N87+O87</f>
        <v>85.389920424403186</v>
      </c>
      <c r="Q87" s="17"/>
      <c r="R87" s="42"/>
      <c r="S87" s="38"/>
      <c r="T87" s="17"/>
    </row>
    <row r="88" spans="1:20" ht="31.5" x14ac:dyDescent="0.25">
      <c r="A88" s="1">
        <v>84</v>
      </c>
      <c r="B88" s="50" t="s">
        <v>1299</v>
      </c>
      <c r="C88" s="48"/>
      <c r="D88" s="50" t="s">
        <v>1296</v>
      </c>
      <c r="E88" s="49">
        <v>5</v>
      </c>
      <c r="F88" s="50" t="s">
        <v>1289</v>
      </c>
      <c r="G88" s="85">
        <v>17</v>
      </c>
      <c r="H88" s="13"/>
      <c r="I88" s="85">
        <v>9.5</v>
      </c>
      <c r="J88" s="13"/>
      <c r="K88" s="85">
        <v>1.1299999999999999</v>
      </c>
      <c r="L88" s="41">
        <f>IF(K88&lt;&gt;"",INT(K88)*60+(K88-INT(K88))*100,"")</f>
        <v>72.999999999999986</v>
      </c>
      <c r="M88" s="24">
        <f>IF(G88&lt;&gt;"",(25*G88)/MAX(G$5:G$266),"")</f>
        <v>17</v>
      </c>
      <c r="N88" s="24">
        <f>IF(I88&lt;&gt;"",IF(I88=0,0,(10*I88)/MAX(I$5:I$266)),"")</f>
        <v>9.5</v>
      </c>
      <c r="O88" s="24">
        <f>IF(L88&lt;&gt;"",60/(MAX(L$5:L$266)-SMALL(L$5:L$266,COUNTIF(L$5:L$266,"&lt;=0")+1))*(MAX(L$5:L$266)-L88),"0")</f>
        <v>58.806366047745364</v>
      </c>
      <c r="P88" s="24">
        <f>M88+N88+O88</f>
        <v>85.306366047745371</v>
      </c>
      <c r="Q88" s="17"/>
      <c r="R88" s="42"/>
      <c r="S88" s="38"/>
      <c r="T88" s="17"/>
    </row>
    <row r="89" spans="1:20" ht="31.5" x14ac:dyDescent="0.25">
      <c r="A89" s="1">
        <v>85</v>
      </c>
      <c r="B89" s="57" t="s">
        <v>1210</v>
      </c>
      <c r="C89" s="45"/>
      <c r="D89" s="52" t="s">
        <v>1209</v>
      </c>
      <c r="E89" s="46">
        <v>5</v>
      </c>
      <c r="F89" s="52" t="s">
        <v>1206</v>
      </c>
      <c r="G89" s="85">
        <v>16</v>
      </c>
      <c r="H89" s="13"/>
      <c r="I89" s="85">
        <v>9</v>
      </c>
      <c r="J89" s="13"/>
      <c r="K89" s="103">
        <v>0.34</v>
      </c>
      <c r="L89" s="41">
        <f>IF(K89&lt;&gt;"",INT(K89)*60+(K89-INT(K89))*100,"")</f>
        <v>34</v>
      </c>
      <c r="M89" s="24">
        <f>IF(G89&lt;&gt;"",(25*G89)/MAX(G$5:G$266),"")</f>
        <v>16</v>
      </c>
      <c r="N89" s="24">
        <f>IF(I89&lt;&gt;"",IF(I89=0,0,(10*I89)/MAX(I$5:I$266)),"")</f>
        <v>9</v>
      </c>
      <c r="O89" s="24">
        <f>IF(L89&lt;&gt;"",60/(MAX(L$5:L$266)-SMALL(L$5:L$266,COUNTIF(L$5:L$266,"&lt;=0")+1))*(MAX(L$5:L$266)-L89),"0")</f>
        <v>59.840848806366047</v>
      </c>
      <c r="P89" s="24">
        <f>M89+N89+O89</f>
        <v>84.84084880636604</v>
      </c>
      <c r="Q89" s="17"/>
      <c r="R89" s="42"/>
      <c r="S89" s="38"/>
      <c r="T89" s="17"/>
    </row>
    <row r="90" spans="1:20" ht="31.5" x14ac:dyDescent="0.25">
      <c r="A90" s="1">
        <v>86</v>
      </c>
      <c r="B90" s="57" t="s">
        <v>758</v>
      </c>
      <c r="C90" s="102"/>
      <c r="D90" s="52" t="s">
        <v>746</v>
      </c>
      <c r="E90" s="46">
        <v>5</v>
      </c>
      <c r="F90" s="52" t="s">
        <v>747</v>
      </c>
      <c r="G90" s="85">
        <v>21</v>
      </c>
      <c r="H90" s="13"/>
      <c r="I90" s="85">
        <v>7</v>
      </c>
      <c r="J90" s="13"/>
      <c r="K90" s="85">
        <v>1.9</v>
      </c>
      <c r="L90" s="41">
        <f>IF(K90&lt;&gt;"",INT(K90)*60+(K90-INT(K90))*100,"")</f>
        <v>150</v>
      </c>
      <c r="M90" s="24">
        <f>IF(G90&lt;&gt;"",(25*G90)/MAX(G$5:G$266),"")</f>
        <v>21</v>
      </c>
      <c r="N90" s="24">
        <f>IF(I90&lt;&gt;"",IF(I90=0,0,(10*I90)/MAX(I$5:I$266)),"")</f>
        <v>7</v>
      </c>
      <c r="O90" s="24">
        <f>IF(L90&lt;&gt;"",60/(MAX(L$5:L$266)-SMALL(L$5:L$266,COUNTIF(L$5:L$266,"&lt;=0")+1))*(MAX(L$5:L$266)-L90),"0")</f>
        <v>56.763925729442974</v>
      </c>
      <c r="P90" s="24">
        <f>M90+N90+O90</f>
        <v>84.763925729442974</v>
      </c>
      <c r="Q90" s="17"/>
      <c r="R90" s="42"/>
      <c r="S90" s="38"/>
      <c r="T90" s="17"/>
    </row>
    <row r="91" spans="1:20" ht="31.5" x14ac:dyDescent="0.25">
      <c r="A91" s="1">
        <v>87</v>
      </c>
      <c r="B91" s="52" t="s">
        <v>831</v>
      </c>
      <c r="C91" s="99"/>
      <c r="D91" s="52" t="s">
        <v>826</v>
      </c>
      <c r="E91" s="46">
        <v>6</v>
      </c>
      <c r="F91" s="52" t="s">
        <v>827</v>
      </c>
      <c r="G91" s="85">
        <v>18</v>
      </c>
      <c r="H91" s="13"/>
      <c r="I91" s="85">
        <v>7.5</v>
      </c>
      <c r="J91" s="13"/>
      <c r="K91" s="85">
        <v>0.59</v>
      </c>
      <c r="L91" s="41">
        <f>IF(K91&lt;&gt;"",INT(K91)*60+(K91-INT(K91))*100,"")</f>
        <v>59</v>
      </c>
      <c r="M91" s="24">
        <f>IF(G91&lt;&gt;"",(25*G91)/MAX(G$5:G$266),"")</f>
        <v>18</v>
      </c>
      <c r="N91" s="24">
        <f>IF(I91&lt;&gt;"",IF(I91=0,0,(10*I91)/MAX(I$5:I$266)),"")</f>
        <v>7.5</v>
      </c>
      <c r="O91" s="24">
        <f>IF(L91&lt;&gt;"",60/(MAX(L$5:L$266)-SMALL(L$5:L$266,COUNTIF(L$5:L$266,"&lt;=0")+1))*(MAX(L$5:L$266)-L91),"0")</f>
        <v>59.177718832891252</v>
      </c>
      <c r="P91" s="24">
        <f>M91+N91+O91</f>
        <v>84.677718832891259</v>
      </c>
      <c r="Q91" s="17"/>
      <c r="R91" s="42"/>
      <c r="S91" s="38"/>
      <c r="T91" s="17"/>
    </row>
    <row r="92" spans="1:20" ht="31.5" x14ac:dyDescent="0.25">
      <c r="A92" s="1">
        <v>88</v>
      </c>
      <c r="B92" s="65" t="s">
        <v>1086</v>
      </c>
      <c r="C92" s="43"/>
      <c r="D92" s="65" t="s">
        <v>1043</v>
      </c>
      <c r="E92" s="67">
        <v>5</v>
      </c>
      <c r="F92" s="65" t="s">
        <v>1048</v>
      </c>
      <c r="G92" s="85">
        <v>17</v>
      </c>
      <c r="H92" s="41"/>
      <c r="I92" s="85">
        <v>9.6</v>
      </c>
      <c r="J92" s="41"/>
      <c r="K92" s="85">
        <v>1.42</v>
      </c>
      <c r="L92" s="41">
        <f>IF(K92&lt;&gt;"",INT(K92)*60+(K92-INT(K92))*100,"")</f>
        <v>102</v>
      </c>
      <c r="M92" s="24">
        <f>IF(G92&lt;&gt;"",(25*G92)/MAX(G$5:G$266),"")</f>
        <v>17</v>
      </c>
      <c r="N92" s="24">
        <f>IF(I92&lt;&gt;"",IF(I92=0,0,(10*I92)/MAX(I$5:I$266)),"")</f>
        <v>9.6</v>
      </c>
      <c r="O92" s="24">
        <f>IF(L92&lt;&gt;"",60/(MAX(L$5:L$266)-SMALL(L$5:L$266,COUNTIF(L$5:L$266,"&lt;=0")+1))*(MAX(L$5:L$266)-L92),"0")</f>
        <v>58.03713527851459</v>
      </c>
      <c r="P92" s="24">
        <f>M92+N92+O92</f>
        <v>84.637135278514592</v>
      </c>
      <c r="Q92" s="17"/>
      <c r="R92" s="42"/>
      <c r="S92" s="38"/>
      <c r="T92" s="17"/>
    </row>
    <row r="93" spans="1:20" ht="31.5" x14ac:dyDescent="0.25">
      <c r="A93" s="1">
        <v>89</v>
      </c>
      <c r="B93" s="57" t="s">
        <v>787</v>
      </c>
      <c r="C93" s="45"/>
      <c r="D93" s="52" t="s">
        <v>786</v>
      </c>
      <c r="E93" s="46">
        <v>5</v>
      </c>
      <c r="F93" s="52" t="s">
        <v>780</v>
      </c>
      <c r="G93" s="85">
        <v>17</v>
      </c>
      <c r="H93" s="13"/>
      <c r="I93" s="85">
        <v>9</v>
      </c>
      <c r="J93" s="13"/>
      <c r="K93" s="85">
        <v>1.2</v>
      </c>
      <c r="L93" s="41">
        <f>IF(K93&lt;&gt;"",INT(K93)*60+(K93-INT(K93))*100,"")</f>
        <v>80</v>
      </c>
      <c r="M93" s="24">
        <f>IF(G93&lt;&gt;"",(25*G93)/MAX(G$5:G$266),"")</f>
        <v>17</v>
      </c>
      <c r="N93" s="24">
        <f>IF(I93&lt;&gt;"",IF(I93=0,0,(10*I93)/MAX(I$5:I$266)),"")</f>
        <v>9</v>
      </c>
      <c r="O93" s="24">
        <f>IF(L93&lt;&gt;"",60/(MAX(L$5:L$266)-SMALL(L$5:L$266,COUNTIF(L$5:L$266,"&lt;=0")+1))*(MAX(L$5:L$266)-L93),"0")</f>
        <v>58.62068965517242</v>
      </c>
      <c r="P93" s="24">
        <f>M93+N93+O93</f>
        <v>84.620689655172413</v>
      </c>
      <c r="Q93" s="17"/>
      <c r="R93" s="42"/>
      <c r="S93" s="38"/>
      <c r="T93" s="17"/>
    </row>
    <row r="94" spans="1:20" ht="31.5" x14ac:dyDescent="0.25">
      <c r="A94" s="1">
        <v>90</v>
      </c>
      <c r="B94" s="52" t="s">
        <v>1030</v>
      </c>
      <c r="C94" s="45"/>
      <c r="D94" s="52" t="s">
        <v>1022</v>
      </c>
      <c r="E94" s="46">
        <v>5</v>
      </c>
      <c r="F94" s="52" t="s">
        <v>1023</v>
      </c>
      <c r="G94" s="85">
        <v>17</v>
      </c>
      <c r="H94" s="13"/>
      <c r="I94" s="85">
        <v>8</v>
      </c>
      <c r="J94" s="13"/>
      <c r="K94" s="85">
        <v>0.44</v>
      </c>
      <c r="L94" s="41">
        <f>IF(K94&lt;&gt;"",INT(K94)*60+(K94-INT(K94))*100,"")</f>
        <v>44</v>
      </c>
      <c r="M94" s="24">
        <f>IF(G94&lt;&gt;"",(25*G94)/MAX(G$5:G$266),"")</f>
        <v>17</v>
      </c>
      <c r="N94" s="24">
        <f>IF(I94&lt;&gt;"",IF(I94=0,0,(10*I94)/MAX(I$5:I$266)),"")</f>
        <v>8</v>
      </c>
      <c r="O94" s="24">
        <f>IF(L94&lt;&gt;"",60/(MAX(L$5:L$266)-SMALL(L$5:L$266,COUNTIF(L$5:L$266,"&lt;=0")+1))*(MAX(L$5:L$266)-L94),"0")</f>
        <v>59.57559681697613</v>
      </c>
      <c r="P94" s="24">
        <f>M94+N94+O94</f>
        <v>84.57559681697613</v>
      </c>
      <c r="Q94" s="17"/>
      <c r="R94" s="42"/>
      <c r="S94" s="38"/>
      <c r="T94" s="17"/>
    </row>
    <row r="95" spans="1:20" ht="31.5" x14ac:dyDescent="0.25">
      <c r="A95" s="4">
        <v>91</v>
      </c>
      <c r="B95" s="104" t="s">
        <v>247</v>
      </c>
      <c r="C95" s="105"/>
      <c r="D95" s="97" t="s">
        <v>240</v>
      </c>
      <c r="E95" s="106">
        <v>5</v>
      </c>
      <c r="F95" s="97" t="s">
        <v>241</v>
      </c>
      <c r="G95" s="98">
        <v>18</v>
      </c>
      <c r="H95" s="98"/>
      <c r="I95" s="98">
        <v>7.5</v>
      </c>
      <c r="J95" s="41"/>
      <c r="K95" s="98">
        <v>1.03</v>
      </c>
      <c r="L95" s="41">
        <f>IF(K95&lt;&gt;"",INT(K95)*60+(K95-INT(K95))*100,"")</f>
        <v>63</v>
      </c>
      <c r="M95" s="24">
        <f>IF(G95&lt;&gt;"",(25*G95)/MAX(G$5:G$266),"")</f>
        <v>18</v>
      </c>
      <c r="N95" s="24">
        <f>IF(I95&lt;&gt;"",IF(I95=0,0,(10*I95)/MAX(I$5:I$266)),"")</f>
        <v>7.5</v>
      </c>
      <c r="O95" s="24">
        <f>IF(L95&lt;&gt;"",60/(MAX(L$5:L$266)-SMALL(L$5:L$266,COUNTIF(L$5:L$266,"&lt;=0")+1))*(MAX(L$5:L$266)-L95),"0")</f>
        <v>59.071618037135281</v>
      </c>
      <c r="P95" s="24">
        <f>M95+N95+O95</f>
        <v>84.571618037135281</v>
      </c>
      <c r="Q95" s="17"/>
      <c r="R95" s="42"/>
      <c r="S95" s="38"/>
      <c r="T95" s="17"/>
    </row>
    <row r="96" spans="1:20" ht="31.5" x14ac:dyDescent="0.25">
      <c r="A96" s="1">
        <v>92</v>
      </c>
      <c r="B96" s="50" t="s">
        <v>247</v>
      </c>
      <c r="C96" s="48"/>
      <c r="D96" s="52" t="s">
        <v>240</v>
      </c>
      <c r="E96" s="49">
        <v>5</v>
      </c>
      <c r="F96" s="52" t="s">
        <v>241</v>
      </c>
      <c r="G96" s="85">
        <v>18</v>
      </c>
      <c r="H96" s="13"/>
      <c r="I96" s="85">
        <v>7.5</v>
      </c>
      <c r="J96" s="13"/>
      <c r="K96" s="67">
        <v>1.03</v>
      </c>
      <c r="L96" s="41">
        <f>IF(K96&lt;&gt;"",INT(K96)*60+(K96-INT(K96))*100,"")</f>
        <v>63</v>
      </c>
      <c r="M96" s="24">
        <f>IF(G96&lt;&gt;"",(25*G96)/MAX(G$5:G$266),"")</f>
        <v>18</v>
      </c>
      <c r="N96" s="24">
        <f>IF(I96&lt;&gt;"",IF(I96=0,0,(10*I96)/MAX(I$5:I$266)),"")</f>
        <v>7.5</v>
      </c>
      <c r="O96" s="24">
        <f>IF(L96&lt;&gt;"",60/(MAX(L$5:L$266)-SMALL(L$5:L$266,COUNTIF(L$5:L$266,"&lt;=0")+1))*(MAX(L$5:L$266)-L96),"0")</f>
        <v>59.071618037135281</v>
      </c>
      <c r="P96" s="24">
        <f>M96+N96+O96</f>
        <v>84.571618037135281</v>
      </c>
      <c r="Q96" s="17"/>
      <c r="R96" s="42"/>
      <c r="S96" s="38"/>
      <c r="T96" s="17"/>
    </row>
    <row r="97" spans="1:20" ht="31.5" x14ac:dyDescent="0.25">
      <c r="A97" s="1">
        <v>93</v>
      </c>
      <c r="B97" s="65" t="s">
        <v>1107</v>
      </c>
      <c r="C97" s="43"/>
      <c r="D97" s="65" t="s">
        <v>1043</v>
      </c>
      <c r="E97" s="67">
        <v>6</v>
      </c>
      <c r="F97" s="65" t="s">
        <v>1071</v>
      </c>
      <c r="G97" s="85">
        <v>15</v>
      </c>
      <c r="H97" s="13"/>
      <c r="I97" s="85">
        <v>9.9</v>
      </c>
      <c r="J97" s="13"/>
      <c r="K97" s="85">
        <v>0.56999999999999995</v>
      </c>
      <c r="L97" s="41">
        <f>IF(K97&lt;&gt;"",INT(K97)*60+(K97-INT(K97))*100,"")</f>
        <v>56.999999999999993</v>
      </c>
      <c r="M97" s="24">
        <f>IF(G97&lt;&gt;"",(25*G97)/MAX(G$5:G$266),"")</f>
        <v>15</v>
      </c>
      <c r="N97" s="24">
        <f>IF(I97&lt;&gt;"",IF(I97=0,0,(10*I97)/MAX(I$5:I$266)),"")</f>
        <v>9.9</v>
      </c>
      <c r="O97" s="24">
        <f>IF(L97&lt;&gt;"",60/(MAX(L$5:L$266)-SMALL(L$5:L$266,COUNTIF(L$5:L$266,"&lt;=0")+1))*(MAX(L$5:L$266)-L97),"0")</f>
        <v>59.230769230769234</v>
      </c>
      <c r="P97" s="24">
        <f>M97+N97+O97</f>
        <v>84.130769230769232</v>
      </c>
      <c r="Q97" s="17"/>
      <c r="R97" s="42"/>
      <c r="S97" s="38"/>
      <c r="T97" s="17"/>
    </row>
    <row r="98" spans="1:20" ht="31.5" x14ac:dyDescent="0.25">
      <c r="A98" s="1">
        <v>94</v>
      </c>
      <c r="B98" s="57" t="s">
        <v>1224</v>
      </c>
      <c r="C98" s="71"/>
      <c r="D98" s="52" t="s">
        <v>1217</v>
      </c>
      <c r="E98" s="46">
        <v>5</v>
      </c>
      <c r="F98" s="52" t="s">
        <v>1218</v>
      </c>
      <c r="G98" s="46">
        <v>18</v>
      </c>
      <c r="H98" s="1"/>
      <c r="I98" s="46">
        <v>8</v>
      </c>
      <c r="J98" s="1"/>
      <c r="K98" s="46">
        <v>1.41</v>
      </c>
      <c r="L98" s="41">
        <f>IF(K98&lt;&gt;"",INT(K98)*60+(K98-INT(K98))*100,"")</f>
        <v>101</v>
      </c>
      <c r="M98" s="24">
        <f>IF(G98&lt;&gt;"",(25*G98)/MAX(G$5:G$266),"")</f>
        <v>18</v>
      </c>
      <c r="N98" s="24">
        <f>IF(I98&lt;&gt;"",IF(I98=0,0,(10*I98)/MAX(I$5:I$266)),"")</f>
        <v>8</v>
      </c>
      <c r="O98" s="24">
        <f>IF(L98&lt;&gt;"",60/(MAX(L$5:L$266)-SMALL(L$5:L$266,COUNTIF(L$5:L$266,"&lt;=0")+1))*(MAX(L$5:L$266)-L98),"0")</f>
        <v>58.063660477453581</v>
      </c>
      <c r="P98" s="24">
        <f>M98+N98+O98</f>
        <v>84.063660477453581</v>
      </c>
      <c r="Q98" s="17"/>
      <c r="R98" s="42"/>
      <c r="S98" s="38"/>
      <c r="T98" s="17"/>
    </row>
    <row r="99" spans="1:20" ht="31.5" x14ac:dyDescent="0.25">
      <c r="A99" s="1">
        <v>95</v>
      </c>
      <c r="B99" s="52" t="s">
        <v>1331</v>
      </c>
      <c r="C99" s="45"/>
      <c r="D99" s="52" t="s">
        <v>1321</v>
      </c>
      <c r="E99" s="46">
        <v>5</v>
      </c>
      <c r="F99" s="52" t="s">
        <v>1325</v>
      </c>
      <c r="G99" s="85">
        <v>20</v>
      </c>
      <c r="H99" s="13"/>
      <c r="I99" s="85">
        <v>6</v>
      </c>
      <c r="J99" s="13"/>
      <c r="K99" s="85">
        <v>1.48</v>
      </c>
      <c r="L99" s="41">
        <f>IF(K99&lt;&gt;"",INT(K99)*60+(K99-INT(K99))*100,"")</f>
        <v>108</v>
      </c>
      <c r="M99" s="24">
        <f>IF(G99&lt;&gt;"",(25*G99)/MAX(G$5:G$266),"")</f>
        <v>20</v>
      </c>
      <c r="N99" s="24">
        <f>IF(I99&lt;&gt;"",IF(I99=0,0,(10*I99)/MAX(I$5:I$266)),"")</f>
        <v>6</v>
      </c>
      <c r="O99" s="24">
        <f>IF(L99&lt;&gt;"",60/(MAX(L$5:L$266)-SMALL(L$5:L$266,COUNTIF(L$5:L$266,"&lt;=0")+1))*(MAX(L$5:L$266)-L99),"0")</f>
        <v>57.877984084880637</v>
      </c>
      <c r="P99" s="24">
        <f>M99+N99+O99</f>
        <v>83.877984084880637</v>
      </c>
      <c r="Q99" s="17"/>
      <c r="R99" s="42"/>
      <c r="S99" s="38"/>
      <c r="T99" s="17"/>
    </row>
    <row r="100" spans="1:20" ht="31.5" x14ac:dyDescent="0.25">
      <c r="A100" s="1">
        <v>96</v>
      </c>
      <c r="B100" s="52" t="s">
        <v>938</v>
      </c>
      <c r="C100" s="45"/>
      <c r="D100" s="52" t="s">
        <v>912</v>
      </c>
      <c r="E100" s="46">
        <v>6</v>
      </c>
      <c r="F100" s="52" t="s">
        <v>917</v>
      </c>
      <c r="G100" s="85">
        <v>15</v>
      </c>
      <c r="H100" s="13"/>
      <c r="I100" s="85">
        <v>9.5</v>
      </c>
      <c r="J100" s="13"/>
      <c r="K100" s="85">
        <v>0.55000000000000004</v>
      </c>
      <c r="L100" s="41">
        <f>IF(K100&lt;&gt;"",INT(K100)*60+(K100-INT(K100))*100,"")</f>
        <v>55.000000000000007</v>
      </c>
      <c r="M100" s="24">
        <f>IF(G100&lt;&gt;"",(25*G100)/MAX(G$5:G$266),"")</f>
        <v>15</v>
      </c>
      <c r="N100" s="24">
        <f>IF(I100&lt;&gt;"",IF(I100=0,0,(10*I100)/MAX(I$5:I$266)),"")</f>
        <v>9.5</v>
      </c>
      <c r="O100" s="24">
        <f>IF(L100&lt;&gt;"",60/(MAX(L$5:L$266)-SMALL(L$5:L$266,COUNTIF(L$5:L$266,"&lt;=0")+1))*(MAX(L$5:L$266)-L100),"0")</f>
        <v>59.283819628647215</v>
      </c>
      <c r="P100" s="24">
        <f>M100+N100+O100</f>
        <v>83.783819628647223</v>
      </c>
      <c r="Q100" s="17"/>
      <c r="R100" s="42"/>
      <c r="S100" s="38"/>
      <c r="T100" s="17"/>
    </row>
    <row r="101" spans="1:20" ht="31.5" x14ac:dyDescent="0.25">
      <c r="A101" s="1">
        <v>97</v>
      </c>
      <c r="B101" s="50" t="s">
        <v>1332</v>
      </c>
      <c r="C101" s="48"/>
      <c r="D101" s="50" t="s">
        <v>1321</v>
      </c>
      <c r="E101" s="49">
        <v>5</v>
      </c>
      <c r="F101" s="50" t="s">
        <v>1322</v>
      </c>
      <c r="G101" s="85">
        <v>19</v>
      </c>
      <c r="H101" s="13"/>
      <c r="I101" s="85">
        <v>7</v>
      </c>
      <c r="J101" s="13"/>
      <c r="K101" s="85">
        <v>1.52</v>
      </c>
      <c r="L101" s="41">
        <f>IF(K101&lt;&gt;"",INT(K101)*60+(K101-INT(K101))*100,"")</f>
        <v>112</v>
      </c>
      <c r="M101" s="24">
        <f>IF(G101&lt;&gt;"",(25*G101)/MAX(G$5:G$266),"")</f>
        <v>19</v>
      </c>
      <c r="N101" s="24">
        <f>IF(I101&lt;&gt;"",IF(I101=0,0,(10*I101)/MAX(I$5:I$266)),"")</f>
        <v>7</v>
      </c>
      <c r="O101" s="24">
        <f>IF(L101&lt;&gt;"",60/(MAX(L$5:L$266)-SMALL(L$5:L$266,COUNTIF(L$5:L$266,"&lt;=0")+1))*(MAX(L$5:L$266)-L101),"0")</f>
        <v>57.771883289124673</v>
      </c>
      <c r="P101" s="24">
        <f>M101+N101+O101</f>
        <v>83.771883289124673</v>
      </c>
      <c r="Q101" s="17"/>
      <c r="R101" s="42"/>
      <c r="S101" s="38"/>
      <c r="T101" s="17"/>
    </row>
    <row r="102" spans="1:20" s="22" customFormat="1" ht="31.5" x14ac:dyDescent="0.25">
      <c r="A102" s="4">
        <v>98</v>
      </c>
      <c r="B102" s="57" t="s">
        <v>193</v>
      </c>
      <c r="C102" s="45"/>
      <c r="D102" s="52" t="s">
        <v>194</v>
      </c>
      <c r="E102" s="46">
        <v>5</v>
      </c>
      <c r="F102" s="52" t="s">
        <v>192</v>
      </c>
      <c r="G102" s="41">
        <v>16</v>
      </c>
      <c r="H102" s="41"/>
      <c r="I102" s="41">
        <v>9</v>
      </c>
      <c r="J102" s="41"/>
      <c r="K102" s="85">
        <v>1.21</v>
      </c>
      <c r="L102" s="41">
        <f>IF(K102&lt;&gt;"",INT(K102)*60+(K102-INT(K102))*100,"")</f>
        <v>81</v>
      </c>
      <c r="M102" s="24">
        <f>IF(G102&lt;&gt;"",(25*G102)/MAX(G$5:G$266),"")</f>
        <v>16</v>
      </c>
      <c r="N102" s="24">
        <f>IF(I102&lt;&gt;"",IF(I102=0,0,(10*I102)/MAX(I$5:I$266)),"")</f>
        <v>9</v>
      </c>
      <c r="O102" s="24">
        <f>IF(L102&lt;&gt;"",60/(MAX(L$5:L$266)-SMALL(L$5:L$266,COUNTIF(L$5:L$266,"&lt;=0")+1))*(MAX(L$5:L$266)-L102),"0")</f>
        <v>58.594164456233422</v>
      </c>
      <c r="P102" s="24">
        <f>M102+N102+O102</f>
        <v>83.594164456233415</v>
      </c>
      <c r="Q102" s="23"/>
      <c r="R102" s="42"/>
      <c r="S102" s="38"/>
      <c r="T102" s="17"/>
    </row>
    <row r="103" spans="1:20" ht="31.5" x14ac:dyDescent="0.25">
      <c r="A103" s="1">
        <v>99</v>
      </c>
      <c r="B103" s="50" t="s">
        <v>762</v>
      </c>
      <c r="C103" s="48"/>
      <c r="D103" s="52" t="s">
        <v>746</v>
      </c>
      <c r="E103" s="49">
        <v>6</v>
      </c>
      <c r="F103" s="52" t="s">
        <v>747</v>
      </c>
      <c r="G103" s="85">
        <v>19</v>
      </c>
      <c r="H103" s="13"/>
      <c r="I103" s="85">
        <v>7</v>
      </c>
      <c r="J103" s="13"/>
      <c r="K103" s="85">
        <v>2</v>
      </c>
      <c r="L103" s="41">
        <f>IF(K103&lt;&gt;"",INT(K103)*60+(K103-INT(K103))*100,"")</f>
        <v>120</v>
      </c>
      <c r="M103" s="24">
        <f>IF(G103&lt;&gt;"",(25*G103)/MAX(G$5:G$266),"")</f>
        <v>19</v>
      </c>
      <c r="N103" s="24">
        <f>IF(I103&lt;&gt;"",IF(I103=0,0,(10*I103)/MAX(I$5:I$266)),"")</f>
        <v>7</v>
      </c>
      <c r="O103" s="24">
        <f>IF(L103&lt;&gt;"",60/(MAX(L$5:L$266)-SMALL(L$5:L$266,COUNTIF(L$5:L$266,"&lt;=0")+1))*(MAX(L$5:L$266)-L103),"0")</f>
        <v>57.559681697612731</v>
      </c>
      <c r="P103" s="24">
        <f>M103+N103+O103</f>
        <v>83.559681697612731</v>
      </c>
      <c r="Q103" s="17"/>
      <c r="R103" s="42"/>
      <c r="S103" s="38"/>
      <c r="T103" s="17"/>
    </row>
    <row r="104" spans="1:20" ht="31.5" x14ac:dyDescent="0.25">
      <c r="A104" s="4">
        <v>100</v>
      </c>
      <c r="B104" s="93" t="s">
        <v>245</v>
      </c>
      <c r="C104" s="94"/>
      <c r="D104" s="97" t="s">
        <v>240</v>
      </c>
      <c r="E104" s="96">
        <v>5</v>
      </c>
      <c r="F104" s="97" t="s">
        <v>241</v>
      </c>
      <c r="G104" s="98">
        <v>17</v>
      </c>
      <c r="H104" s="98"/>
      <c r="I104" s="98">
        <v>7.5</v>
      </c>
      <c r="J104" s="41"/>
      <c r="K104" s="98">
        <v>1.04</v>
      </c>
      <c r="L104" s="41">
        <f>IF(K104&lt;&gt;"",INT(K104)*60+(K104-INT(K104))*100,"")</f>
        <v>64</v>
      </c>
      <c r="M104" s="24">
        <f>IF(G104&lt;&gt;"",(25*G104)/MAX(G$5:G$266),"")</f>
        <v>17</v>
      </c>
      <c r="N104" s="24">
        <f>IF(I104&lt;&gt;"",IF(I104=0,0,(10*I104)/MAX(I$5:I$266)),"")</f>
        <v>7.5</v>
      </c>
      <c r="O104" s="24">
        <f>IF(L104&lt;&gt;"",60/(MAX(L$5:L$266)-SMALL(L$5:L$266,COUNTIF(L$5:L$266,"&lt;=0")+1))*(MAX(L$5:L$266)-L104),"0")</f>
        <v>59.04509283819629</v>
      </c>
      <c r="P104" s="24">
        <f>M104+N104+O104</f>
        <v>83.545092838196297</v>
      </c>
      <c r="Q104" s="17"/>
      <c r="R104" s="42"/>
      <c r="S104" s="38"/>
      <c r="T104" s="17"/>
    </row>
    <row r="105" spans="1:20" ht="31.5" x14ac:dyDescent="0.25">
      <c r="A105" s="1">
        <v>101</v>
      </c>
      <c r="B105" s="57" t="s">
        <v>245</v>
      </c>
      <c r="C105" s="45"/>
      <c r="D105" s="52" t="s">
        <v>240</v>
      </c>
      <c r="E105" s="46">
        <v>5</v>
      </c>
      <c r="F105" s="52" t="s">
        <v>241</v>
      </c>
      <c r="G105" s="85">
        <v>17</v>
      </c>
      <c r="H105" s="13"/>
      <c r="I105" s="85">
        <v>7.5</v>
      </c>
      <c r="J105" s="13"/>
      <c r="K105" s="67">
        <v>1.04</v>
      </c>
      <c r="L105" s="41">
        <f>IF(K105&lt;&gt;"",INT(K105)*60+(K105-INT(K105))*100,"")</f>
        <v>64</v>
      </c>
      <c r="M105" s="24">
        <f>IF(G105&lt;&gt;"",(25*G105)/MAX(G$5:G$266),"")</f>
        <v>17</v>
      </c>
      <c r="N105" s="24">
        <f>IF(I105&lt;&gt;"",IF(I105=0,0,(10*I105)/MAX(I$5:I$266)),"")</f>
        <v>7.5</v>
      </c>
      <c r="O105" s="24">
        <f>IF(L105&lt;&gt;"",60/(MAX(L$5:L$266)-SMALL(L$5:L$266,COUNTIF(L$5:L$266,"&lt;=0")+1))*(MAX(L$5:L$266)-L105),"0")</f>
        <v>59.04509283819629</v>
      </c>
      <c r="P105" s="24">
        <f>M105+N105+O105</f>
        <v>83.545092838196297</v>
      </c>
      <c r="Q105" s="17"/>
      <c r="R105" s="42"/>
      <c r="S105" s="38"/>
      <c r="T105" s="17"/>
    </row>
    <row r="106" spans="1:20" ht="31.5" x14ac:dyDescent="0.25">
      <c r="A106" s="4">
        <v>102</v>
      </c>
      <c r="B106" s="93" t="s">
        <v>249</v>
      </c>
      <c r="C106" s="94"/>
      <c r="D106" s="97" t="s">
        <v>240</v>
      </c>
      <c r="E106" s="96">
        <v>6</v>
      </c>
      <c r="F106" s="97" t="s">
        <v>241</v>
      </c>
      <c r="G106" s="98">
        <v>16</v>
      </c>
      <c r="H106" s="98"/>
      <c r="I106" s="98">
        <v>8.5</v>
      </c>
      <c r="J106" s="41"/>
      <c r="K106" s="41">
        <v>1.06</v>
      </c>
      <c r="L106" s="41">
        <f>IF(K106&lt;&gt;"",INT(K106)*60+(K106-INT(K106))*100,"")</f>
        <v>66</v>
      </c>
      <c r="M106" s="24">
        <f>IF(G106&lt;&gt;"",(25*G106)/MAX(G$5:G$266),"")</f>
        <v>16</v>
      </c>
      <c r="N106" s="24">
        <f>IF(I106&lt;&gt;"",IF(I106=0,0,(10*I106)/MAX(I$5:I$266)),"")</f>
        <v>8.5</v>
      </c>
      <c r="O106" s="24">
        <f>IF(L106&lt;&gt;"",60/(MAX(L$5:L$266)-SMALL(L$5:L$266,COUNTIF(L$5:L$266,"&lt;=0")+1))*(MAX(L$5:L$266)-L106),"0")</f>
        <v>58.992042440318308</v>
      </c>
      <c r="P106" s="24">
        <f>M106+N106+O106</f>
        <v>83.492042440318301</v>
      </c>
      <c r="Q106" s="17"/>
      <c r="R106" s="42"/>
      <c r="S106" s="38"/>
      <c r="T106" s="17"/>
    </row>
    <row r="107" spans="1:20" ht="31.5" x14ac:dyDescent="0.25">
      <c r="A107" s="1">
        <v>103</v>
      </c>
      <c r="B107" s="57" t="s">
        <v>249</v>
      </c>
      <c r="C107" s="45"/>
      <c r="D107" s="52" t="s">
        <v>240</v>
      </c>
      <c r="E107" s="46">
        <v>6</v>
      </c>
      <c r="F107" s="52" t="s">
        <v>241</v>
      </c>
      <c r="G107" s="85">
        <v>16</v>
      </c>
      <c r="H107" s="13"/>
      <c r="I107" s="85">
        <v>8.5</v>
      </c>
      <c r="J107" s="13"/>
      <c r="K107" s="67">
        <v>1.06</v>
      </c>
      <c r="L107" s="41">
        <f>IF(K107&lt;&gt;"",INT(K107)*60+(K107-INT(K107))*100,"")</f>
        <v>66</v>
      </c>
      <c r="M107" s="24">
        <f>IF(G107&lt;&gt;"",(25*G107)/MAX(G$5:G$266),"")</f>
        <v>16</v>
      </c>
      <c r="N107" s="24">
        <f>IF(I107&lt;&gt;"",IF(I107=0,0,(10*I107)/MAX(I$5:I$266)),"")</f>
        <v>8.5</v>
      </c>
      <c r="O107" s="24">
        <f>IF(L107&lt;&gt;"",60/(MAX(L$5:L$266)-SMALL(L$5:L$266,COUNTIF(L$5:L$266,"&lt;=0")+1))*(MAX(L$5:L$266)-L107),"0")</f>
        <v>58.992042440318308</v>
      </c>
      <c r="P107" s="24">
        <f>M107+N107+O107</f>
        <v>83.492042440318301</v>
      </c>
      <c r="Q107" s="17"/>
      <c r="R107" s="42"/>
      <c r="S107" s="38"/>
      <c r="T107" s="17"/>
    </row>
    <row r="108" spans="1:20" ht="31.5" x14ac:dyDescent="0.25">
      <c r="A108" s="1">
        <v>104</v>
      </c>
      <c r="B108" s="52" t="s">
        <v>1108</v>
      </c>
      <c r="C108" s="99"/>
      <c r="D108" s="52" t="s">
        <v>1043</v>
      </c>
      <c r="E108" s="46">
        <v>6</v>
      </c>
      <c r="F108" s="52" t="s">
        <v>1071</v>
      </c>
      <c r="G108" s="85">
        <v>15</v>
      </c>
      <c r="H108" s="13"/>
      <c r="I108" s="85">
        <v>9.6999999999999993</v>
      </c>
      <c r="J108" s="13"/>
      <c r="K108" s="85">
        <v>1.17</v>
      </c>
      <c r="L108" s="41">
        <f>IF(K108&lt;&gt;"",INT(K108)*60+(K108-INT(K108))*100,"")</f>
        <v>77</v>
      </c>
      <c r="M108" s="24">
        <f>IF(G108&lt;&gt;"",(25*G108)/MAX(G$5:G$266),"")</f>
        <v>15</v>
      </c>
      <c r="N108" s="24">
        <f>IF(I108&lt;&gt;"",IF(I108=0,0,(10*I108)/MAX(I$5:I$266)),"")</f>
        <v>9.6999999999999993</v>
      </c>
      <c r="O108" s="24">
        <f>IF(L108&lt;&gt;"",60/(MAX(L$5:L$266)-SMALL(L$5:L$266,COUNTIF(L$5:L$266,"&lt;=0")+1))*(MAX(L$5:L$266)-L108),"0")</f>
        <v>58.700265251989393</v>
      </c>
      <c r="P108" s="24">
        <f>M108+N108+O108</f>
        <v>83.400265251989396</v>
      </c>
      <c r="Q108" s="17"/>
      <c r="R108" s="42"/>
      <c r="S108" s="38"/>
      <c r="T108" s="17"/>
    </row>
    <row r="109" spans="1:20" ht="47.25" x14ac:dyDescent="0.25">
      <c r="A109" s="1">
        <v>105</v>
      </c>
      <c r="B109" s="57" t="s">
        <v>660</v>
      </c>
      <c r="C109" s="45"/>
      <c r="D109" s="52" t="s">
        <v>655</v>
      </c>
      <c r="E109" s="46">
        <v>5</v>
      </c>
      <c r="F109" s="52" t="s">
        <v>656</v>
      </c>
      <c r="G109" s="85">
        <v>17</v>
      </c>
      <c r="H109" s="41"/>
      <c r="I109" s="41">
        <v>7.5</v>
      </c>
      <c r="J109" s="41"/>
      <c r="K109" s="85">
        <v>1.1499999999999999</v>
      </c>
      <c r="L109" s="41">
        <f>IF(K109&lt;&gt;"",INT(K109)*60+(K109-INT(K109))*100,"")</f>
        <v>74.999999999999986</v>
      </c>
      <c r="M109" s="24">
        <f>IF(G109&lt;&gt;"",(25*G109)/MAX(G$5:G$266),"")</f>
        <v>17</v>
      </c>
      <c r="N109" s="24">
        <f>IF(I109&lt;&gt;"",IF(I109=0,0,(10*I109)/MAX(I$5:I$266)),"")</f>
        <v>7.5</v>
      </c>
      <c r="O109" s="24">
        <f>IF(L109&lt;&gt;"",60/(MAX(L$5:L$266)-SMALL(L$5:L$266,COUNTIF(L$5:L$266,"&lt;=0")+1))*(MAX(L$5:L$266)-L109),"0")</f>
        <v>58.753315649867375</v>
      </c>
      <c r="P109" s="24">
        <f>M109+N109+O109</f>
        <v>83.253315649867375</v>
      </c>
      <c r="Q109" s="17"/>
      <c r="R109" s="42"/>
      <c r="S109" s="38"/>
      <c r="T109" s="17"/>
    </row>
    <row r="110" spans="1:20" ht="31.5" x14ac:dyDescent="0.25">
      <c r="A110" s="1">
        <v>106</v>
      </c>
      <c r="B110" s="57" t="s">
        <v>598</v>
      </c>
      <c r="C110" s="45"/>
      <c r="D110" s="52" t="s">
        <v>591</v>
      </c>
      <c r="E110" s="46">
        <v>6</v>
      </c>
      <c r="F110" s="52" t="s">
        <v>592</v>
      </c>
      <c r="G110" s="85">
        <v>21</v>
      </c>
      <c r="H110" s="41"/>
      <c r="I110" s="41">
        <v>4.9000000000000004</v>
      </c>
      <c r="J110" s="41"/>
      <c r="K110" s="85">
        <v>2.12</v>
      </c>
      <c r="L110" s="41">
        <f>IF(K110&lt;&gt;"",INT(K110)*60+(K110-INT(K110))*100,"")</f>
        <v>132</v>
      </c>
      <c r="M110" s="24">
        <f>IF(G110&lt;&gt;"",(25*G110)/MAX(G$5:G$266),"")</f>
        <v>21</v>
      </c>
      <c r="N110" s="24">
        <f>IF(I110&lt;&gt;"",IF(I110=0,0,(10*I110)/MAX(I$5:I$266)),"")</f>
        <v>4.9000000000000004</v>
      </c>
      <c r="O110" s="24">
        <f>IF(L110&lt;&gt;"",60/(MAX(L$5:L$266)-SMALL(L$5:L$266,COUNTIF(L$5:L$266,"&lt;=0")+1))*(MAX(L$5:L$266)-L110),"0")</f>
        <v>57.241379310344833</v>
      </c>
      <c r="P110" s="24">
        <f>M110+N110+O110</f>
        <v>83.141379310344831</v>
      </c>
      <c r="Q110" s="17"/>
      <c r="R110" s="42"/>
      <c r="S110" s="38"/>
      <c r="T110" s="17"/>
    </row>
    <row r="111" spans="1:20" ht="31.5" x14ac:dyDescent="0.25">
      <c r="A111" s="1">
        <v>107</v>
      </c>
      <c r="B111" s="57" t="s">
        <v>567</v>
      </c>
      <c r="C111" s="45"/>
      <c r="D111" s="52" t="s">
        <v>555</v>
      </c>
      <c r="E111" s="46">
        <v>5</v>
      </c>
      <c r="F111" s="52" t="s">
        <v>558</v>
      </c>
      <c r="G111" s="85">
        <v>16</v>
      </c>
      <c r="H111" s="41"/>
      <c r="I111" s="85">
        <v>8.1</v>
      </c>
      <c r="J111" s="41"/>
      <c r="K111" s="85">
        <v>1.08</v>
      </c>
      <c r="L111" s="41">
        <f>IF(K111&lt;&gt;"",INT(K111)*60+(K111-INT(K111))*100,"")</f>
        <v>68</v>
      </c>
      <c r="M111" s="24">
        <f>IF(G111&lt;&gt;"",(25*G111)/MAX(G$5:G$266),"")</f>
        <v>16</v>
      </c>
      <c r="N111" s="24">
        <f>IF(I111&lt;&gt;"",IF(I111=0,0,(10*I111)/MAX(I$5:I$266)),"")</f>
        <v>8.1</v>
      </c>
      <c r="O111" s="24">
        <f>IF(L111&lt;&gt;"",60/(MAX(L$5:L$266)-SMALL(L$5:L$266,COUNTIF(L$5:L$266,"&lt;=0")+1))*(MAX(L$5:L$266)-L111),"0")</f>
        <v>58.938992042440319</v>
      </c>
      <c r="P111" s="24">
        <f>M111+N111+O111</f>
        <v>83.038992042440327</v>
      </c>
      <c r="Q111" s="17"/>
      <c r="R111" s="42"/>
      <c r="S111" s="38"/>
      <c r="T111" s="17"/>
    </row>
    <row r="112" spans="1:20" ht="31.5" x14ac:dyDescent="0.25">
      <c r="A112" s="1">
        <v>108</v>
      </c>
      <c r="B112" s="57" t="s">
        <v>1028</v>
      </c>
      <c r="C112" s="45"/>
      <c r="D112" s="52" t="s">
        <v>1022</v>
      </c>
      <c r="E112" s="46">
        <v>5</v>
      </c>
      <c r="F112" s="52" t="s">
        <v>1023</v>
      </c>
      <c r="G112" s="85">
        <v>16</v>
      </c>
      <c r="H112" s="13"/>
      <c r="I112" s="85">
        <v>7.9</v>
      </c>
      <c r="J112" s="13"/>
      <c r="K112" s="85">
        <v>1.01</v>
      </c>
      <c r="L112" s="41">
        <f>IF(K112&lt;&gt;"",INT(K112)*60+(K112-INT(K112))*100,"")</f>
        <v>61</v>
      </c>
      <c r="M112" s="24">
        <f>IF(G112&lt;&gt;"",(25*G112)/MAX(G$5:G$266),"")</f>
        <v>16</v>
      </c>
      <c r="N112" s="24">
        <f>IF(I112&lt;&gt;"",IF(I112=0,0,(10*I112)/MAX(I$5:I$266)),"")</f>
        <v>7.9</v>
      </c>
      <c r="O112" s="24">
        <f>IF(L112&lt;&gt;"",60/(MAX(L$5:L$266)-SMALL(L$5:L$266,COUNTIF(L$5:L$266,"&lt;=0")+1))*(MAX(L$5:L$266)-L112),"0")</f>
        <v>59.124668435013263</v>
      </c>
      <c r="P112" s="24">
        <f>M112+N112+O112</f>
        <v>83.024668435013268</v>
      </c>
      <c r="Q112" s="17"/>
      <c r="R112" s="42"/>
      <c r="S112" s="38"/>
      <c r="T112" s="17"/>
    </row>
    <row r="113" spans="1:20" s="22" customFormat="1" ht="30.75" customHeight="1" x14ac:dyDescent="0.25">
      <c r="A113" s="4">
        <v>109</v>
      </c>
      <c r="B113" s="52" t="s">
        <v>367</v>
      </c>
      <c r="C113" s="107"/>
      <c r="D113" s="52" t="s">
        <v>365</v>
      </c>
      <c r="E113" s="108">
        <v>6</v>
      </c>
      <c r="F113" s="52" t="s">
        <v>373</v>
      </c>
      <c r="G113" s="41">
        <v>18</v>
      </c>
      <c r="H113" s="41"/>
      <c r="I113" s="49">
        <v>6.9</v>
      </c>
      <c r="J113" s="41"/>
      <c r="K113" s="46">
        <v>1.39</v>
      </c>
      <c r="L113" s="41">
        <f>IF(K113&lt;&gt;"",INT(K113)*60+(K113-INT(K113))*100,"")</f>
        <v>99</v>
      </c>
      <c r="M113" s="24">
        <f>IF(G113&lt;&gt;"",(25*G113)/MAX(G$5:G$266),"")</f>
        <v>18</v>
      </c>
      <c r="N113" s="24">
        <f>IF(I113&lt;&gt;"",IF(I113=0,0,(10*I113)/MAX(I$5:I$266)),"")</f>
        <v>6.9</v>
      </c>
      <c r="O113" s="24">
        <f>IF(L113&lt;&gt;"",60/(MAX(L$5:L$266)-SMALL(L$5:L$266,COUNTIF(L$5:L$266,"&lt;=0")+1))*(MAX(L$5:L$266)-L113),"0")</f>
        <v>58.11671087533157</v>
      </c>
      <c r="P113" s="24">
        <f>M113+N113+O113</f>
        <v>83.016710875331569</v>
      </c>
      <c r="Q113" s="23"/>
      <c r="R113" s="42"/>
      <c r="S113" s="38"/>
      <c r="T113" s="17"/>
    </row>
    <row r="114" spans="1:20" s="22" customFormat="1" ht="30" customHeight="1" x14ac:dyDescent="0.25">
      <c r="A114" s="1">
        <v>110</v>
      </c>
      <c r="B114" s="51" t="s">
        <v>694</v>
      </c>
      <c r="C114" s="45"/>
      <c r="D114" s="52" t="s">
        <v>671</v>
      </c>
      <c r="E114" s="46">
        <v>5</v>
      </c>
      <c r="F114" s="52" t="s">
        <v>679</v>
      </c>
      <c r="G114" s="85">
        <v>15</v>
      </c>
      <c r="H114" s="41"/>
      <c r="I114" s="85">
        <v>9</v>
      </c>
      <c r="J114" s="41"/>
      <c r="K114" s="85">
        <v>1.0900000000000001</v>
      </c>
      <c r="L114" s="41">
        <f>IF(K114&lt;&gt;"",INT(K114)*60+(K114-INT(K114))*100,"")</f>
        <v>69</v>
      </c>
      <c r="M114" s="24">
        <f>IF(G114&lt;&gt;"",(25*G114)/MAX(G$5:G$266),"")</f>
        <v>15</v>
      </c>
      <c r="N114" s="24">
        <f>IF(I114&lt;&gt;"",IF(I114=0,0,(10*I114)/MAX(I$5:I$266)),"")</f>
        <v>9</v>
      </c>
      <c r="O114" s="24">
        <f>IF(L114&lt;&gt;"",60/(MAX(L$5:L$266)-SMALL(L$5:L$266,COUNTIF(L$5:L$266,"&lt;=0")+1))*(MAX(L$5:L$266)-L114),"0")</f>
        <v>58.912466843501328</v>
      </c>
      <c r="P114" s="24">
        <f>M114+N114+O114</f>
        <v>82.912466843501335</v>
      </c>
      <c r="Q114" s="23"/>
      <c r="R114" s="42"/>
      <c r="S114" s="38"/>
      <c r="T114" s="17"/>
    </row>
    <row r="115" spans="1:20" s="22" customFormat="1" ht="31.5" x14ac:dyDescent="0.25">
      <c r="A115" s="1">
        <v>111</v>
      </c>
      <c r="B115" s="65" t="s">
        <v>1098</v>
      </c>
      <c r="C115" s="43"/>
      <c r="D115" s="65" t="s">
        <v>1043</v>
      </c>
      <c r="E115" s="67">
        <v>5</v>
      </c>
      <c r="F115" s="65" t="s">
        <v>1063</v>
      </c>
      <c r="G115" s="85">
        <v>14</v>
      </c>
      <c r="H115" s="41"/>
      <c r="I115" s="85">
        <v>10</v>
      </c>
      <c r="J115" s="41"/>
      <c r="K115" s="85">
        <v>1.1000000000000001</v>
      </c>
      <c r="L115" s="41">
        <f>IF(K115&lt;&gt;"",INT(K115)*60+(K115-INT(K115))*100,"")</f>
        <v>70.000000000000014</v>
      </c>
      <c r="M115" s="24">
        <f>IF(G115&lt;&gt;"",(25*G115)/MAX(G$5:G$266),"")</f>
        <v>14</v>
      </c>
      <c r="N115" s="24">
        <f>IF(I115&lt;&gt;"",IF(I115=0,0,(10*I115)/MAX(I$5:I$266)),"")</f>
        <v>10</v>
      </c>
      <c r="O115" s="24">
        <f>IF(L115&lt;&gt;"",60/(MAX(L$5:L$266)-SMALL(L$5:L$266,COUNTIF(L$5:L$266,"&lt;=0")+1))*(MAX(L$5:L$266)-L115),"0")</f>
        <v>58.885941644562337</v>
      </c>
      <c r="P115" s="24">
        <f>M115+N115+O115</f>
        <v>82.885941644562337</v>
      </c>
      <c r="Q115" s="23"/>
      <c r="R115" s="42"/>
      <c r="S115" s="38"/>
      <c r="T115" s="23"/>
    </row>
    <row r="116" spans="1:20" ht="31.5" x14ac:dyDescent="0.25">
      <c r="A116" s="1">
        <v>112</v>
      </c>
      <c r="B116" s="50" t="s">
        <v>1300</v>
      </c>
      <c r="C116" s="48"/>
      <c r="D116" s="50" t="s">
        <v>1296</v>
      </c>
      <c r="E116" s="49">
        <v>5</v>
      </c>
      <c r="F116" s="50" t="s">
        <v>1289</v>
      </c>
      <c r="G116" s="85">
        <v>15</v>
      </c>
      <c r="H116" s="13"/>
      <c r="I116" s="85">
        <v>9</v>
      </c>
      <c r="J116" s="13"/>
      <c r="K116" s="85">
        <v>1.1000000000000001</v>
      </c>
      <c r="L116" s="41">
        <f>IF(K116&lt;&gt;"",INT(K116)*60+(K116-INT(K116))*100,"")</f>
        <v>70.000000000000014</v>
      </c>
      <c r="M116" s="24">
        <f>IF(G116&lt;&gt;"",(25*G116)/MAX(G$5:G$266),"")</f>
        <v>15</v>
      </c>
      <c r="N116" s="24">
        <f>IF(I116&lt;&gt;"",IF(I116=0,0,(10*I116)/MAX(I$5:I$266)),"")</f>
        <v>9</v>
      </c>
      <c r="O116" s="24">
        <f>IF(L116&lt;&gt;"",60/(MAX(L$5:L$266)-SMALL(L$5:L$266,COUNTIF(L$5:L$266,"&lt;=0")+1))*(MAX(L$5:L$266)-L116),"0")</f>
        <v>58.885941644562337</v>
      </c>
      <c r="P116" s="24">
        <f>M116+N116+O116</f>
        <v>82.885941644562337</v>
      </c>
      <c r="Q116" s="17"/>
      <c r="R116" s="42"/>
      <c r="S116" s="38"/>
      <c r="T116" s="23"/>
    </row>
    <row r="117" spans="1:20" ht="31.5" x14ac:dyDescent="0.25">
      <c r="A117" s="1">
        <v>113</v>
      </c>
      <c r="B117" s="109" t="s">
        <v>763</v>
      </c>
      <c r="C117" s="48"/>
      <c r="D117" s="52" t="s">
        <v>746</v>
      </c>
      <c r="E117" s="49">
        <v>6</v>
      </c>
      <c r="F117" s="52" t="s">
        <v>747</v>
      </c>
      <c r="G117" s="85">
        <v>19</v>
      </c>
      <c r="H117" s="13"/>
      <c r="I117" s="85">
        <v>7</v>
      </c>
      <c r="J117" s="13"/>
      <c r="K117" s="85">
        <v>1.9</v>
      </c>
      <c r="L117" s="41">
        <f>IF(K117&lt;&gt;"",INT(K117)*60+(K117-INT(K117))*100,"")</f>
        <v>150</v>
      </c>
      <c r="M117" s="24">
        <f>IF(G117&lt;&gt;"",(25*G117)/MAX(G$5:G$266),"")</f>
        <v>19</v>
      </c>
      <c r="N117" s="24">
        <f>IF(I117&lt;&gt;"",IF(I117=0,0,(10*I117)/MAX(I$5:I$266)),"")</f>
        <v>7</v>
      </c>
      <c r="O117" s="24">
        <f>IF(L117&lt;&gt;"",60/(MAX(L$5:L$266)-SMALL(L$5:L$266,COUNTIF(L$5:L$266,"&lt;=0")+1))*(MAX(L$5:L$266)-L117),"0")</f>
        <v>56.763925729442974</v>
      </c>
      <c r="P117" s="24">
        <f>M117+N117+O117</f>
        <v>82.763925729442974</v>
      </c>
      <c r="Q117" s="17"/>
      <c r="R117" s="42"/>
      <c r="S117" s="38"/>
      <c r="T117" s="23"/>
    </row>
    <row r="118" spans="1:20" ht="31.5" x14ac:dyDescent="0.25">
      <c r="A118" s="1">
        <v>114</v>
      </c>
      <c r="B118" s="110" t="s">
        <v>765</v>
      </c>
      <c r="C118" s="45"/>
      <c r="D118" s="52" t="s">
        <v>746</v>
      </c>
      <c r="E118" s="46">
        <v>6</v>
      </c>
      <c r="F118" s="52" t="s">
        <v>747</v>
      </c>
      <c r="G118" s="85">
        <v>19</v>
      </c>
      <c r="H118" s="13"/>
      <c r="I118" s="85">
        <v>7</v>
      </c>
      <c r="J118" s="13"/>
      <c r="K118" s="85">
        <v>1.9</v>
      </c>
      <c r="L118" s="41">
        <f>IF(K118&lt;&gt;"",INT(K118)*60+(K118-INT(K118))*100,"")</f>
        <v>150</v>
      </c>
      <c r="M118" s="24">
        <f>IF(G118&lt;&gt;"",(25*G118)/MAX(G$5:G$266),"")</f>
        <v>19</v>
      </c>
      <c r="N118" s="24">
        <f>IF(I118&lt;&gt;"",IF(I118=0,0,(10*I118)/MAX(I$5:I$266)),"")</f>
        <v>7</v>
      </c>
      <c r="O118" s="24">
        <f>IF(L118&lt;&gt;"",60/(MAX(L$5:L$266)-SMALL(L$5:L$266,COUNTIF(L$5:L$266,"&lt;=0")+1))*(MAX(L$5:L$266)-L118),"0")</f>
        <v>56.763925729442974</v>
      </c>
      <c r="P118" s="24">
        <f>M118+N118+O118</f>
        <v>82.763925729442974</v>
      </c>
      <c r="Q118" s="17"/>
      <c r="R118" s="42"/>
      <c r="S118" s="38"/>
      <c r="T118" s="23"/>
    </row>
    <row r="119" spans="1:20" ht="31.5" x14ac:dyDescent="0.25">
      <c r="A119" s="1">
        <v>115</v>
      </c>
      <c r="B119" s="111" t="s">
        <v>829</v>
      </c>
      <c r="C119" s="99"/>
      <c r="D119" s="52" t="s">
        <v>826</v>
      </c>
      <c r="E119" s="46">
        <v>6</v>
      </c>
      <c r="F119" s="52" t="s">
        <v>827</v>
      </c>
      <c r="G119" s="85">
        <v>18</v>
      </c>
      <c r="H119" s="13"/>
      <c r="I119" s="85">
        <v>6</v>
      </c>
      <c r="J119" s="13"/>
      <c r="K119" s="85">
        <v>1.1499999999999999</v>
      </c>
      <c r="L119" s="41">
        <f>IF(K119&lt;&gt;"",INT(K119)*60+(K119-INT(K119))*100,"")</f>
        <v>74.999999999999986</v>
      </c>
      <c r="M119" s="24">
        <f>IF(G119&lt;&gt;"",(25*G119)/MAX(G$5:G$266),"")</f>
        <v>18</v>
      </c>
      <c r="N119" s="24">
        <f>IF(I119&lt;&gt;"",IF(I119=0,0,(10*I119)/MAX(I$5:I$266)),"")</f>
        <v>6</v>
      </c>
      <c r="O119" s="24">
        <f>IF(L119&lt;&gt;"",60/(MAX(L$5:L$266)-SMALL(L$5:L$266,COUNTIF(L$5:L$266,"&lt;=0")+1))*(MAX(L$5:L$266)-L119),"0")</f>
        <v>58.753315649867375</v>
      </c>
      <c r="P119" s="24">
        <f>M119+N119+O119</f>
        <v>82.753315649867375</v>
      </c>
      <c r="Q119" s="17"/>
      <c r="R119" s="42"/>
      <c r="S119" s="38"/>
      <c r="T119" s="23"/>
    </row>
    <row r="120" spans="1:20" ht="47.25" x14ac:dyDescent="0.25">
      <c r="A120" s="1">
        <v>116</v>
      </c>
      <c r="B120" s="91" t="s">
        <v>659</v>
      </c>
      <c r="C120" s="45"/>
      <c r="D120" s="52" t="s">
        <v>655</v>
      </c>
      <c r="E120" s="46">
        <v>5</v>
      </c>
      <c r="F120" s="52" t="s">
        <v>656</v>
      </c>
      <c r="G120" s="85">
        <v>17</v>
      </c>
      <c r="H120" s="41"/>
      <c r="I120" s="41">
        <v>7</v>
      </c>
      <c r="J120" s="41"/>
      <c r="K120" s="85">
        <v>1.18</v>
      </c>
      <c r="L120" s="41">
        <f>IF(K120&lt;&gt;"",INT(K120)*60+(K120-INT(K120))*100,"")</f>
        <v>78</v>
      </c>
      <c r="M120" s="24">
        <f>IF(G120&lt;&gt;"",(25*G120)/MAX(G$5:G$266),"")</f>
        <v>17</v>
      </c>
      <c r="N120" s="24">
        <f>IF(I120&lt;&gt;"",IF(I120=0,0,(10*I120)/MAX(I$5:I$266)),"")</f>
        <v>7</v>
      </c>
      <c r="O120" s="24">
        <f>IF(L120&lt;&gt;"",60/(MAX(L$5:L$266)-SMALL(L$5:L$266,COUNTIF(L$5:L$266,"&lt;=0")+1))*(MAX(L$5:L$266)-L120),"0")</f>
        <v>58.673740053050402</v>
      </c>
      <c r="P120" s="24">
        <f>M120+N120+O120</f>
        <v>82.673740053050409</v>
      </c>
      <c r="Q120" s="17"/>
      <c r="R120" s="42"/>
      <c r="S120" s="38"/>
      <c r="T120" s="23"/>
    </row>
    <row r="121" spans="1:20" ht="31.5" x14ac:dyDescent="0.25">
      <c r="A121" s="1">
        <v>117</v>
      </c>
      <c r="B121" s="50" t="s">
        <v>865</v>
      </c>
      <c r="C121" s="48"/>
      <c r="D121" s="52" t="s">
        <v>861</v>
      </c>
      <c r="E121" s="46">
        <v>6</v>
      </c>
      <c r="F121" s="52" t="s">
        <v>859</v>
      </c>
      <c r="G121" s="85">
        <v>17</v>
      </c>
      <c r="H121" s="13"/>
      <c r="I121" s="85">
        <v>8</v>
      </c>
      <c r="J121" s="13"/>
      <c r="K121" s="85">
        <v>1.56</v>
      </c>
      <c r="L121" s="41">
        <f>IF(K121&lt;&gt;"",INT(K121)*60+(K121-INT(K121))*100,"")</f>
        <v>116</v>
      </c>
      <c r="M121" s="24">
        <f>IF(G121&lt;&gt;"",(25*G121)/MAX(G$5:G$266),"")</f>
        <v>17</v>
      </c>
      <c r="N121" s="24">
        <f>IF(I121&lt;&gt;"",IF(I121=0,0,(10*I121)/MAX(I$5:I$266)),"")</f>
        <v>8</v>
      </c>
      <c r="O121" s="24">
        <f>IF(L121&lt;&gt;"",60/(MAX(L$5:L$266)-SMALL(L$5:L$266,COUNTIF(L$5:L$266,"&lt;=0")+1))*(MAX(L$5:L$266)-L121),"0")</f>
        <v>57.665782493368702</v>
      </c>
      <c r="P121" s="24">
        <f>M121+N121+O121</f>
        <v>82.66578249336871</v>
      </c>
      <c r="Q121" s="17"/>
      <c r="R121" s="42"/>
      <c r="S121" s="38"/>
      <c r="T121" s="23"/>
    </row>
    <row r="122" spans="1:20" ht="31.5" x14ac:dyDescent="0.25">
      <c r="A122" s="1">
        <v>118</v>
      </c>
      <c r="B122" s="112" t="s">
        <v>695</v>
      </c>
      <c r="C122" s="92"/>
      <c r="D122" s="52" t="s">
        <v>671</v>
      </c>
      <c r="E122" s="89">
        <v>5</v>
      </c>
      <c r="F122" s="52" t="s">
        <v>679</v>
      </c>
      <c r="G122" s="85">
        <v>15</v>
      </c>
      <c r="H122" s="41"/>
      <c r="I122" s="85">
        <v>8.6999999999999993</v>
      </c>
      <c r="J122" s="41"/>
      <c r="K122" s="67">
        <v>1.1100000000000001</v>
      </c>
      <c r="L122" s="41">
        <f>IF(K122&lt;&gt;"",INT(K122)*60+(K122-INT(K122))*100,"")</f>
        <v>71.000000000000014</v>
      </c>
      <c r="M122" s="24">
        <f>IF(G122&lt;&gt;"",(25*G122)/MAX(G$5:G$266),"")</f>
        <v>15</v>
      </c>
      <c r="N122" s="24">
        <f>IF(I122&lt;&gt;"",IF(I122=0,0,(10*I122)/MAX(I$5:I$266)),"")</f>
        <v>8.6999999999999993</v>
      </c>
      <c r="O122" s="24">
        <f>IF(L122&lt;&gt;"",60/(MAX(L$5:L$266)-SMALL(L$5:L$266,COUNTIF(L$5:L$266,"&lt;=0")+1))*(MAX(L$5:L$266)-L122),"0")</f>
        <v>58.859416445623346</v>
      </c>
      <c r="P122" s="24">
        <f>M122+N122+O122</f>
        <v>82.559416445623341</v>
      </c>
      <c r="Q122" s="17"/>
      <c r="R122" s="42"/>
      <c r="S122" s="38"/>
      <c r="T122" s="23"/>
    </row>
    <row r="123" spans="1:20" ht="31.5" x14ac:dyDescent="0.25">
      <c r="A123" s="4">
        <v>119</v>
      </c>
      <c r="B123" s="93" t="s">
        <v>248</v>
      </c>
      <c r="C123" s="94"/>
      <c r="D123" s="97" t="s">
        <v>240</v>
      </c>
      <c r="E123" s="96">
        <v>6</v>
      </c>
      <c r="F123" s="97" t="s">
        <v>241</v>
      </c>
      <c r="G123" s="98">
        <v>17</v>
      </c>
      <c r="H123" s="113"/>
      <c r="I123" s="98">
        <v>8</v>
      </c>
      <c r="J123" s="114"/>
      <c r="K123" s="27">
        <v>2.04</v>
      </c>
      <c r="L123" s="41">
        <f>IF(K123&lt;&gt;"",INT(K123)*60+(K123-INT(K123))*100,"")</f>
        <v>124</v>
      </c>
      <c r="M123" s="24">
        <f>IF(G123&lt;&gt;"",(25*G123)/MAX(G$5:G$266),"")</f>
        <v>17</v>
      </c>
      <c r="N123" s="24">
        <f>IF(I123&lt;&gt;"",IF(I123=0,0,(10*I123)/MAX(I$5:I$266)),"")</f>
        <v>8</v>
      </c>
      <c r="O123" s="24">
        <f>IF(L123&lt;&gt;"",60/(MAX(L$5:L$266)-SMALL(L$5:L$266,COUNTIF(L$5:L$266,"&lt;=0")+1))*(MAX(L$5:L$266)-L123),"0")</f>
        <v>57.453580901856768</v>
      </c>
      <c r="P123" s="24">
        <f>M123+N123+O123</f>
        <v>82.453580901856768</v>
      </c>
      <c r="Q123" s="17"/>
      <c r="R123" s="42"/>
      <c r="S123" s="38"/>
      <c r="T123" s="23"/>
    </row>
    <row r="124" spans="1:20" ht="31.5" x14ac:dyDescent="0.25">
      <c r="A124" s="1">
        <v>120</v>
      </c>
      <c r="B124" s="57" t="s">
        <v>248</v>
      </c>
      <c r="C124" s="45"/>
      <c r="D124" s="52" t="s">
        <v>240</v>
      </c>
      <c r="E124" s="46">
        <v>6</v>
      </c>
      <c r="F124" s="52" t="s">
        <v>241</v>
      </c>
      <c r="G124" s="85">
        <v>17</v>
      </c>
      <c r="I124" s="85">
        <v>8</v>
      </c>
      <c r="K124" s="67">
        <v>2.04</v>
      </c>
      <c r="L124" s="41">
        <f>IF(K124&lt;&gt;"",INT(K124)*60+(K124-INT(K124))*100,"")</f>
        <v>124</v>
      </c>
      <c r="M124" s="24">
        <f>IF(G124&lt;&gt;"",(25*G124)/MAX(G$5:G$266),"")</f>
        <v>17</v>
      </c>
      <c r="N124" s="24">
        <f>IF(I124&lt;&gt;"",IF(I124=0,0,(10*I124)/MAX(I$5:I$266)),"")</f>
        <v>8</v>
      </c>
      <c r="O124" s="24">
        <f>IF(L124&lt;&gt;"",60/(MAX(L$5:L$266)-SMALL(L$5:L$266,COUNTIF(L$5:L$266,"&lt;=0")+1))*(MAX(L$5:L$266)-L124),"0")</f>
        <v>57.453580901856768</v>
      </c>
      <c r="P124" s="24">
        <f>M124+N124+O124</f>
        <v>82.453580901856768</v>
      </c>
      <c r="Q124" s="17"/>
      <c r="R124" s="42"/>
      <c r="S124" s="38"/>
      <c r="T124" s="23"/>
    </row>
    <row r="125" spans="1:20" ht="31.5" x14ac:dyDescent="0.25">
      <c r="A125" s="4">
        <v>121</v>
      </c>
      <c r="B125" s="52" t="s">
        <v>148</v>
      </c>
      <c r="C125" s="56"/>
      <c r="D125" s="52" t="s">
        <v>139</v>
      </c>
      <c r="E125" s="46">
        <v>5</v>
      </c>
      <c r="F125" s="52" t="s">
        <v>140</v>
      </c>
      <c r="G125" s="85">
        <v>15</v>
      </c>
      <c r="H125" s="115"/>
      <c r="I125" s="85">
        <v>8</v>
      </c>
      <c r="J125" s="115"/>
      <c r="K125" s="85">
        <v>0.55000000000000004</v>
      </c>
      <c r="L125" s="41">
        <f>IF(K125&lt;&gt;"",INT(K125)*60+(K125-INT(K125))*100,"")</f>
        <v>55.000000000000007</v>
      </c>
      <c r="M125" s="24">
        <f>IF(G125&lt;&gt;"",(25*G125)/MAX(G$5:G$266),"")</f>
        <v>15</v>
      </c>
      <c r="N125" s="24">
        <f>IF(I125&lt;&gt;"",IF(I125=0,0,(10*I125)/MAX(I$5:I$266)),"")</f>
        <v>8</v>
      </c>
      <c r="O125" s="24">
        <f>IF(L125&lt;&gt;"",60/(MAX(L$5:L$266)-SMALL(L$5:L$266,COUNTIF(L$5:L$266,"&lt;=0")+1))*(MAX(L$5:L$266)-L125),"0")</f>
        <v>59.283819628647215</v>
      </c>
      <c r="P125" s="24">
        <f>M125+N125+O125</f>
        <v>82.283819628647223</v>
      </c>
      <c r="Q125" s="17"/>
      <c r="R125" s="42"/>
      <c r="S125" s="38"/>
      <c r="T125" s="23"/>
    </row>
    <row r="126" spans="1:20" ht="31.5" x14ac:dyDescent="0.25">
      <c r="A126" s="1">
        <v>122</v>
      </c>
      <c r="B126" s="57" t="s">
        <v>893</v>
      </c>
      <c r="C126" s="45"/>
      <c r="D126" s="52" t="s">
        <v>890</v>
      </c>
      <c r="E126" s="46">
        <v>5</v>
      </c>
      <c r="F126" s="52" t="s">
        <v>891</v>
      </c>
      <c r="G126" s="85">
        <v>15</v>
      </c>
      <c r="I126" s="85">
        <v>8</v>
      </c>
      <c r="K126" s="85">
        <v>0.55000000000000004</v>
      </c>
      <c r="L126" s="41">
        <f>IF(K126&lt;&gt;"",INT(K126)*60+(K126-INT(K126))*100,"")</f>
        <v>55.000000000000007</v>
      </c>
      <c r="M126" s="24">
        <f>IF(G126&lt;&gt;"",(25*G126)/MAX(G$5:G$266),"")</f>
        <v>15</v>
      </c>
      <c r="N126" s="24">
        <f>IF(I126&lt;&gt;"",IF(I126=0,0,(10*I126)/MAX(I$5:I$266)),"")</f>
        <v>8</v>
      </c>
      <c r="O126" s="24">
        <f>IF(L126&lt;&gt;"",60/(MAX(L$5:L$266)-SMALL(L$5:L$266,COUNTIF(L$5:L$266,"&lt;=0")+1))*(MAX(L$5:L$266)-L126),"0")</f>
        <v>59.283819628647215</v>
      </c>
      <c r="P126" s="24">
        <f>M126+N126+O126</f>
        <v>82.283819628647223</v>
      </c>
      <c r="Q126" s="17"/>
      <c r="R126" s="42"/>
      <c r="S126" s="38"/>
      <c r="T126" s="23"/>
    </row>
    <row r="127" spans="1:20" ht="31.5" x14ac:dyDescent="0.25">
      <c r="A127" s="1">
        <v>123</v>
      </c>
      <c r="B127" s="52" t="s">
        <v>1226</v>
      </c>
      <c r="C127" s="52"/>
      <c r="D127" s="52" t="s">
        <v>1217</v>
      </c>
      <c r="E127" s="46">
        <v>5</v>
      </c>
      <c r="F127" s="52" t="s">
        <v>1218</v>
      </c>
      <c r="G127" s="46">
        <v>17</v>
      </c>
      <c r="H127" s="8"/>
      <c r="I127" s="46">
        <v>7</v>
      </c>
      <c r="J127" s="8"/>
      <c r="K127" s="46">
        <v>1.35</v>
      </c>
      <c r="L127" s="41">
        <f>IF(K127&lt;&gt;"",INT(K127)*60+(K127-INT(K127))*100,"")</f>
        <v>95</v>
      </c>
      <c r="M127" s="24">
        <f>IF(G127&lt;&gt;"",(25*G127)/MAX(G$5:G$266),"")</f>
        <v>17</v>
      </c>
      <c r="N127" s="24">
        <f>IF(I127&lt;&gt;"",IF(I127=0,0,(10*I127)/MAX(I$5:I$266)),"")</f>
        <v>7</v>
      </c>
      <c r="O127" s="24">
        <f>IF(L127&lt;&gt;"",60/(MAX(L$5:L$266)-SMALL(L$5:L$266,COUNTIF(L$5:L$266,"&lt;=0")+1))*(MAX(L$5:L$266)-L127),"0")</f>
        <v>58.222811671087534</v>
      </c>
      <c r="P127" s="24">
        <f>M127+N127+O127</f>
        <v>82.222811671087527</v>
      </c>
      <c r="Q127" s="17"/>
      <c r="R127" s="42"/>
      <c r="S127" s="38"/>
      <c r="T127" s="23"/>
    </row>
    <row r="128" spans="1:20" ht="31.5" x14ac:dyDescent="0.25">
      <c r="A128" s="1">
        <v>124</v>
      </c>
      <c r="B128" s="52" t="s">
        <v>629</v>
      </c>
      <c r="C128" s="45"/>
      <c r="D128" s="52" t="s">
        <v>616</v>
      </c>
      <c r="E128" s="46">
        <v>6</v>
      </c>
      <c r="F128" s="52" t="s">
        <v>617</v>
      </c>
      <c r="G128" s="85">
        <v>14</v>
      </c>
      <c r="H128" s="115"/>
      <c r="I128" s="41">
        <v>9</v>
      </c>
      <c r="J128" s="115"/>
      <c r="K128" s="85">
        <v>0.57999999999999996</v>
      </c>
      <c r="L128" s="41">
        <f>IF(K128&lt;&gt;"",INT(K128)*60+(K128-INT(K128))*100,"")</f>
        <v>57.999999999999993</v>
      </c>
      <c r="M128" s="24">
        <f>IF(G128&lt;&gt;"",(25*G128)/MAX(G$5:G$266),"")</f>
        <v>14</v>
      </c>
      <c r="N128" s="24">
        <f>IF(I128&lt;&gt;"",IF(I128=0,0,(10*I128)/MAX(I$5:I$266)),"")</f>
        <v>9</v>
      </c>
      <c r="O128" s="24">
        <f>IF(L128&lt;&gt;"",60/(MAX(L$5:L$266)-SMALL(L$5:L$266,COUNTIF(L$5:L$266,"&lt;=0")+1))*(MAX(L$5:L$266)-L128),"0")</f>
        <v>59.204244031830243</v>
      </c>
      <c r="P128" s="24">
        <f>M128+N128+O128</f>
        <v>82.204244031830243</v>
      </c>
      <c r="Q128" s="17"/>
      <c r="R128" s="42"/>
      <c r="S128" s="38"/>
      <c r="T128" s="23"/>
    </row>
    <row r="129" spans="1:20" ht="31.5" x14ac:dyDescent="0.25">
      <c r="A129" s="4">
        <v>125</v>
      </c>
      <c r="B129" s="116" t="s">
        <v>1430</v>
      </c>
      <c r="C129" s="45"/>
      <c r="D129" s="52" t="s">
        <v>54</v>
      </c>
      <c r="E129" s="46">
        <v>6</v>
      </c>
      <c r="F129" s="52" t="s">
        <v>55</v>
      </c>
      <c r="G129" s="41">
        <v>15</v>
      </c>
      <c r="H129" s="115"/>
      <c r="I129" s="41">
        <v>8</v>
      </c>
      <c r="J129" s="115"/>
      <c r="K129" s="41">
        <v>1.01</v>
      </c>
      <c r="L129" s="41">
        <f>IF(K129&lt;&gt;"",INT(K129)*60+(K129-INT(K129))*100,"")</f>
        <v>61</v>
      </c>
      <c r="M129" s="24">
        <f>IF(G129&lt;&gt;"",(25*G129)/MAX(G$5:G$266),"")</f>
        <v>15</v>
      </c>
      <c r="N129" s="24">
        <f>IF(I129&lt;&gt;"",IF(I129=0,0,(10*I129)/MAX(I$5:I$266)),"")</f>
        <v>8</v>
      </c>
      <c r="O129" s="24">
        <f>IF(L129&lt;&gt;"",60/(MAX(L$5:L$266)-SMALL(L$5:L$266,COUNTIF(L$5:L$266,"&lt;=0")+1))*(MAX(L$5:L$266)-L129),"0")</f>
        <v>59.124668435013263</v>
      </c>
      <c r="P129" s="24">
        <f>M129+N129+O129</f>
        <v>82.124668435013263</v>
      </c>
      <c r="Q129" s="17"/>
      <c r="R129" s="42"/>
      <c r="S129" s="38"/>
      <c r="T129" s="23"/>
    </row>
    <row r="130" spans="1:20" ht="31.5" x14ac:dyDescent="0.25">
      <c r="A130" s="4">
        <v>126</v>
      </c>
      <c r="B130" s="57" t="s">
        <v>223</v>
      </c>
      <c r="C130" s="45"/>
      <c r="D130" s="52" t="s">
        <v>210</v>
      </c>
      <c r="E130" s="46">
        <v>6</v>
      </c>
      <c r="F130" s="52" t="s">
        <v>222</v>
      </c>
      <c r="G130" s="85">
        <v>16</v>
      </c>
      <c r="H130" s="115"/>
      <c r="I130" s="28">
        <v>7</v>
      </c>
      <c r="J130" s="115"/>
      <c r="K130" s="85">
        <v>1.02</v>
      </c>
      <c r="L130" s="41">
        <f>IF(K130&lt;&gt;"",INT(K130)*60+(K130-INT(K130))*100,"")</f>
        <v>62</v>
      </c>
      <c r="M130" s="24">
        <f>IF(G130&lt;&gt;"",(25*G130)/MAX(G$5:G$266),"")</f>
        <v>16</v>
      </c>
      <c r="N130" s="24">
        <f>IF(I130&lt;&gt;"",IF(I130=0,0,(10*I130)/MAX(I$5:I$266)),"")</f>
        <v>7</v>
      </c>
      <c r="O130" s="24">
        <f>IF(L130&lt;&gt;"",60/(MAX(L$5:L$266)-SMALL(L$5:L$266,COUNTIF(L$5:L$266,"&lt;=0")+1))*(MAX(L$5:L$266)-L130),"0")</f>
        <v>59.098143236074272</v>
      </c>
      <c r="P130" s="24">
        <f>M130+N130+O130</f>
        <v>82.098143236074264</v>
      </c>
      <c r="Q130" s="17"/>
      <c r="R130" s="42"/>
      <c r="S130" s="38"/>
      <c r="T130" s="23"/>
    </row>
    <row r="131" spans="1:20" ht="31.5" x14ac:dyDescent="0.25">
      <c r="A131" s="1">
        <v>127</v>
      </c>
      <c r="B131" s="57" t="s">
        <v>492</v>
      </c>
      <c r="C131" s="45"/>
      <c r="D131" s="52" t="s">
        <v>1440</v>
      </c>
      <c r="E131" s="46">
        <v>6</v>
      </c>
      <c r="F131" s="52" t="s">
        <v>474</v>
      </c>
      <c r="G131" s="85">
        <v>15</v>
      </c>
      <c r="H131" s="115"/>
      <c r="I131" s="85">
        <v>8.9</v>
      </c>
      <c r="J131" s="115"/>
      <c r="K131" s="85">
        <v>1.4</v>
      </c>
      <c r="L131" s="41">
        <f>IF(K131&lt;&gt;"",INT(K131)*60+(K131-INT(K131))*100,"")</f>
        <v>100</v>
      </c>
      <c r="M131" s="24">
        <f>IF(G131&lt;&gt;"",(25*G131)/MAX(G$5:G$266),"")</f>
        <v>15</v>
      </c>
      <c r="N131" s="24">
        <f>IF(I131&lt;&gt;"",IF(I131=0,0,(10*I131)/MAX(I$5:I$266)),"")</f>
        <v>8.9</v>
      </c>
      <c r="O131" s="24">
        <f>IF(L131&lt;&gt;"",60/(MAX(L$5:L$266)-SMALL(L$5:L$266,COUNTIF(L$5:L$266,"&lt;=0")+1))*(MAX(L$5:L$266)-L131),"0")</f>
        <v>58.090185676392572</v>
      </c>
      <c r="P131" s="24">
        <f>M131+N131+O131</f>
        <v>81.990185676392571</v>
      </c>
      <c r="Q131" s="17"/>
      <c r="R131" s="42"/>
      <c r="S131" s="38"/>
      <c r="T131" s="23"/>
    </row>
    <row r="132" spans="1:20" ht="31.5" x14ac:dyDescent="0.25">
      <c r="A132" s="1">
        <v>128</v>
      </c>
      <c r="B132" s="65" t="s">
        <v>1104</v>
      </c>
      <c r="C132" s="43"/>
      <c r="D132" s="65" t="s">
        <v>1043</v>
      </c>
      <c r="E132" s="67">
        <v>6</v>
      </c>
      <c r="F132" s="65" t="s">
        <v>1071</v>
      </c>
      <c r="G132" s="85">
        <v>13</v>
      </c>
      <c r="I132" s="85">
        <v>9.6999999999999993</v>
      </c>
      <c r="K132" s="85">
        <v>1</v>
      </c>
      <c r="L132" s="41">
        <f>IF(K132&lt;&gt;"",INT(K132)*60+(K132-INT(K132))*100,"")</f>
        <v>60</v>
      </c>
      <c r="M132" s="24">
        <f>IF(G132&lt;&gt;"",(25*G132)/MAX(G$5:G$266),"")</f>
        <v>13</v>
      </c>
      <c r="N132" s="24">
        <f>IF(I132&lt;&gt;"",IF(I132=0,0,(10*I132)/MAX(I$5:I$266)),"")</f>
        <v>9.6999999999999993</v>
      </c>
      <c r="O132" s="24">
        <f>IF(L132&lt;&gt;"",60/(MAX(L$5:L$266)-SMALL(L$5:L$266,COUNTIF(L$5:L$266,"&lt;=0")+1))*(MAX(L$5:L$266)-L132),"0")</f>
        <v>59.151193633952261</v>
      </c>
      <c r="P132" s="24">
        <f>M132+N132+O132</f>
        <v>81.851193633952263</v>
      </c>
      <c r="Q132" s="17"/>
      <c r="R132" s="42"/>
      <c r="S132" s="38"/>
      <c r="T132" s="23"/>
    </row>
    <row r="133" spans="1:20" ht="31.5" x14ac:dyDescent="0.25">
      <c r="A133" s="1">
        <v>129</v>
      </c>
      <c r="B133" s="52" t="s">
        <v>905</v>
      </c>
      <c r="C133" s="45"/>
      <c r="D133" s="52" t="s">
        <v>902</v>
      </c>
      <c r="E133" s="46">
        <v>6</v>
      </c>
      <c r="F133" s="52" t="s">
        <v>903</v>
      </c>
      <c r="G133" s="85">
        <v>16</v>
      </c>
      <c r="I133" s="85">
        <v>7.5</v>
      </c>
      <c r="K133" s="85">
        <v>1.31</v>
      </c>
      <c r="L133" s="41">
        <f>IF(K133&lt;&gt;"",INT(K133)*60+(K133-INT(K133))*100,"")</f>
        <v>91</v>
      </c>
      <c r="M133" s="24">
        <f>IF(G133&lt;&gt;"",(25*G133)/MAX(G$5:G$266),"")</f>
        <v>16</v>
      </c>
      <c r="N133" s="24">
        <f>IF(I133&lt;&gt;"",IF(I133=0,0,(10*I133)/MAX(I$5:I$266)),"")</f>
        <v>7.5</v>
      </c>
      <c r="O133" s="24">
        <f>IF(L133&lt;&gt;"",60/(MAX(L$5:L$266)-SMALL(L$5:L$266,COUNTIF(L$5:L$266,"&lt;=0")+1))*(MAX(L$5:L$266)-L133),"0")</f>
        <v>58.328912466843505</v>
      </c>
      <c r="P133" s="24">
        <f>M133+N133+O133</f>
        <v>81.828912466843505</v>
      </c>
      <c r="Q133" s="17"/>
      <c r="R133" s="42"/>
      <c r="S133" s="38"/>
      <c r="T133" s="23"/>
    </row>
    <row r="134" spans="1:20" ht="31.5" x14ac:dyDescent="0.25">
      <c r="A134" s="1">
        <v>130</v>
      </c>
      <c r="B134" s="65" t="s">
        <v>1095</v>
      </c>
      <c r="C134" s="43"/>
      <c r="D134" s="65" t="s">
        <v>1043</v>
      </c>
      <c r="E134" s="67">
        <v>5</v>
      </c>
      <c r="F134" s="65" t="s">
        <v>1063</v>
      </c>
      <c r="G134" s="85">
        <v>13</v>
      </c>
      <c r="H134" s="115"/>
      <c r="I134" s="85">
        <v>10</v>
      </c>
      <c r="J134" s="115"/>
      <c r="K134" s="85">
        <v>1.1299999999999999</v>
      </c>
      <c r="L134" s="41">
        <f>IF(K134&lt;&gt;"",INT(K134)*60+(K134-INT(K134))*100,"")</f>
        <v>72.999999999999986</v>
      </c>
      <c r="M134" s="24">
        <f>IF(G134&lt;&gt;"",(25*G134)/MAX(G$5:G$266),"")</f>
        <v>13</v>
      </c>
      <c r="N134" s="24">
        <f>IF(I134&lt;&gt;"",IF(I134=0,0,(10*I134)/MAX(I$5:I$266)),"")</f>
        <v>10</v>
      </c>
      <c r="O134" s="24">
        <f>IF(L134&lt;&gt;"",60/(MAX(L$5:L$266)-SMALL(L$5:L$266,COUNTIF(L$5:L$266,"&lt;=0")+1))*(MAX(L$5:L$266)-L134),"0")</f>
        <v>58.806366047745364</v>
      </c>
      <c r="P134" s="24">
        <f>M134+N134+O134</f>
        <v>81.806366047745371</v>
      </c>
      <c r="Q134" s="17"/>
      <c r="R134" s="42"/>
      <c r="S134" s="38"/>
      <c r="T134" s="23"/>
    </row>
    <row r="135" spans="1:20" ht="31.5" x14ac:dyDescent="0.25">
      <c r="A135" s="1">
        <v>131</v>
      </c>
      <c r="B135" s="65" t="s">
        <v>1087</v>
      </c>
      <c r="C135" s="43"/>
      <c r="D135" s="65" t="s">
        <v>1043</v>
      </c>
      <c r="E135" s="67">
        <v>5</v>
      </c>
      <c r="F135" s="65" t="s">
        <v>1048</v>
      </c>
      <c r="G135" s="85">
        <v>13</v>
      </c>
      <c r="H135" s="115"/>
      <c r="I135" s="85">
        <v>9.6999999999999993</v>
      </c>
      <c r="J135" s="115"/>
      <c r="K135" s="85">
        <v>1.04</v>
      </c>
      <c r="L135" s="41">
        <f>IF(K135&lt;&gt;"",INT(K135)*60+(K135-INT(K135))*100,"")</f>
        <v>64</v>
      </c>
      <c r="M135" s="24">
        <f>IF(G135&lt;&gt;"",(25*G135)/MAX(G$5:G$266),"")</f>
        <v>13</v>
      </c>
      <c r="N135" s="24">
        <f>IF(I135&lt;&gt;"",IF(I135=0,0,(10*I135)/MAX(I$5:I$266)),"")</f>
        <v>9.6999999999999993</v>
      </c>
      <c r="O135" s="24">
        <f>IF(L135&lt;&gt;"",60/(MAX(L$5:L$266)-SMALL(L$5:L$266,COUNTIF(L$5:L$266,"&lt;=0")+1))*(MAX(L$5:L$266)-L135),"0")</f>
        <v>59.04509283819629</v>
      </c>
      <c r="P135" s="24">
        <f>M135+N135+O135</f>
        <v>81.745092838196285</v>
      </c>
      <c r="Q135" s="17"/>
      <c r="R135" s="42"/>
      <c r="S135" s="38"/>
      <c r="T135" s="23"/>
    </row>
    <row r="136" spans="1:20" ht="31.5" x14ac:dyDescent="0.25">
      <c r="A136" s="4">
        <v>132</v>
      </c>
      <c r="B136" s="57" t="s">
        <v>103</v>
      </c>
      <c r="C136" s="45"/>
      <c r="D136" s="52" t="s">
        <v>104</v>
      </c>
      <c r="E136" s="46">
        <v>5</v>
      </c>
      <c r="F136" s="52" t="s">
        <v>103</v>
      </c>
      <c r="G136" s="41">
        <v>16</v>
      </c>
      <c r="H136" s="115"/>
      <c r="I136" s="41">
        <v>7.2</v>
      </c>
      <c r="J136" s="115"/>
      <c r="K136" s="41">
        <v>1.28</v>
      </c>
      <c r="L136" s="41">
        <f>IF(K136&lt;&gt;"",INT(K136)*60+(K136-INT(K136))*100,"")</f>
        <v>88</v>
      </c>
      <c r="M136" s="24">
        <f>IF(G136&lt;&gt;"",(25*G136)/MAX(G$5:G$266),"")</f>
        <v>16</v>
      </c>
      <c r="N136" s="24">
        <f>IF(I136&lt;&gt;"",IF(I136=0,0,(10*I136)/MAX(I$5:I$266)),"")</f>
        <v>7.2</v>
      </c>
      <c r="O136" s="24">
        <f>IF(L136&lt;&gt;"",60/(MAX(L$5:L$266)-SMALL(L$5:L$266,COUNTIF(L$5:L$266,"&lt;=0")+1))*(MAX(L$5:L$266)-L136),"0")</f>
        <v>58.408488063660478</v>
      </c>
      <c r="P136" s="24">
        <f>M136+N136+O136</f>
        <v>81.608488063660474</v>
      </c>
      <c r="Q136" s="17"/>
      <c r="R136" s="42"/>
      <c r="S136" s="38"/>
      <c r="T136" s="23"/>
    </row>
    <row r="137" spans="1:20" ht="31.5" x14ac:dyDescent="0.25">
      <c r="A137" s="1">
        <v>133</v>
      </c>
      <c r="B137" s="57" t="s">
        <v>924</v>
      </c>
      <c r="C137" s="45"/>
      <c r="D137" s="52" t="s">
        <v>912</v>
      </c>
      <c r="E137" s="46">
        <v>5</v>
      </c>
      <c r="F137" s="52" t="s">
        <v>917</v>
      </c>
      <c r="G137" s="85">
        <v>12</v>
      </c>
      <c r="I137" s="85">
        <v>10</v>
      </c>
      <c r="K137" s="85">
        <v>0.5</v>
      </c>
      <c r="L137" s="41">
        <f>IF(K137&lt;&gt;"",INT(K137)*60+(K137-INT(K137))*100,"")</f>
        <v>50</v>
      </c>
      <c r="M137" s="24">
        <f>IF(G137&lt;&gt;"",(25*G137)/MAX(G$5:G$266),"")</f>
        <v>12</v>
      </c>
      <c r="N137" s="24">
        <f>IF(I137&lt;&gt;"",IF(I137=0,0,(10*I137)/MAX(I$5:I$266)),"")</f>
        <v>10</v>
      </c>
      <c r="O137" s="24">
        <f>IF(L137&lt;&gt;"",60/(MAX(L$5:L$266)-SMALL(L$5:L$266,COUNTIF(L$5:L$266,"&lt;=0")+1))*(MAX(L$5:L$266)-L137),"0")</f>
        <v>59.416445623342177</v>
      </c>
      <c r="P137" s="24">
        <f>M137+N137+O137</f>
        <v>81.416445623342184</v>
      </c>
      <c r="Q137" s="17"/>
      <c r="R137" s="42"/>
      <c r="S137" s="38"/>
      <c r="T137" s="23"/>
    </row>
    <row r="138" spans="1:20" ht="31.5" x14ac:dyDescent="0.25">
      <c r="A138" s="1">
        <v>134</v>
      </c>
      <c r="B138" s="57" t="s">
        <v>627</v>
      </c>
      <c r="C138" s="45"/>
      <c r="D138" s="52" t="s">
        <v>616</v>
      </c>
      <c r="E138" s="46">
        <v>6</v>
      </c>
      <c r="F138" s="52" t="s">
        <v>617</v>
      </c>
      <c r="G138" s="85">
        <v>14</v>
      </c>
      <c r="H138" s="115"/>
      <c r="I138" s="41">
        <v>8</v>
      </c>
      <c r="J138" s="115"/>
      <c r="K138" s="85">
        <v>0.52</v>
      </c>
      <c r="L138" s="41">
        <f>IF(K138&lt;&gt;"",INT(K138)*60+(K138-INT(K138))*100,"")</f>
        <v>52</v>
      </c>
      <c r="M138" s="24">
        <f>IF(G138&lt;&gt;"",(25*G138)/MAX(G$5:G$266),"")</f>
        <v>14</v>
      </c>
      <c r="N138" s="24">
        <f>IF(I138&lt;&gt;"",IF(I138=0,0,(10*I138)/MAX(I$5:I$266)),"")</f>
        <v>8</v>
      </c>
      <c r="O138" s="24">
        <f>IF(L138&lt;&gt;"",60/(MAX(L$5:L$266)-SMALL(L$5:L$266,COUNTIF(L$5:L$266,"&lt;=0")+1))*(MAX(L$5:L$266)-L138),"0")</f>
        <v>59.363395225464195</v>
      </c>
      <c r="P138" s="24">
        <f>M138+N138+O138</f>
        <v>81.363395225464188</v>
      </c>
      <c r="Q138" s="17"/>
      <c r="R138" s="42"/>
      <c r="S138" s="38"/>
      <c r="T138" s="23"/>
    </row>
    <row r="139" spans="1:20" ht="31.5" x14ac:dyDescent="0.25">
      <c r="A139" s="1">
        <v>135</v>
      </c>
      <c r="B139" s="57" t="s">
        <v>939</v>
      </c>
      <c r="C139" s="92"/>
      <c r="D139" s="57" t="s">
        <v>912</v>
      </c>
      <c r="E139" s="89">
        <v>6</v>
      </c>
      <c r="F139" s="57" t="s">
        <v>917</v>
      </c>
      <c r="G139" s="85">
        <v>12</v>
      </c>
      <c r="I139" s="85">
        <v>10</v>
      </c>
      <c r="K139" s="67">
        <v>0.53</v>
      </c>
      <c r="L139" s="41">
        <f>IF(K139&lt;&gt;"",INT(K139)*60+(K139-INT(K139))*100,"")</f>
        <v>53</v>
      </c>
      <c r="M139" s="24">
        <f>IF(G139&lt;&gt;"",(25*G139)/MAX(G$5:G$266),"")</f>
        <v>12</v>
      </c>
      <c r="N139" s="24">
        <f>IF(I139&lt;&gt;"",IF(I139=0,0,(10*I139)/MAX(I$5:I$266)),"")</f>
        <v>10</v>
      </c>
      <c r="O139" s="24">
        <f>IF(L139&lt;&gt;"",60/(MAX(L$5:L$266)-SMALL(L$5:L$266,COUNTIF(L$5:L$266,"&lt;=0")+1))*(MAX(L$5:L$266)-L139),"0")</f>
        <v>59.336870026525204</v>
      </c>
      <c r="P139" s="24">
        <f>M139+N139+O139</f>
        <v>81.336870026525204</v>
      </c>
      <c r="Q139" s="17"/>
      <c r="R139" s="42"/>
      <c r="S139" s="38"/>
      <c r="T139" s="23"/>
    </row>
    <row r="140" spans="1:20" ht="31.5" x14ac:dyDescent="0.25">
      <c r="A140" s="1">
        <v>136</v>
      </c>
      <c r="B140" s="50" t="s">
        <v>495</v>
      </c>
      <c r="C140" s="48"/>
      <c r="D140" s="52" t="s">
        <v>1440</v>
      </c>
      <c r="E140" s="49">
        <v>6</v>
      </c>
      <c r="F140" s="52" t="s">
        <v>484</v>
      </c>
      <c r="G140" s="85">
        <v>13.5</v>
      </c>
      <c r="H140" s="115"/>
      <c r="I140" s="85">
        <v>9.5</v>
      </c>
      <c r="J140" s="115"/>
      <c r="K140" s="85">
        <v>1.33</v>
      </c>
      <c r="L140" s="41">
        <f>IF(K140&lt;&gt;"",INT(K140)*60+(K140-INT(K140))*100,"")</f>
        <v>93</v>
      </c>
      <c r="M140" s="24">
        <f>IF(G140&lt;&gt;"",(25*G140)/MAX(G$5:G$266),"")</f>
        <v>13.5</v>
      </c>
      <c r="N140" s="24">
        <f>IF(I140&lt;&gt;"",IF(I140=0,0,(10*I140)/MAX(I$5:I$266)),"")</f>
        <v>9.5</v>
      </c>
      <c r="O140" s="24">
        <f>IF(L140&lt;&gt;"",60/(MAX(L$5:L$266)-SMALL(L$5:L$266,COUNTIF(L$5:L$266,"&lt;=0")+1))*(MAX(L$5:L$266)-L140),"0")</f>
        <v>58.275862068965523</v>
      </c>
      <c r="P140" s="24">
        <f>M140+N140+O140</f>
        <v>81.275862068965523</v>
      </c>
      <c r="Q140" s="17"/>
      <c r="R140" s="42"/>
      <c r="S140" s="38"/>
      <c r="T140" s="23"/>
    </row>
    <row r="141" spans="1:20" ht="31.5" x14ac:dyDescent="0.25">
      <c r="A141" s="4">
        <v>137</v>
      </c>
      <c r="B141" s="117" t="s">
        <v>363</v>
      </c>
      <c r="C141" s="107"/>
      <c r="D141" s="52" t="s">
        <v>365</v>
      </c>
      <c r="E141" s="108">
        <v>5</v>
      </c>
      <c r="F141" s="52" t="s">
        <v>366</v>
      </c>
      <c r="G141" s="41">
        <v>15</v>
      </c>
      <c r="H141" s="115"/>
      <c r="I141" s="46">
        <v>7.3</v>
      </c>
      <c r="J141" s="115"/>
      <c r="K141" s="46">
        <v>1.07</v>
      </c>
      <c r="L141" s="41">
        <f>IF(K141&lt;&gt;"",INT(K141)*60+(K141-INT(K141))*100,"")</f>
        <v>67</v>
      </c>
      <c r="M141" s="24">
        <f>IF(G141&lt;&gt;"",(25*G141)/MAX(G$5:G$266),"")</f>
        <v>15</v>
      </c>
      <c r="N141" s="24">
        <f>IF(I141&lt;&gt;"",IF(I141=0,0,(10*I141)/MAX(I$5:I$266)),"")</f>
        <v>7.3</v>
      </c>
      <c r="O141" s="24">
        <f>IF(L141&lt;&gt;"",60/(MAX(L$5:L$266)-SMALL(L$5:L$266,COUNTIF(L$5:L$266,"&lt;=0")+1))*(MAX(L$5:L$266)-L141),"0")</f>
        <v>58.96551724137931</v>
      </c>
      <c r="P141" s="24">
        <f>M141+N141+O141</f>
        <v>81.265517241379314</v>
      </c>
      <c r="Q141" s="17"/>
      <c r="R141" s="42"/>
      <c r="S141" s="38"/>
      <c r="T141" s="23"/>
    </row>
    <row r="142" spans="1:20" ht="31.5" x14ac:dyDescent="0.25">
      <c r="A142" s="1">
        <v>138</v>
      </c>
      <c r="B142" s="50" t="s">
        <v>496</v>
      </c>
      <c r="C142" s="48"/>
      <c r="D142" s="52" t="s">
        <v>1440</v>
      </c>
      <c r="E142" s="49">
        <v>6</v>
      </c>
      <c r="F142" s="52" t="s">
        <v>474</v>
      </c>
      <c r="G142" s="85">
        <v>15.5</v>
      </c>
      <c r="H142" s="115"/>
      <c r="I142" s="85">
        <v>7.8</v>
      </c>
      <c r="J142" s="115"/>
      <c r="K142" s="85">
        <v>1.46</v>
      </c>
      <c r="L142" s="41">
        <f>IF(K142&lt;&gt;"",INT(K142)*60+(K142-INT(K142))*100,"")</f>
        <v>106</v>
      </c>
      <c r="M142" s="24">
        <f>IF(G142&lt;&gt;"",(25*G142)/MAX(G$5:G$266),"")</f>
        <v>15.5</v>
      </c>
      <c r="N142" s="24">
        <f>IF(I142&lt;&gt;"",IF(I142=0,0,(10*I142)/MAX(I$5:I$266)),"")</f>
        <v>7.8</v>
      </c>
      <c r="O142" s="24">
        <f>IF(L142&lt;&gt;"",60/(MAX(L$5:L$266)-SMALL(L$5:L$266,COUNTIF(L$5:L$266,"&lt;=0")+1))*(MAX(L$5:L$266)-L142),"0")</f>
        <v>57.931034482758626</v>
      </c>
      <c r="P142" s="24">
        <f>M142+N142+O142</f>
        <v>81.231034482758631</v>
      </c>
      <c r="Q142" s="17"/>
      <c r="R142" s="42"/>
      <c r="S142" s="38"/>
      <c r="T142" s="23"/>
    </row>
    <row r="143" spans="1:20" ht="31.5" x14ac:dyDescent="0.25">
      <c r="A143" s="1">
        <v>139</v>
      </c>
      <c r="B143" s="57" t="s">
        <v>1007</v>
      </c>
      <c r="C143" s="45"/>
      <c r="D143" s="52" t="s">
        <v>1006</v>
      </c>
      <c r="E143" s="46">
        <v>6</v>
      </c>
      <c r="F143" s="52" t="s">
        <v>1003</v>
      </c>
      <c r="G143" s="85">
        <v>15</v>
      </c>
      <c r="I143" s="85">
        <v>7.6</v>
      </c>
      <c r="K143" s="85">
        <v>1.24</v>
      </c>
      <c r="L143" s="41">
        <f>IF(K143&lt;&gt;"",INT(K143)*60+(K143-INT(K143))*100,"")</f>
        <v>84</v>
      </c>
      <c r="M143" s="24">
        <f>IF(G143&lt;&gt;"",(25*G143)/MAX(G$5:G$266),"")</f>
        <v>15</v>
      </c>
      <c r="N143" s="24">
        <f>IF(I143&lt;&gt;"",IF(I143=0,0,(10*I143)/MAX(I$5:I$266)),"")</f>
        <v>7.6</v>
      </c>
      <c r="O143" s="24">
        <f>IF(L143&lt;&gt;"",60/(MAX(L$5:L$266)-SMALL(L$5:L$266,COUNTIF(L$5:L$266,"&lt;=0")+1))*(MAX(L$5:L$266)-L143),"0")</f>
        <v>58.514588859416449</v>
      </c>
      <c r="P143" s="24">
        <f>M143+N143+O143</f>
        <v>81.114588859416443</v>
      </c>
      <c r="Q143" s="17"/>
      <c r="R143" s="42"/>
      <c r="S143" s="38"/>
      <c r="T143" s="23"/>
    </row>
    <row r="144" spans="1:20" ht="44.25" customHeight="1" x14ac:dyDescent="0.25">
      <c r="A144" s="1">
        <v>140</v>
      </c>
      <c r="B144" s="50" t="s">
        <v>866</v>
      </c>
      <c r="C144" s="45"/>
      <c r="D144" s="52" t="s">
        <v>861</v>
      </c>
      <c r="E144" s="46">
        <v>5</v>
      </c>
      <c r="F144" s="52" t="s">
        <v>859</v>
      </c>
      <c r="G144" s="85">
        <v>13</v>
      </c>
      <c r="I144" s="85">
        <v>9.5</v>
      </c>
      <c r="K144" s="85">
        <v>1.22</v>
      </c>
      <c r="L144" s="41">
        <f>IF(K144&lt;&gt;"",INT(K144)*60+(K144-INT(K144))*100,"")</f>
        <v>82</v>
      </c>
      <c r="M144" s="24">
        <f>IF(G144&lt;&gt;"",(25*G144)/MAX(G$5:G$266),"")</f>
        <v>13</v>
      </c>
      <c r="N144" s="24">
        <f>IF(I144&lt;&gt;"",IF(I144=0,0,(10*I144)/MAX(I$5:I$266)),"")</f>
        <v>9.5</v>
      </c>
      <c r="O144" s="24">
        <f>IF(L144&lt;&gt;"",60/(MAX(L$5:L$266)-SMALL(L$5:L$266,COUNTIF(L$5:L$266,"&lt;=0")+1))*(MAX(L$5:L$266)-L144),"0")</f>
        <v>58.567639257294431</v>
      </c>
      <c r="P144" s="24">
        <f>M144+N144+O144</f>
        <v>81.067639257294431</v>
      </c>
      <c r="Q144" s="17"/>
      <c r="R144" s="42"/>
      <c r="S144" s="38"/>
      <c r="T144" s="23"/>
    </row>
    <row r="145" spans="1:20" ht="31.5" x14ac:dyDescent="0.25">
      <c r="A145" s="1">
        <v>141</v>
      </c>
      <c r="B145" s="57" t="s">
        <v>1223</v>
      </c>
      <c r="C145" s="71"/>
      <c r="D145" s="52" t="s">
        <v>1217</v>
      </c>
      <c r="E145" s="46">
        <v>5</v>
      </c>
      <c r="F145" s="52" t="s">
        <v>1218</v>
      </c>
      <c r="G145" s="46">
        <v>15</v>
      </c>
      <c r="H145" s="8"/>
      <c r="I145" s="46">
        <v>8</v>
      </c>
      <c r="J145" s="8"/>
      <c r="K145" s="46">
        <v>1.45</v>
      </c>
      <c r="L145" s="41">
        <f>IF(K145&lt;&gt;"",INT(K145)*60+(K145-INT(K145))*100,"")</f>
        <v>105</v>
      </c>
      <c r="M145" s="24">
        <f>IF(G145&lt;&gt;"",(25*G145)/MAX(G$5:G$266),"")</f>
        <v>15</v>
      </c>
      <c r="N145" s="24">
        <f>IF(I145&lt;&gt;"",IF(I145=0,0,(10*I145)/MAX(I$5:I$266)),"")</f>
        <v>8</v>
      </c>
      <c r="O145" s="24">
        <f>IF(L145&lt;&gt;"",60/(MAX(L$5:L$266)-SMALL(L$5:L$266,COUNTIF(L$5:L$266,"&lt;=0")+1))*(MAX(L$5:L$266)-L145),"0")</f>
        <v>57.957559681697617</v>
      </c>
      <c r="P145" s="24">
        <f>M145+N145+O145</f>
        <v>80.957559681697617</v>
      </c>
      <c r="Q145" s="17"/>
      <c r="R145" s="42"/>
      <c r="S145" s="38"/>
      <c r="T145" s="23"/>
    </row>
    <row r="146" spans="1:20" ht="31.5" x14ac:dyDescent="0.25">
      <c r="A146" s="1">
        <v>142</v>
      </c>
      <c r="B146" s="52" t="s">
        <v>929</v>
      </c>
      <c r="C146" s="45"/>
      <c r="D146" s="52" t="s">
        <v>912</v>
      </c>
      <c r="E146" s="46">
        <v>5</v>
      </c>
      <c r="F146" s="52" t="s">
        <v>917</v>
      </c>
      <c r="G146" s="85">
        <v>12</v>
      </c>
      <c r="I146" s="85">
        <v>9.5</v>
      </c>
      <c r="K146" s="85">
        <v>0.59</v>
      </c>
      <c r="L146" s="41">
        <f>IF(K146&lt;&gt;"",INT(K146)*60+(K146-INT(K146))*100,"")</f>
        <v>59</v>
      </c>
      <c r="M146" s="24">
        <f>IF(G146&lt;&gt;"",(25*G146)/MAX(G$5:G$266),"")</f>
        <v>12</v>
      </c>
      <c r="N146" s="24">
        <f>IF(I146&lt;&gt;"",IF(I146=0,0,(10*I146)/MAX(I$5:I$266)),"")</f>
        <v>9.5</v>
      </c>
      <c r="O146" s="24">
        <f>IF(L146&lt;&gt;"",60/(MAX(L$5:L$266)-SMALL(L$5:L$266,COUNTIF(L$5:L$266,"&lt;=0")+1))*(MAX(L$5:L$266)-L146),"0")</f>
        <v>59.177718832891252</v>
      </c>
      <c r="P146" s="24">
        <f>M146+N146+O146</f>
        <v>80.677718832891259</v>
      </c>
      <c r="Q146" s="17"/>
      <c r="R146" s="42"/>
      <c r="S146" s="38"/>
      <c r="T146" s="23"/>
    </row>
    <row r="147" spans="1:20" ht="31.5" x14ac:dyDescent="0.25">
      <c r="A147" s="1">
        <v>143</v>
      </c>
      <c r="B147" s="57" t="s">
        <v>1208</v>
      </c>
      <c r="C147" s="45"/>
      <c r="D147" s="52" t="s">
        <v>1209</v>
      </c>
      <c r="E147" s="46">
        <v>5</v>
      </c>
      <c r="F147" s="52" t="s">
        <v>1206</v>
      </c>
      <c r="G147" s="85">
        <v>20</v>
      </c>
      <c r="I147" s="85">
        <v>2</v>
      </c>
      <c r="K147" s="67">
        <v>1.2</v>
      </c>
      <c r="L147" s="41">
        <f>IF(K147&lt;&gt;"",INT(K147)*60+(K147-INT(K147))*100,"")</f>
        <v>80</v>
      </c>
      <c r="M147" s="24">
        <f>IF(G147&lt;&gt;"",(25*G147)/MAX(G$5:G$266),"")</f>
        <v>20</v>
      </c>
      <c r="N147" s="24">
        <f>IF(I147&lt;&gt;"",IF(I147=0,0,(10*I147)/MAX(I$5:I$266)),"")</f>
        <v>2</v>
      </c>
      <c r="O147" s="24">
        <f>IF(L147&lt;&gt;"",60/(MAX(L$5:L$266)-SMALL(L$5:L$266,COUNTIF(L$5:L$266,"&lt;=0")+1))*(MAX(L$5:L$266)-L147),"0")</f>
        <v>58.62068965517242</v>
      </c>
      <c r="P147" s="24">
        <f>M147+N147+O147</f>
        <v>80.620689655172413</v>
      </c>
      <c r="Q147" s="17"/>
      <c r="R147" s="42"/>
      <c r="S147" s="38"/>
      <c r="T147" s="23"/>
    </row>
    <row r="148" spans="1:20" ht="31.5" x14ac:dyDescent="0.25">
      <c r="A148" s="4">
        <v>144</v>
      </c>
      <c r="B148" s="52" t="s">
        <v>158</v>
      </c>
      <c r="C148" s="60"/>
      <c r="D148" s="52" t="s">
        <v>139</v>
      </c>
      <c r="E148" s="43">
        <v>6</v>
      </c>
      <c r="F148" s="52" t="s">
        <v>140</v>
      </c>
      <c r="G148" s="85">
        <v>12</v>
      </c>
      <c r="H148" s="115"/>
      <c r="I148" s="85">
        <v>9.6999999999999993</v>
      </c>
      <c r="J148" s="115"/>
      <c r="K148" s="85">
        <v>1.1000000000000001</v>
      </c>
      <c r="L148" s="41">
        <f>IF(K148&lt;&gt;"",INT(K148)*60+(K148-INT(K148))*100,"")</f>
        <v>70.000000000000014</v>
      </c>
      <c r="M148" s="24">
        <f>IF(G148&lt;&gt;"",(25*G148)/MAX(G$5:G$266),"")</f>
        <v>12</v>
      </c>
      <c r="N148" s="24">
        <f>IF(I148&lt;&gt;"",IF(I148=0,0,(10*I148)/MAX(I$5:I$266)),"")</f>
        <v>9.6999999999999993</v>
      </c>
      <c r="O148" s="24">
        <f>IF(L148&lt;&gt;"",60/(MAX(L$5:L$266)-SMALL(L$5:L$266,COUNTIF(L$5:L$266,"&lt;=0")+1))*(MAX(L$5:L$266)-L148),"0")</f>
        <v>58.885941644562337</v>
      </c>
      <c r="P148" s="24">
        <f>M148+N148+O148</f>
        <v>80.58594164456234</v>
      </c>
      <c r="Q148" s="17"/>
      <c r="R148" s="42"/>
      <c r="S148" s="38"/>
      <c r="T148" s="23"/>
    </row>
    <row r="149" spans="1:20" ht="31.5" x14ac:dyDescent="0.25">
      <c r="A149" s="1">
        <v>145</v>
      </c>
      <c r="B149" s="65" t="s">
        <v>1079</v>
      </c>
      <c r="C149" s="43"/>
      <c r="D149" s="65" t="s">
        <v>1043</v>
      </c>
      <c r="E149" s="67">
        <v>5</v>
      </c>
      <c r="F149" s="65" t="s">
        <v>1044</v>
      </c>
      <c r="G149" s="85">
        <v>13</v>
      </c>
      <c r="H149" s="115"/>
      <c r="I149" s="85">
        <v>9.8000000000000007</v>
      </c>
      <c r="J149" s="115"/>
      <c r="K149" s="85">
        <v>1.55</v>
      </c>
      <c r="L149" s="41">
        <f>IF(K149&lt;&gt;"",INT(K149)*60+(K149-INT(K149))*100,"")</f>
        <v>115</v>
      </c>
      <c r="M149" s="24">
        <f>IF(G149&lt;&gt;"",(25*G149)/MAX(G$5:G$266),"")</f>
        <v>13</v>
      </c>
      <c r="N149" s="24">
        <f>IF(I149&lt;&gt;"",IF(I149=0,0,(10*I149)/MAX(I$5:I$266)),"")</f>
        <v>9.8000000000000007</v>
      </c>
      <c r="O149" s="24">
        <f>IF(L149&lt;&gt;"",60/(MAX(L$5:L$266)-SMALL(L$5:L$266,COUNTIF(L$5:L$266,"&lt;=0")+1))*(MAX(L$5:L$266)-L149),"0")</f>
        <v>57.692307692307693</v>
      </c>
      <c r="P149" s="24">
        <f>M149+N149+O149</f>
        <v>80.492307692307691</v>
      </c>
      <c r="Q149" s="17"/>
      <c r="R149" s="42"/>
      <c r="S149" s="38"/>
      <c r="T149" s="23"/>
    </row>
    <row r="150" spans="1:20" ht="31.5" x14ac:dyDescent="0.25">
      <c r="A150" s="4">
        <v>146</v>
      </c>
      <c r="B150" s="52" t="s">
        <v>371</v>
      </c>
      <c r="C150" s="107"/>
      <c r="D150" s="52" t="s">
        <v>365</v>
      </c>
      <c r="E150" s="108">
        <v>6</v>
      </c>
      <c r="F150" s="52" t="s">
        <v>373</v>
      </c>
      <c r="G150" s="41">
        <v>13</v>
      </c>
      <c r="H150" s="115"/>
      <c r="I150" s="49">
        <v>8.3000000000000007</v>
      </c>
      <c r="J150" s="115"/>
      <c r="K150" s="46">
        <v>0.59</v>
      </c>
      <c r="L150" s="41">
        <f>IF(K150&lt;&gt;"",INT(K150)*60+(K150-INT(K150))*100,"")</f>
        <v>59</v>
      </c>
      <c r="M150" s="24">
        <f>IF(G150&lt;&gt;"",(25*G150)/MAX(G$5:G$266),"")</f>
        <v>13</v>
      </c>
      <c r="N150" s="24">
        <f>IF(I150&lt;&gt;"",IF(I150=0,0,(10*I150)/MAX(I$5:I$266)),"")</f>
        <v>8.3000000000000007</v>
      </c>
      <c r="O150" s="24">
        <f>IF(L150&lt;&gt;"",60/(MAX(L$5:L$266)-SMALL(L$5:L$266,COUNTIF(L$5:L$266,"&lt;=0")+1))*(MAX(L$5:L$266)-L150),"0")</f>
        <v>59.177718832891252</v>
      </c>
      <c r="P150" s="24">
        <f>M150+N150+O150</f>
        <v>80.477718832891256</v>
      </c>
      <c r="Q150" s="17"/>
      <c r="R150" s="42"/>
      <c r="S150" s="38"/>
      <c r="T150" s="23"/>
    </row>
    <row r="151" spans="1:20" ht="31.5" x14ac:dyDescent="0.25">
      <c r="A151" s="4">
        <v>147</v>
      </c>
      <c r="B151" s="57" t="s">
        <v>81</v>
      </c>
      <c r="C151" s="45"/>
      <c r="D151" s="52" t="s">
        <v>80</v>
      </c>
      <c r="E151" s="46">
        <v>5</v>
      </c>
      <c r="F151" s="52" t="s">
        <v>76</v>
      </c>
      <c r="G151" s="41">
        <v>14</v>
      </c>
      <c r="H151" s="115"/>
      <c r="I151" s="85">
        <v>7.5</v>
      </c>
      <c r="J151" s="115"/>
      <c r="K151" s="85">
        <v>1.07</v>
      </c>
      <c r="L151" s="41">
        <f>IF(K151&lt;&gt;"",INT(K151)*60+(K151-INT(K151))*100,"")</f>
        <v>67</v>
      </c>
      <c r="M151" s="24">
        <f>IF(G151&lt;&gt;"",(25*G151)/MAX(G$5:G$266),"")</f>
        <v>14</v>
      </c>
      <c r="N151" s="24">
        <f>IF(I151&lt;&gt;"",IF(I151=0,0,(10*I151)/MAX(I$5:I$266)),"")</f>
        <v>7.5</v>
      </c>
      <c r="O151" s="24">
        <f>IF(L151&lt;&gt;"",60/(MAX(L$5:L$266)-SMALL(L$5:L$266,COUNTIF(L$5:L$266,"&lt;=0")+1))*(MAX(L$5:L$266)-L151),"0")</f>
        <v>58.96551724137931</v>
      </c>
      <c r="P151" s="24">
        <f>M151+N151+O151</f>
        <v>80.465517241379303</v>
      </c>
      <c r="Q151" s="17"/>
      <c r="R151" s="42"/>
      <c r="S151" s="38"/>
      <c r="T151" s="23"/>
    </row>
    <row r="152" spans="1:20" ht="31.5" x14ac:dyDescent="0.25">
      <c r="A152" s="1">
        <v>148</v>
      </c>
      <c r="B152" s="57" t="s">
        <v>424</v>
      </c>
      <c r="C152" s="45"/>
      <c r="D152" s="52" t="s">
        <v>408</v>
      </c>
      <c r="E152" s="46">
        <v>6</v>
      </c>
      <c r="F152" s="52" t="s">
        <v>415</v>
      </c>
      <c r="G152" s="85">
        <v>16</v>
      </c>
      <c r="H152" s="115"/>
      <c r="I152" s="85">
        <v>5</v>
      </c>
      <c r="J152" s="115"/>
      <c r="K152" s="85">
        <v>1</v>
      </c>
      <c r="L152" s="41">
        <f>IF(K152&lt;&gt;"",INT(K152)*60+(K152-INT(K152))*100,"")</f>
        <v>60</v>
      </c>
      <c r="M152" s="24">
        <f>IF(G152&lt;&gt;"",(25*G152)/MAX(G$5:G$266),"")</f>
        <v>16</v>
      </c>
      <c r="N152" s="24">
        <f>IF(I152&lt;&gt;"",IF(I152=0,0,(10*I152)/MAX(I$5:I$266)),"")</f>
        <v>5</v>
      </c>
      <c r="O152" s="24">
        <f>IF(L152&lt;&gt;"",60/(MAX(L$5:L$266)-SMALL(L$5:L$266,COUNTIF(L$5:L$266,"&lt;=0")+1))*(MAX(L$5:L$266)-L152),"0")</f>
        <v>59.151193633952261</v>
      </c>
      <c r="P152" s="24">
        <f>M152+N152+O152</f>
        <v>80.151193633952261</v>
      </c>
      <c r="Q152" s="17"/>
      <c r="R152" s="42"/>
      <c r="S152" s="38"/>
      <c r="T152" s="23"/>
    </row>
    <row r="153" spans="1:20" ht="44.25" customHeight="1" x14ac:dyDescent="0.25">
      <c r="A153" s="1">
        <v>149</v>
      </c>
      <c r="B153" s="57" t="s">
        <v>940</v>
      </c>
      <c r="C153" s="45"/>
      <c r="D153" s="52" t="s">
        <v>912</v>
      </c>
      <c r="E153" s="46">
        <v>6</v>
      </c>
      <c r="F153" s="52" t="s">
        <v>917</v>
      </c>
      <c r="G153" s="85">
        <v>12</v>
      </c>
      <c r="I153" s="85">
        <v>9.5</v>
      </c>
      <c r="K153" s="85">
        <v>1.2</v>
      </c>
      <c r="L153" s="41">
        <f>IF(K153&lt;&gt;"",INT(K153)*60+(K153-INT(K153))*100,"")</f>
        <v>80</v>
      </c>
      <c r="M153" s="24">
        <f>IF(G153&lt;&gt;"",(25*G153)/MAX(G$5:G$266),"")</f>
        <v>12</v>
      </c>
      <c r="N153" s="24">
        <f>IF(I153&lt;&gt;"",IF(I153=0,0,(10*I153)/MAX(I$5:I$266)),"")</f>
        <v>9.5</v>
      </c>
      <c r="O153" s="24">
        <f>IF(L153&lt;&gt;"",60/(MAX(L$5:L$266)-SMALL(L$5:L$266,COUNTIF(L$5:L$266,"&lt;=0")+1))*(MAX(L$5:L$266)-L153),"0")</f>
        <v>58.62068965517242</v>
      </c>
      <c r="P153" s="24">
        <f>M153+N153+O153</f>
        <v>80.120689655172413</v>
      </c>
      <c r="Q153" s="17"/>
      <c r="R153" s="42"/>
      <c r="S153" s="38"/>
      <c r="T153" s="23"/>
    </row>
    <row r="154" spans="1:20" ht="31.5" x14ac:dyDescent="0.25">
      <c r="A154" s="1">
        <v>150</v>
      </c>
      <c r="B154" s="52" t="s">
        <v>435</v>
      </c>
      <c r="C154" s="102"/>
      <c r="D154" s="52" t="s">
        <v>408</v>
      </c>
      <c r="E154" s="46">
        <v>6</v>
      </c>
      <c r="F154" s="52" t="s">
        <v>415</v>
      </c>
      <c r="G154" s="85">
        <v>16</v>
      </c>
      <c r="H154" s="115"/>
      <c r="I154" s="85">
        <v>5</v>
      </c>
      <c r="J154" s="115"/>
      <c r="K154" s="85">
        <v>1.07</v>
      </c>
      <c r="L154" s="41">
        <f>IF(K154&lt;&gt;"",INT(K154)*60+(K154-INT(K154))*100,"")</f>
        <v>67</v>
      </c>
      <c r="M154" s="24">
        <f>IF(G154&lt;&gt;"",(25*G154)/MAX(G$5:G$266),"")</f>
        <v>16</v>
      </c>
      <c r="N154" s="24">
        <f>IF(I154&lt;&gt;"",IF(I154=0,0,(10*I154)/MAX(I$5:I$266)),"")</f>
        <v>5</v>
      </c>
      <c r="O154" s="24">
        <f>IF(L154&lt;&gt;"",60/(MAX(L$5:L$266)-SMALL(L$5:L$266,COUNTIF(L$5:L$266,"&lt;=0")+1))*(MAX(L$5:L$266)-L154),"0")</f>
        <v>58.96551724137931</v>
      </c>
      <c r="P154" s="24">
        <f>M154+N154+O154</f>
        <v>79.965517241379303</v>
      </c>
      <c r="Q154" s="17"/>
      <c r="R154" s="42"/>
      <c r="S154" s="38"/>
      <c r="T154" s="23"/>
    </row>
    <row r="155" spans="1:20" ht="31.5" x14ac:dyDescent="0.25">
      <c r="A155" s="1">
        <v>151</v>
      </c>
      <c r="B155" s="65" t="s">
        <v>1084</v>
      </c>
      <c r="C155" s="43"/>
      <c r="D155" s="65" t="s">
        <v>1043</v>
      </c>
      <c r="E155" s="67">
        <v>5</v>
      </c>
      <c r="F155" s="65" t="s">
        <v>1048</v>
      </c>
      <c r="G155" s="85">
        <v>11</v>
      </c>
      <c r="H155" s="115"/>
      <c r="I155" s="85">
        <v>9.8000000000000007</v>
      </c>
      <c r="J155" s="115"/>
      <c r="K155" s="85">
        <v>1.03</v>
      </c>
      <c r="L155" s="41">
        <f>IF(K155&lt;&gt;"",INT(K155)*60+(K155-INT(K155))*100,"")</f>
        <v>63</v>
      </c>
      <c r="M155" s="24">
        <f>IF(G155&lt;&gt;"",(25*G155)/MAX(G$5:G$266),"")</f>
        <v>11</v>
      </c>
      <c r="N155" s="24">
        <f>IF(I155&lt;&gt;"",IF(I155=0,0,(10*I155)/MAX(I$5:I$266)),"")</f>
        <v>9.8000000000000007</v>
      </c>
      <c r="O155" s="24">
        <f>IF(L155&lt;&gt;"",60/(MAX(L$5:L$266)-SMALL(L$5:L$266,COUNTIF(L$5:L$266,"&lt;=0")+1))*(MAX(L$5:L$266)-L155),"0")</f>
        <v>59.071618037135281</v>
      </c>
      <c r="P155" s="24">
        <f>M155+N155+O155</f>
        <v>79.871618037135278</v>
      </c>
      <c r="Q155" s="17"/>
      <c r="R155" s="42"/>
      <c r="S155" s="38"/>
      <c r="T155" s="23"/>
    </row>
    <row r="156" spans="1:20" ht="31.5" x14ac:dyDescent="0.25">
      <c r="A156" s="1">
        <v>152</v>
      </c>
      <c r="B156" s="57" t="s">
        <v>596</v>
      </c>
      <c r="C156" s="45"/>
      <c r="D156" s="52" t="s">
        <v>591</v>
      </c>
      <c r="E156" s="46">
        <v>5</v>
      </c>
      <c r="F156" s="52" t="s">
        <v>592</v>
      </c>
      <c r="G156" s="85">
        <v>14</v>
      </c>
      <c r="H156" s="115"/>
      <c r="I156" s="41">
        <v>7.1</v>
      </c>
      <c r="J156" s="115"/>
      <c r="K156" s="85">
        <v>1.1499999999999999</v>
      </c>
      <c r="L156" s="41">
        <f>IF(K156&lt;&gt;"",INT(K156)*60+(K156-INT(K156))*100,"")</f>
        <v>74.999999999999986</v>
      </c>
      <c r="M156" s="24">
        <f>IF(G156&lt;&gt;"",(25*G156)/MAX(G$5:G$266),"")</f>
        <v>14</v>
      </c>
      <c r="N156" s="24">
        <f>IF(I156&lt;&gt;"",IF(I156=0,0,(10*I156)/MAX(I$5:I$266)),"")</f>
        <v>7.1</v>
      </c>
      <c r="O156" s="24">
        <f>IF(L156&lt;&gt;"",60/(MAX(L$5:L$266)-SMALL(L$5:L$266,COUNTIF(L$5:L$266,"&lt;=0")+1))*(MAX(L$5:L$266)-L156),"0")</f>
        <v>58.753315649867375</v>
      </c>
      <c r="P156" s="24">
        <f>M156+N156+O156</f>
        <v>79.853315649867369</v>
      </c>
      <c r="Q156" s="17"/>
      <c r="R156" s="42"/>
      <c r="S156" s="38"/>
      <c r="T156" s="23"/>
    </row>
    <row r="157" spans="1:20" ht="31.5" x14ac:dyDescent="0.25">
      <c r="A157" s="1">
        <v>153</v>
      </c>
      <c r="B157" s="50" t="s">
        <v>420</v>
      </c>
      <c r="C157" s="48"/>
      <c r="D157" s="52" t="s">
        <v>408</v>
      </c>
      <c r="E157" s="46">
        <v>5</v>
      </c>
      <c r="F157" s="52" t="s">
        <v>412</v>
      </c>
      <c r="G157" s="85">
        <v>12</v>
      </c>
      <c r="H157" s="115"/>
      <c r="I157" s="85">
        <v>9</v>
      </c>
      <c r="J157" s="115"/>
      <c r="K157" s="85">
        <v>1.1200000000000001</v>
      </c>
      <c r="L157" s="41">
        <f>IF(K157&lt;&gt;"",INT(K157)*60+(K157-INT(K157))*100,"")</f>
        <v>72.000000000000014</v>
      </c>
      <c r="M157" s="24">
        <f>IF(G157&lt;&gt;"",(25*G157)/MAX(G$5:G$266),"")</f>
        <v>12</v>
      </c>
      <c r="N157" s="24">
        <f>IF(I157&lt;&gt;"",IF(I157=0,0,(10*I157)/MAX(I$5:I$266)),"")</f>
        <v>9</v>
      </c>
      <c r="O157" s="24">
        <f>IF(L157&lt;&gt;"",60/(MAX(L$5:L$266)-SMALL(L$5:L$266,COUNTIF(L$5:L$266,"&lt;=0")+1))*(MAX(L$5:L$266)-L157),"0")</f>
        <v>58.832891246684355</v>
      </c>
      <c r="P157" s="24">
        <f>M157+N157+O157</f>
        <v>79.832891246684355</v>
      </c>
      <c r="Q157" s="17"/>
      <c r="R157" s="42"/>
      <c r="S157" s="38"/>
      <c r="T157" s="23"/>
    </row>
    <row r="158" spans="1:20" ht="31.5" x14ac:dyDescent="0.25">
      <c r="A158" s="1">
        <v>154</v>
      </c>
      <c r="B158" s="57" t="s">
        <v>628</v>
      </c>
      <c r="C158" s="45"/>
      <c r="D158" s="52" t="s">
        <v>616</v>
      </c>
      <c r="E158" s="46">
        <v>6</v>
      </c>
      <c r="F158" s="52" t="s">
        <v>617</v>
      </c>
      <c r="G158" s="85">
        <v>13</v>
      </c>
      <c r="H158" s="115"/>
      <c r="I158" s="41">
        <v>7</v>
      </c>
      <c r="J158" s="115"/>
      <c r="K158" s="85">
        <v>0.44</v>
      </c>
      <c r="L158" s="41">
        <f>IF(K158&lt;&gt;"",INT(K158)*60+(K158-INT(K158))*100,"")</f>
        <v>44</v>
      </c>
      <c r="M158" s="24">
        <f>IF(G158&lt;&gt;"",(25*G158)/MAX(G$5:G$266),"")</f>
        <v>13</v>
      </c>
      <c r="N158" s="24">
        <f>IF(I158&lt;&gt;"",IF(I158=0,0,(10*I158)/MAX(I$5:I$266)),"")</f>
        <v>7</v>
      </c>
      <c r="O158" s="24">
        <f>IF(L158&lt;&gt;"",60/(MAX(L$5:L$266)-SMALL(L$5:L$266,COUNTIF(L$5:L$266,"&lt;=0")+1))*(MAX(L$5:L$266)-L158),"0")</f>
        <v>59.57559681697613</v>
      </c>
      <c r="P158" s="24">
        <f>M158+N158+O158</f>
        <v>79.57559681697613</v>
      </c>
      <c r="Q158" s="17"/>
      <c r="R158" s="42"/>
      <c r="S158" s="38"/>
      <c r="T158" s="23"/>
    </row>
    <row r="159" spans="1:20" ht="31.5" x14ac:dyDescent="0.25">
      <c r="A159" s="1">
        <v>155</v>
      </c>
      <c r="B159" s="65" t="s">
        <v>1078</v>
      </c>
      <c r="C159" s="43"/>
      <c r="D159" s="65" t="s">
        <v>1043</v>
      </c>
      <c r="E159" s="67">
        <v>5</v>
      </c>
      <c r="F159" s="65" t="s">
        <v>1044</v>
      </c>
      <c r="G159" s="85">
        <v>12</v>
      </c>
      <c r="H159" s="115"/>
      <c r="I159" s="85">
        <v>9</v>
      </c>
      <c r="J159" s="115"/>
      <c r="K159" s="85">
        <v>1.27</v>
      </c>
      <c r="L159" s="41">
        <f>IF(K159&lt;&gt;"",INT(K159)*60+(K159-INT(K159))*100,"")</f>
        <v>87</v>
      </c>
      <c r="M159" s="24">
        <f>IF(G159&lt;&gt;"",(25*G159)/MAX(G$5:G$266),"")</f>
        <v>12</v>
      </c>
      <c r="N159" s="24">
        <f>IF(I159&lt;&gt;"",IF(I159=0,0,(10*I159)/MAX(I$5:I$266)),"")</f>
        <v>9</v>
      </c>
      <c r="O159" s="24">
        <f>IF(L159&lt;&gt;"",60/(MAX(L$5:L$266)-SMALL(L$5:L$266,COUNTIF(L$5:L$266,"&lt;=0")+1))*(MAX(L$5:L$266)-L159),"0")</f>
        <v>58.435013262599469</v>
      </c>
      <c r="P159" s="24">
        <f>M159+N159+O159</f>
        <v>79.435013262599469</v>
      </c>
      <c r="Q159" s="17"/>
      <c r="R159" s="42"/>
      <c r="S159" s="38"/>
      <c r="T159" s="23"/>
    </row>
    <row r="160" spans="1:20" ht="31.5" x14ac:dyDescent="0.25">
      <c r="A160" s="1">
        <v>156</v>
      </c>
      <c r="B160" s="57" t="s">
        <v>904</v>
      </c>
      <c r="C160" s="45"/>
      <c r="D160" s="52" t="s">
        <v>902</v>
      </c>
      <c r="E160" s="46">
        <v>6</v>
      </c>
      <c r="F160" s="52" t="s">
        <v>903</v>
      </c>
      <c r="G160" s="85">
        <v>13</v>
      </c>
      <c r="I160" s="85">
        <v>7.7</v>
      </c>
      <c r="K160" s="85">
        <v>1.24</v>
      </c>
      <c r="L160" s="41">
        <f>IF(K160&lt;&gt;"",INT(K160)*60+(K160-INT(K160))*100,"")</f>
        <v>84</v>
      </c>
      <c r="M160" s="24">
        <f>IF(G160&lt;&gt;"",(25*G160)/MAX(G$5:G$266),"")</f>
        <v>13</v>
      </c>
      <c r="N160" s="24">
        <f>IF(I160&lt;&gt;"",IF(I160=0,0,(10*I160)/MAX(I$5:I$266)),"")</f>
        <v>7.7</v>
      </c>
      <c r="O160" s="24">
        <f>IF(L160&lt;&gt;"",60/(MAX(L$5:L$266)-SMALL(L$5:L$266,COUNTIF(L$5:L$266,"&lt;=0")+1))*(MAX(L$5:L$266)-L160),"0")</f>
        <v>58.514588859416449</v>
      </c>
      <c r="P160" s="24">
        <f>M160+N160+O160</f>
        <v>79.214588859416452</v>
      </c>
      <c r="Q160" s="17"/>
      <c r="R160" s="42"/>
      <c r="S160" s="38"/>
      <c r="T160" s="23"/>
    </row>
    <row r="161" spans="1:20" ht="31.5" x14ac:dyDescent="0.25">
      <c r="A161" s="1">
        <v>157</v>
      </c>
      <c r="B161" s="57" t="s">
        <v>923</v>
      </c>
      <c r="C161" s="45"/>
      <c r="D161" s="52" t="s">
        <v>912</v>
      </c>
      <c r="E161" s="46">
        <v>5</v>
      </c>
      <c r="F161" s="52" t="s">
        <v>917</v>
      </c>
      <c r="G161" s="85">
        <v>10</v>
      </c>
      <c r="I161" s="85">
        <v>9.5</v>
      </c>
      <c r="K161" s="85">
        <v>0.43</v>
      </c>
      <c r="L161" s="41">
        <f>IF(K161&lt;&gt;"",INT(K161)*60+(K161-INT(K161))*100,"")</f>
        <v>43</v>
      </c>
      <c r="M161" s="24">
        <f>IF(G161&lt;&gt;"",(25*G161)/MAX(G$5:G$266),"")</f>
        <v>10</v>
      </c>
      <c r="N161" s="24">
        <f>IF(I161&lt;&gt;"",IF(I161=0,0,(10*I161)/MAX(I$5:I$266)),"")</f>
        <v>9.5</v>
      </c>
      <c r="O161" s="24">
        <f>IF(L161&lt;&gt;"",60/(MAX(L$5:L$266)-SMALL(L$5:L$266,COUNTIF(L$5:L$266,"&lt;=0")+1))*(MAX(L$5:L$266)-L161),"0")</f>
        <v>59.602122015915121</v>
      </c>
      <c r="P161" s="24">
        <f>M161+N161+O161</f>
        <v>79.102122015915114</v>
      </c>
      <c r="Q161" s="17"/>
      <c r="R161" s="42"/>
      <c r="S161" s="38"/>
      <c r="T161" s="23"/>
    </row>
    <row r="162" spans="1:20" ht="31.5" x14ac:dyDescent="0.25">
      <c r="A162" s="1">
        <v>158</v>
      </c>
      <c r="B162" s="52" t="s">
        <v>788</v>
      </c>
      <c r="C162" s="45"/>
      <c r="D162" s="52" t="s">
        <v>786</v>
      </c>
      <c r="E162" s="46">
        <v>5</v>
      </c>
      <c r="F162" s="52" t="s">
        <v>780</v>
      </c>
      <c r="G162" s="85">
        <v>17</v>
      </c>
      <c r="I162" s="85">
        <v>6.5</v>
      </c>
      <c r="K162" s="85">
        <v>3.18</v>
      </c>
      <c r="L162" s="41">
        <f>IF(K162&lt;&gt;"",INT(K162)*60+(K162-INT(K162))*100,"")</f>
        <v>198</v>
      </c>
      <c r="M162" s="24">
        <f>IF(G162&lt;&gt;"",(25*G162)/MAX(G$5:G$266),"")</f>
        <v>17</v>
      </c>
      <c r="N162" s="24">
        <f>IF(I162&lt;&gt;"",IF(I162=0,0,(10*I162)/MAX(I$5:I$266)),"")</f>
        <v>6.5</v>
      </c>
      <c r="O162" s="24">
        <f>IF(L162&lt;&gt;"",60/(MAX(L$5:L$266)-SMALL(L$5:L$266,COUNTIF(L$5:L$266,"&lt;=0")+1))*(MAX(L$5:L$266)-L162),"0")</f>
        <v>55.490716180371358</v>
      </c>
      <c r="P162" s="24">
        <f>M162+N162+O162</f>
        <v>78.990716180371351</v>
      </c>
      <c r="Q162" s="17"/>
      <c r="R162" s="42"/>
      <c r="S162" s="38"/>
      <c r="T162" s="23"/>
    </row>
    <row r="163" spans="1:20" ht="31.5" x14ac:dyDescent="0.25">
      <c r="A163" s="1">
        <v>159</v>
      </c>
      <c r="B163" s="52" t="s">
        <v>1341</v>
      </c>
      <c r="C163" s="45"/>
      <c r="D163" s="52" t="s">
        <v>1321</v>
      </c>
      <c r="E163" s="46">
        <v>6</v>
      </c>
      <c r="F163" s="52" t="s">
        <v>1322</v>
      </c>
      <c r="G163" s="85">
        <v>19</v>
      </c>
      <c r="I163" s="85">
        <v>3</v>
      </c>
      <c r="K163" s="85">
        <v>2.2200000000000002</v>
      </c>
      <c r="L163" s="41">
        <f>IF(K163&lt;&gt;"",INT(K163)*60+(K163-INT(K163))*100,"")</f>
        <v>142.00000000000003</v>
      </c>
      <c r="M163" s="24">
        <f>IF(G163&lt;&gt;"",(25*G163)/MAX(G$5:G$266),"")</f>
        <v>19</v>
      </c>
      <c r="N163" s="24">
        <f>IF(I163&lt;&gt;"",IF(I163=0,0,(10*I163)/MAX(I$5:I$266)),"")</f>
        <v>3</v>
      </c>
      <c r="O163" s="24">
        <f>IF(L163&lt;&gt;"",60/(MAX(L$5:L$266)-SMALL(L$5:L$266,COUNTIF(L$5:L$266,"&lt;=0")+1))*(MAX(L$5:L$266)-L163),"0")</f>
        <v>56.976127320954909</v>
      </c>
      <c r="P163" s="24">
        <f>M163+N163+O163</f>
        <v>78.976127320954902</v>
      </c>
      <c r="Q163" s="17"/>
      <c r="R163" s="42"/>
      <c r="S163" s="38"/>
      <c r="T163" s="23"/>
    </row>
    <row r="164" spans="1:20" ht="31.5" x14ac:dyDescent="0.25">
      <c r="A164" s="1">
        <v>160</v>
      </c>
      <c r="B164" s="65" t="s">
        <v>1096</v>
      </c>
      <c r="C164" s="43"/>
      <c r="D164" s="65" t="s">
        <v>1043</v>
      </c>
      <c r="E164" s="67">
        <v>5</v>
      </c>
      <c r="F164" s="65" t="s">
        <v>1063</v>
      </c>
      <c r="G164" s="85">
        <v>10</v>
      </c>
      <c r="H164" s="115"/>
      <c r="I164" s="85">
        <v>10</v>
      </c>
      <c r="J164" s="115"/>
      <c r="K164" s="85">
        <v>1.1100000000000001</v>
      </c>
      <c r="L164" s="41">
        <f>IF(K164&lt;&gt;"",INT(K164)*60+(K164-INT(K164))*100,"")</f>
        <v>71.000000000000014</v>
      </c>
      <c r="M164" s="24">
        <f>IF(G164&lt;&gt;"",(25*G164)/MAX(G$5:G$266),"")</f>
        <v>10</v>
      </c>
      <c r="N164" s="24">
        <f>IF(I164&lt;&gt;"",IF(I164=0,0,(10*I164)/MAX(I$5:I$266)),"")</f>
        <v>10</v>
      </c>
      <c r="O164" s="24">
        <f>IF(L164&lt;&gt;"",60/(MAX(L$5:L$266)-SMALL(L$5:L$266,COUNTIF(L$5:L$266,"&lt;=0")+1))*(MAX(L$5:L$266)-L164),"0")</f>
        <v>58.859416445623346</v>
      </c>
      <c r="P164" s="24">
        <f>M164+N164+O164</f>
        <v>78.859416445623339</v>
      </c>
      <c r="Q164" s="17"/>
      <c r="R164" s="42"/>
      <c r="S164" s="38"/>
      <c r="T164" s="23"/>
    </row>
    <row r="165" spans="1:20" ht="31.5" x14ac:dyDescent="0.25">
      <c r="A165" s="1">
        <v>161</v>
      </c>
      <c r="B165" s="65" t="s">
        <v>1092</v>
      </c>
      <c r="C165" s="43"/>
      <c r="D165" s="65" t="s">
        <v>1043</v>
      </c>
      <c r="E165" s="67">
        <v>5</v>
      </c>
      <c r="F165" s="65" t="s">
        <v>1048</v>
      </c>
      <c r="G165" s="85">
        <v>10</v>
      </c>
      <c r="H165" s="115"/>
      <c r="I165" s="85">
        <v>9.9</v>
      </c>
      <c r="J165" s="115"/>
      <c r="K165" s="85">
        <v>1.1200000000000001</v>
      </c>
      <c r="L165" s="41">
        <f>IF(K165&lt;&gt;"",INT(K165)*60+(K165-INT(K165))*100,"")</f>
        <v>72.000000000000014</v>
      </c>
      <c r="M165" s="24">
        <f>IF(G165&lt;&gt;"",(25*G165)/MAX(G$5:G$266),"")</f>
        <v>10</v>
      </c>
      <c r="N165" s="24">
        <f>IF(I165&lt;&gt;"",IF(I165=0,0,(10*I165)/MAX(I$5:I$266)),"")</f>
        <v>9.9</v>
      </c>
      <c r="O165" s="24">
        <f>IF(L165&lt;&gt;"",60/(MAX(L$5:L$266)-SMALL(L$5:L$266,COUNTIF(L$5:L$266,"&lt;=0")+1))*(MAX(L$5:L$266)-L165),"0")</f>
        <v>58.832891246684355</v>
      </c>
      <c r="P165" s="24">
        <f>M165+N165+O165</f>
        <v>78.732891246684346</v>
      </c>
      <c r="Q165" s="17"/>
      <c r="R165" s="42"/>
      <c r="S165" s="38"/>
      <c r="T165" s="23"/>
    </row>
    <row r="166" spans="1:20" ht="31.5" x14ac:dyDescent="0.25">
      <c r="A166" s="1">
        <v>162</v>
      </c>
      <c r="B166" s="50" t="s">
        <v>491</v>
      </c>
      <c r="C166" s="48"/>
      <c r="D166" s="52" t="s">
        <v>1440</v>
      </c>
      <c r="E166" s="49">
        <v>5</v>
      </c>
      <c r="F166" s="52" t="s">
        <v>474</v>
      </c>
      <c r="G166" s="85">
        <v>16</v>
      </c>
      <c r="H166" s="115"/>
      <c r="I166" s="85">
        <v>5</v>
      </c>
      <c r="J166" s="115"/>
      <c r="K166" s="85">
        <v>2</v>
      </c>
      <c r="L166" s="41">
        <f>IF(K166&lt;&gt;"",INT(K166)*60+(K166-INT(K166))*100,"")</f>
        <v>120</v>
      </c>
      <c r="M166" s="24">
        <f>IF(G166&lt;&gt;"",(25*G166)/MAX(G$5:G$266),"")</f>
        <v>16</v>
      </c>
      <c r="N166" s="24">
        <f>IF(I166&lt;&gt;"",IF(I166=0,0,(10*I166)/MAX(I$5:I$266)),"")</f>
        <v>5</v>
      </c>
      <c r="O166" s="24">
        <f>IF(L166&lt;&gt;"",60/(MAX(L$5:L$266)-SMALL(L$5:L$266,COUNTIF(L$5:L$266,"&lt;=0")+1))*(MAX(L$5:L$266)-L166),"0")</f>
        <v>57.559681697612731</v>
      </c>
      <c r="P166" s="24">
        <f>M166+N166+O166</f>
        <v>78.559681697612731</v>
      </c>
      <c r="Q166" s="17"/>
      <c r="R166" s="42"/>
      <c r="S166" s="38"/>
      <c r="T166" s="23"/>
    </row>
    <row r="167" spans="1:20" ht="31.5" x14ac:dyDescent="0.25">
      <c r="A167" s="1">
        <v>163</v>
      </c>
      <c r="B167" s="65" t="s">
        <v>1103</v>
      </c>
      <c r="C167" s="43"/>
      <c r="D167" s="65" t="s">
        <v>1043</v>
      </c>
      <c r="E167" s="67">
        <v>6</v>
      </c>
      <c r="F167" s="65" t="s">
        <v>1063</v>
      </c>
      <c r="G167" s="85">
        <v>10</v>
      </c>
      <c r="I167" s="85">
        <v>9.9</v>
      </c>
      <c r="K167" s="85">
        <v>1.23</v>
      </c>
      <c r="L167" s="41">
        <f>IF(K167&lt;&gt;"",INT(K167)*60+(K167-INT(K167))*100,"")</f>
        <v>83</v>
      </c>
      <c r="M167" s="24">
        <f>IF(G167&lt;&gt;"",(25*G167)/MAX(G$5:G$266),"")</f>
        <v>10</v>
      </c>
      <c r="N167" s="24">
        <f>IF(I167&lt;&gt;"",IF(I167=0,0,(10*I167)/MAX(I$5:I$266)),"")</f>
        <v>9.9</v>
      </c>
      <c r="O167" s="24">
        <f>IF(L167&lt;&gt;"",60/(MAX(L$5:L$266)-SMALL(L$5:L$266,COUNTIF(L$5:L$266,"&lt;=0")+1))*(MAX(L$5:L$266)-L167),"0")</f>
        <v>58.54111405835544</v>
      </c>
      <c r="P167" s="24">
        <f>M167+N167+O167</f>
        <v>78.441114058355438</v>
      </c>
      <c r="Q167" s="17"/>
      <c r="R167" s="42"/>
      <c r="S167" s="38"/>
      <c r="T167" s="23"/>
    </row>
    <row r="168" spans="1:20" ht="31.5" x14ac:dyDescent="0.25">
      <c r="A168" s="1">
        <v>164</v>
      </c>
      <c r="B168" s="57" t="s">
        <v>789</v>
      </c>
      <c r="C168" s="45"/>
      <c r="D168" s="52" t="s">
        <v>790</v>
      </c>
      <c r="E168" s="46">
        <v>6</v>
      </c>
      <c r="F168" s="52" t="s">
        <v>791</v>
      </c>
      <c r="G168" s="85">
        <v>12</v>
      </c>
      <c r="I168" s="85">
        <v>7.5</v>
      </c>
      <c r="K168" s="85">
        <v>1.1100000000000001</v>
      </c>
      <c r="L168" s="41">
        <f>IF(K168&lt;&gt;"",INT(K168)*60+(K168-INT(K168))*100,"")</f>
        <v>71.000000000000014</v>
      </c>
      <c r="M168" s="24">
        <f>IF(G168&lt;&gt;"",(25*G168)/MAX(G$5:G$266),"")</f>
        <v>12</v>
      </c>
      <c r="N168" s="24">
        <f>IF(I168&lt;&gt;"",IF(I168=0,0,(10*I168)/MAX(I$5:I$266)),"")</f>
        <v>7.5</v>
      </c>
      <c r="O168" s="24">
        <f>IF(L168&lt;&gt;"",60/(MAX(L$5:L$266)-SMALL(L$5:L$266,COUNTIF(L$5:L$266,"&lt;=0")+1))*(MAX(L$5:L$266)-L168),"0")</f>
        <v>58.859416445623346</v>
      </c>
      <c r="P168" s="24">
        <f>M168+N168+O168</f>
        <v>78.359416445623339</v>
      </c>
      <c r="Q168" s="17"/>
      <c r="R168" s="42"/>
      <c r="S168" s="38"/>
      <c r="T168" s="23"/>
    </row>
    <row r="169" spans="1:20" ht="31.5" x14ac:dyDescent="0.25">
      <c r="A169" s="1">
        <v>165</v>
      </c>
      <c r="B169" s="50" t="s">
        <v>433</v>
      </c>
      <c r="C169" s="48"/>
      <c r="D169" s="52" t="s">
        <v>408</v>
      </c>
      <c r="E169" s="49">
        <v>5</v>
      </c>
      <c r="F169" s="52" t="s">
        <v>409</v>
      </c>
      <c r="G169" s="85">
        <v>13</v>
      </c>
      <c r="H169" s="115"/>
      <c r="I169" s="85">
        <v>6</v>
      </c>
      <c r="J169" s="115"/>
      <c r="K169" s="85">
        <v>0.56999999999999995</v>
      </c>
      <c r="L169" s="41">
        <f>IF(K169&lt;&gt;"",INT(K169)*60+(K169-INT(K169))*100,"")</f>
        <v>56.999999999999993</v>
      </c>
      <c r="M169" s="24">
        <f>IF(G169&lt;&gt;"",(25*G169)/MAX(G$5:G$266),"")</f>
        <v>13</v>
      </c>
      <c r="N169" s="24">
        <f>IF(I169&lt;&gt;"",IF(I169=0,0,(10*I169)/MAX(I$5:I$266)),"")</f>
        <v>6</v>
      </c>
      <c r="O169" s="24">
        <f>IF(L169&lt;&gt;"",60/(MAX(L$5:L$266)-SMALL(L$5:L$266,COUNTIF(L$5:L$266,"&lt;=0")+1))*(MAX(L$5:L$266)-L169),"0")</f>
        <v>59.230769230769234</v>
      </c>
      <c r="P169" s="24">
        <f>M169+N169+O169</f>
        <v>78.230769230769226</v>
      </c>
      <c r="Q169" s="17"/>
      <c r="R169" s="42"/>
      <c r="S169" s="38"/>
      <c r="T169" s="23"/>
    </row>
    <row r="170" spans="1:20" ht="31.5" x14ac:dyDescent="0.25">
      <c r="A170" s="1">
        <v>166</v>
      </c>
      <c r="B170" s="50" t="s">
        <v>926</v>
      </c>
      <c r="C170" s="48"/>
      <c r="D170" s="50" t="s">
        <v>912</v>
      </c>
      <c r="E170" s="49">
        <v>5</v>
      </c>
      <c r="F170" s="50" t="s">
        <v>917</v>
      </c>
      <c r="G170" s="85">
        <v>10</v>
      </c>
      <c r="I170" s="85">
        <v>9.5</v>
      </c>
      <c r="K170" s="85">
        <v>1.17</v>
      </c>
      <c r="L170" s="41">
        <f>IF(K170&lt;&gt;"",INT(K170)*60+(K170-INT(K170))*100,"")</f>
        <v>77</v>
      </c>
      <c r="M170" s="24">
        <f>IF(G170&lt;&gt;"",(25*G170)/MAX(G$5:G$266),"")</f>
        <v>10</v>
      </c>
      <c r="N170" s="24">
        <f>IF(I170&lt;&gt;"",IF(I170=0,0,(10*I170)/MAX(I$5:I$266)),"")</f>
        <v>9.5</v>
      </c>
      <c r="O170" s="24">
        <f>IF(L170&lt;&gt;"",60/(MAX(L$5:L$266)-SMALL(L$5:L$266,COUNTIF(L$5:L$266,"&lt;=0")+1))*(MAX(L$5:L$266)-L170),"0")</f>
        <v>58.700265251989393</v>
      </c>
      <c r="P170" s="24">
        <f>M170+N170+O170</f>
        <v>78.200265251989393</v>
      </c>
      <c r="Q170" s="17"/>
      <c r="R170" s="42"/>
      <c r="S170" s="38"/>
      <c r="T170" s="23"/>
    </row>
    <row r="171" spans="1:20" ht="31.5" x14ac:dyDescent="0.25">
      <c r="A171" s="1">
        <v>167</v>
      </c>
      <c r="B171" s="52" t="s">
        <v>1228</v>
      </c>
      <c r="C171" s="71"/>
      <c r="D171" s="52" t="s">
        <v>1217</v>
      </c>
      <c r="E171" s="46">
        <v>5</v>
      </c>
      <c r="F171" s="52" t="s">
        <v>1218</v>
      </c>
      <c r="G171" s="46">
        <v>12</v>
      </c>
      <c r="H171" s="8"/>
      <c r="I171" s="46">
        <v>8</v>
      </c>
      <c r="J171" s="8"/>
      <c r="K171" s="46">
        <v>1.38</v>
      </c>
      <c r="L171" s="41">
        <f>IF(K171&lt;&gt;"",INT(K171)*60+(K171-INT(K171))*100,"")</f>
        <v>97.999999999999986</v>
      </c>
      <c r="M171" s="24">
        <f>IF(G171&lt;&gt;"",(25*G171)/MAX(G$5:G$266),"")</f>
        <v>12</v>
      </c>
      <c r="N171" s="24">
        <f>IF(I171&lt;&gt;"",IF(I171=0,0,(10*I171)/MAX(I$5:I$266)),"")</f>
        <v>8</v>
      </c>
      <c r="O171" s="24">
        <f>IF(L171&lt;&gt;"",60/(MAX(L$5:L$266)-SMALL(L$5:L$266,COUNTIF(L$5:L$266,"&lt;=0")+1))*(MAX(L$5:L$266)-L171),"0")</f>
        <v>58.143236074270561</v>
      </c>
      <c r="P171" s="24">
        <f>M171+N171+O171</f>
        <v>78.143236074270561</v>
      </c>
      <c r="Q171" s="17"/>
      <c r="R171" s="42"/>
      <c r="S171" s="38"/>
      <c r="T171" s="23"/>
    </row>
    <row r="172" spans="1:20" ht="31.5" x14ac:dyDescent="0.25">
      <c r="A172" s="4">
        <v>168</v>
      </c>
      <c r="B172" s="57" t="s">
        <v>1436</v>
      </c>
      <c r="C172" s="45"/>
      <c r="D172" s="52" t="s">
        <v>1433</v>
      </c>
      <c r="E172" s="46">
        <v>6</v>
      </c>
      <c r="F172" s="52" t="s">
        <v>62</v>
      </c>
      <c r="G172" s="41">
        <v>16</v>
      </c>
      <c r="H172" s="115"/>
      <c r="I172" s="41">
        <v>3</v>
      </c>
      <c r="J172" s="115"/>
      <c r="K172" s="41">
        <v>1.03</v>
      </c>
      <c r="L172" s="41">
        <f>IF(K172&lt;&gt;"",INT(K172)*60+(K172-INT(K172))*100,"")</f>
        <v>63</v>
      </c>
      <c r="M172" s="24">
        <f>IF(G172&lt;&gt;"",(25*G172)/MAX(G$5:G$266),"")</f>
        <v>16</v>
      </c>
      <c r="N172" s="24">
        <f>IF(I172&lt;&gt;"",IF(I172=0,0,(10*I172)/MAX(I$5:I$266)),"")</f>
        <v>3</v>
      </c>
      <c r="O172" s="24">
        <f>IF(L172&lt;&gt;"",60/(MAX(L$5:L$266)-SMALL(L$5:L$266,COUNTIF(L$5:L$266,"&lt;=0")+1))*(MAX(L$5:L$266)-L172),"0")</f>
        <v>59.071618037135281</v>
      </c>
      <c r="P172" s="24">
        <f>M172+N172+O172</f>
        <v>78.071618037135281</v>
      </c>
      <c r="Q172" s="17"/>
      <c r="R172" s="42"/>
      <c r="S172" s="38"/>
      <c r="T172" s="23"/>
    </row>
    <row r="173" spans="1:20" ht="31.5" x14ac:dyDescent="0.25">
      <c r="A173" s="1">
        <v>169</v>
      </c>
      <c r="B173" s="50" t="s">
        <v>870</v>
      </c>
      <c r="C173" s="48"/>
      <c r="D173" s="50" t="s">
        <v>861</v>
      </c>
      <c r="E173" s="49">
        <v>5</v>
      </c>
      <c r="F173" s="50" t="s">
        <v>859</v>
      </c>
      <c r="G173" s="85">
        <v>11</v>
      </c>
      <c r="I173" s="85">
        <v>8.5</v>
      </c>
      <c r="K173" s="85">
        <v>1.25</v>
      </c>
      <c r="L173" s="41">
        <f>IF(K173&lt;&gt;"",INT(K173)*60+(K173-INT(K173))*100,"")</f>
        <v>85</v>
      </c>
      <c r="M173" s="24">
        <f>IF(G173&lt;&gt;"",(25*G173)/MAX(G$5:G$266),"")</f>
        <v>11</v>
      </c>
      <c r="N173" s="24">
        <f>IF(I173&lt;&gt;"",IF(I173=0,0,(10*I173)/MAX(I$5:I$266)),"")</f>
        <v>8.5</v>
      </c>
      <c r="O173" s="24">
        <f>IF(L173&lt;&gt;"",60/(MAX(L$5:L$266)-SMALL(L$5:L$266,COUNTIF(L$5:L$266,"&lt;=0")+1))*(MAX(L$5:L$266)-L173),"0")</f>
        <v>58.488063660477458</v>
      </c>
      <c r="P173" s="24">
        <f>M173+N173+O173</f>
        <v>77.988063660477451</v>
      </c>
      <c r="Q173" s="17"/>
      <c r="R173" s="42"/>
      <c r="S173" s="38"/>
      <c r="T173" s="23"/>
    </row>
    <row r="174" spans="1:20" ht="31.5" x14ac:dyDescent="0.25">
      <c r="A174" s="1">
        <v>170</v>
      </c>
      <c r="B174" s="52" t="s">
        <v>425</v>
      </c>
      <c r="C174" s="45"/>
      <c r="D174" s="52" t="s">
        <v>408</v>
      </c>
      <c r="E174" s="46">
        <v>6</v>
      </c>
      <c r="F174" s="52" t="s">
        <v>415</v>
      </c>
      <c r="G174" s="85">
        <v>13</v>
      </c>
      <c r="H174" s="115"/>
      <c r="I174" s="85">
        <v>5.5</v>
      </c>
      <c r="J174" s="115"/>
      <c r="K174" s="85">
        <v>0.53</v>
      </c>
      <c r="L174" s="41">
        <f>IF(K174&lt;&gt;"",INT(K174)*60+(K174-INT(K174))*100,"")</f>
        <v>53</v>
      </c>
      <c r="M174" s="24">
        <f>IF(G174&lt;&gt;"",(25*G174)/MAX(G$5:G$266),"")</f>
        <v>13</v>
      </c>
      <c r="N174" s="24">
        <f>IF(I174&lt;&gt;"",IF(I174=0,0,(10*I174)/MAX(I$5:I$266)),"")</f>
        <v>5.5</v>
      </c>
      <c r="O174" s="24">
        <f>IF(L174&lt;&gt;"",60/(MAX(L$5:L$266)-SMALL(L$5:L$266,COUNTIF(L$5:L$266,"&lt;=0")+1))*(MAX(L$5:L$266)-L174),"0")</f>
        <v>59.336870026525204</v>
      </c>
      <c r="P174" s="24">
        <f>M174+N174+O174</f>
        <v>77.836870026525204</v>
      </c>
      <c r="Q174" s="17"/>
      <c r="R174" s="42"/>
      <c r="S174" s="38"/>
      <c r="T174" s="23"/>
    </row>
    <row r="175" spans="1:20" ht="31.5" x14ac:dyDescent="0.25">
      <c r="A175" s="1">
        <v>171</v>
      </c>
      <c r="B175" s="65" t="s">
        <v>1099</v>
      </c>
      <c r="C175" s="43"/>
      <c r="D175" s="65" t="s">
        <v>1043</v>
      </c>
      <c r="E175" s="67">
        <v>5</v>
      </c>
      <c r="F175" s="65" t="s">
        <v>1063</v>
      </c>
      <c r="G175" s="85">
        <v>9</v>
      </c>
      <c r="H175" s="115"/>
      <c r="I175" s="85">
        <v>10</v>
      </c>
      <c r="J175" s="115"/>
      <c r="K175" s="85">
        <v>1.1200000000000001</v>
      </c>
      <c r="L175" s="41">
        <f>IF(K175&lt;&gt;"",INT(K175)*60+(K175-INT(K175))*100,"")</f>
        <v>72.000000000000014</v>
      </c>
      <c r="M175" s="24">
        <f>IF(G175&lt;&gt;"",(25*G175)/MAX(G$5:G$266),"")</f>
        <v>9</v>
      </c>
      <c r="N175" s="24">
        <f>IF(I175&lt;&gt;"",IF(I175=0,0,(10*I175)/MAX(I$5:I$266)),"")</f>
        <v>10</v>
      </c>
      <c r="O175" s="24">
        <f>IF(L175&lt;&gt;"",60/(MAX(L$5:L$266)-SMALL(L$5:L$266,COUNTIF(L$5:L$266,"&lt;=0")+1))*(MAX(L$5:L$266)-L175),"0")</f>
        <v>58.832891246684355</v>
      </c>
      <c r="P175" s="24">
        <f>M175+N175+O175</f>
        <v>77.832891246684355</v>
      </c>
      <c r="Q175" s="17"/>
      <c r="R175" s="42"/>
      <c r="S175" s="38"/>
      <c r="T175" s="23"/>
    </row>
    <row r="176" spans="1:20" ht="31.5" x14ac:dyDescent="0.25">
      <c r="A176" s="1">
        <v>172</v>
      </c>
      <c r="B176" s="57" t="s">
        <v>488</v>
      </c>
      <c r="C176" s="45"/>
      <c r="D176" s="52" t="s">
        <v>1440</v>
      </c>
      <c r="E176" s="46">
        <v>5</v>
      </c>
      <c r="F176" s="52" t="s">
        <v>474</v>
      </c>
      <c r="G176" s="85">
        <v>14</v>
      </c>
      <c r="H176" s="115"/>
      <c r="I176" s="85">
        <v>6.5</v>
      </c>
      <c r="J176" s="115"/>
      <c r="K176" s="85">
        <v>2.11</v>
      </c>
      <c r="L176" s="41">
        <f>IF(K176&lt;&gt;"",INT(K176)*60+(K176-INT(K176))*100,"")</f>
        <v>131</v>
      </c>
      <c r="M176" s="24">
        <f>IF(G176&lt;&gt;"",(25*G176)/MAX(G$5:G$266),"")</f>
        <v>14</v>
      </c>
      <c r="N176" s="24">
        <f>IF(I176&lt;&gt;"",IF(I176=0,0,(10*I176)/MAX(I$5:I$266)),"")</f>
        <v>6.5</v>
      </c>
      <c r="O176" s="24">
        <f>IF(L176&lt;&gt;"",60/(MAX(L$5:L$266)-SMALL(L$5:L$266,COUNTIF(L$5:L$266,"&lt;=0")+1))*(MAX(L$5:L$266)-L176),"0")</f>
        <v>57.267904509283824</v>
      </c>
      <c r="P176" s="24">
        <f>M176+N176+O176</f>
        <v>77.767904509283824</v>
      </c>
      <c r="Q176" s="17"/>
      <c r="R176" s="42"/>
      <c r="S176" s="38"/>
      <c r="T176" s="23"/>
    </row>
    <row r="177" spans="1:20" ht="31.5" x14ac:dyDescent="0.25">
      <c r="A177" s="4">
        <v>173</v>
      </c>
      <c r="B177" s="57" t="s">
        <v>86</v>
      </c>
      <c r="C177" s="45"/>
      <c r="D177" s="52" t="s">
        <v>75</v>
      </c>
      <c r="E177" s="46">
        <v>6</v>
      </c>
      <c r="F177" s="52" t="s">
        <v>76</v>
      </c>
      <c r="G177" s="41">
        <v>12</v>
      </c>
      <c r="H177" s="115"/>
      <c r="I177" s="41">
        <v>7.5</v>
      </c>
      <c r="J177" s="115"/>
      <c r="K177" s="85">
        <v>1.35</v>
      </c>
      <c r="L177" s="41">
        <f>IF(K177&lt;&gt;"",INT(K177)*60+(K177-INT(K177))*100,"")</f>
        <v>95</v>
      </c>
      <c r="M177" s="24">
        <f>IF(G177&lt;&gt;"",(25*G177)/MAX(G$5:G$266),"")</f>
        <v>12</v>
      </c>
      <c r="N177" s="24">
        <f>IF(I177&lt;&gt;"",IF(I177=0,0,(10*I177)/MAX(I$5:I$266)),"")</f>
        <v>7.5</v>
      </c>
      <c r="O177" s="24">
        <f>IF(L177&lt;&gt;"",60/(MAX(L$5:L$266)-SMALL(L$5:L$266,COUNTIF(L$5:L$266,"&lt;=0")+1))*(MAX(L$5:L$266)-L177),"0")</f>
        <v>58.222811671087534</v>
      </c>
      <c r="P177" s="24">
        <f>M177+N177+O177</f>
        <v>77.722811671087527</v>
      </c>
      <c r="Q177" s="17"/>
      <c r="R177" s="42"/>
      <c r="S177" s="38"/>
      <c r="T177" s="23"/>
    </row>
    <row r="178" spans="1:20" ht="31.5" x14ac:dyDescent="0.25">
      <c r="A178" s="1">
        <v>174</v>
      </c>
      <c r="B178" s="57" t="s">
        <v>568</v>
      </c>
      <c r="C178" s="45"/>
      <c r="D178" s="52" t="s">
        <v>555</v>
      </c>
      <c r="E178" s="46">
        <v>5</v>
      </c>
      <c r="F178" s="52" t="s">
        <v>558</v>
      </c>
      <c r="G178" s="85">
        <v>10</v>
      </c>
      <c r="H178" s="115"/>
      <c r="I178" s="85">
        <v>8.5</v>
      </c>
      <c r="J178" s="115"/>
      <c r="K178" s="85">
        <v>1.0900000000000001</v>
      </c>
      <c r="L178" s="41">
        <f>IF(K178&lt;&gt;"",INT(K178)*60+(K178-INT(K178))*100,"")</f>
        <v>69</v>
      </c>
      <c r="M178" s="24">
        <f>IF(G178&lt;&gt;"",(25*G178)/MAX(G$5:G$266),"")</f>
        <v>10</v>
      </c>
      <c r="N178" s="24">
        <f>IF(I178&lt;&gt;"",IF(I178=0,0,(10*I178)/MAX(I$5:I$266)),"")</f>
        <v>8.5</v>
      </c>
      <c r="O178" s="24">
        <f>IF(L178&lt;&gt;"",60/(MAX(L$5:L$266)-SMALL(L$5:L$266,COUNTIF(L$5:L$266,"&lt;=0")+1))*(MAX(L$5:L$266)-L178),"0")</f>
        <v>58.912466843501328</v>
      </c>
      <c r="P178" s="24">
        <f>M178+N178+O178</f>
        <v>77.412466843501335</v>
      </c>
      <c r="Q178" s="17"/>
      <c r="R178" s="42"/>
      <c r="S178" s="38"/>
      <c r="T178" s="23"/>
    </row>
    <row r="179" spans="1:20" ht="31.5" x14ac:dyDescent="0.25">
      <c r="A179" s="1">
        <v>175</v>
      </c>
      <c r="B179" s="65" t="s">
        <v>1085</v>
      </c>
      <c r="C179" s="43"/>
      <c r="D179" s="65" t="s">
        <v>1043</v>
      </c>
      <c r="E179" s="67">
        <v>5</v>
      </c>
      <c r="F179" s="65" t="s">
        <v>1048</v>
      </c>
      <c r="G179" s="85">
        <v>10</v>
      </c>
      <c r="H179" s="115"/>
      <c r="I179" s="85">
        <v>10</v>
      </c>
      <c r="J179" s="115"/>
      <c r="K179" s="85">
        <v>2.06</v>
      </c>
      <c r="L179" s="41">
        <f>IF(K179&lt;&gt;"",INT(K179)*60+(K179-INT(K179))*100,"")</f>
        <v>126</v>
      </c>
      <c r="M179" s="24">
        <f>IF(G179&lt;&gt;"",(25*G179)/MAX(G$5:G$266),"")</f>
        <v>10</v>
      </c>
      <c r="N179" s="24">
        <f>IF(I179&lt;&gt;"",IF(I179=0,0,(10*I179)/MAX(I$5:I$266)),"")</f>
        <v>10</v>
      </c>
      <c r="O179" s="24">
        <f>IF(L179&lt;&gt;"",60/(MAX(L$5:L$266)-SMALL(L$5:L$266,COUNTIF(L$5:L$266,"&lt;=0")+1))*(MAX(L$5:L$266)-L179),"0")</f>
        <v>57.400530503978786</v>
      </c>
      <c r="P179" s="24">
        <f>M179+N179+O179</f>
        <v>77.400530503978786</v>
      </c>
      <c r="Q179" s="17"/>
      <c r="R179" s="42"/>
      <c r="S179" s="38"/>
      <c r="T179" s="23"/>
    </row>
    <row r="180" spans="1:20" ht="31.5" x14ac:dyDescent="0.25">
      <c r="A180" s="1">
        <v>176</v>
      </c>
      <c r="B180" s="57" t="s">
        <v>624</v>
      </c>
      <c r="C180" s="45"/>
      <c r="D180" s="52" t="s">
        <v>625</v>
      </c>
      <c r="E180" s="46">
        <v>5</v>
      </c>
      <c r="F180" s="52" t="s">
        <v>617</v>
      </c>
      <c r="G180" s="85">
        <v>14</v>
      </c>
      <c r="H180" s="115"/>
      <c r="I180" s="41">
        <v>4</v>
      </c>
      <c r="J180" s="115"/>
      <c r="K180" s="41">
        <v>0.53</v>
      </c>
      <c r="L180" s="41">
        <f>IF(K180&lt;&gt;"",INT(K180)*60+(K180-INT(K180))*100,"")</f>
        <v>53</v>
      </c>
      <c r="M180" s="24">
        <f>IF(G180&lt;&gt;"",(25*G180)/MAX(G$5:G$266),"")</f>
        <v>14</v>
      </c>
      <c r="N180" s="24">
        <f>IF(I180&lt;&gt;"",IF(I180=0,0,(10*I180)/MAX(I$5:I$266)),"")</f>
        <v>4</v>
      </c>
      <c r="O180" s="24">
        <f>IF(L180&lt;&gt;"",60/(MAX(L$5:L$266)-SMALL(L$5:L$266,COUNTIF(L$5:L$266,"&lt;=0")+1))*(MAX(L$5:L$266)-L180),"0")</f>
        <v>59.336870026525204</v>
      </c>
      <c r="P180" s="24">
        <f>M180+N180+O180</f>
        <v>77.336870026525204</v>
      </c>
      <c r="Q180" s="17"/>
      <c r="R180" s="42"/>
      <c r="S180" s="38"/>
      <c r="T180" s="23"/>
    </row>
    <row r="181" spans="1:20" ht="31.5" x14ac:dyDescent="0.25">
      <c r="A181" s="1">
        <v>177</v>
      </c>
      <c r="B181" s="52" t="s">
        <v>925</v>
      </c>
      <c r="C181" s="45"/>
      <c r="D181" s="52" t="s">
        <v>912</v>
      </c>
      <c r="E181" s="46">
        <v>5</v>
      </c>
      <c r="F181" s="52" t="s">
        <v>917</v>
      </c>
      <c r="G181" s="85">
        <v>10</v>
      </c>
      <c r="I181" s="85">
        <v>9.5</v>
      </c>
      <c r="K181" s="85">
        <v>1.52</v>
      </c>
      <c r="L181" s="41">
        <f>IF(K181&lt;&gt;"",INT(K181)*60+(K181-INT(K181))*100,"")</f>
        <v>112</v>
      </c>
      <c r="M181" s="24">
        <f>IF(G181&lt;&gt;"",(25*G181)/MAX(G$5:G$266),"")</f>
        <v>10</v>
      </c>
      <c r="N181" s="24">
        <f>IF(I181&lt;&gt;"",IF(I181=0,0,(10*I181)/MAX(I$5:I$266)),"")</f>
        <v>9.5</v>
      </c>
      <c r="O181" s="24">
        <f>IF(L181&lt;&gt;"",60/(MAX(L$5:L$266)-SMALL(L$5:L$266,COUNTIF(L$5:L$266,"&lt;=0")+1))*(MAX(L$5:L$266)-L181),"0")</f>
        <v>57.771883289124673</v>
      </c>
      <c r="P181" s="24">
        <f>M181+N181+O181</f>
        <v>77.271883289124673</v>
      </c>
      <c r="Q181" s="17"/>
      <c r="R181" s="42"/>
      <c r="S181" s="38"/>
      <c r="T181" s="23"/>
    </row>
    <row r="182" spans="1:20" ht="31.5" x14ac:dyDescent="0.25">
      <c r="A182" s="1">
        <v>178</v>
      </c>
      <c r="B182" s="50" t="s">
        <v>1333</v>
      </c>
      <c r="C182" s="48"/>
      <c r="D182" s="50" t="s">
        <v>1321</v>
      </c>
      <c r="E182" s="49">
        <v>5</v>
      </c>
      <c r="F182" s="50" t="s">
        <v>1322</v>
      </c>
      <c r="G182" s="85">
        <v>16</v>
      </c>
      <c r="I182" s="85">
        <v>4</v>
      </c>
      <c r="K182" s="85">
        <v>2.11</v>
      </c>
      <c r="L182" s="41">
        <f>IF(K182&lt;&gt;"",INT(K182)*60+(K182-INT(K182))*100,"")</f>
        <v>131</v>
      </c>
      <c r="M182" s="24">
        <f>IF(G182&lt;&gt;"",(25*G182)/MAX(G$5:G$266),"")</f>
        <v>16</v>
      </c>
      <c r="N182" s="24">
        <f>IF(I182&lt;&gt;"",IF(I182=0,0,(10*I182)/MAX(I$5:I$266)),"")</f>
        <v>4</v>
      </c>
      <c r="O182" s="24">
        <f>IF(L182&lt;&gt;"",60/(MAX(L$5:L$266)-SMALL(L$5:L$266,COUNTIF(L$5:L$266,"&lt;=0")+1))*(MAX(L$5:L$266)-L182),"0")</f>
        <v>57.267904509283824</v>
      </c>
      <c r="P182" s="24">
        <f>M182+N182+O182</f>
        <v>77.267904509283824</v>
      </c>
      <c r="Q182" s="17"/>
      <c r="R182" s="42"/>
      <c r="S182" s="38"/>
      <c r="T182" s="23"/>
    </row>
    <row r="183" spans="1:20" ht="31.5" x14ac:dyDescent="0.25">
      <c r="A183" s="1">
        <v>179</v>
      </c>
      <c r="B183" s="57" t="s">
        <v>931</v>
      </c>
      <c r="C183" s="45"/>
      <c r="D183" s="52" t="s">
        <v>912</v>
      </c>
      <c r="E183" s="46">
        <v>5</v>
      </c>
      <c r="F183" s="52" t="s">
        <v>917</v>
      </c>
      <c r="G183" s="85">
        <v>9</v>
      </c>
      <c r="I183" s="85">
        <v>9</v>
      </c>
      <c r="K183" s="85">
        <v>0.56999999999999995</v>
      </c>
      <c r="L183" s="41">
        <f>IF(K183&lt;&gt;"",INT(K183)*60+(K183-INT(K183))*100,"")</f>
        <v>56.999999999999993</v>
      </c>
      <c r="M183" s="24">
        <f>IF(G183&lt;&gt;"",(25*G183)/MAX(G$5:G$266),"")</f>
        <v>9</v>
      </c>
      <c r="N183" s="24">
        <f>IF(I183&lt;&gt;"",IF(I183=0,0,(10*I183)/MAX(I$5:I$266)),"")</f>
        <v>9</v>
      </c>
      <c r="O183" s="24">
        <f>IF(L183&lt;&gt;"",60/(MAX(L$5:L$266)-SMALL(L$5:L$266,COUNTIF(L$5:L$266,"&lt;=0")+1))*(MAX(L$5:L$266)-L183),"0")</f>
        <v>59.230769230769234</v>
      </c>
      <c r="P183" s="24">
        <f>M183+N183+O183</f>
        <v>77.230769230769226</v>
      </c>
      <c r="Q183" s="17"/>
      <c r="R183" s="42"/>
      <c r="S183" s="38"/>
      <c r="T183" s="23"/>
    </row>
    <row r="184" spans="1:20" ht="31.5" x14ac:dyDescent="0.25">
      <c r="A184" s="1">
        <v>180</v>
      </c>
      <c r="B184" s="50" t="s">
        <v>868</v>
      </c>
      <c r="C184" s="45"/>
      <c r="D184" s="52" t="s">
        <v>861</v>
      </c>
      <c r="E184" s="46">
        <v>5</v>
      </c>
      <c r="F184" s="52" t="s">
        <v>859</v>
      </c>
      <c r="G184" s="85">
        <v>12</v>
      </c>
      <c r="I184" s="85">
        <v>7.5</v>
      </c>
      <c r="K184" s="85">
        <v>1.55</v>
      </c>
      <c r="L184" s="41">
        <f>IF(K184&lt;&gt;"",INT(K184)*60+(K184-INT(K184))*100,"")</f>
        <v>115</v>
      </c>
      <c r="M184" s="24">
        <f>IF(G184&lt;&gt;"",(25*G184)/MAX(G$5:G$266),"")</f>
        <v>12</v>
      </c>
      <c r="N184" s="24">
        <f>IF(I184&lt;&gt;"",IF(I184=0,0,(10*I184)/MAX(I$5:I$266)),"")</f>
        <v>7.5</v>
      </c>
      <c r="O184" s="24">
        <f>IF(L184&lt;&gt;"",60/(MAX(L$5:L$266)-SMALL(L$5:L$266,COUNTIF(L$5:L$266,"&lt;=0")+1))*(MAX(L$5:L$266)-L184),"0")</f>
        <v>57.692307692307693</v>
      </c>
      <c r="P184" s="24">
        <f>M184+N184+O184</f>
        <v>77.192307692307693</v>
      </c>
      <c r="Q184" s="17"/>
      <c r="R184" s="42"/>
      <c r="S184" s="38"/>
      <c r="T184" s="23"/>
    </row>
    <row r="185" spans="1:20" ht="31.5" x14ac:dyDescent="0.25">
      <c r="A185" s="1">
        <v>181</v>
      </c>
      <c r="B185" s="57" t="s">
        <v>423</v>
      </c>
      <c r="C185" s="92"/>
      <c r="D185" s="52" t="s">
        <v>408</v>
      </c>
      <c r="E185" s="89">
        <v>6</v>
      </c>
      <c r="F185" s="52" t="s">
        <v>415</v>
      </c>
      <c r="G185" s="85">
        <v>15</v>
      </c>
      <c r="H185" s="115"/>
      <c r="I185" s="85">
        <v>3</v>
      </c>
      <c r="J185" s="115"/>
      <c r="K185" s="67">
        <v>1</v>
      </c>
      <c r="L185" s="41">
        <f>IF(K185&lt;&gt;"",INT(K185)*60+(K185-INT(K185))*100,"")</f>
        <v>60</v>
      </c>
      <c r="M185" s="24">
        <f>IF(G185&lt;&gt;"",(25*G185)/MAX(G$5:G$266),"")</f>
        <v>15</v>
      </c>
      <c r="N185" s="24">
        <f>IF(I185&lt;&gt;"",IF(I185=0,0,(10*I185)/MAX(I$5:I$266)),"")</f>
        <v>3</v>
      </c>
      <c r="O185" s="24">
        <f>IF(L185&lt;&gt;"",60/(MAX(L$5:L$266)-SMALL(L$5:L$266,COUNTIF(L$5:L$266,"&lt;=0")+1))*(MAX(L$5:L$266)-L185),"0")</f>
        <v>59.151193633952261</v>
      </c>
      <c r="P185" s="24">
        <f>M185+N185+O185</f>
        <v>77.151193633952261</v>
      </c>
      <c r="Q185" s="17"/>
      <c r="R185" s="42"/>
      <c r="S185" s="38"/>
      <c r="T185" s="23"/>
    </row>
    <row r="186" spans="1:20" ht="31.5" x14ac:dyDescent="0.25">
      <c r="A186" s="1">
        <v>182</v>
      </c>
      <c r="B186" s="65" t="s">
        <v>1090</v>
      </c>
      <c r="C186" s="43"/>
      <c r="D186" s="65" t="s">
        <v>1043</v>
      </c>
      <c r="E186" s="67">
        <v>5</v>
      </c>
      <c r="F186" s="65" t="s">
        <v>1048</v>
      </c>
      <c r="G186" s="85">
        <v>8</v>
      </c>
      <c r="H186" s="115"/>
      <c r="I186" s="85">
        <v>10</v>
      </c>
      <c r="J186" s="115"/>
      <c r="K186" s="85">
        <v>1</v>
      </c>
      <c r="L186" s="41">
        <f>IF(K186&lt;&gt;"",INT(K186)*60+(K186-INT(K186))*100,"")</f>
        <v>60</v>
      </c>
      <c r="M186" s="24">
        <f>IF(G186&lt;&gt;"",(25*G186)/MAX(G$5:G$266),"")</f>
        <v>8</v>
      </c>
      <c r="N186" s="24">
        <f>IF(I186&lt;&gt;"",IF(I186=0,0,(10*I186)/MAX(I$5:I$266)),"")</f>
        <v>10</v>
      </c>
      <c r="O186" s="24">
        <f>IF(L186&lt;&gt;"",60/(MAX(L$5:L$266)-SMALL(L$5:L$266,COUNTIF(L$5:L$266,"&lt;=0")+1))*(MAX(L$5:L$266)-L186),"0")</f>
        <v>59.151193633952261</v>
      </c>
      <c r="P186" s="24">
        <f>M186+N186+O186</f>
        <v>77.151193633952261</v>
      </c>
      <c r="Q186" s="17"/>
      <c r="R186" s="42"/>
      <c r="S186" s="38"/>
      <c r="T186" s="23"/>
    </row>
    <row r="187" spans="1:20" ht="31.5" x14ac:dyDescent="0.25">
      <c r="A187" s="1">
        <v>183</v>
      </c>
      <c r="B187" s="50" t="s">
        <v>428</v>
      </c>
      <c r="C187" s="45"/>
      <c r="D187" s="52" t="s">
        <v>408</v>
      </c>
      <c r="E187" s="46">
        <v>6</v>
      </c>
      <c r="F187" s="52" t="s">
        <v>415</v>
      </c>
      <c r="G187" s="85">
        <v>15</v>
      </c>
      <c r="H187" s="115"/>
      <c r="I187" s="85">
        <v>3</v>
      </c>
      <c r="J187" s="115"/>
      <c r="K187" s="85">
        <v>1.04</v>
      </c>
      <c r="L187" s="41">
        <f>IF(K187&lt;&gt;"",INT(K187)*60+(K187-INT(K187))*100,"")</f>
        <v>64</v>
      </c>
      <c r="M187" s="24">
        <f>IF(G187&lt;&gt;"",(25*G187)/MAX(G$5:G$266),"")</f>
        <v>15</v>
      </c>
      <c r="N187" s="24">
        <f>IF(I187&lt;&gt;"",IF(I187=0,0,(10*I187)/MAX(I$5:I$266)),"")</f>
        <v>3</v>
      </c>
      <c r="O187" s="24">
        <f>IF(L187&lt;&gt;"",60/(MAX(L$5:L$266)-SMALL(L$5:L$266,COUNTIF(L$5:L$266,"&lt;=0")+1))*(MAX(L$5:L$266)-L187),"0")</f>
        <v>59.04509283819629</v>
      </c>
      <c r="P187" s="24">
        <f>M187+N187+O187</f>
        <v>77.045092838196297</v>
      </c>
      <c r="Q187" s="17"/>
      <c r="R187" s="42"/>
      <c r="S187" s="38"/>
      <c r="T187" s="23"/>
    </row>
    <row r="188" spans="1:20" ht="31.5" x14ac:dyDescent="0.25">
      <c r="A188" s="1">
        <v>184</v>
      </c>
      <c r="B188" s="57" t="s">
        <v>930</v>
      </c>
      <c r="C188" s="92"/>
      <c r="D188" s="57" t="s">
        <v>912</v>
      </c>
      <c r="E188" s="89">
        <v>5</v>
      </c>
      <c r="F188" s="57" t="s">
        <v>917</v>
      </c>
      <c r="G188" s="85">
        <v>10</v>
      </c>
      <c r="I188" s="85">
        <v>9</v>
      </c>
      <c r="K188" s="67">
        <v>1.43</v>
      </c>
      <c r="L188" s="41">
        <f>IF(K188&lt;&gt;"",INT(K188)*60+(K188-INT(K188))*100,"")</f>
        <v>103</v>
      </c>
      <c r="M188" s="24">
        <f>IF(G188&lt;&gt;"",(25*G188)/MAX(G$5:G$266),"")</f>
        <v>10</v>
      </c>
      <c r="N188" s="24">
        <f>IF(I188&lt;&gt;"",IF(I188=0,0,(10*I188)/MAX(I$5:I$266)),"")</f>
        <v>9</v>
      </c>
      <c r="O188" s="24">
        <f>IF(L188&lt;&gt;"",60/(MAX(L$5:L$266)-SMALL(L$5:L$266,COUNTIF(L$5:L$266,"&lt;=0")+1))*(MAX(L$5:L$266)-L188),"0")</f>
        <v>58.010610079575599</v>
      </c>
      <c r="P188" s="24">
        <f>M188+N188+O188</f>
        <v>77.010610079575599</v>
      </c>
      <c r="Q188" s="17"/>
      <c r="R188" s="42"/>
      <c r="S188" s="38"/>
      <c r="T188" s="23"/>
    </row>
    <row r="189" spans="1:20" ht="31.5" x14ac:dyDescent="0.25">
      <c r="A189" s="1">
        <v>185</v>
      </c>
      <c r="B189" s="52" t="s">
        <v>1334</v>
      </c>
      <c r="C189" s="45"/>
      <c r="D189" s="52" t="s">
        <v>1321</v>
      </c>
      <c r="E189" s="46">
        <v>5</v>
      </c>
      <c r="F189" s="52" t="s">
        <v>1325</v>
      </c>
      <c r="G189" s="85">
        <v>15</v>
      </c>
      <c r="I189" s="85">
        <v>5</v>
      </c>
      <c r="K189" s="85">
        <v>2.23</v>
      </c>
      <c r="L189" s="41">
        <f>IF(K189&lt;&gt;"",INT(K189)*60+(K189-INT(K189))*100,"")</f>
        <v>143</v>
      </c>
      <c r="M189" s="24">
        <f>IF(G189&lt;&gt;"",(25*G189)/MAX(G$5:G$266),"")</f>
        <v>15</v>
      </c>
      <c r="N189" s="24">
        <f>IF(I189&lt;&gt;"",IF(I189=0,0,(10*I189)/MAX(I$5:I$266)),"")</f>
        <v>5</v>
      </c>
      <c r="O189" s="24">
        <f>IF(L189&lt;&gt;"",60/(MAX(L$5:L$266)-SMALL(L$5:L$266,COUNTIF(L$5:L$266,"&lt;=0")+1))*(MAX(L$5:L$266)-L189),"0")</f>
        <v>56.949602122015918</v>
      </c>
      <c r="P189" s="24">
        <f>M189+N189+O189</f>
        <v>76.949602122015918</v>
      </c>
      <c r="Q189" s="17"/>
      <c r="R189" s="42"/>
      <c r="S189" s="38"/>
      <c r="T189" s="23"/>
    </row>
    <row r="190" spans="1:20" ht="31.5" x14ac:dyDescent="0.25">
      <c r="A190" s="1">
        <v>186</v>
      </c>
      <c r="B190" s="65" t="s">
        <v>1094</v>
      </c>
      <c r="C190" s="43"/>
      <c r="D190" s="65" t="s">
        <v>1043</v>
      </c>
      <c r="E190" s="67">
        <v>5</v>
      </c>
      <c r="F190" s="65" t="s">
        <v>1063</v>
      </c>
      <c r="G190" s="85">
        <v>8</v>
      </c>
      <c r="H190" s="115"/>
      <c r="I190" s="85">
        <v>10</v>
      </c>
      <c r="J190" s="115"/>
      <c r="K190" s="85">
        <v>1.0900000000000001</v>
      </c>
      <c r="L190" s="41">
        <f>IF(K190&lt;&gt;"",INT(K190)*60+(K190-INT(K190))*100,"")</f>
        <v>69</v>
      </c>
      <c r="M190" s="24">
        <f>IF(G190&lt;&gt;"",(25*G190)/MAX(G$5:G$266),"")</f>
        <v>8</v>
      </c>
      <c r="N190" s="24">
        <f>IF(I190&lt;&gt;"",IF(I190=0,0,(10*I190)/MAX(I$5:I$266)),"")</f>
        <v>10</v>
      </c>
      <c r="O190" s="24">
        <f>IF(L190&lt;&gt;"",60/(MAX(L$5:L$266)-SMALL(L$5:L$266,COUNTIF(L$5:L$266,"&lt;=0")+1))*(MAX(L$5:L$266)-L190),"0")</f>
        <v>58.912466843501328</v>
      </c>
      <c r="P190" s="24">
        <f>M190+N190+O190</f>
        <v>76.912466843501335</v>
      </c>
      <c r="Q190" s="17"/>
      <c r="R190" s="42"/>
      <c r="S190" s="38"/>
      <c r="T190" s="23"/>
    </row>
    <row r="191" spans="1:20" ht="31.5" x14ac:dyDescent="0.25">
      <c r="A191" s="1">
        <v>187</v>
      </c>
      <c r="B191" s="57" t="s">
        <v>901</v>
      </c>
      <c r="C191" s="45"/>
      <c r="D191" s="52" t="s">
        <v>902</v>
      </c>
      <c r="E191" s="46">
        <v>6</v>
      </c>
      <c r="F191" s="52" t="s">
        <v>903</v>
      </c>
      <c r="G191" s="85">
        <v>10</v>
      </c>
      <c r="I191" s="85">
        <v>8.1999999999999993</v>
      </c>
      <c r="K191" s="85">
        <v>1.17</v>
      </c>
      <c r="L191" s="41">
        <f>IF(K191&lt;&gt;"",INT(K191)*60+(K191-INT(K191))*100,"")</f>
        <v>77</v>
      </c>
      <c r="M191" s="24">
        <f>IF(G191&lt;&gt;"",(25*G191)/MAX(G$5:G$266),"")</f>
        <v>10</v>
      </c>
      <c r="N191" s="24">
        <f>IF(I191&lt;&gt;"",IF(I191=0,0,(10*I191)/MAX(I$5:I$266)),"")</f>
        <v>8.1999999999999993</v>
      </c>
      <c r="O191" s="24">
        <f>IF(L191&lt;&gt;"",60/(MAX(L$5:L$266)-SMALL(L$5:L$266,COUNTIF(L$5:L$266,"&lt;=0")+1))*(MAX(L$5:L$266)-L191),"0")</f>
        <v>58.700265251989393</v>
      </c>
      <c r="P191" s="24">
        <f>M191+N191+O191</f>
        <v>76.900265251989396</v>
      </c>
      <c r="Q191" s="17"/>
      <c r="R191" s="42"/>
      <c r="S191" s="38"/>
      <c r="T191" s="23"/>
    </row>
    <row r="192" spans="1:20" ht="31.5" x14ac:dyDescent="0.25">
      <c r="A192" s="4">
        <v>188</v>
      </c>
      <c r="B192" s="57" t="s">
        <v>85</v>
      </c>
      <c r="C192" s="45"/>
      <c r="D192" s="52" t="s">
        <v>75</v>
      </c>
      <c r="E192" s="46">
        <v>6</v>
      </c>
      <c r="F192" s="52" t="s">
        <v>76</v>
      </c>
      <c r="G192" s="41">
        <v>10</v>
      </c>
      <c r="H192" s="114"/>
      <c r="I192" s="41">
        <v>8.5</v>
      </c>
      <c r="J192" s="114"/>
      <c r="K192" s="85">
        <v>1.3</v>
      </c>
      <c r="L192" s="41">
        <f>IF(K192&lt;&gt;"",INT(K192)*60+(K192-INT(K192))*100,"")</f>
        <v>90</v>
      </c>
      <c r="M192" s="24">
        <f>IF(G192&lt;&gt;"",(25*G192)/MAX(G$5:G$266),"")</f>
        <v>10</v>
      </c>
      <c r="N192" s="24">
        <f>IF(I192&lt;&gt;"",IF(I192=0,0,(10*I192)/MAX(I$5:I$266)),"")</f>
        <v>8.5</v>
      </c>
      <c r="O192" s="24">
        <f>IF(L192&lt;&gt;"",60/(MAX(L$5:L$266)-SMALL(L$5:L$266,COUNTIF(L$5:L$266,"&lt;=0")+1))*(MAX(L$5:L$266)-L192),"0")</f>
        <v>58.355437665782496</v>
      </c>
      <c r="P192" s="24">
        <f>M192+N192+O192</f>
        <v>76.855437665782489</v>
      </c>
      <c r="Q192" s="17"/>
      <c r="R192" s="42"/>
      <c r="S192" s="38"/>
      <c r="T192" s="23"/>
    </row>
    <row r="193" spans="1:20" ht="31.5" x14ac:dyDescent="0.25">
      <c r="A193" s="4">
        <v>189</v>
      </c>
      <c r="B193" s="57" t="s">
        <v>105</v>
      </c>
      <c r="C193" s="45"/>
      <c r="D193" s="52" t="s">
        <v>104</v>
      </c>
      <c r="E193" s="46">
        <v>5</v>
      </c>
      <c r="F193" s="52" t="s">
        <v>106</v>
      </c>
      <c r="G193" s="41">
        <v>13</v>
      </c>
      <c r="H193" s="41"/>
      <c r="I193" s="41">
        <v>5.5</v>
      </c>
      <c r="J193" s="41"/>
      <c r="K193" s="41">
        <v>1.32</v>
      </c>
      <c r="L193" s="41">
        <f>IF(K193&lt;&gt;"",INT(K193)*60+(K193-INT(K193))*100,"")</f>
        <v>92</v>
      </c>
      <c r="M193" s="24">
        <f>IF(G193&lt;&gt;"",(25*G193)/MAX(G$5:G$266),"")</f>
        <v>13</v>
      </c>
      <c r="N193" s="24">
        <f>IF(I193&lt;&gt;"",IF(I193=0,0,(10*I193)/MAX(I$5:I$266)),"")</f>
        <v>5.5</v>
      </c>
      <c r="O193" s="24">
        <f>IF(L193&lt;&gt;"",60/(MAX(L$5:L$266)-SMALL(L$5:L$266,COUNTIF(L$5:L$266,"&lt;=0")+1))*(MAX(L$5:L$266)-L193),"0")</f>
        <v>58.302387267904514</v>
      </c>
      <c r="P193" s="24">
        <f>M193+N193+O193</f>
        <v>76.802387267904521</v>
      </c>
      <c r="Q193" s="17"/>
      <c r="R193" s="42"/>
      <c r="S193" s="38"/>
      <c r="T193" s="23"/>
    </row>
    <row r="194" spans="1:20" ht="31.5" x14ac:dyDescent="0.25">
      <c r="A194" s="1">
        <v>190</v>
      </c>
      <c r="B194" s="57" t="s">
        <v>487</v>
      </c>
      <c r="C194" s="45"/>
      <c r="D194" s="52" t="s">
        <v>1440</v>
      </c>
      <c r="E194" s="46">
        <v>5</v>
      </c>
      <c r="F194" s="52" t="s">
        <v>474</v>
      </c>
      <c r="G194" s="85">
        <v>10</v>
      </c>
      <c r="H194" s="41"/>
      <c r="I194" s="85">
        <v>9.1999999999999993</v>
      </c>
      <c r="J194" s="41"/>
      <c r="K194" s="85">
        <v>2.0099999999999998</v>
      </c>
      <c r="L194" s="41">
        <f>IF(K194&lt;&gt;"",INT(K194)*60+(K194-INT(K194))*100,"")</f>
        <v>120.99999999999997</v>
      </c>
      <c r="M194" s="24">
        <f>IF(G194&lt;&gt;"",(25*G194)/MAX(G$5:G$266),"")</f>
        <v>10</v>
      </c>
      <c r="N194" s="24">
        <f>IF(I194&lt;&gt;"",IF(I194=0,0,(10*I194)/MAX(I$5:I$266)),"")</f>
        <v>9.1999999999999993</v>
      </c>
      <c r="O194" s="24">
        <f>IF(L194&lt;&gt;"",60/(MAX(L$5:L$266)-SMALL(L$5:L$266,COUNTIF(L$5:L$266,"&lt;=0")+1))*(MAX(L$5:L$266)-L194),"0")</f>
        <v>57.53315649867374</v>
      </c>
      <c r="P194" s="24">
        <f>M194+N194+O194</f>
        <v>76.733156498673736</v>
      </c>
      <c r="Q194" s="17"/>
      <c r="R194" s="42"/>
      <c r="S194" s="38"/>
      <c r="T194" s="23"/>
    </row>
    <row r="195" spans="1:20" ht="31.5" x14ac:dyDescent="0.25">
      <c r="A195" s="4">
        <v>191</v>
      </c>
      <c r="B195" s="57" t="s">
        <v>1435</v>
      </c>
      <c r="C195" s="45"/>
      <c r="D195" s="52" t="s">
        <v>1433</v>
      </c>
      <c r="E195" s="46">
        <v>6</v>
      </c>
      <c r="F195" s="52" t="s">
        <v>62</v>
      </c>
      <c r="G195" s="41">
        <v>16</v>
      </c>
      <c r="H195" s="41"/>
      <c r="I195" s="41">
        <v>2</v>
      </c>
      <c r="J195" s="41"/>
      <c r="K195" s="85">
        <v>1.17</v>
      </c>
      <c r="L195" s="41">
        <f>IF(K195&lt;&gt;"",INT(K195)*60+(K195-INT(K195))*100,"")</f>
        <v>77</v>
      </c>
      <c r="M195" s="24">
        <f>IF(G195&lt;&gt;"",(25*G195)/MAX(G$5:G$266),"")</f>
        <v>16</v>
      </c>
      <c r="N195" s="24">
        <f>IF(I195&lt;&gt;"",IF(I195=0,0,(10*I195)/MAX(I$5:I$266)),"")</f>
        <v>2</v>
      </c>
      <c r="O195" s="24">
        <f>IF(L195&lt;&gt;"",60/(MAX(L$5:L$266)-SMALL(L$5:L$266,COUNTIF(L$5:L$266,"&lt;=0")+1))*(MAX(L$5:L$266)-L195),"0")</f>
        <v>58.700265251989393</v>
      </c>
      <c r="P195" s="24">
        <f>M195+N195+O195</f>
        <v>76.700265251989393</v>
      </c>
      <c r="Q195" s="17"/>
      <c r="R195" s="42"/>
      <c r="S195" s="38"/>
      <c r="T195" s="23"/>
    </row>
    <row r="196" spans="1:20" ht="31.5" x14ac:dyDescent="0.25">
      <c r="A196" s="4">
        <v>192</v>
      </c>
      <c r="B196" s="50" t="s">
        <v>219</v>
      </c>
      <c r="C196" s="48"/>
      <c r="D196" s="52" t="s">
        <v>210</v>
      </c>
      <c r="E196" s="49">
        <v>5</v>
      </c>
      <c r="F196" s="50" t="s">
        <v>213</v>
      </c>
      <c r="G196" s="85">
        <v>10</v>
      </c>
      <c r="H196" s="41"/>
      <c r="I196" s="85">
        <v>8</v>
      </c>
      <c r="J196" s="41"/>
      <c r="K196" s="85">
        <v>1.17</v>
      </c>
      <c r="L196" s="41">
        <f>IF(K196&lt;&gt;"",INT(K196)*60+(K196-INT(K196))*100,"")</f>
        <v>77</v>
      </c>
      <c r="M196" s="24">
        <f>IF(G196&lt;&gt;"",(25*G196)/MAX(G$5:G$266),"")</f>
        <v>10</v>
      </c>
      <c r="N196" s="24">
        <f>IF(I196&lt;&gt;"",IF(I196=0,0,(10*I196)/MAX(I$5:I$266)),"")</f>
        <v>8</v>
      </c>
      <c r="O196" s="24">
        <f>IF(L196&lt;&gt;"",60/(MAX(L$5:L$266)-SMALL(L$5:L$266,COUNTIF(L$5:L$266,"&lt;=0")+1))*(MAX(L$5:L$266)-L196),"0")</f>
        <v>58.700265251989393</v>
      </c>
      <c r="P196" s="24">
        <f>M196+N196+O196</f>
        <v>76.700265251989393</v>
      </c>
      <c r="Q196" s="17"/>
      <c r="R196" s="42"/>
      <c r="S196" s="38"/>
      <c r="T196" s="23"/>
    </row>
    <row r="197" spans="1:20" ht="31.5" x14ac:dyDescent="0.25">
      <c r="A197" s="4">
        <v>193</v>
      </c>
      <c r="B197" s="50" t="s">
        <v>1446</v>
      </c>
      <c r="C197" s="48"/>
      <c r="D197" s="50" t="s">
        <v>1433</v>
      </c>
      <c r="E197" s="49">
        <v>6</v>
      </c>
      <c r="F197" s="50" t="s">
        <v>62</v>
      </c>
      <c r="G197" s="41">
        <v>16</v>
      </c>
      <c r="H197" s="41"/>
      <c r="I197" s="41">
        <v>4</v>
      </c>
      <c r="J197" s="41"/>
      <c r="K197" s="85">
        <v>2.41</v>
      </c>
      <c r="L197" s="41">
        <f>IF(K197&lt;&gt;"",INT(K197)*60+(K197-INT(K197))*100,"")</f>
        <v>161</v>
      </c>
      <c r="M197" s="24">
        <f>IF(G197&lt;&gt;"",(25*G197)/MAX(G$5:G$266),"")</f>
        <v>16</v>
      </c>
      <c r="N197" s="24">
        <f>IF(I197&lt;&gt;"",IF(I197=0,0,(10*I197)/MAX(I$5:I$266)),"")</f>
        <v>4</v>
      </c>
      <c r="O197" s="24">
        <f>IF(L197&lt;&gt;"",60/(MAX(L$5:L$266)-SMALL(L$5:L$266,COUNTIF(L$5:L$266,"&lt;=0")+1))*(MAX(L$5:L$266)-L197),"0")</f>
        <v>56.472148541114059</v>
      </c>
      <c r="P197" s="24">
        <f>M197+N197+O197</f>
        <v>76.472148541114052</v>
      </c>
      <c r="Q197" s="17"/>
      <c r="R197" s="42"/>
      <c r="S197" s="38"/>
      <c r="T197" s="23"/>
    </row>
    <row r="198" spans="1:20" ht="31.5" x14ac:dyDescent="0.25">
      <c r="A198" s="1">
        <v>194</v>
      </c>
      <c r="B198" s="57" t="s">
        <v>626</v>
      </c>
      <c r="C198" s="45"/>
      <c r="D198" s="52" t="s">
        <v>625</v>
      </c>
      <c r="E198" s="46">
        <v>5</v>
      </c>
      <c r="F198" s="52" t="s">
        <v>617</v>
      </c>
      <c r="G198" s="85">
        <v>12</v>
      </c>
      <c r="H198" s="41"/>
      <c r="I198" s="41">
        <v>5</v>
      </c>
      <c r="J198" s="41"/>
      <c r="K198" s="41">
        <v>0.48</v>
      </c>
      <c r="L198" s="41">
        <f>IF(K198&lt;&gt;"",INT(K198)*60+(K198-INT(K198))*100,"")</f>
        <v>48</v>
      </c>
      <c r="M198" s="24">
        <f>IF(G198&lt;&gt;"",(25*G198)/MAX(G$5:G$266),"")</f>
        <v>12</v>
      </c>
      <c r="N198" s="24">
        <f>IF(I198&lt;&gt;"",IF(I198=0,0,(10*I198)/MAX(I$5:I$266)),"")</f>
        <v>5</v>
      </c>
      <c r="O198" s="24">
        <f>IF(L198&lt;&gt;"",60/(MAX(L$5:L$266)-SMALL(L$5:L$266,COUNTIF(L$5:L$266,"&lt;=0")+1))*(MAX(L$5:L$266)-L198),"0")</f>
        <v>59.469496021220159</v>
      </c>
      <c r="P198" s="24">
        <f>M198+N198+O198</f>
        <v>76.469496021220152</v>
      </c>
      <c r="Q198" s="17"/>
      <c r="R198" s="42"/>
      <c r="S198" s="38"/>
      <c r="T198" s="23"/>
    </row>
    <row r="199" spans="1:20" ht="31.5" x14ac:dyDescent="0.25">
      <c r="A199" s="1">
        <v>195</v>
      </c>
      <c r="B199" s="50" t="s">
        <v>927</v>
      </c>
      <c r="C199" s="48"/>
      <c r="D199" s="50" t="s">
        <v>912</v>
      </c>
      <c r="E199" s="49">
        <v>5</v>
      </c>
      <c r="F199" s="50" t="s">
        <v>917</v>
      </c>
      <c r="G199" s="85">
        <v>8</v>
      </c>
      <c r="H199" s="13"/>
      <c r="I199" s="85">
        <v>10</v>
      </c>
      <c r="J199" s="13"/>
      <c r="K199" s="85">
        <v>1.29</v>
      </c>
      <c r="L199" s="41">
        <f>IF(K199&lt;&gt;"",INT(K199)*60+(K199-INT(K199))*100,"")</f>
        <v>89</v>
      </c>
      <c r="M199" s="24">
        <f>IF(G199&lt;&gt;"",(25*G199)/MAX(G$5:G$266),"")</f>
        <v>8</v>
      </c>
      <c r="N199" s="24">
        <f>IF(I199&lt;&gt;"",IF(I199=0,0,(10*I199)/MAX(I$5:I$266)),"")</f>
        <v>10</v>
      </c>
      <c r="O199" s="24">
        <f>IF(L199&lt;&gt;"",60/(MAX(L$5:L$266)-SMALL(L$5:L$266,COUNTIF(L$5:L$266,"&lt;=0")+1))*(MAX(L$5:L$266)-L199),"0")</f>
        <v>58.381962864721487</v>
      </c>
      <c r="P199" s="24">
        <f>M199+N199+O199</f>
        <v>76.381962864721487</v>
      </c>
      <c r="Q199" s="17"/>
      <c r="R199" s="42"/>
      <c r="S199" s="38"/>
      <c r="T199" s="23"/>
    </row>
    <row r="200" spans="1:20" ht="31.5" x14ac:dyDescent="0.25">
      <c r="A200" s="1">
        <v>196</v>
      </c>
      <c r="B200" s="50" t="s">
        <v>1399</v>
      </c>
      <c r="C200" s="48"/>
      <c r="D200" s="50" t="s">
        <v>1395</v>
      </c>
      <c r="E200" s="49">
        <v>6</v>
      </c>
      <c r="F200" s="50" t="s">
        <v>1396</v>
      </c>
      <c r="G200" s="85">
        <v>12</v>
      </c>
      <c r="H200" s="13"/>
      <c r="I200" s="85">
        <v>10</v>
      </c>
      <c r="J200" s="13"/>
      <c r="K200" s="85">
        <v>4.01</v>
      </c>
      <c r="L200" s="41">
        <f>IF(K200&lt;&gt;"",INT(K200)*60+(K200-INT(K200))*100,"")</f>
        <v>240.99999999999997</v>
      </c>
      <c r="M200" s="24">
        <f>IF(G200&lt;&gt;"",(25*G200)/MAX(G$5:G$266),"")</f>
        <v>12</v>
      </c>
      <c r="N200" s="24">
        <f>IF(I200&lt;&gt;"",IF(I200=0,0,(10*I200)/MAX(I$5:I$266)),"")</f>
        <v>10</v>
      </c>
      <c r="O200" s="24">
        <f>IF(L200&lt;&gt;"",60/(MAX(L$5:L$266)-SMALL(L$5:L$266,COUNTIF(L$5:L$266,"&lt;=0")+1))*(MAX(L$5:L$266)-L200),"0")</f>
        <v>54.350132625994696</v>
      </c>
      <c r="P200" s="24">
        <f>M200+N200+O200</f>
        <v>76.350132625994689</v>
      </c>
      <c r="Q200" s="17"/>
      <c r="R200" s="42"/>
      <c r="S200" s="38"/>
      <c r="T200" s="23"/>
    </row>
    <row r="201" spans="1:20" ht="31.5" x14ac:dyDescent="0.25">
      <c r="A201" s="1">
        <v>197</v>
      </c>
      <c r="B201" s="52" t="s">
        <v>489</v>
      </c>
      <c r="C201" s="45"/>
      <c r="D201" s="52" t="s">
        <v>1441</v>
      </c>
      <c r="E201" s="46">
        <v>5</v>
      </c>
      <c r="F201" s="52" t="s">
        <v>474</v>
      </c>
      <c r="G201" s="85">
        <v>9</v>
      </c>
      <c r="H201" s="41"/>
      <c r="I201" s="85">
        <v>9.1999999999999993</v>
      </c>
      <c r="J201" s="41"/>
      <c r="K201" s="85">
        <v>1.39</v>
      </c>
      <c r="L201" s="41">
        <f>IF(K201&lt;&gt;"",INT(K201)*60+(K201-INT(K201))*100,"")</f>
        <v>99</v>
      </c>
      <c r="M201" s="24">
        <f>IF(G201&lt;&gt;"",(25*G201)/MAX(G$5:G$266),"")</f>
        <v>9</v>
      </c>
      <c r="N201" s="24">
        <f>IF(I201&lt;&gt;"",IF(I201=0,0,(10*I201)/MAX(I$5:I$266)),"")</f>
        <v>9.1999999999999993</v>
      </c>
      <c r="O201" s="24">
        <f>IF(L201&lt;&gt;"",60/(MAX(L$5:L$266)-SMALL(L$5:L$266,COUNTIF(L$5:L$266,"&lt;=0")+1))*(MAX(L$5:L$266)-L201),"0")</f>
        <v>58.11671087533157</v>
      </c>
      <c r="P201" s="24">
        <f>M201+N201+O201</f>
        <v>76.316710875331566</v>
      </c>
      <c r="Q201" s="17"/>
      <c r="R201" s="42"/>
      <c r="S201" s="38"/>
      <c r="T201" s="23"/>
    </row>
    <row r="202" spans="1:20" ht="31.5" x14ac:dyDescent="0.25">
      <c r="A202" s="1">
        <v>198</v>
      </c>
      <c r="B202" s="65" t="s">
        <v>1080</v>
      </c>
      <c r="C202" s="43"/>
      <c r="D202" s="65" t="s">
        <v>1043</v>
      </c>
      <c r="E202" s="67">
        <v>5</v>
      </c>
      <c r="F202" s="65" t="s">
        <v>1044</v>
      </c>
      <c r="G202" s="85">
        <v>9</v>
      </c>
      <c r="H202" s="41"/>
      <c r="I202" s="85">
        <v>9</v>
      </c>
      <c r="J202" s="41"/>
      <c r="K202" s="85">
        <v>1.33</v>
      </c>
      <c r="L202" s="41">
        <f>IF(K202&lt;&gt;"",INT(K202)*60+(K202-INT(K202))*100,"")</f>
        <v>93</v>
      </c>
      <c r="M202" s="24">
        <f>IF(G202&lt;&gt;"",(25*G202)/MAX(G$5:G$266),"")</f>
        <v>9</v>
      </c>
      <c r="N202" s="24">
        <f>IF(I202&lt;&gt;"",IF(I202=0,0,(10*I202)/MAX(I$5:I$266)),"")</f>
        <v>9</v>
      </c>
      <c r="O202" s="24">
        <f>IF(L202&lt;&gt;"",60/(MAX(L$5:L$266)-SMALL(L$5:L$266,COUNTIF(L$5:L$266,"&lt;=0")+1))*(MAX(L$5:L$266)-L202),"0")</f>
        <v>58.275862068965523</v>
      </c>
      <c r="P202" s="24">
        <f>M202+N202+O202</f>
        <v>76.275862068965523</v>
      </c>
      <c r="Q202" s="17"/>
      <c r="R202" s="42"/>
      <c r="S202" s="38"/>
      <c r="T202" s="23"/>
    </row>
    <row r="203" spans="1:20" ht="31.5" x14ac:dyDescent="0.25">
      <c r="A203" s="4">
        <v>199</v>
      </c>
      <c r="B203" s="52" t="s">
        <v>1434</v>
      </c>
      <c r="C203" s="45"/>
      <c r="D203" s="52" t="s">
        <v>1433</v>
      </c>
      <c r="E203" s="46">
        <v>6</v>
      </c>
      <c r="F203" s="52" t="s">
        <v>62</v>
      </c>
      <c r="G203" s="41">
        <v>16</v>
      </c>
      <c r="H203" s="41"/>
      <c r="I203" s="41">
        <v>2</v>
      </c>
      <c r="J203" s="41"/>
      <c r="K203" s="85">
        <v>1.36</v>
      </c>
      <c r="L203" s="41">
        <f>IF(K203&lt;&gt;"",INT(K203)*60+(K203-INT(K203))*100,"")</f>
        <v>96</v>
      </c>
      <c r="M203" s="24">
        <f>IF(G203&lt;&gt;"",(25*G203)/MAX(G$5:G$266),"")</f>
        <v>16</v>
      </c>
      <c r="N203" s="24">
        <f>IF(I203&lt;&gt;"",IF(I203=0,0,(10*I203)/MAX(I$5:I$266)),"")</f>
        <v>2</v>
      </c>
      <c r="O203" s="24">
        <f>IF(L203&lt;&gt;"",60/(MAX(L$5:L$266)-SMALL(L$5:L$266,COUNTIF(L$5:L$266,"&lt;=0")+1))*(MAX(L$5:L$266)-L203),"0")</f>
        <v>58.196286472148543</v>
      </c>
      <c r="P203" s="24">
        <f>M203+N203+O203</f>
        <v>76.196286472148543</v>
      </c>
      <c r="Q203" s="17"/>
      <c r="R203" s="42"/>
      <c r="S203" s="38"/>
      <c r="T203" s="23"/>
    </row>
    <row r="204" spans="1:20" ht="31.5" x14ac:dyDescent="0.25">
      <c r="A204" s="1">
        <v>200</v>
      </c>
      <c r="B204" s="51" t="s">
        <v>691</v>
      </c>
      <c r="C204" s="48"/>
      <c r="D204" s="52" t="s">
        <v>671</v>
      </c>
      <c r="E204" s="49">
        <v>5</v>
      </c>
      <c r="F204" s="52" t="s">
        <v>672</v>
      </c>
      <c r="G204" s="85">
        <v>15</v>
      </c>
      <c r="H204" s="41"/>
      <c r="I204" s="85">
        <v>3</v>
      </c>
      <c r="J204" s="41"/>
      <c r="K204" s="85">
        <v>1.38</v>
      </c>
      <c r="L204" s="41">
        <f>IF(K204&lt;&gt;"",INT(K204)*60+(K204-INT(K204))*100,"")</f>
        <v>97.999999999999986</v>
      </c>
      <c r="M204" s="24">
        <f>IF(G204&lt;&gt;"",(25*G204)/MAX(G$5:G$266),"")</f>
        <v>15</v>
      </c>
      <c r="N204" s="24">
        <f>IF(I204&lt;&gt;"",IF(I204=0,0,(10*I204)/MAX(I$5:I$266)),"")</f>
        <v>3</v>
      </c>
      <c r="O204" s="24">
        <f>IF(L204&lt;&gt;"",60/(MAX(L$5:L$266)-SMALL(L$5:L$266,COUNTIF(L$5:L$266,"&lt;=0")+1))*(MAX(L$5:L$266)-L204),"0")</f>
        <v>58.143236074270561</v>
      </c>
      <c r="P204" s="24">
        <f>M204+N204+O204</f>
        <v>76.143236074270561</v>
      </c>
      <c r="Q204" s="17"/>
      <c r="R204" s="42"/>
      <c r="S204" s="38"/>
      <c r="T204" s="23"/>
    </row>
    <row r="205" spans="1:20" ht="31.5" x14ac:dyDescent="0.25">
      <c r="A205" s="1">
        <v>201</v>
      </c>
      <c r="B205" s="52" t="s">
        <v>928</v>
      </c>
      <c r="C205" s="45"/>
      <c r="D205" s="52" t="s">
        <v>912</v>
      </c>
      <c r="E205" s="46">
        <v>5</v>
      </c>
      <c r="F205" s="52" t="s">
        <v>917</v>
      </c>
      <c r="G205" s="85">
        <v>10</v>
      </c>
      <c r="H205" s="13"/>
      <c r="I205" s="85">
        <v>9</v>
      </c>
      <c r="J205" s="13"/>
      <c r="K205" s="85">
        <v>2.1800000000000002</v>
      </c>
      <c r="L205" s="41">
        <f>IF(K205&lt;&gt;"",INT(K205)*60+(K205-INT(K205))*100,"")</f>
        <v>138</v>
      </c>
      <c r="M205" s="24">
        <f>IF(G205&lt;&gt;"",(25*G205)/MAX(G$5:G$266),"")</f>
        <v>10</v>
      </c>
      <c r="N205" s="24">
        <f>IF(I205&lt;&gt;"",IF(I205=0,0,(10*I205)/MAX(I$5:I$266)),"")</f>
        <v>9</v>
      </c>
      <c r="O205" s="24">
        <f>IF(L205&lt;&gt;"",60/(MAX(L$5:L$266)-SMALL(L$5:L$266,COUNTIF(L$5:L$266,"&lt;=0")+1))*(MAX(L$5:L$266)-L205),"0")</f>
        <v>57.08222811671088</v>
      </c>
      <c r="P205" s="24">
        <f>M205+N205+O205</f>
        <v>76.08222811671088</v>
      </c>
      <c r="Q205" s="17"/>
      <c r="R205" s="42"/>
      <c r="S205" s="38"/>
      <c r="T205" s="23"/>
    </row>
    <row r="206" spans="1:20" ht="31.5" x14ac:dyDescent="0.25">
      <c r="A206" s="1">
        <v>202</v>
      </c>
      <c r="B206" s="52" t="s">
        <v>941</v>
      </c>
      <c r="C206" s="45"/>
      <c r="D206" s="52" t="s">
        <v>912</v>
      </c>
      <c r="E206" s="46">
        <v>6</v>
      </c>
      <c r="F206" s="52" t="s">
        <v>942</v>
      </c>
      <c r="G206" s="85">
        <v>8</v>
      </c>
      <c r="H206" s="13"/>
      <c r="I206" s="85">
        <v>9</v>
      </c>
      <c r="J206" s="13"/>
      <c r="K206" s="85">
        <v>1.04</v>
      </c>
      <c r="L206" s="41">
        <f>IF(K206&lt;&gt;"",INT(K206)*60+(K206-INT(K206))*100,"")</f>
        <v>64</v>
      </c>
      <c r="M206" s="24">
        <f>IF(G206&lt;&gt;"",(25*G206)/MAX(G$5:G$266),"")</f>
        <v>8</v>
      </c>
      <c r="N206" s="24">
        <f>IF(I206&lt;&gt;"",IF(I206=0,0,(10*I206)/MAX(I$5:I$266)),"")</f>
        <v>9</v>
      </c>
      <c r="O206" s="24">
        <f>IF(L206&lt;&gt;"",60/(MAX(L$5:L$266)-SMALL(L$5:L$266,COUNTIF(L$5:L$266,"&lt;=0")+1))*(MAX(L$5:L$266)-L206),"0")</f>
        <v>59.04509283819629</v>
      </c>
      <c r="P206" s="24">
        <f>M206+N206+O206</f>
        <v>76.045092838196297</v>
      </c>
      <c r="Q206" s="17"/>
      <c r="R206" s="42"/>
      <c r="S206" s="38"/>
      <c r="T206" s="23"/>
    </row>
    <row r="207" spans="1:20" ht="31.5" x14ac:dyDescent="0.25">
      <c r="A207" s="1">
        <v>203</v>
      </c>
      <c r="B207" s="51" t="s">
        <v>693</v>
      </c>
      <c r="C207" s="45"/>
      <c r="D207" s="52" t="s">
        <v>671</v>
      </c>
      <c r="E207" s="46">
        <v>5</v>
      </c>
      <c r="F207" s="52" t="s">
        <v>679</v>
      </c>
      <c r="G207" s="85">
        <v>10</v>
      </c>
      <c r="H207" s="41"/>
      <c r="I207" s="85">
        <v>8.5</v>
      </c>
      <c r="J207" s="41"/>
      <c r="K207" s="85">
        <v>2.0499999999999998</v>
      </c>
      <c r="L207" s="41">
        <f>IF(K207&lt;&gt;"",INT(K207)*60+(K207-INT(K207))*100,"")</f>
        <v>124.99999999999999</v>
      </c>
      <c r="M207" s="24">
        <f>IF(G207&lt;&gt;"",(25*G207)/MAX(G$5:G$266),"")</f>
        <v>10</v>
      </c>
      <c r="N207" s="24">
        <f>IF(I207&lt;&gt;"",IF(I207=0,0,(10*I207)/MAX(I$5:I$266)),"")</f>
        <v>8.5</v>
      </c>
      <c r="O207" s="24">
        <f>IF(L207&lt;&gt;"",60/(MAX(L$5:L$266)-SMALL(L$5:L$266,COUNTIF(L$5:L$266,"&lt;=0")+1))*(MAX(L$5:L$266)-L207),"0")</f>
        <v>57.427055702917777</v>
      </c>
      <c r="P207" s="24">
        <f>M207+N207+O207</f>
        <v>75.927055702917784</v>
      </c>
      <c r="Q207" s="17"/>
      <c r="R207" s="42"/>
      <c r="S207" s="38"/>
      <c r="T207" s="23"/>
    </row>
    <row r="208" spans="1:20" ht="31.5" x14ac:dyDescent="0.25">
      <c r="A208" s="4">
        <v>204</v>
      </c>
      <c r="B208" s="57" t="s">
        <v>224</v>
      </c>
      <c r="C208" s="45"/>
      <c r="D208" s="52" t="s">
        <v>210</v>
      </c>
      <c r="E208" s="46">
        <v>6</v>
      </c>
      <c r="F208" s="52" t="s">
        <v>222</v>
      </c>
      <c r="G208" s="85">
        <v>13</v>
      </c>
      <c r="H208" s="41"/>
      <c r="I208" s="41">
        <v>5</v>
      </c>
      <c r="J208" s="41"/>
      <c r="K208" s="85">
        <v>1.48</v>
      </c>
      <c r="L208" s="41">
        <f>IF(K208&lt;&gt;"",INT(K208)*60+(K208-INT(K208))*100,"")</f>
        <v>108</v>
      </c>
      <c r="M208" s="24">
        <f>IF(G208&lt;&gt;"",(25*G208)/MAX(G$5:G$266),"")</f>
        <v>13</v>
      </c>
      <c r="N208" s="24">
        <f>IF(I208&lt;&gt;"",IF(I208=0,0,(10*I208)/MAX(I$5:I$266)),"")</f>
        <v>5</v>
      </c>
      <c r="O208" s="24">
        <f>IF(L208&lt;&gt;"",60/(MAX(L$5:L$266)-SMALL(L$5:L$266,COUNTIF(L$5:L$266,"&lt;=0")+1))*(MAX(L$5:L$266)-L208),"0")</f>
        <v>57.877984084880637</v>
      </c>
      <c r="P208" s="24">
        <f>M208+N208+O208</f>
        <v>75.877984084880637</v>
      </c>
      <c r="Q208" s="17"/>
      <c r="R208" s="42"/>
      <c r="S208" s="38"/>
      <c r="T208" s="23"/>
    </row>
    <row r="209" spans="1:20" ht="31.5" x14ac:dyDescent="0.25">
      <c r="A209" s="1">
        <v>205</v>
      </c>
      <c r="B209" s="65" t="s">
        <v>1088</v>
      </c>
      <c r="C209" s="43"/>
      <c r="D209" s="65" t="s">
        <v>1043</v>
      </c>
      <c r="E209" s="67">
        <v>5</v>
      </c>
      <c r="F209" s="65" t="s">
        <v>1048</v>
      </c>
      <c r="G209" s="85">
        <v>8</v>
      </c>
      <c r="H209" s="41"/>
      <c r="I209" s="85">
        <v>9.6</v>
      </c>
      <c r="J209" s="41"/>
      <c r="K209" s="85">
        <v>1.36</v>
      </c>
      <c r="L209" s="41">
        <f>IF(K209&lt;&gt;"",INT(K209)*60+(K209-INT(K209))*100,"")</f>
        <v>96</v>
      </c>
      <c r="M209" s="24">
        <f>IF(G209&lt;&gt;"",(25*G209)/MAX(G$5:G$266),"")</f>
        <v>8</v>
      </c>
      <c r="N209" s="24">
        <f>IF(I209&lt;&gt;"",IF(I209=0,0,(10*I209)/MAX(I$5:I$266)),"")</f>
        <v>9.6</v>
      </c>
      <c r="O209" s="24">
        <f>IF(L209&lt;&gt;"",60/(MAX(L$5:L$266)-SMALL(L$5:L$266,COUNTIF(L$5:L$266,"&lt;=0")+1))*(MAX(L$5:L$266)-L209),"0")</f>
        <v>58.196286472148543</v>
      </c>
      <c r="P209" s="24">
        <f>M209+N209+O209</f>
        <v>75.796286472148552</v>
      </c>
      <c r="Q209" s="17"/>
      <c r="R209" s="42"/>
      <c r="S209" s="38"/>
      <c r="T209" s="23"/>
    </row>
    <row r="210" spans="1:20" ht="31.5" x14ac:dyDescent="0.25">
      <c r="A210" s="1">
        <v>206</v>
      </c>
      <c r="B210" s="51" t="s">
        <v>431</v>
      </c>
      <c r="C210" s="45"/>
      <c r="D210" s="52" t="s">
        <v>408</v>
      </c>
      <c r="E210" s="46">
        <v>6</v>
      </c>
      <c r="F210" s="52" t="s">
        <v>415</v>
      </c>
      <c r="G210" s="85">
        <v>9</v>
      </c>
      <c r="H210" s="41"/>
      <c r="I210" s="85">
        <v>8</v>
      </c>
      <c r="J210" s="41"/>
      <c r="K210" s="85">
        <v>1.19</v>
      </c>
      <c r="L210" s="41">
        <f>IF(K210&lt;&gt;"",INT(K210)*60+(K210-INT(K210))*100,"")</f>
        <v>79</v>
      </c>
      <c r="M210" s="24">
        <f>IF(G210&lt;&gt;"",(25*G210)/MAX(G$5:G$266),"")</f>
        <v>9</v>
      </c>
      <c r="N210" s="24">
        <f>IF(I210&lt;&gt;"",IF(I210=0,0,(10*I210)/MAX(I$5:I$266)),"")</f>
        <v>8</v>
      </c>
      <c r="O210" s="24">
        <f>IF(L210&lt;&gt;"",60/(MAX(L$5:L$266)-SMALL(L$5:L$266,COUNTIF(L$5:L$266,"&lt;=0")+1))*(MAX(L$5:L$266)-L210),"0")</f>
        <v>58.647214854111411</v>
      </c>
      <c r="P210" s="24">
        <f>M210+N210+O210</f>
        <v>75.647214854111411</v>
      </c>
      <c r="Q210" s="17"/>
      <c r="R210" s="42"/>
      <c r="S210" s="38"/>
      <c r="T210" s="23"/>
    </row>
    <row r="211" spans="1:20" ht="31.5" x14ac:dyDescent="0.25">
      <c r="A211" s="1">
        <v>207</v>
      </c>
      <c r="B211" s="65" t="s">
        <v>1089</v>
      </c>
      <c r="C211" s="43"/>
      <c r="D211" s="65" t="s">
        <v>1043</v>
      </c>
      <c r="E211" s="67">
        <v>5</v>
      </c>
      <c r="F211" s="65" t="s">
        <v>1048</v>
      </c>
      <c r="G211" s="85">
        <v>7</v>
      </c>
      <c r="H211" s="41"/>
      <c r="I211" s="85">
        <v>9.4</v>
      </c>
      <c r="J211" s="41"/>
      <c r="K211" s="85">
        <v>1.06</v>
      </c>
      <c r="L211" s="41">
        <f>IF(K211&lt;&gt;"",INT(K211)*60+(K211-INT(K211))*100,"")</f>
        <v>66</v>
      </c>
      <c r="M211" s="24">
        <f>IF(G211&lt;&gt;"",(25*G211)/MAX(G$5:G$266),"")</f>
        <v>7</v>
      </c>
      <c r="N211" s="24">
        <f>IF(I211&lt;&gt;"",IF(I211=0,0,(10*I211)/MAX(I$5:I$266)),"")</f>
        <v>9.4</v>
      </c>
      <c r="O211" s="24">
        <f>IF(L211&lt;&gt;"",60/(MAX(L$5:L$266)-SMALL(L$5:L$266,COUNTIF(L$5:L$266,"&lt;=0")+1))*(MAX(L$5:L$266)-L211),"0")</f>
        <v>58.992042440318308</v>
      </c>
      <c r="P211" s="24">
        <f>M211+N211+O211</f>
        <v>75.392042440318306</v>
      </c>
      <c r="Q211" s="17"/>
      <c r="R211" s="42"/>
      <c r="S211" s="38"/>
      <c r="T211" s="23"/>
    </row>
    <row r="212" spans="1:20" ht="31.5" x14ac:dyDescent="0.25">
      <c r="A212" s="1">
        <v>208</v>
      </c>
      <c r="B212" s="57" t="s">
        <v>1398</v>
      </c>
      <c r="C212" s="45"/>
      <c r="D212" s="52" t="s">
        <v>1395</v>
      </c>
      <c r="E212" s="46">
        <v>5</v>
      </c>
      <c r="F212" s="52" t="s">
        <v>1396</v>
      </c>
      <c r="G212" s="85">
        <v>14</v>
      </c>
      <c r="H212" s="13"/>
      <c r="I212" s="85">
        <v>7</v>
      </c>
      <c r="J212" s="13"/>
      <c r="K212" s="85">
        <v>4.01</v>
      </c>
      <c r="L212" s="41">
        <f>IF(K212&lt;&gt;"",INT(K212)*60+(K212-INT(K212))*100,"")</f>
        <v>240.99999999999997</v>
      </c>
      <c r="M212" s="24">
        <f>IF(G212&lt;&gt;"",(25*G212)/MAX(G$5:G$266),"")</f>
        <v>14</v>
      </c>
      <c r="N212" s="24">
        <f>IF(I212&lt;&gt;"",IF(I212=0,0,(10*I212)/MAX(I$5:I$266)),"")</f>
        <v>7</v>
      </c>
      <c r="O212" s="24">
        <f>IF(L212&lt;&gt;"",60/(MAX(L$5:L$266)-SMALL(L$5:L$266,COUNTIF(L$5:L$266,"&lt;=0")+1))*(MAX(L$5:L$266)-L212),"0")</f>
        <v>54.350132625994696</v>
      </c>
      <c r="P212" s="24">
        <f>M212+N212+O212</f>
        <v>75.350132625994689</v>
      </c>
      <c r="Q212" s="17"/>
      <c r="R212" s="42"/>
      <c r="S212" s="38"/>
      <c r="T212" s="23"/>
    </row>
    <row r="213" spans="1:20" ht="31.5" x14ac:dyDescent="0.25">
      <c r="A213" s="1">
        <v>209</v>
      </c>
      <c r="B213" s="52" t="s">
        <v>1180</v>
      </c>
      <c r="C213" s="56"/>
      <c r="D213" s="52" t="s">
        <v>1171</v>
      </c>
      <c r="E213" s="46">
        <v>5</v>
      </c>
      <c r="F213" s="52" t="s">
        <v>1172</v>
      </c>
      <c r="G213" s="85">
        <v>7</v>
      </c>
      <c r="H213" s="13"/>
      <c r="I213" s="85">
        <v>9</v>
      </c>
      <c r="J213" s="13"/>
      <c r="K213" s="85">
        <v>1.08</v>
      </c>
      <c r="L213" s="41">
        <f>IF(K213&lt;&gt;"",INT(K213)*60+(K213-INT(K213))*100,"")</f>
        <v>68</v>
      </c>
      <c r="M213" s="24">
        <f>IF(G213&lt;&gt;"",(25*G213)/MAX(G$5:G$266),"")</f>
        <v>7</v>
      </c>
      <c r="N213" s="24">
        <f>IF(I213&lt;&gt;"",IF(I213=0,0,(10*I213)/MAX(I$5:I$266)),"")</f>
        <v>9</v>
      </c>
      <c r="O213" s="24">
        <f>IF(L213&lt;&gt;"",60/(MAX(L$5:L$266)-SMALL(L$5:L$266,COUNTIF(L$5:L$266,"&lt;=0")+1))*(MAX(L$5:L$266)-L213),"0")</f>
        <v>58.938992042440319</v>
      </c>
      <c r="P213" s="24">
        <f>M213+N213+O213</f>
        <v>74.938992042440319</v>
      </c>
      <c r="Q213" s="17"/>
      <c r="R213" s="42"/>
      <c r="S213" s="38"/>
      <c r="T213" s="23"/>
    </row>
    <row r="214" spans="1:20" ht="31.5" x14ac:dyDescent="0.25">
      <c r="A214" s="4">
        <v>210</v>
      </c>
      <c r="B214" s="52" t="s">
        <v>364</v>
      </c>
      <c r="C214" s="99"/>
      <c r="D214" s="52" t="s">
        <v>365</v>
      </c>
      <c r="E214" s="46">
        <v>5</v>
      </c>
      <c r="F214" s="52" t="s">
        <v>366</v>
      </c>
      <c r="G214" s="28">
        <v>8</v>
      </c>
      <c r="H214" s="41"/>
      <c r="I214" s="43">
        <v>7.8</v>
      </c>
      <c r="J214" s="41"/>
      <c r="K214" s="43">
        <v>1.03</v>
      </c>
      <c r="L214" s="41">
        <f>IF(K214&lt;&gt;"",INT(K214)*60+(K214-INT(K214))*100,"")</f>
        <v>63</v>
      </c>
      <c r="M214" s="24">
        <f>IF(G214&lt;&gt;"",(25*G214)/MAX(G$5:G$266),"")</f>
        <v>8</v>
      </c>
      <c r="N214" s="24">
        <f>IF(I214&lt;&gt;"",IF(I214=0,0,(10*I214)/MAX(I$5:I$266)),"")</f>
        <v>7.8</v>
      </c>
      <c r="O214" s="24">
        <f>IF(L214&lt;&gt;"",60/(MAX(L$5:L$266)-SMALL(L$5:L$266,COUNTIF(L$5:L$266,"&lt;=0")+1))*(MAX(L$5:L$266)-L214),"0")</f>
        <v>59.071618037135281</v>
      </c>
      <c r="P214" s="24">
        <f>M214+N214+O214</f>
        <v>74.871618037135278</v>
      </c>
      <c r="Q214" s="17"/>
      <c r="R214" s="42"/>
      <c r="S214" s="38"/>
      <c r="T214" s="23"/>
    </row>
    <row r="215" spans="1:20" ht="31.5" x14ac:dyDescent="0.25">
      <c r="A215" s="84">
        <v>211</v>
      </c>
      <c r="B215" s="51" t="s">
        <v>689</v>
      </c>
      <c r="C215" s="45"/>
      <c r="D215" s="52" t="s">
        <v>671</v>
      </c>
      <c r="E215" s="46">
        <v>5</v>
      </c>
      <c r="F215" s="52" t="s">
        <v>672</v>
      </c>
      <c r="G215" s="85">
        <v>12</v>
      </c>
      <c r="H215" s="41"/>
      <c r="I215" s="85">
        <v>4</v>
      </c>
      <c r="J215" s="41"/>
      <c r="K215" s="85">
        <v>1.1200000000000001</v>
      </c>
      <c r="L215" s="41">
        <f>IF(K215&lt;&gt;"",INT(K215)*60+(K215-INT(K215))*100,"")</f>
        <v>72.000000000000014</v>
      </c>
      <c r="M215" s="24">
        <f>IF(G215&lt;&gt;"",(25*G215)/MAX(G$5:G$266),"")</f>
        <v>12</v>
      </c>
      <c r="N215" s="24">
        <f>IF(I215&lt;&gt;"",IF(I215=0,0,(10*I215)/MAX(I$5:I$266)),"")</f>
        <v>4</v>
      </c>
      <c r="O215" s="24">
        <f>IF(L215&lt;&gt;"",60/(MAX(L$5:L$266)-SMALL(L$5:L$266,COUNTIF(L$5:L$266,"&lt;=0")+1))*(MAX(L$5:L$266)-L215),"0")</f>
        <v>58.832891246684355</v>
      </c>
      <c r="P215" s="24">
        <f>M215+N215+O215</f>
        <v>74.832891246684355</v>
      </c>
      <c r="Q215" s="17"/>
      <c r="R215" s="42"/>
      <c r="S215" s="38"/>
      <c r="T215" s="23"/>
    </row>
    <row r="216" spans="1:20" ht="31.5" x14ac:dyDescent="0.25">
      <c r="A216" s="1">
        <v>212</v>
      </c>
      <c r="B216" s="50" t="s">
        <v>701</v>
      </c>
      <c r="C216" s="48"/>
      <c r="D216" s="52" t="s">
        <v>671</v>
      </c>
      <c r="E216" s="49">
        <v>6</v>
      </c>
      <c r="F216" s="52" t="s">
        <v>685</v>
      </c>
      <c r="G216" s="85">
        <v>8</v>
      </c>
      <c r="H216" s="13"/>
      <c r="I216" s="85">
        <v>7</v>
      </c>
      <c r="J216" s="13"/>
      <c r="K216" s="99">
        <v>0.37</v>
      </c>
      <c r="L216" s="41">
        <f>IF(K216&lt;&gt;"",INT(K216)*60+(K216-INT(K216))*100,"")</f>
        <v>37</v>
      </c>
      <c r="M216" s="24">
        <f>IF(G216&lt;&gt;"",(25*G216)/MAX(G$5:G$266),"")</f>
        <v>8</v>
      </c>
      <c r="N216" s="24">
        <f>IF(I216&lt;&gt;"",IF(I216=0,0,(10*I216)/MAX(I$5:I$266)),"")</f>
        <v>7</v>
      </c>
      <c r="O216" s="24">
        <f>IF(L216&lt;&gt;"",60/(MAX(L$5:L$266)-SMALL(L$5:L$266,COUNTIF(L$5:L$266,"&lt;=0")+1))*(MAX(L$5:L$266)-L216),"0")</f>
        <v>59.761273209549074</v>
      </c>
      <c r="P216" s="24">
        <f>M216+N216+O216</f>
        <v>74.761273209549074</v>
      </c>
      <c r="Q216" s="17"/>
      <c r="R216" s="42"/>
      <c r="S216" s="38"/>
      <c r="T216" s="23"/>
    </row>
    <row r="217" spans="1:20" ht="31.5" x14ac:dyDescent="0.25">
      <c r="A217" s="4">
        <v>213</v>
      </c>
      <c r="B217" s="52" t="s">
        <v>82</v>
      </c>
      <c r="C217" s="45"/>
      <c r="D217" s="54" t="s">
        <v>80</v>
      </c>
      <c r="E217" s="46">
        <v>5</v>
      </c>
      <c r="F217" s="52" t="s">
        <v>76</v>
      </c>
      <c r="G217" s="27">
        <v>8</v>
      </c>
      <c r="H217" s="114"/>
      <c r="I217" s="85">
        <v>8</v>
      </c>
      <c r="J217" s="114"/>
      <c r="K217" s="85">
        <v>1.32</v>
      </c>
      <c r="L217" s="41">
        <f>IF(K217&lt;&gt;"",INT(K217)*60+(K217-INT(K217))*100,"")</f>
        <v>92</v>
      </c>
      <c r="M217" s="24">
        <f>IF(G217&lt;&gt;"",(25*G217)/MAX(G$5:G$266),"")</f>
        <v>8</v>
      </c>
      <c r="N217" s="24">
        <f>IF(I217&lt;&gt;"",IF(I217=0,0,(10*I217)/MAX(I$5:I$266)),"")</f>
        <v>8</v>
      </c>
      <c r="O217" s="24">
        <f>IF(L217&lt;&gt;"",60/(MAX(L$5:L$266)-SMALL(L$5:L$266,COUNTIF(L$5:L$266,"&lt;=0")+1))*(MAX(L$5:L$266)-L217),"0")</f>
        <v>58.302387267904514</v>
      </c>
      <c r="P217" s="24">
        <f>M217+N217+O217</f>
        <v>74.302387267904521</v>
      </c>
      <c r="Q217" s="17"/>
      <c r="R217" s="42"/>
      <c r="S217" s="38"/>
      <c r="T217" s="23"/>
    </row>
    <row r="218" spans="1:20" ht="47.25" x14ac:dyDescent="0.25">
      <c r="A218" s="84">
        <v>214</v>
      </c>
      <c r="B218" s="57" t="s">
        <v>661</v>
      </c>
      <c r="C218" s="45"/>
      <c r="D218" s="54" t="s">
        <v>655</v>
      </c>
      <c r="E218" s="46">
        <v>6</v>
      </c>
      <c r="F218" s="52" t="s">
        <v>656</v>
      </c>
      <c r="G218" s="85">
        <v>8</v>
      </c>
      <c r="H218" s="115"/>
      <c r="I218" s="41">
        <v>7.5</v>
      </c>
      <c r="J218" s="115"/>
      <c r="K218" s="85">
        <v>1.18</v>
      </c>
      <c r="L218" s="41">
        <f>IF(K218&lt;&gt;"",INT(K218)*60+(K218-INT(K218))*100,"")</f>
        <v>78</v>
      </c>
      <c r="M218" s="24">
        <f>IF(G218&lt;&gt;"",(25*G218)/MAX(G$5:G$266),"")</f>
        <v>8</v>
      </c>
      <c r="N218" s="24">
        <f>IF(I218&lt;&gt;"",IF(I218=0,0,(10*I218)/MAX(I$5:I$266)),"")</f>
        <v>7.5</v>
      </c>
      <c r="O218" s="24">
        <f>IF(L218&lt;&gt;"",60/(MAX(L$5:L$266)-SMALL(L$5:L$266,COUNTIF(L$5:L$266,"&lt;=0")+1))*(MAX(L$5:L$266)-L218),"0")</f>
        <v>58.673740053050402</v>
      </c>
      <c r="P218" s="24">
        <f>M218+N218+O218</f>
        <v>74.173740053050409</v>
      </c>
      <c r="Q218" s="17"/>
      <c r="R218" s="42"/>
      <c r="S218" s="38"/>
      <c r="T218" s="23"/>
    </row>
    <row r="219" spans="1:20" ht="31.5" x14ac:dyDescent="0.25">
      <c r="A219" s="4">
        <v>215</v>
      </c>
      <c r="B219" s="52" t="s">
        <v>63</v>
      </c>
      <c r="C219" s="118"/>
      <c r="D219" s="54" t="s">
        <v>1433</v>
      </c>
      <c r="E219" s="55">
        <v>6</v>
      </c>
      <c r="F219" s="52" t="s">
        <v>62</v>
      </c>
      <c r="G219" s="41">
        <v>9</v>
      </c>
      <c r="H219" s="115"/>
      <c r="I219" s="41">
        <v>6</v>
      </c>
      <c r="J219" s="115"/>
      <c r="K219" s="41">
        <v>1.05</v>
      </c>
      <c r="L219" s="41">
        <f>IF(K219&lt;&gt;"",INT(K219)*60+(K219-INT(K219))*100,"")</f>
        <v>65</v>
      </c>
      <c r="M219" s="24">
        <f>IF(G219&lt;&gt;"",(25*G219)/MAX(G$5:G$266),"")</f>
        <v>9</v>
      </c>
      <c r="N219" s="24">
        <f>IF(I219&lt;&gt;"",IF(I219=0,0,(10*I219)/MAX(I$5:I$266)),"")</f>
        <v>6</v>
      </c>
      <c r="O219" s="24">
        <f>IF(L219&lt;&gt;"",60/(MAX(L$5:L$266)-SMALL(L$5:L$266,COUNTIF(L$5:L$266,"&lt;=0")+1))*(MAX(L$5:L$266)-L219),"0")</f>
        <v>59.018567639257299</v>
      </c>
      <c r="P219" s="24">
        <f>M219+N219+O219</f>
        <v>74.018567639257299</v>
      </c>
      <c r="Q219" s="17"/>
      <c r="R219" s="42"/>
      <c r="S219" s="38"/>
      <c r="T219" s="23"/>
    </row>
    <row r="220" spans="1:20" ht="31.5" x14ac:dyDescent="0.25">
      <c r="A220" s="4">
        <v>216</v>
      </c>
      <c r="B220" s="52" t="s">
        <v>370</v>
      </c>
      <c r="C220" s="11"/>
      <c r="D220" s="52" t="s">
        <v>365</v>
      </c>
      <c r="E220" s="11">
        <v>6</v>
      </c>
      <c r="F220" s="52" t="s">
        <v>373</v>
      </c>
      <c r="G220" s="11">
        <v>9</v>
      </c>
      <c r="H220" s="115"/>
      <c r="I220" s="49">
        <v>6.9</v>
      </c>
      <c r="J220" s="115"/>
      <c r="K220" s="46">
        <v>1.39</v>
      </c>
      <c r="L220" s="41">
        <f>IF(K220&lt;&gt;"",INT(K220)*60+(K220-INT(K220))*100,"")</f>
        <v>99</v>
      </c>
      <c r="M220" s="24">
        <f>IF(G220&lt;&gt;"",(25*G220)/MAX(G$5:G$266),"")</f>
        <v>9</v>
      </c>
      <c r="N220" s="24">
        <f>IF(I220&lt;&gt;"",IF(I220=0,0,(10*I220)/MAX(I$5:I$266)),"")</f>
        <v>6.9</v>
      </c>
      <c r="O220" s="24">
        <f>IF(L220&lt;&gt;"",60/(MAX(L$5:L$266)-SMALL(L$5:L$266,COUNTIF(L$5:L$266,"&lt;=0")+1))*(MAX(L$5:L$266)-L220),"0")</f>
        <v>58.11671087533157</v>
      </c>
      <c r="P220" s="24">
        <f>M220+N220+O220</f>
        <v>74.016710875331569</v>
      </c>
      <c r="Q220" s="17"/>
      <c r="R220" s="42"/>
      <c r="S220" s="38"/>
      <c r="T220" s="23"/>
    </row>
    <row r="221" spans="1:20" ht="31.5" x14ac:dyDescent="0.25">
      <c r="A221" s="1">
        <v>217</v>
      </c>
      <c r="B221" s="57" t="s">
        <v>792</v>
      </c>
      <c r="C221" s="45"/>
      <c r="D221" s="52" t="s">
        <v>790</v>
      </c>
      <c r="E221" s="46">
        <v>6</v>
      </c>
      <c r="F221" s="52" t="s">
        <v>791</v>
      </c>
      <c r="G221" s="85">
        <v>11</v>
      </c>
      <c r="I221" s="85">
        <v>8</v>
      </c>
      <c r="K221" s="85">
        <v>3.38</v>
      </c>
      <c r="L221" s="41">
        <f>IF(K221&lt;&gt;"",INT(K221)*60+(K221-INT(K221))*100,"")</f>
        <v>218</v>
      </c>
      <c r="M221" s="24">
        <f>IF(G221&lt;&gt;"",(25*G221)/MAX(G$5:G$266),"")</f>
        <v>11</v>
      </c>
      <c r="N221" s="24">
        <f>IF(I221&lt;&gt;"",IF(I221=0,0,(10*I221)/MAX(I$5:I$266)),"")</f>
        <v>8</v>
      </c>
      <c r="O221" s="24">
        <f>IF(L221&lt;&gt;"",60/(MAX(L$5:L$266)-SMALL(L$5:L$266,COUNTIF(L$5:L$266,"&lt;=0")+1))*(MAX(L$5:L$266)-L221),"0")</f>
        <v>54.960212201591517</v>
      </c>
      <c r="P221" s="24">
        <f>M221+N221+O221</f>
        <v>73.960212201591517</v>
      </c>
      <c r="Q221" s="17"/>
      <c r="R221" s="42"/>
      <c r="S221" s="38"/>
      <c r="T221" s="23"/>
    </row>
    <row r="222" spans="1:20" ht="31.5" x14ac:dyDescent="0.25">
      <c r="A222" s="4">
        <v>218</v>
      </c>
      <c r="B222" s="50" t="s">
        <v>220</v>
      </c>
      <c r="C222" s="48"/>
      <c r="D222" s="50" t="s">
        <v>210</v>
      </c>
      <c r="E222" s="49">
        <v>5</v>
      </c>
      <c r="F222" s="50" t="s">
        <v>211</v>
      </c>
      <c r="G222" s="85">
        <v>7</v>
      </c>
      <c r="H222" s="115"/>
      <c r="I222" s="85">
        <v>8</v>
      </c>
      <c r="J222" s="115"/>
      <c r="K222" s="85">
        <v>1.1599999999999999</v>
      </c>
      <c r="L222" s="41">
        <f>IF(K222&lt;&gt;"",INT(K222)*60+(K222-INT(K222))*100,"")</f>
        <v>76</v>
      </c>
      <c r="M222" s="24">
        <f>IF(G222&lt;&gt;"",(25*G222)/MAX(G$5:G$266),"")</f>
        <v>7</v>
      </c>
      <c r="N222" s="24">
        <f>IF(I222&lt;&gt;"",IF(I222=0,0,(10*I222)/MAX(I$5:I$266)),"")</f>
        <v>8</v>
      </c>
      <c r="O222" s="24">
        <f>IF(L222&lt;&gt;"",60/(MAX(L$5:L$266)-SMALL(L$5:L$266,COUNTIF(L$5:L$266,"&lt;=0")+1))*(MAX(L$5:L$266)-L222),"0")</f>
        <v>58.726790450928384</v>
      </c>
      <c r="P222" s="24">
        <f>M222+N222+O222</f>
        <v>73.726790450928377</v>
      </c>
      <c r="Q222" s="17"/>
      <c r="R222" s="42"/>
      <c r="S222" s="38"/>
      <c r="T222" s="23"/>
    </row>
    <row r="223" spans="1:20" ht="31.5" x14ac:dyDescent="0.25">
      <c r="A223" s="4">
        <v>219</v>
      </c>
      <c r="B223" s="52" t="s">
        <v>87</v>
      </c>
      <c r="C223" s="45"/>
      <c r="D223" s="52" t="s">
        <v>75</v>
      </c>
      <c r="E223" s="46">
        <v>6</v>
      </c>
      <c r="F223" s="52" t="s">
        <v>76</v>
      </c>
      <c r="G223" s="41">
        <v>10</v>
      </c>
      <c r="H223" s="115"/>
      <c r="I223" s="41">
        <v>6</v>
      </c>
      <c r="J223" s="115"/>
      <c r="K223" s="85">
        <v>1.59</v>
      </c>
      <c r="L223" s="41">
        <f>IF(K223&lt;&gt;"",INT(K223)*60+(K223-INT(K223))*100,"")</f>
        <v>119</v>
      </c>
      <c r="M223" s="24">
        <f>IF(G223&lt;&gt;"",(25*G223)/MAX(G$5:G$266),"")</f>
        <v>10</v>
      </c>
      <c r="N223" s="24">
        <f>IF(I223&lt;&gt;"",IF(I223=0,0,(10*I223)/MAX(I$5:I$266)),"")</f>
        <v>6</v>
      </c>
      <c r="O223" s="24">
        <f>IF(L223&lt;&gt;"",60/(MAX(L$5:L$266)-SMALL(L$5:L$266,COUNTIF(L$5:L$266,"&lt;=0")+1))*(MAX(L$5:L$266)-L223),"0")</f>
        <v>57.58620689655173</v>
      </c>
      <c r="P223" s="24">
        <f>M223+N223+O223</f>
        <v>73.58620689655173</v>
      </c>
      <c r="Q223" s="17"/>
      <c r="R223" s="42"/>
      <c r="S223" s="38"/>
      <c r="T223" s="23"/>
    </row>
    <row r="224" spans="1:20" ht="31.5" x14ac:dyDescent="0.25">
      <c r="A224" s="1">
        <v>220</v>
      </c>
      <c r="B224" s="65" t="s">
        <v>1081</v>
      </c>
      <c r="C224" s="43"/>
      <c r="D224" s="65" t="s">
        <v>1043</v>
      </c>
      <c r="E224" s="67">
        <v>5</v>
      </c>
      <c r="F224" s="65" t="s">
        <v>1044</v>
      </c>
      <c r="G224" s="85">
        <v>5</v>
      </c>
      <c r="H224" s="115"/>
      <c r="I224" s="85">
        <v>9.6</v>
      </c>
      <c r="J224" s="115"/>
      <c r="K224" s="85">
        <v>1.08</v>
      </c>
      <c r="L224" s="41">
        <f>IF(K224&lt;&gt;"",INT(K224)*60+(K224-INT(K224))*100,"")</f>
        <v>68</v>
      </c>
      <c r="M224" s="24">
        <f>IF(G224&lt;&gt;"",(25*G224)/MAX(G$5:G$266),"")</f>
        <v>5</v>
      </c>
      <c r="N224" s="24">
        <f>IF(I224&lt;&gt;"",IF(I224=0,0,(10*I224)/MAX(I$5:I$266)),"")</f>
        <v>9.6</v>
      </c>
      <c r="O224" s="24">
        <f>IF(L224&lt;&gt;"",60/(MAX(L$5:L$266)-SMALL(L$5:L$266,COUNTIF(L$5:L$266,"&lt;=0")+1))*(MAX(L$5:L$266)-L224),"0")</f>
        <v>58.938992042440319</v>
      </c>
      <c r="P224" s="24">
        <f>M224+N224+O224</f>
        <v>73.538992042440313</v>
      </c>
      <c r="Q224" s="17"/>
      <c r="R224" s="42"/>
      <c r="S224" s="38"/>
      <c r="T224" s="23"/>
    </row>
    <row r="225" spans="1:20" ht="31.5" x14ac:dyDescent="0.25">
      <c r="A225" s="4">
        <v>221</v>
      </c>
      <c r="B225" s="61" t="s">
        <v>372</v>
      </c>
      <c r="C225" s="99"/>
      <c r="D225" s="52" t="s">
        <v>365</v>
      </c>
      <c r="E225" s="46">
        <v>6</v>
      </c>
      <c r="F225" s="52" t="s">
        <v>373</v>
      </c>
      <c r="G225" s="28">
        <v>8</v>
      </c>
      <c r="H225" s="115"/>
      <c r="I225" s="49">
        <v>7.1</v>
      </c>
      <c r="J225" s="115"/>
      <c r="K225" s="46">
        <v>1.36</v>
      </c>
      <c r="L225" s="41">
        <f>IF(K225&lt;&gt;"",INT(K225)*60+(K225-INT(K225))*100,"")</f>
        <v>96</v>
      </c>
      <c r="M225" s="24">
        <f>IF(G225&lt;&gt;"",(25*G225)/MAX(G$5:G$266),"")</f>
        <v>8</v>
      </c>
      <c r="N225" s="24">
        <f>IF(I225&lt;&gt;"",IF(I225=0,0,(10*I225)/MAX(I$5:I$266)),"")</f>
        <v>7.1</v>
      </c>
      <c r="O225" s="24">
        <f>IF(L225&lt;&gt;"",60/(MAX(L$5:L$266)-SMALL(L$5:L$266,COUNTIF(L$5:L$266,"&lt;=0")+1))*(MAX(L$5:L$266)-L225),"0")</f>
        <v>58.196286472148543</v>
      </c>
      <c r="P225" s="24">
        <f>M225+N225+O225</f>
        <v>73.296286472148537</v>
      </c>
      <c r="Q225" s="17"/>
      <c r="R225" s="42"/>
      <c r="S225" s="38"/>
      <c r="T225" s="23"/>
    </row>
    <row r="226" spans="1:20" ht="63" x14ac:dyDescent="0.25">
      <c r="A226" s="1">
        <v>222</v>
      </c>
      <c r="B226" s="57" t="s">
        <v>1414</v>
      </c>
      <c r="C226" s="119"/>
      <c r="D226" s="52" t="s">
        <v>1413</v>
      </c>
      <c r="E226" s="46">
        <v>6</v>
      </c>
      <c r="F226" s="52" t="s">
        <v>1406</v>
      </c>
      <c r="G226" s="38">
        <v>8</v>
      </c>
      <c r="I226" s="85">
        <v>6</v>
      </c>
      <c r="K226" s="67">
        <v>0.56999999999999995</v>
      </c>
      <c r="L226" s="41">
        <f>IF(K226&lt;&gt;"",INT(K226)*60+(K226-INT(K226))*100,"")</f>
        <v>56.999999999999993</v>
      </c>
      <c r="M226" s="24">
        <f>IF(G226&lt;&gt;"",(25*G226)/MAX(G$5:G$266),"")</f>
        <v>8</v>
      </c>
      <c r="N226" s="24">
        <f>IF(I226&lt;&gt;"",IF(I226=0,0,(10*I226)/MAX(I$5:I$266)),"")</f>
        <v>6</v>
      </c>
      <c r="O226" s="24">
        <f>IF(L226&lt;&gt;"",60/(MAX(L$5:L$266)-SMALL(L$5:L$266,COUNTIF(L$5:L$266,"&lt;=0")+1))*(MAX(L$5:L$266)-L226),"0")</f>
        <v>59.230769230769234</v>
      </c>
      <c r="P226" s="24">
        <f>M226+N226+O226</f>
        <v>73.230769230769226</v>
      </c>
      <c r="Q226" s="17"/>
      <c r="R226" s="42"/>
      <c r="S226" s="38"/>
      <c r="T226" s="23"/>
    </row>
    <row r="227" spans="1:20" ht="31.5" x14ac:dyDescent="0.25">
      <c r="A227" s="1">
        <v>223</v>
      </c>
      <c r="B227" s="52" t="s">
        <v>418</v>
      </c>
      <c r="C227" s="45"/>
      <c r="D227" s="52" t="s">
        <v>408</v>
      </c>
      <c r="E227" s="46">
        <v>5</v>
      </c>
      <c r="F227" s="52" t="s">
        <v>412</v>
      </c>
      <c r="G227" s="85">
        <v>10</v>
      </c>
      <c r="H227" s="115"/>
      <c r="I227" s="85">
        <v>4</v>
      </c>
      <c r="J227" s="115"/>
      <c r="K227" s="85">
        <v>0.59</v>
      </c>
      <c r="L227" s="41">
        <f>IF(K227&lt;&gt;"",INT(K227)*60+(K227-INT(K227))*100,"")</f>
        <v>59</v>
      </c>
      <c r="M227" s="24">
        <f>IF(G227&lt;&gt;"",(25*G227)/MAX(G$5:G$266),"")</f>
        <v>10</v>
      </c>
      <c r="N227" s="24">
        <f>IF(I227&lt;&gt;"",IF(I227=0,0,(10*I227)/MAX(I$5:I$266)),"")</f>
        <v>4</v>
      </c>
      <c r="O227" s="24">
        <f>IF(L227&lt;&gt;"",60/(MAX(L$5:L$266)-SMALL(L$5:L$266,COUNTIF(L$5:L$266,"&lt;=0")+1))*(MAX(L$5:L$266)-L227),"0")</f>
        <v>59.177718832891252</v>
      </c>
      <c r="P227" s="24">
        <f>M227+N227+O227</f>
        <v>73.177718832891259</v>
      </c>
      <c r="Q227" s="17"/>
      <c r="R227" s="42"/>
      <c r="S227" s="38"/>
      <c r="T227" s="23"/>
    </row>
    <row r="228" spans="1:20" ht="31.5" x14ac:dyDescent="0.25">
      <c r="A228" s="4">
        <v>224</v>
      </c>
      <c r="B228" s="52" t="s">
        <v>1432</v>
      </c>
      <c r="C228" s="45"/>
      <c r="D228" s="52" t="s">
        <v>1433</v>
      </c>
      <c r="E228" s="46">
        <v>6</v>
      </c>
      <c r="F228" s="52" t="s">
        <v>62</v>
      </c>
      <c r="G228" s="11">
        <v>8</v>
      </c>
      <c r="H228" s="115"/>
      <c r="I228" s="11">
        <v>6</v>
      </c>
      <c r="J228" s="115"/>
      <c r="K228" s="85">
        <v>1.1200000000000001</v>
      </c>
      <c r="L228" s="41">
        <f>IF(K228&lt;&gt;"",INT(K228)*60+(K228-INT(K228))*100,"")</f>
        <v>72.000000000000014</v>
      </c>
      <c r="M228" s="24">
        <f>IF(G228&lt;&gt;"",(25*G228)/MAX(G$5:G$266),"")</f>
        <v>8</v>
      </c>
      <c r="N228" s="24">
        <f>IF(I228&lt;&gt;"",IF(I228=0,0,(10*I228)/MAX(I$5:I$266)),"")</f>
        <v>6</v>
      </c>
      <c r="O228" s="24">
        <f>IF(L228&lt;&gt;"",60/(MAX(L$5:L$266)-SMALL(L$5:L$266,COUNTIF(L$5:L$266,"&lt;=0")+1))*(MAX(L$5:L$266)-L228),"0")</f>
        <v>58.832891246684355</v>
      </c>
      <c r="P228" s="24">
        <f>M228+N228+O228</f>
        <v>72.832891246684355</v>
      </c>
      <c r="Q228" s="17"/>
      <c r="R228" s="42"/>
      <c r="S228" s="38"/>
      <c r="T228" s="23"/>
    </row>
    <row r="229" spans="1:20" ht="31.5" x14ac:dyDescent="0.25">
      <c r="A229" s="1">
        <v>225</v>
      </c>
      <c r="B229" s="51" t="s">
        <v>692</v>
      </c>
      <c r="C229" s="48"/>
      <c r="D229" s="52" t="s">
        <v>671</v>
      </c>
      <c r="E229" s="49"/>
      <c r="F229" s="52" t="s">
        <v>672</v>
      </c>
      <c r="G229" s="85">
        <v>11</v>
      </c>
      <c r="H229" s="114"/>
      <c r="I229" s="85">
        <v>4</v>
      </c>
      <c r="J229" s="114"/>
      <c r="K229" s="85">
        <v>1.52</v>
      </c>
      <c r="L229" s="41">
        <f>IF(K229&lt;&gt;"",INT(K229)*60+(K229-INT(K229))*100,"")</f>
        <v>112</v>
      </c>
      <c r="M229" s="24">
        <f>IF(G229&lt;&gt;"",(25*G229)/MAX(G$5:G$266),"")</f>
        <v>11</v>
      </c>
      <c r="N229" s="24">
        <f>IF(I229&lt;&gt;"",IF(I229=0,0,(10*I229)/MAX(I$5:I$266)),"")</f>
        <v>4</v>
      </c>
      <c r="O229" s="24">
        <f>IF(L229&lt;&gt;"",60/(MAX(L$5:L$266)-SMALL(L$5:L$266,COUNTIF(L$5:L$266,"&lt;=0")+1))*(MAX(L$5:L$266)-L229),"0")</f>
        <v>57.771883289124673</v>
      </c>
      <c r="P229" s="24">
        <f>M229+N229+O229</f>
        <v>72.771883289124673</v>
      </c>
      <c r="Q229" s="17"/>
      <c r="R229" s="42"/>
      <c r="S229" s="38"/>
      <c r="T229" s="23"/>
    </row>
    <row r="230" spans="1:20" ht="31.5" x14ac:dyDescent="0.25">
      <c r="A230" s="1">
        <v>226</v>
      </c>
      <c r="B230" s="50" t="s">
        <v>419</v>
      </c>
      <c r="C230" s="48"/>
      <c r="D230" s="52" t="s">
        <v>408</v>
      </c>
      <c r="E230" s="46">
        <v>5</v>
      </c>
      <c r="F230" s="52" t="s">
        <v>412</v>
      </c>
      <c r="G230" s="85">
        <v>10</v>
      </c>
      <c r="H230" s="115"/>
      <c r="I230" s="85">
        <v>4</v>
      </c>
      <c r="J230" s="115"/>
      <c r="K230" s="85">
        <v>1.1599999999999999</v>
      </c>
      <c r="L230" s="41">
        <f>IF(K230&lt;&gt;"",INT(K230)*60+(K230-INT(K230))*100,"")</f>
        <v>76</v>
      </c>
      <c r="M230" s="24">
        <f>IF(G230&lt;&gt;"",(25*G230)/MAX(G$5:G$266),"")</f>
        <v>10</v>
      </c>
      <c r="N230" s="24">
        <f>IF(I230&lt;&gt;"",IF(I230=0,0,(10*I230)/MAX(I$5:I$266)),"")</f>
        <v>4</v>
      </c>
      <c r="O230" s="24">
        <f>IF(L230&lt;&gt;"",60/(MAX(L$5:L$266)-SMALL(L$5:L$266,COUNTIF(L$5:L$266,"&lt;=0")+1))*(MAX(L$5:L$266)-L230),"0")</f>
        <v>58.726790450928384</v>
      </c>
      <c r="P230" s="24">
        <f>M230+N230+O230</f>
        <v>72.726790450928377</v>
      </c>
      <c r="Q230" s="17"/>
      <c r="R230" s="42"/>
      <c r="S230" s="38"/>
      <c r="T230" s="23"/>
    </row>
    <row r="231" spans="1:20" ht="31.5" x14ac:dyDescent="0.25">
      <c r="A231" s="4">
        <v>227</v>
      </c>
      <c r="B231" s="57" t="s">
        <v>1431</v>
      </c>
      <c r="C231" s="92"/>
      <c r="D231" s="57" t="s">
        <v>1433</v>
      </c>
      <c r="E231" s="89">
        <v>6</v>
      </c>
      <c r="F231" s="120" t="s">
        <v>62</v>
      </c>
      <c r="G231" s="41">
        <v>9</v>
      </c>
      <c r="H231" s="115"/>
      <c r="I231" s="41">
        <v>4</v>
      </c>
      <c r="J231" s="115"/>
      <c r="K231" s="41">
        <v>0.56999999999999995</v>
      </c>
      <c r="L231" s="41">
        <f>IF(K231&lt;&gt;"",INT(K231)*60+(K231-INT(K231))*100,"")</f>
        <v>56.999999999999993</v>
      </c>
      <c r="M231" s="24">
        <f>IF(G231&lt;&gt;"",(25*G231)/MAX(G$5:G$266),"")</f>
        <v>9</v>
      </c>
      <c r="N231" s="24">
        <f>IF(I231&lt;&gt;"",IF(I231=0,0,(10*I231)/MAX(I$5:I$266)),"")</f>
        <v>4</v>
      </c>
      <c r="O231" s="24">
        <f>IF(L231&lt;&gt;"",60/(MAX(L$5:L$266)-SMALL(L$5:L$266,COUNTIF(L$5:L$266,"&lt;=0")+1))*(MAX(L$5:L$266)-L231),"0")</f>
        <v>59.230769230769234</v>
      </c>
      <c r="P231" s="24">
        <f>M231+N231+O231</f>
        <v>72.230769230769226</v>
      </c>
      <c r="Q231" s="17"/>
      <c r="R231" s="42"/>
      <c r="S231" s="38"/>
      <c r="T231" s="23"/>
    </row>
    <row r="232" spans="1:20" ht="31.5" x14ac:dyDescent="0.25">
      <c r="A232" s="4">
        <v>228</v>
      </c>
      <c r="B232" s="52" t="s">
        <v>369</v>
      </c>
      <c r="C232" s="107"/>
      <c r="D232" s="52" t="s">
        <v>365</v>
      </c>
      <c r="E232" s="121">
        <v>6</v>
      </c>
      <c r="F232" s="70" t="s">
        <v>373</v>
      </c>
      <c r="G232" s="41">
        <v>6</v>
      </c>
      <c r="H232" s="115"/>
      <c r="I232" s="49">
        <v>7.8</v>
      </c>
      <c r="J232" s="115"/>
      <c r="K232" s="46">
        <v>1.31</v>
      </c>
      <c r="L232" s="41">
        <f>IF(K232&lt;&gt;"",INT(K232)*60+(K232-INT(K232))*100,"")</f>
        <v>91</v>
      </c>
      <c r="M232" s="24">
        <f>IF(G232&lt;&gt;"",(25*G232)/MAX(G$5:G$266),"")</f>
        <v>6</v>
      </c>
      <c r="N232" s="24">
        <f>IF(I232&lt;&gt;"",IF(I232=0,0,(10*I232)/MAX(I$5:I$266)),"")</f>
        <v>7.8</v>
      </c>
      <c r="O232" s="24">
        <f>IF(L232&lt;&gt;"",60/(MAX(L$5:L$266)-SMALL(L$5:L$266,COUNTIF(L$5:L$266,"&lt;=0")+1))*(MAX(L$5:L$266)-L232),"0")</f>
        <v>58.328912466843505</v>
      </c>
      <c r="P232" s="24">
        <f>M232+N232+O232</f>
        <v>72.128912466843502</v>
      </c>
      <c r="Q232" s="17"/>
      <c r="R232" s="42"/>
      <c r="S232" s="38"/>
      <c r="T232" s="23"/>
    </row>
    <row r="233" spans="1:20" ht="31.5" x14ac:dyDescent="0.25">
      <c r="A233" s="1">
        <v>229</v>
      </c>
      <c r="B233" s="50" t="s">
        <v>630</v>
      </c>
      <c r="C233" s="48"/>
      <c r="D233" s="50" t="s">
        <v>616</v>
      </c>
      <c r="E233" s="49">
        <v>6</v>
      </c>
      <c r="F233" s="122" t="s">
        <v>617</v>
      </c>
      <c r="G233" s="85">
        <v>12</v>
      </c>
      <c r="H233" s="115"/>
      <c r="I233" s="41">
        <v>4</v>
      </c>
      <c r="J233" s="115"/>
      <c r="K233" s="85">
        <v>2.56</v>
      </c>
      <c r="L233" s="41">
        <f>IF(K233&lt;&gt;"",INT(K233)*60+(K233-INT(K233))*100,"")</f>
        <v>176</v>
      </c>
      <c r="M233" s="24">
        <f>IF(G233&lt;&gt;"",(25*G233)/MAX(G$5:G$266),"")</f>
        <v>12</v>
      </c>
      <c r="N233" s="24">
        <f>IF(I233&lt;&gt;"",IF(I233=0,0,(10*I233)/MAX(I$5:I$266)),"")</f>
        <v>4</v>
      </c>
      <c r="O233" s="24">
        <f>IF(L233&lt;&gt;"",60/(MAX(L$5:L$266)-SMALL(L$5:L$266,COUNTIF(L$5:L$266,"&lt;=0")+1))*(MAX(L$5:L$266)-L233),"0")</f>
        <v>56.07427055702918</v>
      </c>
      <c r="P233" s="24">
        <f>M233+N233+O233</f>
        <v>72.07427055702918</v>
      </c>
      <c r="Q233" s="17"/>
      <c r="R233" s="42"/>
      <c r="S233" s="38"/>
      <c r="T233" s="23"/>
    </row>
    <row r="234" spans="1:20" ht="31.5" x14ac:dyDescent="0.25">
      <c r="A234" s="1">
        <v>230</v>
      </c>
      <c r="B234" s="57" t="s">
        <v>577</v>
      </c>
      <c r="C234" s="45"/>
      <c r="D234" s="52" t="s">
        <v>578</v>
      </c>
      <c r="E234" s="46">
        <v>5</v>
      </c>
      <c r="F234" s="70" t="s">
        <v>579</v>
      </c>
      <c r="G234" s="85">
        <v>15</v>
      </c>
      <c r="H234" s="115"/>
      <c r="I234" s="41">
        <v>0</v>
      </c>
      <c r="J234" s="115"/>
      <c r="K234" s="41">
        <v>1.8</v>
      </c>
      <c r="L234" s="41">
        <f>IF(K234&lt;&gt;"",INT(K234)*60+(K234-INT(K234))*100,"")</f>
        <v>140</v>
      </c>
      <c r="M234" s="24">
        <f>IF(G234&lt;&gt;"",(25*G234)/MAX(G$5:G$266),"")</f>
        <v>15</v>
      </c>
      <c r="N234" s="24">
        <f>IF(I234&lt;&gt;"",IF(I234=0,0,(10*I234)/MAX(I$5:I$266)),"")</f>
        <v>0</v>
      </c>
      <c r="O234" s="24">
        <f>IF(L234&lt;&gt;"",60/(MAX(L$5:L$266)-SMALL(L$5:L$266,COUNTIF(L$5:L$266,"&lt;=0")+1))*(MAX(L$5:L$266)-L234),"0")</f>
        <v>57.029177718832891</v>
      </c>
      <c r="P234" s="24">
        <f>M234+N234+O234</f>
        <v>72.029177718832898</v>
      </c>
      <c r="Q234" s="17"/>
      <c r="R234" s="42"/>
      <c r="S234" s="38"/>
      <c r="T234" s="23"/>
    </row>
    <row r="235" spans="1:20" ht="31.5" x14ac:dyDescent="0.25">
      <c r="A235" s="1">
        <v>231</v>
      </c>
      <c r="B235" s="57" t="s">
        <v>580</v>
      </c>
      <c r="C235" s="45"/>
      <c r="D235" s="52" t="s">
        <v>578</v>
      </c>
      <c r="E235" s="46">
        <v>5</v>
      </c>
      <c r="F235" s="70" t="s">
        <v>579</v>
      </c>
      <c r="G235" s="85">
        <v>15</v>
      </c>
      <c r="H235" s="115"/>
      <c r="I235" s="41">
        <v>0</v>
      </c>
      <c r="J235" s="115"/>
      <c r="K235" s="41">
        <v>1.8</v>
      </c>
      <c r="L235" s="41">
        <f>IF(K235&lt;&gt;"",INT(K235)*60+(K235-INT(K235))*100,"")</f>
        <v>140</v>
      </c>
      <c r="M235" s="24">
        <f>IF(G235&lt;&gt;"",(25*G235)/MAX(G$5:G$266),"")</f>
        <v>15</v>
      </c>
      <c r="N235" s="24">
        <f>IF(I235&lt;&gt;"",IF(I235=0,0,(10*I235)/MAX(I$5:I$266)),"")</f>
        <v>0</v>
      </c>
      <c r="O235" s="24">
        <f>IF(L235&lt;&gt;"",60/(MAX(L$5:L$266)-SMALL(L$5:L$266,COUNTIF(L$5:L$266,"&lt;=0")+1))*(MAX(L$5:L$266)-L235),"0")</f>
        <v>57.029177718832891</v>
      </c>
      <c r="P235" s="24">
        <f>M235+N235+O235</f>
        <v>72.029177718832898</v>
      </c>
      <c r="Q235" s="17"/>
      <c r="R235" s="42"/>
      <c r="S235" s="38"/>
      <c r="T235" s="23"/>
    </row>
    <row r="236" spans="1:20" ht="31.5" x14ac:dyDescent="0.25">
      <c r="A236" s="1">
        <v>232</v>
      </c>
      <c r="B236" s="52" t="s">
        <v>581</v>
      </c>
      <c r="C236" s="45"/>
      <c r="D236" s="52" t="s">
        <v>578</v>
      </c>
      <c r="E236" s="46">
        <v>6</v>
      </c>
      <c r="F236" s="70" t="s">
        <v>579</v>
      </c>
      <c r="G236" s="85">
        <v>15</v>
      </c>
      <c r="H236" s="115"/>
      <c r="I236" s="41">
        <v>0</v>
      </c>
      <c r="J236" s="115"/>
      <c r="K236" s="41">
        <v>1.8</v>
      </c>
      <c r="L236" s="41">
        <f>IF(K236&lt;&gt;"",INT(K236)*60+(K236-INT(K236))*100,"")</f>
        <v>140</v>
      </c>
      <c r="M236" s="24">
        <f>IF(G236&lt;&gt;"",(25*G236)/MAX(G$5:G$266),"")</f>
        <v>15</v>
      </c>
      <c r="N236" s="24">
        <f>IF(I236&lt;&gt;"",IF(I236=0,0,(10*I236)/MAX(I$5:I$266)),"")</f>
        <v>0</v>
      </c>
      <c r="O236" s="24">
        <f>IF(L236&lt;&gt;"",60/(MAX(L$5:L$266)-SMALL(L$5:L$266,COUNTIF(L$5:L$266,"&lt;=0")+1))*(MAX(L$5:L$266)-L236),"0")</f>
        <v>57.029177718832891</v>
      </c>
      <c r="P236" s="24">
        <f>M236+N236+O236</f>
        <v>72.029177718832898</v>
      </c>
      <c r="Q236" s="17"/>
      <c r="R236" s="42"/>
      <c r="S236" s="38"/>
      <c r="T236" s="23"/>
    </row>
    <row r="237" spans="1:20" ht="31.5" x14ac:dyDescent="0.25">
      <c r="A237" s="1">
        <v>233</v>
      </c>
      <c r="B237" s="50" t="s">
        <v>582</v>
      </c>
      <c r="C237" s="48"/>
      <c r="D237" s="50" t="s">
        <v>578</v>
      </c>
      <c r="E237" s="49">
        <v>6</v>
      </c>
      <c r="F237" s="122" t="s">
        <v>579</v>
      </c>
      <c r="G237" s="85">
        <v>15</v>
      </c>
      <c r="H237" s="115"/>
      <c r="I237" s="41">
        <v>0</v>
      </c>
      <c r="J237" s="115"/>
      <c r="K237" s="41">
        <v>1.8</v>
      </c>
      <c r="L237" s="41">
        <f>IF(K237&lt;&gt;"",INT(K237)*60+(K237-INT(K237))*100,"")</f>
        <v>140</v>
      </c>
      <c r="M237" s="24">
        <f>IF(G237&lt;&gt;"",(25*G237)/MAX(G$5:G$266),"")</f>
        <v>15</v>
      </c>
      <c r="N237" s="24">
        <f>IF(I237&lt;&gt;"",IF(I237=0,0,(10*I237)/MAX(I$5:I$266)),"")</f>
        <v>0</v>
      </c>
      <c r="O237" s="24">
        <f>IF(L237&lt;&gt;"",60/(MAX(L$5:L$266)-SMALL(L$5:L$266,COUNTIF(L$5:L$266,"&lt;=0")+1))*(MAX(L$5:L$266)-L237),"0")</f>
        <v>57.029177718832891</v>
      </c>
      <c r="P237" s="24">
        <f>M237+N237+O237</f>
        <v>72.029177718832898</v>
      </c>
      <c r="Q237" s="17"/>
      <c r="R237" s="42"/>
      <c r="S237" s="38"/>
      <c r="T237" s="23"/>
    </row>
    <row r="238" spans="1:20" ht="31.5" x14ac:dyDescent="0.25">
      <c r="A238" s="1">
        <v>234</v>
      </c>
      <c r="B238" s="57" t="s">
        <v>1444</v>
      </c>
      <c r="C238" s="45"/>
      <c r="D238" s="52" t="s">
        <v>989</v>
      </c>
      <c r="E238" s="46">
        <v>5</v>
      </c>
      <c r="F238" s="52" t="s">
        <v>988</v>
      </c>
      <c r="G238" s="85">
        <v>5</v>
      </c>
      <c r="I238" s="85">
        <v>8</v>
      </c>
      <c r="K238" s="85">
        <v>1.06</v>
      </c>
      <c r="L238" s="41">
        <f>IF(K238&lt;&gt;"",INT(K238)*60+(K238-INT(K238))*100,"")</f>
        <v>66</v>
      </c>
      <c r="M238" s="24">
        <f>IF(G238&lt;&gt;"",(25*G238)/MAX(G$5:G$266),"")</f>
        <v>5</v>
      </c>
      <c r="N238" s="24">
        <f>IF(I238&lt;&gt;"",IF(I238=0,0,(10*I238)/MAX(I$5:I$266)),"")</f>
        <v>8</v>
      </c>
      <c r="O238" s="24">
        <f>IF(L238&lt;&gt;"",60/(MAX(L$5:L$266)-SMALL(L$5:L$266,COUNTIF(L$5:L$266,"&lt;=0")+1))*(MAX(L$5:L$266)-L238),"0")</f>
        <v>58.992042440318308</v>
      </c>
      <c r="P238" s="24">
        <f>M238+N238+O238</f>
        <v>71.992042440318301</v>
      </c>
      <c r="Q238" s="17"/>
      <c r="R238" s="42"/>
      <c r="S238" s="38"/>
      <c r="T238" s="23"/>
    </row>
    <row r="239" spans="1:20" ht="31.5" x14ac:dyDescent="0.25">
      <c r="A239" s="1">
        <v>235</v>
      </c>
      <c r="B239" s="65" t="s">
        <v>1093</v>
      </c>
      <c r="C239" s="43"/>
      <c r="D239" s="65" t="s">
        <v>1043</v>
      </c>
      <c r="E239" s="67">
        <v>5</v>
      </c>
      <c r="F239" s="65" t="s">
        <v>1044</v>
      </c>
      <c r="G239" s="85">
        <v>6</v>
      </c>
      <c r="H239" s="115"/>
      <c r="I239" s="85">
        <v>9</v>
      </c>
      <c r="J239" s="115"/>
      <c r="K239" s="85">
        <v>2.2400000000000002</v>
      </c>
      <c r="L239" s="41">
        <f>IF(K239&lt;&gt;"",INT(K239)*60+(K239-INT(K239))*100,"")</f>
        <v>144.00000000000003</v>
      </c>
      <c r="M239" s="24">
        <f>IF(G239&lt;&gt;"",(25*G239)/MAX(G$5:G$266),"")</f>
        <v>6</v>
      </c>
      <c r="N239" s="24">
        <f>IF(I239&lt;&gt;"",IF(I239=0,0,(10*I239)/MAX(I$5:I$266)),"")</f>
        <v>9</v>
      </c>
      <c r="O239" s="24">
        <f>IF(L239&lt;&gt;"",60/(MAX(L$5:L$266)-SMALL(L$5:L$266,COUNTIF(L$5:L$266,"&lt;=0")+1))*(MAX(L$5:L$266)-L239),"0")</f>
        <v>56.923076923076927</v>
      </c>
      <c r="P239" s="24">
        <f>M239+N239+O239</f>
        <v>71.923076923076934</v>
      </c>
      <c r="Q239" s="17"/>
      <c r="R239" s="42"/>
      <c r="S239" s="38"/>
      <c r="T239" s="23"/>
    </row>
    <row r="240" spans="1:20" ht="31.5" x14ac:dyDescent="0.25">
      <c r="A240" s="1">
        <v>236</v>
      </c>
      <c r="B240" s="52" t="s">
        <v>422</v>
      </c>
      <c r="C240" s="45"/>
      <c r="D240" s="52" t="s">
        <v>408</v>
      </c>
      <c r="E240" s="46">
        <v>6</v>
      </c>
      <c r="F240" s="52" t="s">
        <v>415</v>
      </c>
      <c r="G240" s="85">
        <v>8</v>
      </c>
      <c r="H240" s="115"/>
      <c r="I240" s="85">
        <v>5</v>
      </c>
      <c r="J240" s="115"/>
      <c r="K240" s="85">
        <v>1.0900000000000001</v>
      </c>
      <c r="L240" s="41">
        <f>IF(K240&lt;&gt;"",INT(K240)*60+(K240-INT(K240))*100,"")</f>
        <v>69</v>
      </c>
      <c r="M240" s="24">
        <f>IF(G240&lt;&gt;"",(25*G240)/MAX(G$5:G$266),"")</f>
        <v>8</v>
      </c>
      <c r="N240" s="24">
        <f>IF(I240&lt;&gt;"",IF(I240=0,0,(10*I240)/MAX(I$5:I$266)),"")</f>
        <v>5</v>
      </c>
      <c r="O240" s="24">
        <f>IF(L240&lt;&gt;"",60/(MAX(L$5:L$266)-SMALL(L$5:L$266,COUNTIF(L$5:L$266,"&lt;=0")+1))*(MAX(L$5:L$266)-L240),"0")</f>
        <v>58.912466843501328</v>
      </c>
      <c r="P240" s="24">
        <f>M240+N240+O240</f>
        <v>71.912466843501335</v>
      </c>
      <c r="Q240" s="17"/>
      <c r="R240" s="42"/>
      <c r="S240" s="38"/>
      <c r="T240" s="23"/>
    </row>
    <row r="241" spans="1:20" ht="31.5" x14ac:dyDescent="0.25">
      <c r="A241" s="1">
        <v>237</v>
      </c>
      <c r="B241" s="52" t="s">
        <v>1335</v>
      </c>
      <c r="C241" s="45"/>
      <c r="D241" s="52" t="s">
        <v>1321</v>
      </c>
      <c r="E241" s="46">
        <v>5</v>
      </c>
      <c r="F241" s="52" t="s">
        <v>1325</v>
      </c>
      <c r="G241" s="85">
        <v>13</v>
      </c>
      <c r="I241" s="85">
        <v>2</v>
      </c>
      <c r="K241" s="85">
        <v>2.3199999999999998</v>
      </c>
      <c r="L241" s="41">
        <f>IF(K241&lt;&gt;"",INT(K241)*60+(K241-INT(K241))*100,"")</f>
        <v>152</v>
      </c>
      <c r="M241" s="24">
        <f>IF(G241&lt;&gt;"",(25*G241)/MAX(G$5:G$266),"")</f>
        <v>13</v>
      </c>
      <c r="N241" s="24">
        <f>IF(I241&lt;&gt;"",IF(I241=0,0,(10*I241)/MAX(I$5:I$266)),"")</f>
        <v>2</v>
      </c>
      <c r="O241" s="24">
        <f>IF(L241&lt;&gt;"",60/(MAX(L$5:L$266)-SMALL(L$5:L$266,COUNTIF(L$5:L$266,"&lt;=0")+1))*(MAX(L$5:L$266)-L241),"0")</f>
        <v>56.710875331564992</v>
      </c>
      <c r="P241" s="24">
        <f>M241+N241+O241</f>
        <v>71.710875331564992</v>
      </c>
      <c r="Q241" s="17"/>
      <c r="R241" s="42"/>
      <c r="S241" s="38"/>
      <c r="T241" s="23"/>
    </row>
    <row r="242" spans="1:20" ht="31.5" x14ac:dyDescent="0.25">
      <c r="A242" s="1">
        <v>238</v>
      </c>
      <c r="B242" s="52" t="s">
        <v>421</v>
      </c>
      <c r="C242" s="45"/>
      <c r="D242" s="52" t="s">
        <v>408</v>
      </c>
      <c r="E242" s="46">
        <v>6</v>
      </c>
      <c r="F242" s="52" t="s">
        <v>415</v>
      </c>
      <c r="G242" s="85">
        <v>10</v>
      </c>
      <c r="H242" s="115"/>
      <c r="I242" s="85">
        <v>3</v>
      </c>
      <c r="J242" s="115"/>
      <c r="K242" s="85">
        <v>1.33</v>
      </c>
      <c r="L242" s="41">
        <f>IF(K242&lt;&gt;"",INT(K242)*60+(K242-INT(K242))*100,"")</f>
        <v>93</v>
      </c>
      <c r="M242" s="24">
        <f>IF(G242&lt;&gt;"",(25*G242)/MAX(G$5:G$266),"")</f>
        <v>10</v>
      </c>
      <c r="N242" s="24">
        <f>IF(I242&lt;&gt;"",IF(I242=0,0,(10*I242)/MAX(I$5:I$266)),"")</f>
        <v>3</v>
      </c>
      <c r="O242" s="24">
        <f>IF(L242&lt;&gt;"",60/(MAX(L$5:L$266)-SMALL(L$5:L$266,COUNTIF(L$5:L$266,"&lt;=0")+1))*(MAX(L$5:L$266)-L242),"0")</f>
        <v>58.275862068965523</v>
      </c>
      <c r="P242" s="24">
        <f>M242+N242+O242</f>
        <v>71.275862068965523</v>
      </c>
      <c r="Q242" s="17"/>
      <c r="R242" s="42"/>
      <c r="S242" s="38"/>
      <c r="T242" s="23"/>
    </row>
    <row r="243" spans="1:20" ht="31.5" x14ac:dyDescent="0.25">
      <c r="A243" s="84">
        <v>239</v>
      </c>
      <c r="B243" s="57" t="s">
        <v>597</v>
      </c>
      <c r="C243" s="45"/>
      <c r="D243" s="52" t="s">
        <v>591</v>
      </c>
      <c r="E243" s="46">
        <v>5</v>
      </c>
      <c r="F243" s="52" t="s">
        <v>592</v>
      </c>
      <c r="G243" s="85">
        <v>7</v>
      </c>
      <c r="H243" s="115"/>
      <c r="I243" s="41">
        <v>5.9</v>
      </c>
      <c r="J243" s="115"/>
      <c r="K243" s="85">
        <v>1.31</v>
      </c>
      <c r="L243" s="41">
        <f>IF(K243&lt;&gt;"",INT(K243)*60+(K243-INT(K243))*100,"")</f>
        <v>91</v>
      </c>
      <c r="M243" s="24">
        <f>IF(G243&lt;&gt;"",(25*G243)/MAX(G$5:G$266),"")</f>
        <v>7</v>
      </c>
      <c r="N243" s="24">
        <f>IF(I243&lt;&gt;"",IF(I243=0,0,(10*I243)/MAX(I$5:I$266)),"")</f>
        <v>5.9</v>
      </c>
      <c r="O243" s="24">
        <f>IF(L243&lt;&gt;"",60/(MAX(L$5:L$266)-SMALL(L$5:L$266,COUNTIF(L$5:L$266,"&lt;=0")+1))*(MAX(L$5:L$266)-L243),"0")</f>
        <v>58.328912466843505</v>
      </c>
      <c r="P243" s="24">
        <f>M243+N243+O243</f>
        <v>71.228912466843511</v>
      </c>
      <c r="Q243" s="17"/>
      <c r="R243" s="42"/>
      <c r="S243" s="38"/>
      <c r="T243" s="23"/>
    </row>
    <row r="244" spans="1:20" ht="31.5" x14ac:dyDescent="0.25">
      <c r="A244" s="4">
        <v>240</v>
      </c>
      <c r="B244" s="52" t="s">
        <v>368</v>
      </c>
      <c r="C244" s="107"/>
      <c r="D244" s="52" t="s">
        <v>365</v>
      </c>
      <c r="E244" s="108">
        <v>6</v>
      </c>
      <c r="F244" s="52" t="s">
        <v>373</v>
      </c>
      <c r="G244" s="41">
        <v>5</v>
      </c>
      <c r="H244" s="115"/>
      <c r="I244" s="49">
        <v>7.3</v>
      </c>
      <c r="J244" s="115"/>
      <c r="K244" s="46">
        <v>1.25</v>
      </c>
      <c r="L244" s="41">
        <f>IF(K244&lt;&gt;"",INT(K244)*60+(K244-INT(K244))*100,"")</f>
        <v>85</v>
      </c>
      <c r="M244" s="24">
        <f>IF(G244&lt;&gt;"",(25*G244)/MAX(G$5:G$266),"")</f>
        <v>5</v>
      </c>
      <c r="N244" s="24">
        <f>IF(I244&lt;&gt;"",IF(I244=0,0,(10*I244)/MAX(I$5:I$266)),"")</f>
        <v>7.3</v>
      </c>
      <c r="O244" s="24">
        <f>IF(L244&lt;&gt;"",60/(MAX(L$5:L$266)-SMALL(L$5:L$266,COUNTIF(L$5:L$266,"&lt;=0")+1))*(MAX(L$5:L$266)-L244),"0")</f>
        <v>58.488063660477458</v>
      </c>
      <c r="P244" s="24">
        <f>M244+N244+O244</f>
        <v>70.788063660477462</v>
      </c>
      <c r="Q244" s="17"/>
      <c r="R244" s="42"/>
      <c r="S244" s="38"/>
      <c r="T244" s="23"/>
    </row>
    <row r="245" spans="1:20" ht="31.5" x14ac:dyDescent="0.25">
      <c r="A245" s="1">
        <v>241</v>
      </c>
      <c r="B245" s="50" t="s">
        <v>429</v>
      </c>
      <c r="C245" s="48"/>
      <c r="D245" s="52" t="s">
        <v>408</v>
      </c>
      <c r="E245" s="49">
        <v>6</v>
      </c>
      <c r="F245" s="52" t="s">
        <v>415</v>
      </c>
      <c r="G245" s="85">
        <v>7</v>
      </c>
      <c r="H245" s="115"/>
      <c r="I245" s="85">
        <v>5</v>
      </c>
      <c r="J245" s="115"/>
      <c r="K245" s="85">
        <v>1.1399999999999999</v>
      </c>
      <c r="L245" s="41">
        <f>IF(K245&lt;&gt;"",INT(K245)*60+(K245-INT(K245))*100,"")</f>
        <v>73.999999999999986</v>
      </c>
      <c r="M245" s="24">
        <f>IF(G245&lt;&gt;"",(25*G245)/MAX(G$5:G$266),"")</f>
        <v>7</v>
      </c>
      <c r="N245" s="24">
        <f>IF(I245&lt;&gt;"",IF(I245=0,0,(10*I245)/MAX(I$5:I$266)),"")</f>
        <v>5</v>
      </c>
      <c r="O245" s="24">
        <f>IF(L245&lt;&gt;"",60/(MAX(L$5:L$266)-SMALL(L$5:L$266,COUNTIF(L$5:L$266,"&lt;=0")+1))*(MAX(L$5:L$266)-L245),"0")</f>
        <v>58.779840848806366</v>
      </c>
      <c r="P245" s="24">
        <f>M245+N245+O245</f>
        <v>70.779840848806373</v>
      </c>
      <c r="Q245" s="17"/>
      <c r="R245" s="42"/>
      <c r="S245" s="38"/>
      <c r="T245" s="23"/>
    </row>
    <row r="246" spans="1:20" ht="31.5" x14ac:dyDescent="0.25">
      <c r="A246" s="1">
        <v>242</v>
      </c>
      <c r="B246" s="50" t="s">
        <v>862</v>
      </c>
      <c r="C246" s="45"/>
      <c r="D246" s="52" t="s">
        <v>861</v>
      </c>
      <c r="E246" s="46">
        <v>6</v>
      </c>
      <c r="F246" s="52" t="s">
        <v>859</v>
      </c>
      <c r="G246" s="85">
        <v>5</v>
      </c>
      <c r="I246" s="85">
        <v>8</v>
      </c>
      <c r="K246" s="85">
        <v>2.02</v>
      </c>
      <c r="L246" s="41">
        <f>IF(K246&lt;&gt;"",INT(K246)*60+(K246-INT(K246))*100,"")</f>
        <v>122</v>
      </c>
      <c r="M246" s="24">
        <f>IF(G246&lt;&gt;"",(25*G246)/MAX(G$5:G$266),"")</f>
        <v>5</v>
      </c>
      <c r="N246" s="24">
        <f>IF(I246&lt;&gt;"",IF(I246=0,0,(10*I246)/MAX(I$5:I$266)),"")</f>
        <v>8</v>
      </c>
      <c r="O246" s="24">
        <f>IF(L246&lt;&gt;"",60/(MAX(L$5:L$266)-SMALL(L$5:L$266,COUNTIF(L$5:L$266,"&lt;=0")+1))*(MAX(L$5:L$266)-L246),"0")</f>
        <v>57.50663129973475</v>
      </c>
      <c r="P246" s="24">
        <f>M246+N246+O246</f>
        <v>70.50663129973475</v>
      </c>
      <c r="Q246" s="17"/>
      <c r="R246" s="42"/>
      <c r="S246" s="38"/>
      <c r="T246" s="23"/>
    </row>
    <row r="247" spans="1:20" ht="31.5" x14ac:dyDescent="0.25">
      <c r="A247" s="1">
        <v>243</v>
      </c>
      <c r="B247" s="65" t="s">
        <v>1083</v>
      </c>
      <c r="C247" s="43"/>
      <c r="D247" s="65" t="s">
        <v>1043</v>
      </c>
      <c r="E247" s="67">
        <v>5</v>
      </c>
      <c r="F247" s="65" t="s">
        <v>1044</v>
      </c>
      <c r="G247" s="85">
        <v>5</v>
      </c>
      <c r="H247" s="115"/>
      <c r="I247" s="85">
        <v>8</v>
      </c>
      <c r="J247" s="115"/>
      <c r="K247" s="85">
        <v>2.11</v>
      </c>
      <c r="L247" s="41">
        <f>IF(K247&lt;&gt;"",INT(K247)*60+(K247-INT(K247))*100,"")</f>
        <v>131</v>
      </c>
      <c r="M247" s="24">
        <f>IF(G247&lt;&gt;"",(25*G247)/MAX(G$5:G$266),"")</f>
        <v>5</v>
      </c>
      <c r="N247" s="24">
        <f>IF(I247&lt;&gt;"",IF(I247=0,0,(10*I247)/MAX(I$5:I$266)),"")</f>
        <v>8</v>
      </c>
      <c r="O247" s="24">
        <f>IF(L247&lt;&gt;"",60/(MAX(L$5:L$266)-SMALL(L$5:L$266,COUNTIF(L$5:L$266,"&lt;=0")+1))*(MAX(L$5:L$266)-L247),"0")</f>
        <v>57.267904509283824</v>
      </c>
      <c r="P247" s="24">
        <f>M247+N247+O247</f>
        <v>70.267904509283824</v>
      </c>
      <c r="Q247" s="17"/>
      <c r="R247" s="42"/>
      <c r="S247" s="38"/>
      <c r="T247" s="23"/>
    </row>
    <row r="248" spans="1:20" ht="31.5" x14ac:dyDescent="0.25">
      <c r="A248" s="123">
        <v>244</v>
      </c>
      <c r="B248" s="57" t="s">
        <v>79</v>
      </c>
      <c r="C248" s="45"/>
      <c r="D248" s="52" t="s">
        <v>80</v>
      </c>
      <c r="E248" s="46">
        <v>5</v>
      </c>
      <c r="F248" s="52" t="s">
        <v>76</v>
      </c>
      <c r="G248" s="41">
        <v>6</v>
      </c>
      <c r="H248" s="115"/>
      <c r="I248" s="85">
        <v>6.5</v>
      </c>
      <c r="J248" s="115"/>
      <c r="K248" s="85">
        <v>1.57</v>
      </c>
      <c r="L248" s="41">
        <f>IF(K248&lt;&gt;"",INT(K248)*60+(K248-INT(K248))*100,"")</f>
        <v>117</v>
      </c>
      <c r="M248" s="24">
        <f>IF(G248&lt;&gt;"",(25*G248)/MAX(G$5:G$266),"")</f>
        <v>6</v>
      </c>
      <c r="N248" s="24">
        <f>IF(I248&lt;&gt;"",IF(I248=0,0,(10*I248)/MAX(I$5:I$266)),"")</f>
        <v>6.5</v>
      </c>
      <c r="O248" s="24">
        <f>IF(L248&lt;&gt;"",60/(MAX(L$5:L$266)-SMALL(L$5:L$266,COUNTIF(L$5:L$266,"&lt;=0")+1))*(MAX(L$5:L$266)-L248),"0")</f>
        <v>57.639257294429711</v>
      </c>
      <c r="P248" s="24">
        <f>M248+N248+O248</f>
        <v>70.139257294429711</v>
      </c>
      <c r="Q248" s="17"/>
      <c r="R248" s="42"/>
      <c r="S248" s="38"/>
      <c r="T248" s="23"/>
    </row>
    <row r="249" spans="1:20" ht="31.5" x14ac:dyDescent="0.25">
      <c r="A249" s="1">
        <v>245</v>
      </c>
      <c r="B249" s="57" t="s">
        <v>1336</v>
      </c>
      <c r="C249" s="92"/>
      <c r="D249" s="57" t="s">
        <v>1321</v>
      </c>
      <c r="E249" s="89">
        <v>5</v>
      </c>
      <c r="F249" s="57" t="s">
        <v>1322</v>
      </c>
      <c r="G249" s="85">
        <v>12</v>
      </c>
      <c r="I249" s="85">
        <v>1</v>
      </c>
      <c r="K249" s="67">
        <v>2.33</v>
      </c>
      <c r="L249" s="41">
        <f>IF(K249&lt;&gt;"",INT(K249)*60+(K249-INT(K249))*100,"")</f>
        <v>153</v>
      </c>
      <c r="M249" s="24">
        <f>IF(G249&lt;&gt;"",(25*G249)/MAX(G$5:G$266),"")</f>
        <v>12</v>
      </c>
      <c r="N249" s="24">
        <f>IF(I249&lt;&gt;"",IF(I249=0,0,(10*I249)/MAX(I$5:I$266)),"")</f>
        <v>1</v>
      </c>
      <c r="O249" s="24">
        <f>IF(L249&lt;&gt;"",60/(MAX(L$5:L$266)-SMALL(L$5:L$266,COUNTIF(L$5:L$266,"&lt;=0")+1))*(MAX(L$5:L$266)-L249),"0")</f>
        <v>56.684350132625994</v>
      </c>
      <c r="P249" s="24">
        <f>M249+N249+O249</f>
        <v>69.684350132625994</v>
      </c>
      <c r="Q249" s="17"/>
      <c r="R249" s="42"/>
      <c r="S249" s="38"/>
      <c r="T249" s="23"/>
    </row>
    <row r="250" spans="1:20" ht="31.5" x14ac:dyDescent="0.25">
      <c r="A250" s="1">
        <v>246</v>
      </c>
      <c r="B250" s="50" t="s">
        <v>434</v>
      </c>
      <c r="C250" s="48"/>
      <c r="D250" s="52" t="s">
        <v>408</v>
      </c>
      <c r="E250" s="49">
        <v>6</v>
      </c>
      <c r="F250" s="52" t="s">
        <v>415</v>
      </c>
      <c r="G250" s="85">
        <v>10</v>
      </c>
      <c r="H250" s="115"/>
      <c r="I250" s="85">
        <v>1</v>
      </c>
      <c r="J250" s="115"/>
      <c r="K250" s="85">
        <v>1.22</v>
      </c>
      <c r="L250" s="41">
        <f>IF(K250&lt;&gt;"",INT(K250)*60+(K250-INT(K250))*100,"")</f>
        <v>82</v>
      </c>
      <c r="M250" s="24">
        <f>IF(G250&lt;&gt;"",(25*G250)/MAX(G$5:G$266),"")</f>
        <v>10</v>
      </c>
      <c r="N250" s="24">
        <f>IF(I250&lt;&gt;"",IF(I250=0,0,(10*I250)/MAX(I$5:I$266)),"")</f>
        <v>1</v>
      </c>
      <c r="O250" s="24">
        <f>IF(L250&lt;&gt;"",60/(MAX(L$5:L$266)-SMALL(L$5:L$266,COUNTIF(L$5:L$266,"&lt;=0")+1))*(MAX(L$5:L$266)-L250),"0")</f>
        <v>58.567639257294431</v>
      </c>
      <c r="P250" s="24">
        <f>M250+N250+O250</f>
        <v>69.567639257294431</v>
      </c>
      <c r="Q250" s="17"/>
      <c r="R250" s="42"/>
      <c r="S250" s="38"/>
      <c r="T250" s="23"/>
    </row>
    <row r="251" spans="1:20" ht="31.5" x14ac:dyDescent="0.25">
      <c r="A251" s="1">
        <v>247</v>
      </c>
      <c r="B251" s="52" t="s">
        <v>430</v>
      </c>
      <c r="C251" s="45"/>
      <c r="D251" s="52" t="s">
        <v>408</v>
      </c>
      <c r="E251" s="49">
        <v>6</v>
      </c>
      <c r="F251" s="52" t="s">
        <v>415</v>
      </c>
      <c r="G251" s="85">
        <v>8</v>
      </c>
      <c r="H251" s="115"/>
      <c r="I251" s="85">
        <v>2</v>
      </c>
      <c r="J251" s="115"/>
      <c r="K251" s="85">
        <v>1.05</v>
      </c>
      <c r="L251" s="41">
        <f>IF(K251&lt;&gt;"",INT(K251)*60+(K251-INT(K251))*100,"")</f>
        <v>65</v>
      </c>
      <c r="M251" s="24">
        <f>IF(G251&lt;&gt;"",(25*G251)/MAX(G$5:G$266),"")</f>
        <v>8</v>
      </c>
      <c r="N251" s="24">
        <f>IF(I251&lt;&gt;"",IF(I251=0,0,(10*I251)/MAX(I$5:I$266)),"")</f>
        <v>2</v>
      </c>
      <c r="O251" s="24">
        <f>IF(L251&lt;&gt;"",60/(MAX(L$5:L$266)-SMALL(L$5:L$266,COUNTIF(L$5:L$266,"&lt;=0")+1))*(MAX(L$5:L$266)-L251),"0")</f>
        <v>59.018567639257299</v>
      </c>
      <c r="P251" s="24">
        <f>M251+N251+O251</f>
        <v>69.018567639257299</v>
      </c>
      <c r="Q251" s="17"/>
      <c r="R251" s="42"/>
      <c r="S251" s="38"/>
      <c r="T251" s="23"/>
    </row>
    <row r="252" spans="1:20" ht="31.5" x14ac:dyDescent="0.25">
      <c r="A252" s="4">
        <v>248</v>
      </c>
      <c r="B252" s="97" t="s">
        <v>246</v>
      </c>
      <c r="C252" s="94"/>
      <c r="D252" s="97" t="s">
        <v>240</v>
      </c>
      <c r="E252" s="96">
        <v>5</v>
      </c>
      <c r="F252" s="97" t="s">
        <v>241</v>
      </c>
      <c r="G252" s="98">
        <v>6</v>
      </c>
      <c r="H252" s="113"/>
      <c r="I252" s="98">
        <v>5</v>
      </c>
      <c r="J252" s="115"/>
      <c r="K252" s="98">
        <v>1.47</v>
      </c>
      <c r="L252" s="41">
        <f>IF(K252&lt;&gt;"",INT(K252)*60+(K252-INT(K252))*100,"")</f>
        <v>107</v>
      </c>
      <c r="M252" s="24">
        <f>IF(G252&lt;&gt;"",(25*G252)/MAX(G$5:G$266),"")</f>
        <v>6</v>
      </c>
      <c r="N252" s="24">
        <f>IF(I252&lt;&gt;"",IF(I252=0,0,(10*I252)/MAX(I$5:I$266)),"")</f>
        <v>5</v>
      </c>
      <c r="O252" s="24">
        <f>IF(L252&lt;&gt;"",60/(MAX(L$5:L$266)-SMALL(L$5:L$266,COUNTIF(L$5:L$266,"&lt;=0")+1))*(MAX(L$5:L$266)-L252),"0")</f>
        <v>57.904509283819628</v>
      </c>
      <c r="P252" s="24">
        <f>M252+N252+O252</f>
        <v>68.904509283819635</v>
      </c>
      <c r="Q252" s="17"/>
      <c r="R252" s="42"/>
      <c r="S252" s="38"/>
      <c r="T252" s="23"/>
    </row>
    <row r="253" spans="1:20" ht="31.5" x14ac:dyDescent="0.25">
      <c r="A253" s="1">
        <v>249</v>
      </c>
      <c r="B253" s="52" t="s">
        <v>246</v>
      </c>
      <c r="C253" s="45"/>
      <c r="D253" s="52" t="s">
        <v>240</v>
      </c>
      <c r="E253" s="46">
        <v>5</v>
      </c>
      <c r="F253" s="52" t="s">
        <v>241</v>
      </c>
      <c r="G253" s="85">
        <v>6</v>
      </c>
      <c r="I253" s="85">
        <v>5</v>
      </c>
      <c r="K253" s="67">
        <v>1.47</v>
      </c>
      <c r="L253" s="41">
        <f>IF(K253&lt;&gt;"",INT(K253)*60+(K253-INT(K253))*100,"")</f>
        <v>107</v>
      </c>
      <c r="M253" s="24">
        <f>IF(G253&lt;&gt;"",(25*G253)/MAX(G$5:G$266),"")</f>
        <v>6</v>
      </c>
      <c r="N253" s="24">
        <f>IF(I253&lt;&gt;"",IF(I253=0,0,(10*I253)/MAX(I$5:I$266)),"")</f>
        <v>5</v>
      </c>
      <c r="O253" s="24">
        <f>IF(L253&lt;&gt;"",60/(MAX(L$5:L$266)-SMALL(L$5:L$266,COUNTIF(L$5:L$266,"&lt;=0")+1))*(MAX(L$5:L$266)-L253),"0")</f>
        <v>57.904509283819628</v>
      </c>
      <c r="P253" s="24">
        <f>M253+N253+O253</f>
        <v>68.904509283819635</v>
      </c>
      <c r="Q253" s="17"/>
      <c r="R253" s="42"/>
      <c r="S253" s="38"/>
      <c r="T253" s="23"/>
    </row>
    <row r="254" spans="1:20" ht="31.5" x14ac:dyDescent="0.25">
      <c r="A254" s="1">
        <v>250</v>
      </c>
      <c r="B254" s="50" t="s">
        <v>1100</v>
      </c>
      <c r="C254" s="85"/>
      <c r="D254" s="50" t="s">
        <v>1043</v>
      </c>
      <c r="E254" s="49">
        <v>5</v>
      </c>
      <c r="F254" s="50" t="s">
        <v>1048</v>
      </c>
      <c r="G254" s="85">
        <v>11</v>
      </c>
      <c r="H254" s="115"/>
      <c r="I254" s="85">
        <v>0</v>
      </c>
      <c r="J254" s="115"/>
      <c r="K254" s="85">
        <v>1.5</v>
      </c>
      <c r="L254" s="41">
        <f>IF(K254&lt;&gt;"",INT(K254)*60+(K254-INT(K254))*100,"")</f>
        <v>110</v>
      </c>
      <c r="M254" s="24">
        <f>IF(G254&lt;&gt;"",(25*G254)/MAX(G$5:G$266),"")</f>
        <v>11</v>
      </c>
      <c r="N254" s="24">
        <f>IF(I254&lt;&gt;"",IF(I254=0,0,(10*I254)/MAX(I$5:I$266)),"")</f>
        <v>0</v>
      </c>
      <c r="O254" s="24">
        <f>IF(L254&lt;&gt;"",60/(MAX(L$5:L$266)-SMALL(L$5:L$266,COUNTIF(L$5:L$266,"&lt;=0")+1))*(MAX(L$5:L$266)-L254),"0")</f>
        <v>57.824933687002655</v>
      </c>
      <c r="P254" s="24">
        <f>M254+N254+O254</f>
        <v>68.824933687002655</v>
      </c>
      <c r="Q254" s="17"/>
      <c r="R254" s="42"/>
      <c r="S254" s="38"/>
      <c r="T254" s="23"/>
    </row>
    <row r="255" spans="1:20" ht="31.5" x14ac:dyDescent="0.25">
      <c r="A255" s="1">
        <v>251</v>
      </c>
      <c r="B255" s="57" t="s">
        <v>1337</v>
      </c>
      <c r="C255" s="45"/>
      <c r="D255" s="52" t="s">
        <v>1321</v>
      </c>
      <c r="E255" s="46">
        <v>5</v>
      </c>
      <c r="F255" s="52" t="s">
        <v>1322</v>
      </c>
      <c r="G255" s="85">
        <v>12</v>
      </c>
      <c r="I255" s="85">
        <v>0</v>
      </c>
      <c r="K255" s="85">
        <v>2.33</v>
      </c>
      <c r="L255" s="41">
        <f>IF(K255&lt;&gt;"",INT(K255)*60+(K255-INT(K255))*100,"")</f>
        <v>153</v>
      </c>
      <c r="M255" s="24">
        <f>IF(G255&lt;&gt;"",(25*G255)/MAX(G$5:G$266),"")</f>
        <v>12</v>
      </c>
      <c r="N255" s="24">
        <f>IF(I255&lt;&gt;"",IF(I255=0,0,(10*I255)/MAX(I$5:I$266)),"")</f>
        <v>0</v>
      </c>
      <c r="O255" s="24">
        <f>IF(L255&lt;&gt;"",60/(MAX(L$5:L$266)-SMALL(L$5:L$266,COUNTIF(L$5:L$266,"&lt;=0")+1))*(MAX(L$5:L$266)-L255),"0")</f>
        <v>56.684350132625994</v>
      </c>
      <c r="P255" s="24">
        <f>M255+N255+O255</f>
        <v>68.684350132625994</v>
      </c>
      <c r="Q255" s="17"/>
      <c r="R255" s="42"/>
      <c r="S255" s="38"/>
      <c r="T255" s="23"/>
    </row>
    <row r="256" spans="1:20" ht="31.5" x14ac:dyDescent="0.25">
      <c r="A256" s="1">
        <v>252</v>
      </c>
      <c r="B256" s="52" t="s">
        <v>1338</v>
      </c>
      <c r="C256" s="45"/>
      <c r="D256" s="52" t="s">
        <v>1321</v>
      </c>
      <c r="E256" s="46">
        <v>5</v>
      </c>
      <c r="F256" s="52" t="s">
        <v>1325</v>
      </c>
      <c r="G256" s="85">
        <v>12</v>
      </c>
      <c r="I256" s="85">
        <v>0</v>
      </c>
      <c r="K256" s="85">
        <v>2.34</v>
      </c>
      <c r="L256" s="41">
        <f>IF(K256&lt;&gt;"",INT(K256)*60+(K256-INT(K256))*100,"")</f>
        <v>154</v>
      </c>
      <c r="M256" s="24">
        <f>IF(G256&lt;&gt;"",(25*G256)/MAX(G$5:G$266),"")</f>
        <v>12</v>
      </c>
      <c r="N256" s="24">
        <f>IF(I256&lt;&gt;"",IF(I256=0,0,(10*I256)/MAX(I$5:I$266)),"")</f>
        <v>0</v>
      </c>
      <c r="O256" s="24">
        <f>IF(L256&lt;&gt;"",60/(MAX(L$5:L$266)-SMALL(L$5:L$266,COUNTIF(L$5:L$266,"&lt;=0")+1))*(MAX(L$5:L$266)-L256),"0")</f>
        <v>56.657824933687003</v>
      </c>
      <c r="P256" s="24">
        <f>M256+N256+O256</f>
        <v>68.65782493368701</v>
      </c>
      <c r="Q256" s="17"/>
      <c r="R256" s="42"/>
      <c r="S256" s="38"/>
      <c r="T256" s="23"/>
    </row>
    <row r="257" spans="1:20" ht="31.5" x14ac:dyDescent="0.25">
      <c r="A257" s="1">
        <v>253</v>
      </c>
      <c r="B257" s="50" t="s">
        <v>427</v>
      </c>
      <c r="C257" s="48"/>
      <c r="D257" s="52" t="s">
        <v>408</v>
      </c>
      <c r="E257" s="46">
        <v>6</v>
      </c>
      <c r="F257" s="52" t="s">
        <v>415</v>
      </c>
      <c r="G257" s="85">
        <v>7</v>
      </c>
      <c r="H257" s="115"/>
      <c r="I257" s="85">
        <v>3</v>
      </c>
      <c r="J257" s="115"/>
      <c r="K257" s="85">
        <v>1.25</v>
      </c>
      <c r="L257" s="41">
        <f>IF(K257&lt;&gt;"",INT(K257)*60+(K257-INT(K257))*100,"")</f>
        <v>85</v>
      </c>
      <c r="M257" s="24">
        <f>IF(G257&lt;&gt;"",(25*G257)/MAX(G$5:G$266),"")</f>
        <v>7</v>
      </c>
      <c r="N257" s="24">
        <f>IF(I257&lt;&gt;"",IF(I257=0,0,(10*I257)/MAX(I$5:I$266)),"")</f>
        <v>3</v>
      </c>
      <c r="O257" s="24">
        <f>IF(L257&lt;&gt;"",60/(MAX(L$5:L$266)-SMALL(L$5:L$266,COUNTIF(L$5:L$266,"&lt;=0")+1))*(MAX(L$5:L$266)-L257),"0")</f>
        <v>58.488063660477458</v>
      </c>
      <c r="P257" s="24">
        <f>M257+N257+O257</f>
        <v>68.488063660477451</v>
      </c>
      <c r="Q257" s="17"/>
      <c r="R257" s="42"/>
      <c r="S257" s="38"/>
      <c r="T257" s="23"/>
    </row>
    <row r="258" spans="1:20" ht="31.5" x14ac:dyDescent="0.25">
      <c r="A258" s="1">
        <v>254</v>
      </c>
      <c r="B258" s="57" t="s">
        <v>1445</v>
      </c>
      <c r="C258" s="45"/>
      <c r="D258" s="52" t="s">
        <v>989</v>
      </c>
      <c r="E258" s="46">
        <v>5</v>
      </c>
      <c r="F258" s="52" t="s">
        <v>988</v>
      </c>
      <c r="G258" s="85">
        <v>0</v>
      </c>
      <c r="I258" s="85">
        <v>10</v>
      </c>
      <c r="K258" s="85">
        <v>1.25</v>
      </c>
      <c r="L258" s="41">
        <f>IF(K258&lt;&gt;"",INT(K258)*60+(K258-INT(K258))*100,"")</f>
        <v>85</v>
      </c>
      <c r="M258" s="24">
        <f>IF(G258&lt;&gt;"",(25*G258)/MAX(G$5:G$266),"")</f>
        <v>0</v>
      </c>
      <c r="N258" s="24">
        <f>IF(I258&lt;&gt;"",IF(I258=0,0,(10*I258)/MAX(I$5:I$266)),"")</f>
        <v>10</v>
      </c>
      <c r="O258" s="24">
        <f>IF(L258&lt;&gt;"",60/(MAX(L$5:L$266)-SMALL(L$5:L$266,COUNTIF(L$5:L$266,"&lt;=0")+1))*(MAX(L$5:L$266)-L258),"0")</f>
        <v>58.488063660477458</v>
      </c>
      <c r="P258" s="24">
        <f>M258+N258+O258</f>
        <v>68.488063660477451</v>
      </c>
      <c r="Q258" s="17"/>
      <c r="R258" s="42"/>
      <c r="S258" s="38"/>
      <c r="T258" s="23"/>
    </row>
    <row r="259" spans="1:20" ht="31.5" x14ac:dyDescent="0.25">
      <c r="A259" s="1">
        <v>255</v>
      </c>
      <c r="B259" s="50" t="s">
        <v>490</v>
      </c>
      <c r="C259" s="48"/>
      <c r="D259" s="52" t="s">
        <v>1440</v>
      </c>
      <c r="E259" s="49">
        <v>5</v>
      </c>
      <c r="F259" s="52" t="s">
        <v>474</v>
      </c>
      <c r="G259" s="85">
        <v>10</v>
      </c>
      <c r="H259" s="115"/>
      <c r="I259" s="85">
        <v>1</v>
      </c>
      <c r="J259" s="115"/>
      <c r="K259" s="85">
        <v>2.2599999999999998</v>
      </c>
      <c r="L259" s="41">
        <f>IF(K259&lt;&gt;"",INT(K259)*60+(K259-INT(K259))*100,"")</f>
        <v>145.99999999999997</v>
      </c>
      <c r="M259" s="24">
        <f>IF(G259&lt;&gt;"",(25*G259)/MAX(G$5:G$266),"")</f>
        <v>10</v>
      </c>
      <c r="N259" s="24">
        <f>IF(I259&lt;&gt;"",IF(I259=0,0,(10*I259)/MAX(I$5:I$266)),"")</f>
        <v>1</v>
      </c>
      <c r="O259" s="24">
        <f>IF(L259&lt;&gt;"",60/(MAX(L$5:L$266)-SMALL(L$5:L$266,COUNTIF(L$5:L$266,"&lt;=0")+1))*(MAX(L$5:L$266)-L259),"0")</f>
        <v>56.870026525198945</v>
      </c>
      <c r="P259" s="24">
        <f>M259+N259+O259</f>
        <v>67.870026525198938</v>
      </c>
      <c r="Q259" s="17"/>
      <c r="R259" s="42"/>
      <c r="S259" s="38"/>
      <c r="T259" s="23"/>
    </row>
    <row r="260" spans="1:20" ht="31.5" x14ac:dyDescent="0.25">
      <c r="A260" s="1">
        <v>256</v>
      </c>
      <c r="B260" s="57" t="s">
        <v>1439</v>
      </c>
      <c r="C260" s="45"/>
      <c r="D260" s="52" t="s">
        <v>408</v>
      </c>
      <c r="E260" s="46">
        <v>5</v>
      </c>
      <c r="F260" s="52" t="s">
        <v>412</v>
      </c>
      <c r="G260" s="85">
        <v>7</v>
      </c>
      <c r="H260" s="115"/>
      <c r="I260" s="85">
        <v>2</v>
      </c>
      <c r="J260" s="115"/>
      <c r="K260" s="85">
        <v>1.21</v>
      </c>
      <c r="L260" s="41">
        <f>IF(K260&lt;&gt;"",INT(K260)*60+(K260-INT(K260))*100,"")</f>
        <v>81</v>
      </c>
      <c r="M260" s="24">
        <f>IF(G260&lt;&gt;"",(25*G260)/MAX(G$5:G$266),"")</f>
        <v>7</v>
      </c>
      <c r="N260" s="24">
        <f>IF(I260&lt;&gt;"",IF(I260=0,0,(10*I260)/MAX(I$5:I$266)),"")</f>
        <v>2</v>
      </c>
      <c r="O260" s="24">
        <f>IF(L260&lt;&gt;"",60/(MAX(L$5:L$266)-SMALL(L$5:L$266,COUNTIF(L$5:L$266,"&lt;=0")+1))*(MAX(L$5:L$266)-L260),"0")</f>
        <v>58.594164456233422</v>
      </c>
      <c r="P260" s="24">
        <f>M260+N260+O260</f>
        <v>67.594164456233415</v>
      </c>
      <c r="Q260" s="17"/>
      <c r="R260" s="42"/>
      <c r="S260" s="38"/>
      <c r="T260" s="23"/>
    </row>
    <row r="261" spans="1:20" ht="31.5" x14ac:dyDescent="0.25">
      <c r="A261" s="1">
        <v>257</v>
      </c>
      <c r="B261" s="61" t="s">
        <v>432</v>
      </c>
      <c r="C261" s="124"/>
      <c r="D261" s="52" t="s">
        <v>408</v>
      </c>
      <c r="E261" s="46">
        <v>6</v>
      </c>
      <c r="F261" s="52" t="s">
        <v>415</v>
      </c>
      <c r="G261" s="85">
        <v>4</v>
      </c>
      <c r="H261" s="115"/>
      <c r="I261" s="85">
        <v>5</v>
      </c>
      <c r="J261" s="115"/>
      <c r="K261" s="85">
        <v>1.34</v>
      </c>
      <c r="L261" s="41">
        <f>IF(K261&lt;&gt;"",INT(K261)*60+(K261-INT(K261))*100,"")</f>
        <v>94</v>
      </c>
      <c r="M261" s="24">
        <f>IF(G261&lt;&gt;"",(25*G261)/MAX(G$5:G$266),"")</f>
        <v>4</v>
      </c>
      <c r="N261" s="24">
        <f>IF(I261&lt;&gt;"",IF(I261=0,0,(10*I261)/MAX(I$5:I$266)),"")</f>
        <v>5</v>
      </c>
      <c r="O261" s="24">
        <f>IF(L261&lt;&gt;"",60/(MAX(L$5:L$266)-SMALL(L$5:L$266,COUNTIF(L$5:L$266,"&lt;=0")+1))*(MAX(L$5:L$266)-L261),"0")</f>
        <v>58.249336870026525</v>
      </c>
      <c r="P261" s="24">
        <f>M261+N261+O261</f>
        <v>67.249336870026525</v>
      </c>
      <c r="Q261" s="17"/>
      <c r="R261" s="42"/>
      <c r="S261" s="38"/>
      <c r="T261" s="23"/>
    </row>
    <row r="262" spans="1:20" ht="31.5" x14ac:dyDescent="0.25">
      <c r="A262" s="1">
        <v>258</v>
      </c>
      <c r="B262" s="50" t="s">
        <v>863</v>
      </c>
      <c r="C262" s="45"/>
      <c r="D262" s="52" t="s">
        <v>861</v>
      </c>
      <c r="E262" s="46">
        <v>6</v>
      </c>
      <c r="F262" s="52" t="s">
        <v>859</v>
      </c>
      <c r="G262" s="85">
        <v>5</v>
      </c>
      <c r="I262" s="85">
        <v>4</v>
      </c>
      <c r="K262" s="85">
        <v>1.46</v>
      </c>
      <c r="L262" s="41">
        <f>IF(K262&lt;&gt;"",INT(K262)*60+(K262-INT(K262))*100,"")</f>
        <v>106</v>
      </c>
      <c r="M262" s="24">
        <f>IF(G262&lt;&gt;"",(25*G262)/MAX(G$5:G$266),"")</f>
        <v>5</v>
      </c>
      <c r="N262" s="24">
        <f>IF(I262&lt;&gt;"",IF(I262=0,0,(10*I262)/MAX(I$5:I$266)),"")</f>
        <v>4</v>
      </c>
      <c r="O262" s="24">
        <f>IF(L262&lt;&gt;"",60/(MAX(L$5:L$266)-SMALL(L$5:L$266,COUNTIF(L$5:L$266,"&lt;=0")+1))*(MAX(L$5:L$266)-L262),"0")</f>
        <v>57.931034482758626</v>
      </c>
      <c r="P262" s="24">
        <f>M262+N262+O262</f>
        <v>66.931034482758633</v>
      </c>
      <c r="Q262" s="17"/>
      <c r="R262" s="42"/>
      <c r="S262" s="38"/>
      <c r="T262" s="23"/>
    </row>
    <row r="263" spans="1:20" ht="31.5" x14ac:dyDescent="0.25">
      <c r="A263" s="1">
        <v>259</v>
      </c>
      <c r="B263" s="91" t="s">
        <v>437</v>
      </c>
      <c r="C263" s="45"/>
      <c r="D263" s="52" t="s">
        <v>408</v>
      </c>
      <c r="E263" s="46">
        <v>6</v>
      </c>
      <c r="F263" s="52" t="s">
        <v>415</v>
      </c>
      <c r="G263" s="85">
        <v>4</v>
      </c>
      <c r="H263" s="114"/>
      <c r="I263" s="85">
        <v>3</v>
      </c>
      <c r="J263" s="114"/>
      <c r="K263" s="85">
        <v>1.25</v>
      </c>
      <c r="L263" s="41">
        <f>IF(K263&lt;&gt;"",INT(K263)*60+(K263-INT(K263))*100,"")</f>
        <v>85</v>
      </c>
      <c r="M263" s="24">
        <f>IF(G263&lt;&gt;"",(25*G263)/MAX(G$5:G$266),"")</f>
        <v>4</v>
      </c>
      <c r="N263" s="24">
        <f>IF(I263&lt;&gt;"",IF(I263=0,0,(10*I263)/MAX(I$5:I$266)),"")</f>
        <v>3</v>
      </c>
      <c r="O263" s="24">
        <f>IF(L263&lt;&gt;"",60/(MAX(L$5:L$266)-SMALL(L$5:L$266,COUNTIF(L$5:L$266,"&lt;=0")+1))*(MAX(L$5:L$266)-L263),"0")</f>
        <v>58.488063660477458</v>
      </c>
      <c r="P263" s="24">
        <f>M263+N263+O263</f>
        <v>65.488063660477451</v>
      </c>
      <c r="Q263" s="17"/>
      <c r="R263" s="42"/>
      <c r="S263" s="38"/>
      <c r="T263" s="23"/>
    </row>
    <row r="264" spans="1:20" ht="31.5" x14ac:dyDescent="0.25">
      <c r="A264" s="1">
        <v>260</v>
      </c>
      <c r="B264" s="52" t="s">
        <v>1101</v>
      </c>
      <c r="C264" s="103"/>
      <c r="D264" s="52" t="s">
        <v>1043</v>
      </c>
      <c r="E264" s="46">
        <v>5</v>
      </c>
      <c r="F264" s="52" t="s">
        <v>1048</v>
      </c>
      <c r="G264" s="85">
        <v>7</v>
      </c>
      <c r="H264" s="115"/>
      <c r="I264" s="85">
        <v>0</v>
      </c>
      <c r="J264" s="115"/>
      <c r="K264" s="85">
        <v>1.5</v>
      </c>
      <c r="L264" s="41">
        <f>IF(K264&lt;&gt;"",INT(K264)*60+(K264-INT(K264))*100,"")</f>
        <v>110</v>
      </c>
      <c r="M264" s="24">
        <f>IF(G264&lt;&gt;"",(25*G264)/MAX(G$5:G$266),"")</f>
        <v>7</v>
      </c>
      <c r="N264" s="24">
        <f>IF(I264&lt;&gt;"",IF(I264=0,0,(10*I264)/MAX(I$5:I$266)),"")</f>
        <v>0</v>
      </c>
      <c r="O264" s="24">
        <f>IF(L264&lt;&gt;"",60/(MAX(L$5:L$266)-SMALL(L$5:L$266,COUNTIF(L$5:L$266,"&lt;=0")+1))*(MAX(L$5:L$266)-L264),"0")</f>
        <v>57.824933687002655</v>
      </c>
      <c r="P264" s="24">
        <f>M264+N264+O264</f>
        <v>64.824933687002655</v>
      </c>
      <c r="Q264" s="17"/>
      <c r="R264" s="42"/>
      <c r="S264" s="38"/>
      <c r="T264" s="23"/>
    </row>
    <row r="265" spans="1:20" ht="31.5" x14ac:dyDescent="0.25">
      <c r="A265" s="1">
        <v>261</v>
      </c>
      <c r="B265" s="50" t="s">
        <v>436</v>
      </c>
      <c r="C265" s="45"/>
      <c r="D265" s="52" t="s">
        <v>408</v>
      </c>
      <c r="E265" s="49">
        <v>6</v>
      </c>
      <c r="F265" s="52" t="s">
        <v>415</v>
      </c>
      <c r="G265" s="85">
        <v>4</v>
      </c>
      <c r="H265" s="115"/>
      <c r="I265" s="85">
        <v>2</v>
      </c>
      <c r="J265" s="115"/>
      <c r="K265" s="85">
        <v>1.24</v>
      </c>
      <c r="L265" s="41">
        <f>IF(K265&lt;&gt;"",INT(K265)*60+(K265-INT(K265))*100,"")</f>
        <v>84</v>
      </c>
      <c r="M265" s="24">
        <f>IF(G265&lt;&gt;"",(25*G265)/MAX(G$5:G$266),"")</f>
        <v>4</v>
      </c>
      <c r="N265" s="24">
        <f>IF(I265&lt;&gt;"",IF(I265=0,0,(10*I265)/MAX(I$5:I$266)),"")</f>
        <v>2</v>
      </c>
      <c r="O265" s="24">
        <f>IF(L265&lt;&gt;"",60/(MAX(L$5:L$266)-SMALL(L$5:L$266,COUNTIF(L$5:L$266,"&lt;=0")+1))*(MAX(L$5:L$266)-L265),"0")</f>
        <v>58.514588859416449</v>
      </c>
      <c r="P265" s="24">
        <f>M265+N265+O265</f>
        <v>64.514588859416449</v>
      </c>
      <c r="Q265" s="17"/>
      <c r="R265" s="42"/>
      <c r="S265" s="38"/>
      <c r="T265" s="23"/>
    </row>
    <row r="266" spans="1:20" ht="33.75" customHeight="1" x14ac:dyDescent="0.25">
      <c r="A266" s="4">
        <v>262</v>
      </c>
      <c r="B266" s="52" t="s">
        <v>159</v>
      </c>
      <c r="C266" s="60"/>
      <c r="D266" s="52" t="s">
        <v>139</v>
      </c>
      <c r="E266" s="43">
        <v>6</v>
      </c>
      <c r="F266" s="52" t="s">
        <v>140</v>
      </c>
      <c r="G266" s="85">
        <v>20</v>
      </c>
      <c r="H266" s="115"/>
      <c r="I266" s="85">
        <v>10</v>
      </c>
      <c r="J266" s="115"/>
      <c r="K266" s="85">
        <v>38.1</v>
      </c>
      <c r="L266" s="41">
        <f>IF(K266&lt;&gt;"",INT(K266)*60+(K266-INT(K266))*100,"")</f>
        <v>2290</v>
      </c>
      <c r="M266" s="24">
        <f>IF(G266&lt;&gt;"",(25*G266)/MAX(G$5:G$266),"")</f>
        <v>20</v>
      </c>
      <c r="N266" s="24">
        <f>IF(I266&lt;&gt;"",IF(I266=0,0,(10*I266)/MAX(I$5:I$266)),"")</f>
        <v>10</v>
      </c>
      <c r="O266" s="24">
        <f>IF(L266&lt;&gt;"",60/(MAX(L$5:L$266)-SMALL(L$5:L$266,COUNTIF(L$5:L$266,"&lt;=0")+1))*(MAX(L$5:L$266)-L266),"0")</f>
        <v>0</v>
      </c>
      <c r="P266" s="24">
        <f>M266+N266+O266</f>
        <v>30</v>
      </c>
      <c r="Q266" s="17"/>
      <c r="R266" s="42"/>
      <c r="S266" s="38"/>
      <c r="T266" s="23"/>
    </row>
  </sheetData>
  <autoFilter ref="A1:T1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ref="A5:P266">
    <sortCondition descending="1" ref="P5:P266"/>
  </sortState>
  <mergeCells count="14">
    <mergeCell ref="S2:S4"/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3:K3"/>
    <mergeCell ref="M3:O3"/>
    <mergeCell ref="G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5"/>
  <sheetViews>
    <sheetView topLeftCell="A206" zoomScale="75" zoomScaleNormal="75" workbookViewId="0">
      <selection activeCell="C212" sqref="C212"/>
    </sheetView>
  </sheetViews>
  <sheetFormatPr defaultColWidth="9.140625" defaultRowHeight="15.75" x14ac:dyDescent="0.25"/>
  <cols>
    <col min="1" max="1" width="9.140625" style="8"/>
    <col min="2" max="2" width="23.5703125" style="9" customWidth="1"/>
    <col min="3" max="3" width="9.140625" style="9"/>
    <col min="4" max="4" width="26.7109375" style="9" customWidth="1"/>
    <col min="5" max="5" width="9.140625" style="9"/>
    <col min="6" max="6" width="26.85546875" style="9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5.28515625" style="9" customWidth="1"/>
    <col min="13" max="13" width="8.140625" style="9" bestFit="1" customWidth="1"/>
    <col min="14" max="14" width="13.28515625" style="9" bestFit="1" customWidth="1"/>
    <col min="15" max="15" width="13.7109375" style="9" bestFit="1" customWidth="1"/>
    <col min="16" max="16" width="9.140625" style="8"/>
    <col min="17" max="17" width="9.140625" style="6"/>
    <col min="18" max="18" width="13.28515625" style="6" bestFit="1" customWidth="1"/>
    <col min="19" max="19" width="9.140625" style="6"/>
    <col min="20" max="20" width="14.7109375" style="6" customWidth="1"/>
    <col min="21" max="16384" width="9.140625" style="6"/>
  </cols>
  <sheetData>
    <row r="1" spans="1:20" ht="33.75" customHeight="1" x14ac:dyDescent="0.25">
      <c r="A1" s="76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2"/>
      <c r="T1" s="2"/>
    </row>
    <row r="2" spans="1:20" ht="31.5" x14ac:dyDescent="0.25">
      <c r="A2" s="73" t="s">
        <v>0</v>
      </c>
      <c r="B2" s="73" t="s">
        <v>9</v>
      </c>
      <c r="C2" s="77" t="s">
        <v>1</v>
      </c>
      <c r="D2" s="73" t="s">
        <v>2</v>
      </c>
      <c r="E2" s="73" t="s">
        <v>3</v>
      </c>
      <c r="F2" s="73" t="s">
        <v>4</v>
      </c>
      <c r="G2" s="80"/>
      <c r="H2" s="80"/>
      <c r="I2" s="80"/>
      <c r="J2" s="80"/>
      <c r="K2" s="80"/>
      <c r="L2" s="80"/>
      <c r="M2" s="80"/>
      <c r="N2" s="80"/>
      <c r="O2" s="80"/>
      <c r="P2" s="3" t="s">
        <v>6</v>
      </c>
      <c r="Q2" s="73" t="s">
        <v>29</v>
      </c>
      <c r="R2" s="73" t="s">
        <v>5</v>
      </c>
      <c r="S2" s="73" t="s">
        <v>8</v>
      </c>
      <c r="T2" s="73" t="s">
        <v>7</v>
      </c>
    </row>
    <row r="3" spans="1:20" x14ac:dyDescent="0.25">
      <c r="A3" s="74"/>
      <c r="B3" s="74"/>
      <c r="C3" s="78"/>
      <c r="D3" s="74"/>
      <c r="E3" s="74"/>
      <c r="F3" s="74"/>
      <c r="G3" s="80" t="s">
        <v>25</v>
      </c>
      <c r="H3" s="80"/>
      <c r="I3" s="80"/>
      <c r="J3" s="80"/>
      <c r="K3" s="80"/>
      <c r="L3" s="3"/>
      <c r="M3" s="80" t="s">
        <v>27</v>
      </c>
      <c r="N3" s="80"/>
      <c r="O3" s="80"/>
      <c r="P3" s="3"/>
      <c r="Q3" s="74"/>
      <c r="R3" s="74"/>
      <c r="S3" s="74"/>
      <c r="T3" s="74"/>
    </row>
    <row r="4" spans="1:20" ht="31.5" x14ac:dyDescent="0.25">
      <c r="A4" s="75"/>
      <c r="B4" s="75"/>
      <c r="C4" s="79"/>
      <c r="D4" s="75"/>
      <c r="E4" s="75"/>
      <c r="F4" s="75"/>
      <c r="G4" s="3" t="s">
        <v>22</v>
      </c>
      <c r="H4" s="3"/>
      <c r="I4" s="3" t="s">
        <v>23</v>
      </c>
      <c r="J4" s="3"/>
      <c r="K4" s="3" t="s">
        <v>24</v>
      </c>
      <c r="L4" s="3"/>
      <c r="M4" s="3" t="s">
        <v>22</v>
      </c>
      <c r="N4" s="3" t="s">
        <v>23</v>
      </c>
      <c r="O4" s="3" t="s">
        <v>26</v>
      </c>
      <c r="P4" s="3" t="s">
        <v>30</v>
      </c>
      <c r="Q4" s="75"/>
      <c r="R4" s="75"/>
      <c r="S4" s="75"/>
      <c r="T4" s="75"/>
    </row>
    <row r="5" spans="1:20" ht="31.5" x14ac:dyDescent="0.25">
      <c r="A5" s="126">
        <v>1</v>
      </c>
      <c r="B5" s="51" t="s">
        <v>676</v>
      </c>
      <c r="C5" s="48"/>
      <c r="D5" s="52" t="s">
        <v>671</v>
      </c>
      <c r="E5" s="49">
        <v>5</v>
      </c>
      <c r="F5" s="52" t="s">
        <v>672</v>
      </c>
      <c r="G5" s="85">
        <v>25</v>
      </c>
      <c r="H5" s="86"/>
      <c r="I5" s="85">
        <v>10</v>
      </c>
      <c r="J5" s="86"/>
      <c r="K5" s="107">
        <v>0.43</v>
      </c>
      <c r="L5" s="41">
        <f>IF(K5&lt;&gt;"",INT(K5)*60+(K5-INT(K5))*100,"")</f>
        <v>43</v>
      </c>
      <c r="M5" s="24">
        <f>IF(G5&lt;&gt;"",(25*G5)/MAX(G$5:G$213),"")</f>
        <v>25</v>
      </c>
      <c r="N5" s="24">
        <f>IF(I5&lt;&gt;"",IF(I5=0,0,(10*I5)/MAX(I$5:I$213)),"0")</f>
        <v>10</v>
      </c>
      <c r="O5" s="24">
        <f>IF(L5&lt;&gt;"",60/(MAX(L$5:L$213)-SMALL(L$5:L$213,COUNTIF(L$5:L$213,"&lt;=0")+1))*(MAX(L$5:L$213)-L5),"0")</f>
        <v>55.903614457831324</v>
      </c>
      <c r="P5" s="24">
        <f>M5+N5+O5</f>
        <v>90.903614457831324</v>
      </c>
      <c r="Q5" s="20"/>
      <c r="R5" s="42"/>
      <c r="S5" s="38"/>
      <c r="T5" s="38"/>
    </row>
    <row r="6" spans="1:20" ht="34.5" customHeight="1" x14ac:dyDescent="0.25">
      <c r="A6" s="126">
        <v>2</v>
      </c>
      <c r="B6" s="52" t="s">
        <v>915</v>
      </c>
      <c r="C6" s="45"/>
      <c r="D6" s="52" t="s">
        <v>912</v>
      </c>
      <c r="E6" s="46">
        <v>5</v>
      </c>
      <c r="F6" s="52" t="s">
        <v>913</v>
      </c>
      <c r="G6" s="85">
        <v>25</v>
      </c>
      <c r="H6" s="41"/>
      <c r="I6" s="85">
        <v>10</v>
      </c>
      <c r="J6" s="41"/>
      <c r="K6" s="85">
        <v>0.49</v>
      </c>
      <c r="L6" s="41">
        <f>IF(K6&lt;&gt;"",INT(K6)*60+(K6-INT(K6))*100,"")</f>
        <v>49</v>
      </c>
      <c r="M6" s="24">
        <f>IF(G6&lt;&gt;"",(25*G6)/MAX(G$5:G$213),"")</f>
        <v>25</v>
      </c>
      <c r="N6" s="24">
        <f>IF(I6&lt;&gt;"",IF(I6=0,0,(10*I6)/MAX(I$5:I$213)),"0")</f>
        <v>10</v>
      </c>
      <c r="O6" s="24">
        <f>IF(L6&lt;&gt;"",60/(MAX(L$5:L$213)-SMALL(L$5:L$213,COUNTIF(L$5:L$213,"&lt;=0")+1))*(MAX(L$5:L$213)-L6),"0")</f>
        <v>54.4578313253012</v>
      </c>
      <c r="P6" s="24">
        <f>M6+N6+O6</f>
        <v>89.4578313253012</v>
      </c>
      <c r="Q6" s="21"/>
      <c r="R6" s="42"/>
      <c r="S6" s="38"/>
      <c r="T6" s="38"/>
    </row>
    <row r="7" spans="1:20" ht="34.5" customHeight="1" x14ac:dyDescent="0.25">
      <c r="A7" s="125">
        <v>3</v>
      </c>
      <c r="B7" s="57" t="s">
        <v>153</v>
      </c>
      <c r="C7" s="56"/>
      <c r="D7" s="52" t="s">
        <v>139</v>
      </c>
      <c r="E7" s="46">
        <v>6</v>
      </c>
      <c r="F7" s="52" t="s">
        <v>145</v>
      </c>
      <c r="G7" s="85">
        <v>24</v>
      </c>
      <c r="H7" s="41"/>
      <c r="I7" s="85">
        <v>10</v>
      </c>
      <c r="J7" s="41"/>
      <c r="K7" s="85">
        <v>0.47</v>
      </c>
      <c r="L7" s="41">
        <f>IF(K7&lt;&gt;"",INT(K7)*60+(K7-INT(K7))*100,"")</f>
        <v>47</v>
      </c>
      <c r="M7" s="24">
        <f>IF(G7&lt;&gt;"",(25*G7)/MAX(G$5:G$213),"")</f>
        <v>24</v>
      </c>
      <c r="N7" s="24">
        <f>IF(I7&lt;&gt;"",IF(I7=0,0,(10*I7)/MAX(I$5:I$213)),"0")</f>
        <v>10</v>
      </c>
      <c r="O7" s="24">
        <f>IF(L7&lt;&gt;"",60/(MAX(L$5:L$213)-SMALL(L$5:L$213,COUNTIF(L$5:L$213,"&lt;=0")+1))*(MAX(L$5:L$213)-L7),"0")</f>
        <v>54.939759036144579</v>
      </c>
      <c r="P7" s="24">
        <f>M7+N7+O7</f>
        <v>88.939759036144579</v>
      </c>
      <c r="Q7" s="21"/>
      <c r="R7" s="42"/>
      <c r="S7" s="38"/>
      <c r="T7" s="38"/>
    </row>
    <row r="8" spans="1:20" ht="33" customHeight="1" x14ac:dyDescent="0.25">
      <c r="A8" s="126">
        <v>4</v>
      </c>
      <c r="B8" s="51" t="s">
        <v>670</v>
      </c>
      <c r="C8" s="45"/>
      <c r="D8" s="52" t="s">
        <v>671</v>
      </c>
      <c r="E8" s="46">
        <v>5</v>
      </c>
      <c r="F8" s="52" t="s">
        <v>672</v>
      </c>
      <c r="G8" s="85">
        <v>24</v>
      </c>
      <c r="H8" s="41"/>
      <c r="I8" s="85">
        <v>9.1999999999999993</v>
      </c>
      <c r="J8" s="41"/>
      <c r="K8" s="85">
        <v>0.45</v>
      </c>
      <c r="L8" s="41">
        <f>IF(K8&lt;&gt;"",INT(K8)*60+(K8-INT(K8))*100,"")</f>
        <v>45</v>
      </c>
      <c r="M8" s="24">
        <f>IF(G8&lt;&gt;"",(25*G8)/MAX(G$5:G$213),"")</f>
        <v>24</v>
      </c>
      <c r="N8" s="24">
        <f>IF(I8&lt;&gt;"",IF(I8=0,0,(10*I8)/MAX(I$5:I$213)),"0")</f>
        <v>9.1999999999999993</v>
      </c>
      <c r="O8" s="24">
        <f>IF(L8&lt;&gt;"",60/(MAX(L$5:L$213)-SMALL(L$5:L$213,COUNTIF(L$5:L$213,"&lt;=0")+1))*(MAX(L$5:L$213)-L8),"0")</f>
        <v>55.421686746987952</v>
      </c>
      <c r="P8" s="24">
        <f>M8+N8+O8</f>
        <v>88.621686746987962</v>
      </c>
      <c r="Q8" s="21"/>
      <c r="R8" s="42"/>
      <c r="S8" s="38"/>
      <c r="T8" s="38"/>
    </row>
    <row r="9" spans="1:20" ht="33" customHeight="1" x14ac:dyDescent="0.25">
      <c r="A9" s="125">
        <v>5</v>
      </c>
      <c r="B9" s="52" t="s">
        <v>157</v>
      </c>
      <c r="C9" s="141"/>
      <c r="D9" s="52" t="s">
        <v>139</v>
      </c>
      <c r="E9" s="46">
        <v>6</v>
      </c>
      <c r="F9" s="52" t="s">
        <v>145</v>
      </c>
      <c r="G9" s="85">
        <v>23</v>
      </c>
      <c r="H9" s="41"/>
      <c r="I9" s="85">
        <v>10</v>
      </c>
      <c r="J9" s="41"/>
      <c r="K9" s="107">
        <v>0.45</v>
      </c>
      <c r="L9" s="41">
        <f>IF(K9&lt;&gt;"",INT(K9)*60+(K9-INT(K9))*100,"")</f>
        <v>45</v>
      </c>
      <c r="M9" s="24">
        <f>IF(G9&lt;&gt;"",(25*G9)/MAX(G$5:G$213),"")</f>
        <v>23</v>
      </c>
      <c r="N9" s="24">
        <f>IF(I9&lt;&gt;"",IF(I9=0,0,(10*I9)/MAX(I$5:I$213)),"0")</f>
        <v>10</v>
      </c>
      <c r="O9" s="24">
        <f>IF(L9&lt;&gt;"",60/(MAX(L$5:L$213)-SMALL(L$5:L$213,COUNTIF(L$5:L$213,"&lt;=0")+1))*(MAX(L$5:L$213)-L9),"0")</f>
        <v>55.421686746987952</v>
      </c>
      <c r="P9" s="24">
        <f>M9+N9+O9</f>
        <v>88.421686746987945</v>
      </c>
      <c r="Q9" s="21"/>
      <c r="R9" s="42"/>
      <c r="S9" s="38"/>
      <c r="T9" s="38"/>
    </row>
    <row r="10" spans="1:20" ht="33.75" customHeight="1" x14ac:dyDescent="0.25">
      <c r="A10" s="126">
        <v>6</v>
      </c>
      <c r="B10" s="57" t="s">
        <v>914</v>
      </c>
      <c r="C10" s="45"/>
      <c r="D10" s="52" t="s">
        <v>912</v>
      </c>
      <c r="E10" s="46">
        <v>5</v>
      </c>
      <c r="F10" s="52" t="s">
        <v>913</v>
      </c>
      <c r="G10" s="85">
        <v>25</v>
      </c>
      <c r="H10" s="41"/>
      <c r="I10" s="85">
        <v>10</v>
      </c>
      <c r="J10" s="41"/>
      <c r="K10" s="85">
        <v>0.56999999999999995</v>
      </c>
      <c r="L10" s="41">
        <f>IF(K10&lt;&gt;"",INT(K10)*60+(K10-INT(K10))*100,"")</f>
        <v>56.999999999999993</v>
      </c>
      <c r="M10" s="24">
        <f>IF(G10&lt;&gt;"",(25*G10)/MAX(G$5:G$213),"")</f>
        <v>25</v>
      </c>
      <c r="N10" s="24">
        <f>IF(I10&lt;&gt;"",IF(I10=0,0,(10*I10)/MAX(I$5:I$213)),"0")</f>
        <v>10</v>
      </c>
      <c r="O10" s="24">
        <f>IF(L10&lt;&gt;"",60/(MAX(L$5:L$213)-SMALL(L$5:L$213,COUNTIF(L$5:L$213,"&lt;=0")+1))*(MAX(L$5:L$213)-L10),"0")</f>
        <v>52.53012048192771</v>
      </c>
      <c r="P10" s="24">
        <f>M10+N10+O10</f>
        <v>87.53012048192771</v>
      </c>
      <c r="Q10" s="21"/>
      <c r="R10" s="42"/>
      <c r="S10" s="38"/>
      <c r="T10" s="38"/>
    </row>
    <row r="11" spans="1:20" ht="31.5" x14ac:dyDescent="0.25">
      <c r="A11" s="126">
        <v>7</v>
      </c>
      <c r="B11" s="57" t="s">
        <v>684</v>
      </c>
      <c r="C11" s="45"/>
      <c r="D11" s="52" t="s">
        <v>671</v>
      </c>
      <c r="E11" s="46">
        <v>6</v>
      </c>
      <c r="F11" s="52" t="s">
        <v>685</v>
      </c>
      <c r="G11" s="85">
        <v>20</v>
      </c>
      <c r="H11" s="41"/>
      <c r="I11" s="85">
        <v>9.5</v>
      </c>
      <c r="J11" s="41"/>
      <c r="K11" s="107">
        <v>0.35</v>
      </c>
      <c r="L11" s="41">
        <f>IF(K11&lt;&gt;"",INT(K11)*60+(K11-INT(K11))*100,"")</f>
        <v>35</v>
      </c>
      <c r="M11" s="24">
        <f>IF(G11&lt;&gt;"",(25*G11)/MAX(G$5:G$213),"")</f>
        <v>20</v>
      </c>
      <c r="N11" s="24">
        <f>IF(I11&lt;&gt;"",IF(I11=0,0,(10*I11)/MAX(I$5:I$213)),"0")</f>
        <v>9.5</v>
      </c>
      <c r="O11" s="24">
        <f>IF(L11&lt;&gt;"",60/(MAX(L$5:L$213)-SMALL(L$5:L$213,COUNTIF(L$5:L$213,"&lt;=0")+1))*(MAX(L$5:L$213)-L11),"0")</f>
        <v>57.831325301204821</v>
      </c>
      <c r="P11" s="24">
        <f>M11+N11+O11</f>
        <v>87.331325301204828</v>
      </c>
      <c r="Q11" s="17"/>
      <c r="R11" s="42"/>
      <c r="S11" s="38"/>
      <c r="T11" s="38"/>
    </row>
    <row r="12" spans="1:20" ht="31.5" x14ac:dyDescent="0.25">
      <c r="A12" s="125">
        <v>8</v>
      </c>
      <c r="B12" s="52" t="s">
        <v>214</v>
      </c>
      <c r="C12" s="45"/>
      <c r="D12" s="52" t="s">
        <v>210</v>
      </c>
      <c r="E12" s="46">
        <v>5</v>
      </c>
      <c r="F12" s="52" t="s">
        <v>213</v>
      </c>
      <c r="G12" s="85">
        <v>23</v>
      </c>
      <c r="H12" s="115"/>
      <c r="I12" s="85">
        <v>9.8000000000000007</v>
      </c>
      <c r="J12" s="115"/>
      <c r="K12" s="85">
        <v>0.49</v>
      </c>
      <c r="L12" s="41">
        <f>IF(K12&lt;&gt;"",INT(K12)*60+(K12-INT(K12))*100,"")</f>
        <v>49</v>
      </c>
      <c r="M12" s="24">
        <f>IF(G12&lt;&gt;"",(25*G12)/MAX(G$5:G$213),"")</f>
        <v>23</v>
      </c>
      <c r="N12" s="24">
        <f>IF(I12&lt;&gt;"",IF(I12=0,0,(10*I12)/MAX(I$5:I$213)),"0")</f>
        <v>9.8000000000000007</v>
      </c>
      <c r="O12" s="24">
        <f>IF(L12&lt;&gt;"",60/(MAX(L$5:L$213)-SMALL(L$5:L$213,COUNTIF(L$5:L$213,"&lt;=0")+1))*(MAX(L$5:L$213)-L12),"0")</f>
        <v>54.4578313253012</v>
      </c>
      <c r="P12" s="24">
        <f>M12+N12+O12</f>
        <v>87.257831325301197</v>
      </c>
      <c r="Q12" s="17"/>
      <c r="R12" s="42"/>
      <c r="S12" s="38"/>
      <c r="T12" s="38"/>
    </row>
    <row r="13" spans="1:20" ht="31.5" x14ac:dyDescent="0.25">
      <c r="A13" s="126">
        <v>9</v>
      </c>
      <c r="B13" s="50" t="s">
        <v>304</v>
      </c>
      <c r="C13" s="94"/>
      <c r="D13" s="52" t="s">
        <v>305</v>
      </c>
      <c r="E13" s="46">
        <v>6</v>
      </c>
      <c r="F13" s="52" t="s">
        <v>306</v>
      </c>
      <c r="G13" s="85">
        <v>25</v>
      </c>
      <c r="H13" s="115"/>
      <c r="I13" s="85">
        <v>10</v>
      </c>
      <c r="J13" s="115"/>
      <c r="K13" s="41">
        <v>0.59</v>
      </c>
      <c r="L13" s="41">
        <f>IF(K13&lt;&gt;"",INT(K13)*60+(K13-INT(K13))*100,"")</f>
        <v>59</v>
      </c>
      <c r="M13" s="24">
        <f>IF(G13&lt;&gt;"",(25*G13)/MAX(G$5:G$213),"")</f>
        <v>25</v>
      </c>
      <c r="N13" s="24">
        <f>IF(I13&lt;&gt;"",IF(I13=0,0,(10*I13)/MAX(I$5:I$213)),"0")</f>
        <v>10</v>
      </c>
      <c r="O13" s="24">
        <f>IF(L13&lt;&gt;"",60/(MAX(L$5:L$213)-SMALL(L$5:L$213,COUNTIF(L$5:L$213,"&lt;=0")+1))*(MAX(L$5:L$213)-L13),"0")</f>
        <v>52.048192771084338</v>
      </c>
      <c r="P13" s="24">
        <f>M13+N13+O13</f>
        <v>87.048192771084331</v>
      </c>
      <c r="Q13" s="17"/>
      <c r="R13" s="42"/>
      <c r="S13" s="38"/>
      <c r="T13" s="38"/>
    </row>
    <row r="14" spans="1:20" ht="31.5" x14ac:dyDescent="0.25">
      <c r="A14" s="125">
        <v>10</v>
      </c>
      <c r="B14" s="52" t="s">
        <v>144</v>
      </c>
      <c r="C14" s="56"/>
      <c r="D14" s="52" t="s">
        <v>139</v>
      </c>
      <c r="E14" s="46">
        <v>5</v>
      </c>
      <c r="F14" s="52" t="s">
        <v>145</v>
      </c>
      <c r="G14" s="85">
        <v>22</v>
      </c>
      <c r="H14" s="115"/>
      <c r="I14" s="85">
        <v>10</v>
      </c>
      <c r="J14" s="115"/>
      <c r="K14" s="85">
        <v>0.47</v>
      </c>
      <c r="L14" s="41">
        <f>IF(K14&lt;&gt;"",INT(K14)*60+(K14-INT(K14))*100,"")</f>
        <v>47</v>
      </c>
      <c r="M14" s="24">
        <f>IF(G14&lt;&gt;"",(25*G14)/MAX(G$5:G$213),"")</f>
        <v>22</v>
      </c>
      <c r="N14" s="24">
        <f>IF(I14&lt;&gt;"",IF(I14=0,0,(10*I14)/MAX(I$5:I$213)),"0")</f>
        <v>10</v>
      </c>
      <c r="O14" s="24">
        <f>IF(L14&lt;&gt;"",60/(MAX(L$5:L$213)-SMALL(L$5:L$213,COUNTIF(L$5:L$213,"&lt;=0")+1))*(MAX(L$5:L$213)-L14),"0")</f>
        <v>54.939759036144579</v>
      </c>
      <c r="P14" s="24">
        <f>M14+N14+O14</f>
        <v>86.939759036144579</v>
      </c>
      <c r="Q14" s="17"/>
      <c r="R14" s="42"/>
      <c r="S14" s="38"/>
      <c r="T14" s="38"/>
    </row>
    <row r="15" spans="1:20" ht="31.5" x14ac:dyDescent="0.25">
      <c r="A15" s="126">
        <v>11</v>
      </c>
      <c r="B15" s="52" t="s">
        <v>687</v>
      </c>
      <c r="C15" s="118"/>
      <c r="D15" s="54" t="s">
        <v>671</v>
      </c>
      <c r="E15" s="55">
        <v>6</v>
      </c>
      <c r="F15" s="52" t="s">
        <v>685</v>
      </c>
      <c r="G15" s="85">
        <v>21</v>
      </c>
      <c r="H15" s="41"/>
      <c r="I15" s="85">
        <v>9</v>
      </c>
      <c r="J15" s="41"/>
      <c r="K15" s="85">
        <v>0.39</v>
      </c>
      <c r="L15" s="41">
        <f>IF(K15&lt;&gt;"",INT(K15)*60+(K15-INT(K15))*100,"")</f>
        <v>39</v>
      </c>
      <c r="M15" s="24">
        <f>IF(G15&lt;&gt;"",(25*G15)/MAX(G$5:G$213),"")</f>
        <v>21</v>
      </c>
      <c r="N15" s="24">
        <f>IF(I15&lt;&gt;"",IF(I15=0,0,(10*I15)/MAX(I$5:I$213)),"0")</f>
        <v>9</v>
      </c>
      <c r="O15" s="24">
        <f>IF(L15&lt;&gt;"",60/(MAX(L$5:L$213)-SMALL(L$5:L$213,COUNTIF(L$5:L$213,"&lt;=0")+1))*(MAX(L$5:L$213)-L15),"0")</f>
        <v>56.867469879518069</v>
      </c>
      <c r="P15" s="24">
        <f>M15+N15+O15</f>
        <v>86.867469879518069</v>
      </c>
      <c r="Q15" s="17"/>
      <c r="R15" s="42"/>
      <c r="S15" s="38"/>
      <c r="T15" s="38"/>
    </row>
    <row r="16" spans="1:20" ht="31.5" x14ac:dyDescent="0.25">
      <c r="A16" s="126">
        <v>12</v>
      </c>
      <c r="B16" s="52" t="s">
        <v>341</v>
      </c>
      <c r="C16" s="118"/>
      <c r="D16" s="54" t="s">
        <v>338</v>
      </c>
      <c r="E16" s="55">
        <v>5</v>
      </c>
      <c r="F16" s="52" t="s">
        <v>339</v>
      </c>
      <c r="G16" s="85">
        <v>22</v>
      </c>
      <c r="H16" s="41"/>
      <c r="I16" s="85">
        <v>10</v>
      </c>
      <c r="J16" s="41"/>
      <c r="K16" s="85">
        <v>0.49</v>
      </c>
      <c r="L16" s="41">
        <f>IF(K16&lt;&gt;"",INT(K16)*60+(K16-INT(K16))*100,"")</f>
        <v>49</v>
      </c>
      <c r="M16" s="24">
        <f>IF(G16&lt;&gt;"",(25*G16)/MAX(G$5:G$213),"")</f>
        <v>22</v>
      </c>
      <c r="N16" s="24">
        <f>IF(I16&lt;&gt;"",IF(I16=0,0,(10*I16)/MAX(I$5:I$213)),"0")</f>
        <v>10</v>
      </c>
      <c r="O16" s="24">
        <f>IF(L16&lt;&gt;"",60/(MAX(L$5:L$213)-SMALL(L$5:L$213,COUNTIF(L$5:L$213,"&lt;=0")+1))*(MAX(L$5:L$213)-L16),"0")</f>
        <v>54.4578313253012</v>
      </c>
      <c r="P16" s="24">
        <f>M16+N16+O16</f>
        <v>86.4578313253012</v>
      </c>
      <c r="Q16" s="17"/>
      <c r="R16" s="42"/>
      <c r="S16" s="38"/>
      <c r="T16" s="38"/>
    </row>
    <row r="17" spans="1:20" ht="31.5" x14ac:dyDescent="0.25">
      <c r="A17" s="126">
        <v>13</v>
      </c>
      <c r="B17" s="51" t="s">
        <v>677</v>
      </c>
      <c r="C17" s="118"/>
      <c r="D17" s="54" t="s">
        <v>671</v>
      </c>
      <c r="E17" s="55">
        <v>5</v>
      </c>
      <c r="F17" s="52" t="s">
        <v>672</v>
      </c>
      <c r="G17" s="85">
        <v>22</v>
      </c>
      <c r="H17" s="41"/>
      <c r="I17" s="85">
        <v>10</v>
      </c>
      <c r="J17" s="41"/>
      <c r="K17" s="85">
        <v>0.49</v>
      </c>
      <c r="L17" s="41">
        <f>IF(K17&lt;&gt;"",INT(K17)*60+(K17-INT(K17))*100,"")</f>
        <v>49</v>
      </c>
      <c r="M17" s="24">
        <f>IF(G17&lt;&gt;"",(25*G17)/MAX(G$5:G$213),"")</f>
        <v>22</v>
      </c>
      <c r="N17" s="24">
        <f>IF(I17&lt;&gt;"",IF(I17=0,0,(10*I17)/MAX(I$5:I$213)),"0")</f>
        <v>10</v>
      </c>
      <c r="O17" s="24">
        <f>IF(L17&lt;&gt;"",60/(MAX(L$5:L$213)-SMALL(L$5:L$213,COUNTIF(L$5:L$213,"&lt;=0")+1))*(MAX(L$5:L$213)-L17),"0")</f>
        <v>54.4578313253012</v>
      </c>
      <c r="P17" s="24">
        <f>M17+N17+O17</f>
        <v>86.4578313253012</v>
      </c>
      <c r="Q17" s="17"/>
      <c r="R17" s="42"/>
      <c r="S17" s="38"/>
      <c r="T17" s="38"/>
    </row>
    <row r="18" spans="1:20" ht="31.5" x14ac:dyDescent="0.25">
      <c r="A18" s="126">
        <v>14</v>
      </c>
      <c r="B18" s="52" t="s">
        <v>1174</v>
      </c>
      <c r="C18" s="53"/>
      <c r="D18" s="54" t="s">
        <v>1171</v>
      </c>
      <c r="E18" s="55">
        <v>6</v>
      </c>
      <c r="F18" s="52" t="s">
        <v>1172</v>
      </c>
      <c r="G18" s="85">
        <v>24</v>
      </c>
      <c r="H18" s="41"/>
      <c r="I18" s="85">
        <v>9.9</v>
      </c>
      <c r="J18" s="41"/>
      <c r="K18" s="85">
        <v>0.59</v>
      </c>
      <c r="L18" s="41">
        <f>IF(K18&lt;&gt;"",INT(K18)*60+(K18-INT(K18))*100,"")</f>
        <v>59</v>
      </c>
      <c r="M18" s="24">
        <f>IF(G18&lt;&gt;"",(25*G18)/MAX(G$5:G$213),"")</f>
        <v>24</v>
      </c>
      <c r="N18" s="24">
        <f>IF(I18&lt;&gt;"",IF(I18=0,0,(10*I18)/MAX(I$5:I$213)),"0")</f>
        <v>9.9</v>
      </c>
      <c r="O18" s="24">
        <f>IF(L18&lt;&gt;"",60/(MAX(L$5:L$213)-SMALL(L$5:L$213,COUNTIF(L$5:L$213,"&lt;=0")+1))*(MAX(L$5:L$213)-L18),"0")</f>
        <v>52.048192771084338</v>
      </c>
      <c r="P18" s="24">
        <f>M18+N18+O18</f>
        <v>85.948192771084337</v>
      </c>
      <c r="Q18" s="17"/>
      <c r="R18" s="42"/>
      <c r="S18" s="38"/>
      <c r="T18" s="38"/>
    </row>
    <row r="19" spans="1:20" ht="33" customHeight="1" x14ac:dyDescent="0.25">
      <c r="A19" s="126">
        <v>15</v>
      </c>
      <c r="B19" s="65" t="s">
        <v>1050</v>
      </c>
      <c r="C19" s="142"/>
      <c r="D19" s="146" t="s">
        <v>1043</v>
      </c>
      <c r="E19" s="148">
        <v>5</v>
      </c>
      <c r="F19" s="65" t="s">
        <v>1048</v>
      </c>
      <c r="G19" s="43">
        <v>21</v>
      </c>
      <c r="H19" s="41"/>
      <c r="I19" s="85">
        <v>10</v>
      </c>
      <c r="J19" s="41"/>
      <c r="K19" s="85">
        <v>0.47</v>
      </c>
      <c r="L19" s="41">
        <f>IF(K19&lt;&gt;"",INT(K19)*60+(K19-INT(K19))*100,"")</f>
        <v>47</v>
      </c>
      <c r="M19" s="24">
        <f>IF(G19&lt;&gt;"",(25*G19)/MAX(G$5:G$213),"")</f>
        <v>21</v>
      </c>
      <c r="N19" s="24">
        <f>IF(I19&lt;&gt;"",IF(I19=0,0,(10*I19)/MAX(I$5:I$213)),"0")</f>
        <v>10</v>
      </c>
      <c r="O19" s="24">
        <f>IF(L19&lt;&gt;"",60/(MAX(L$5:L$213)-SMALL(L$5:L$213,COUNTIF(L$5:L$213,"&lt;=0")+1))*(MAX(L$5:L$213)-L19),"0")</f>
        <v>54.939759036144579</v>
      </c>
      <c r="P19" s="24">
        <f>M19+N19+O19</f>
        <v>85.939759036144579</v>
      </c>
      <c r="Q19" s="17"/>
      <c r="R19" s="42"/>
      <c r="S19" s="38"/>
      <c r="T19" s="38"/>
    </row>
    <row r="20" spans="1:20" ht="31.5" x14ac:dyDescent="0.25">
      <c r="A20" s="126">
        <v>16</v>
      </c>
      <c r="B20" s="50" t="s">
        <v>215</v>
      </c>
      <c r="C20" s="139"/>
      <c r="D20" s="145" t="s">
        <v>210</v>
      </c>
      <c r="E20" s="49">
        <v>5</v>
      </c>
      <c r="F20" s="50" t="s">
        <v>213</v>
      </c>
      <c r="G20" s="85">
        <v>22</v>
      </c>
      <c r="H20" s="41"/>
      <c r="I20" s="85">
        <v>9.8000000000000007</v>
      </c>
      <c r="J20" s="41"/>
      <c r="K20" s="85">
        <v>0.51</v>
      </c>
      <c r="L20" s="41">
        <f>IF(K20&lt;&gt;"",INT(K20)*60+(K20-INT(K20))*100,"")</f>
        <v>51</v>
      </c>
      <c r="M20" s="24">
        <f>IF(G20&lt;&gt;"",(25*G20)/MAX(G$5:G$213),"")</f>
        <v>22</v>
      </c>
      <c r="N20" s="24">
        <f>IF(I20&lt;&gt;"",IF(I20=0,0,(10*I20)/MAX(I$5:I$213)),"0")</f>
        <v>9.8000000000000007</v>
      </c>
      <c r="O20" s="24">
        <f>IF(L20&lt;&gt;"",60/(MAX(L$5:L$213)-SMALL(L$5:L$213,COUNTIF(L$5:L$213,"&lt;=0")+1))*(MAX(L$5:L$213)-L20),"0")</f>
        <v>53.975903614457827</v>
      </c>
      <c r="P20" s="24">
        <f>M20+N20+O20</f>
        <v>85.775903614457832</v>
      </c>
      <c r="Q20" s="17"/>
      <c r="R20" s="42"/>
      <c r="S20" s="38"/>
      <c r="T20" s="38"/>
    </row>
    <row r="21" spans="1:20" ht="31.5" x14ac:dyDescent="0.25">
      <c r="A21" s="126">
        <v>17</v>
      </c>
      <c r="B21" s="52" t="s">
        <v>1176</v>
      </c>
      <c r="C21" s="58"/>
      <c r="D21" s="54" t="s">
        <v>1171</v>
      </c>
      <c r="E21" s="46">
        <v>6</v>
      </c>
      <c r="F21" s="52" t="s">
        <v>1177</v>
      </c>
      <c r="G21" s="85">
        <v>22</v>
      </c>
      <c r="H21" s="41"/>
      <c r="I21" s="85">
        <v>10</v>
      </c>
      <c r="J21" s="41"/>
      <c r="K21" s="85">
        <v>0.53</v>
      </c>
      <c r="L21" s="41">
        <f>IF(K21&lt;&gt;"",INT(K21)*60+(K21-INT(K21))*100,"")</f>
        <v>53</v>
      </c>
      <c r="M21" s="24">
        <f>IF(G21&lt;&gt;"",(25*G21)/MAX(G$5:G$213),"")</f>
        <v>22</v>
      </c>
      <c r="N21" s="24">
        <f>IF(I21&lt;&gt;"",IF(I21=0,0,(10*I21)/MAX(I$5:I$213)),"0")</f>
        <v>10</v>
      </c>
      <c r="O21" s="24">
        <f>IF(L21&lt;&gt;"",60/(MAX(L$5:L$213)-SMALL(L$5:L$213,COUNTIF(L$5:L$213,"&lt;=0")+1))*(MAX(L$5:L$213)-L21),"0")</f>
        <v>53.493975903614455</v>
      </c>
      <c r="P21" s="24">
        <f>M21+N21+O21</f>
        <v>85.493975903614455</v>
      </c>
      <c r="Q21" s="17"/>
      <c r="R21" s="42"/>
      <c r="S21" s="38"/>
      <c r="T21" s="38"/>
    </row>
    <row r="22" spans="1:20" ht="32.25" customHeight="1" x14ac:dyDescent="0.25">
      <c r="A22" s="126">
        <v>18</v>
      </c>
      <c r="B22" s="52" t="s">
        <v>410</v>
      </c>
      <c r="C22" s="118"/>
      <c r="D22" s="54" t="s">
        <v>408</v>
      </c>
      <c r="E22" s="46">
        <v>5</v>
      </c>
      <c r="F22" s="52" t="s">
        <v>409</v>
      </c>
      <c r="G22" s="85">
        <v>21</v>
      </c>
      <c r="H22" s="41"/>
      <c r="I22" s="85">
        <v>10</v>
      </c>
      <c r="J22" s="41"/>
      <c r="K22" s="85">
        <v>0.49</v>
      </c>
      <c r="L22" s="41">
        <f>IF(K22&lt;&gt;"",INT(K22)*60+(K22-INT(K22))*100,"")</f>
        <v>49</v>
      </c>
      <c r="M22" s="24">
        <f>IF(G22&lt;&gt;"",(25*G22)/MAX(G$5:G$213),"")</f>
        <v>21</v>
      </c>
      <c r="N22" s="24">
        <f>IF(I22&lt;&gt;"",IF(I22=0,0,(10*I22)/MAX(I$5:I$213)),"0")</f>
        <v>10</v>
      </c>
      <c r="O22" s="24">
        <f>IF(L22&lt;&gt;"",60/(MAX(L$5:L$213)-SMALL(L$5:L$213,COUNTIF(L$5:L$213,"&lt;=0")+1))*(MAX(L$5:L$213)-L22),"0")</f>
        <v>54.4578313253012</v>
      </c>
      <c r="P22" s="24">
        <f>M22+N22+O22</f>
        <v>85.4578313253012</v>
      </c>
      <c r="Q22" s="17"/>
      <c r="R22" s="42"/>
      <c r="S22" s="38"/>
      <c r="T22" s="38"/>
    </row>
    <row r="23" spans="1:20" ht="31.5" x14ac:dyDescent="0.25">
      <c r="A23" s="125">
        <v>19</v>
      </c>
      <c r="B23" s="57" t="s">
        <v>150</v>
      </c>
      <c r="C23" s="56"/>
      <c r="D23" s="54" t="s">
        <v>139</v>
      </c>
      <c r="E23" s="46">
        <v>6</v>
      </c>
      <c r="F23" s="52" t="s">
        <v>151</v>
      </c>
      <c r="G23" s="85">
        <v>20</v>
      </c>
      <c r="H23" s="41"/>
      <c r="I23" s="85">
        <v>9.6999999999999993</v>
      </c>
      <c r="J23" s="41"/>
      <c r="K23" s="107">
        <v>0.44</v>
      </c>
      <c r="L23" s="41">
        <f>IF(K23&lt;&gt;"",INT(K23)*60+(K23-INT(K23))*100,"")</f>
        <v>44</v>
      </c>
      <c r="M23" s="24">
        <f>IF(G23&lt;&gt;"",(25*G23)/MAX(G$5:G$213),"")</f>
        <v>20</v>
      </c>
      <c r="N23" s="24">
        <f>IF(I23&lt;&gt;"",IF(I23=0,0,(10*I23)/MAX(I$5:I$213)),"0")</f>
        <v>9.6999999999999993</v>
      </c>
      <c r="O23" s="24">
        <f>IF(L23&lt;&gt;"",60/(MAX(L$5:L$213)-SMALL(L$5:L$213,COUNTIF(L$5:L$213,"&lt;=0")+1))*(MAX(L$5:L$213)-L23),"0")</f>
        <v>55.662650602409634</v>
      </c>
      <c r="P23" s="24">
        <f>M23+N23+O23</f>
        <v>85.36265060240963</v>
      </c>
      <c r="Q23" s="17"/>
      <c r="R23" s="42"/>
      <c r="S23" s="38"/>
      <c r="T23" s="38"/>
    </row>
    <row r="24" spans="1:20" ht="31.5" x14ac:dyDescent="0.25">
      <c r="A24" s="126">
        <v>20</v>
      </c>
      <c r="B24" s="57" t="s">
        <v>1326</v>
      </c>
      <c r="C24" s="45"/>
      <c r="D24" s="54" t="s">
        <v>1327</v>
      </c>
      <c r="E24" s="46">
        <v>6</v>
      </c>
      <c r="F24" s="52" t="s">
        <v>1322</v>
      </c>
      <c r="G24" s="85">
        <v>25</v>
      </c>
      <c r="H24" s="41"/>
      <c r="I24" s="85">
        <v>10</v>
      </c>
      <c r="J24" s="41"/>
      <c r="K24" s="85">
        <v>1.07</v>
      </c>
      <c r="L24" s="41">
        <f>IF(K24&lt;&gt;"",INT(K24)*60+(K24-INT(K24))*100,"")</f>
        <v>67</v>
      </c>
      <c r="M24" s="24">
        <f>IF(G24&lt;&gt;"",(25*G24)/MAX(G$5:G$213),"")</f>
        <v>25</v>
      </c>
      <c r="N24" s="24">
        <f>IF(I24&lt;&gt;"",IF(I24=0,0,(10*I24)/MAX(I$5:I$213)),"0")</f>
        <v>10</v>
      </c>
      <c r="O24" s="24">
        <f>IF(L24&lt;&gt;"",60/(MAX(L$5:L$213)-SMALL(L$5:L$213,COUNTIF(L$5:L$213,"&lt;=0")+1))*(MAX(L$5:L$213)-L24),"0")</f>
        <v>50.120481927710841</v>
      </c>
      <c r="P24" s="24">
        <f>M24+N24+O24</f>
        <v>85.120481927710841</v>
      </c>
      <c r="Q24" s="17"/>
      <c r="R24" s="42"/>
      <c r="S24" s="38"/>
      <c r="T24" s="38"/>
    </row>
    <row r="25" spans="1:20" ht="47.25" x14ac:dyDescent="0.25">
      <c r="A25" s="126">
        <v>21</v>
      </c>
      <c r="B25" s="65" t="s">
        <v>1070</v>
      </c>
      <c r="C25" s="142"/>
      <c r="D25" s="83" t="s">
        <v>1043</v>
      </c>
      <c r="E25" s="67">
        <v>6</v>
      </c>
      <c r="F25" s="65" t="s">
        <v>1071</v>
      </c>
      <c r="G25" s="85">
        <v>21</v>
      </c>
      <c r="H25" s="41"/>
      <c r="I25" s="85">
        <v>10</v>
      </c>
      <c r="J25" s="41"/>
      <c r="K25" s="85">
        <v>0.51</v>
      </c>
      <c r="L25" s="41">
        <f>IF(K25&lt;&gt;"",INT(K25)*60+(K25-INT(K25))*100,"")</f>
        <v>51</v>
      </c>
      <c r="M25" s="24">
        <f>IF(G25&lt;&gt;"",(25*G25)/MAX(G$5:G$213),"")</f>
        <v>21</v>
      </c>
      <c r="N25" s="24">
        <f>IF(I25&lt;&gt;"",IF(I25=0,0,(10*I25)/MAX(I$5:I$213)),"0")</f>
        <v>10</v>
      </c>
      <c r="O25" s="24">
        <f>IF(L25&lt;&gt;"",60/(MAX(L$5:L$213)-SMALL(L$5:L$213,COUNTIF(L$5:L$213,"&lt;=0")+1))*(MAX(L$5:L$213)-L25),"0")</f>
        <v>53.975903614457827</v>
      </c>
      <c r="P25" s="24">
        <f>M25+N25+O25</f>
        <v>84.97590361445782</v>
      </c>
      <c r="Q25" s="17"/>
      <c r="R25" s="42"/>
      <c r="S25" s="38"/>
      <c r="T25" s="38"/>
    </row>
    <row r="26" spans="1:20" ht="31.5" x14ac:dyDescent="0.25">
      <c r="A26" s="126">
        <v>22</v>
      </c>
      <c r="B26" s="57" t="s">
        <v>1216</v>
      </c>
      <c r="C26" s="87"/>
      <c r="D26" s="54" t="s">
        <v>1217</v>
      </c>
      <c r="E26" s="46">
        <v>5</v>
      </c>
      <c r="F26" s="52" t="s">
        <v>1218</v>
      </c>
      <c r="G26" s="52">
        <v>24</v>
      </c>
      <c r="H26" s="41"/>
      <c r="I26" s="85">
        <v>8.5</v>
      </c>
      <c r="J26" s="41"/>
      <c r="K26" s="46">
        <v>0.57999999999999996</v>
      </c>
      <c r="L26" s="41">
        <f>IF(K26&lt;&gt;"",INT(K26)*60+(K26-INT(K26))*100,"")</f>
        <v>57.999999999999993</v>
      </c>
      <c r="M26" s="24">
        <f>IF(G26&lt;&gt;"",(25*G26)/MAX(G$5:G$213),"")</f>
        <v>24</v>
      </c>
      <c r="N26" s="24">
        <f>IF(I26&lt;&gt;"",IF(I26=0,0,(10*I26)/MAX(I$5:I$213)),"0")</f>
        <v>8.5</v>
      </c>
      <c r="O26" s="24">
        <f>IF(L26&lt;&gt;"",60/(MAX(L$5:L$213)-SMALL(L$5:L$213,COUNTIF(L$5:L$213,"&lt;=0")+1))*(MAX(L$5:L$213)-L26),"0")</f>
        <v>52.289156626506021</v>
      </c>
      <c r="P26" s="24">
        <f>M26+N26+O26</f>
        <v>84.789156626506013</v>
      </c>
      <c r="Q26" s="17"/>
      <c r="R26" s="42"/>
      <c r="S26" s="38"/>
      <c r="T26" s="38"/>
    </row>
    <row r="27" spans="1:20" ht="31.5" x14ac:dyDescent="0.25">
      <c r="A27" s="126">
        <v>23</v>
      </c>
      <c r="B27" s="65" t="s">
        <v>1069</v>
      </c>
      <c r="C27" s="43"/>
      <c r="D27" s="65" t="s">
        <v>1043</v>
      </c>
      <c r="E27" s="67">
        <v>6</v>
      </c>
      <c r="F27" s="65" t="s">
        <v>1063</v>
      </c>
      <c r="G27" s="85">
        <v>22</v>
      </c>
      <c r="H27" s="41"/>
      <c r="I27" s="85">
        <v>10</v>
      </c>
      <c r="J27" s="41"/>
      <c r="K27" s="85">
        <v>0.56000000000000005</v>
      </c>
      <c r="L27" s="41">
        <f>IF(K27&lt;&gt;"",INT(K27)*60+(K27-INT(K27))*100,"")</f>
        <v>56.000000000000007</v>
      </c>
      <c r="M27" s="24">
        <f>IF(G27&lt;&gt;"",(25*G27)/MAX(G$5:G$213),"")</f>
        <v>22</v>
      </c>
      <c r="N27" s="24">
        <f>IF(I27&lt;&gt;"",IF(I27=0,0,(10*I27)/MAX(I$5:I$213)),"0")</f>
        <v>10</v>
      </c>
      <c r="O27" s="24">
        <f>IF(L27&lt;&gt;"",60/(MAX(L$5:L$213)-SMALL(L$5:L$213,COUNTIF(L$5:L$213,"&lt;=0")+1))*(MAX(L$5:L$213)-L27),"0")</f>
        <v>52.771084337349393</v>
      </c>
      <c r="P27" s="24">
        <f>M27+N27+O27</f>
        <v>84.771084337349393</v>
      </c>
      <c r="Q27" s="17"/>
      <c r="R27" s="42"/>
      <c r="S27" s="38"/>
      <c r="T27" s="38"/>
    </row>
    <row r="28" spans="1:20" ht="34.5" customHeight="1" x14ac:dyDescent="0.25">
      <c r="A28" s="126">
        <v>24</v>
      </c>
      <c r="B28" s="57" t="s">
        <v>1076</v>
      </c>
      <c r="C28" s="88"/>
      <c r="D28" s="57" t="s">
        <v>1043</v>
      </c>
      <c r="E28" s="89">
        <v>6</v>
      </c>
      <c r="F28" s="57" t="s">
        <v>1071</v>
      </c>
      <c r="G28" s="85">
        <v>21</v>
      </c>
      <c r="H28" s="41"/>
      <c r="I28" s="85">
        <v>10</v>
      </c>
      <c r="J28" s="41"/>
      <c r="K28" s="67">
        <v>0.52</v>
      </c>
      <c r="L28" s="41">
        <f>IF(K28&lt;&gt;"",INT(K28)*60+(K28-INT(K28))*100,"")</f>
        <v>52</v>
      </c>
      <c r="M28" s="24">
        <f>IF(G28&lt;&gt;"",(25*G28)/MAX(G$5:G$213),"")</f>
        <v>21</v>
      </c>
      <c r="N28" s="24">
        <f>IF(I28&lt;&gt;"",IF(I28=0,0,(10*I28)/MAX(I$5:I$213)),"0")</f>
        <v>10</v>
      </c>
      <c r="O28" s="24">
        <f>IF(L28&lt;&gt;"",60/(MAX(L$5:L$213)-SMALL(L$5:L$213,COUNTIF(L$5:L$213,"&lt;=0")+1))*(MAX(L$5:L$213)-L28),"0")</f>
        <v>53.734939759036145</v>
      </c>
      <c r="P28" s="24">
        <f>M28+N28+O28</f>
        <v>84.734939759036138</v>
      </c>
      <c r="Q28" s="17"/>
      <c r="R28" s="42"/>
      <c r="S28" s="38"/>
      <c r="T28" s="38"/>
    </row>
    <row r="29" spans="1:20" ht="32.25" customHeight="1" x14ac:dyDescent="0.25">
      <c r="A29" s="126">
        <v>25</v>
      </c>
      <c r="B29" s="57" t="s">
        <v>340</v>
      </c>
      <c r="C29" s="45"/>
      <c r="D29" s="52" t="s">
        <v>338</v>
      </c>
      <c r="E29" s="46">
        <v>5</v>
      </c>
      <c r="F29" s="52" t="s">
        <v>339</v>
      </c>
      <c r="G29" s="85">
        <v>22</v>
      </c>
      <c r="H29" s="41"/>
      <c r="I29" s="85">
        <v>9.5</v>
      </c>
      <c r="J29" s="41"/>
      <c r="K29" s="85">
        <v>0.56999999999999995</v>
      </c>
      <c r="L29" s="41">
        <f>IF(K29&lt;&gt;"",INT(K29)*60+(K29-INT(K29))*100,"")</f>
        <v>56.999999999999993</v>
      </c>
      <c r="M29" s="24">
        <f>IF(G29&lt;&gt;"",(25*G29)/MAX(G$5:G$213),"")</f>
        <v>22</v>
      </c>
      <c r="N29" s="24">
        <f>IF(I29&lt;&gt;"",IF(I29=0,0,(10*I29)/MAX(I$5:I$213)),"0")</f>
        <v>9.5</v>
      </c>
      <c r="O29" s="24">
        <f>IF(L29&lt;&gt;"",60/(MAX(L$5:L$213)-SMALL(L$5:L$213,COUNTIF(L$5:L$213,"&lt;=0")+1))*(MAX(L$5:L$213)-L29),"0")</f>
        <v>52.53012048192771</v>
      </c>
      <c r="P29" s="24">
        <f>M29+N29+O29</f>
        <v>84.03012048192771</v>
      </c>
      <c r="Q29" s="17"/>
      <c r="R29" s="42"/>
      <c r="S29" s="38"/>
      <c r="T29" s="38"/>
    </row>
    <row r="30" spans="1:20" ht="31.5" x14ac:dyDescent="0.25">
      <c r="A30" s="126">
        <v>26</v>
      </c>
      <c r="B30" s="65" t="s">
        <v>1062</v>
      </c>
      <c r="C30" s="43"/>
      <c r="D30" s="66" t="s">
        <v>1043</v>
      </c>
      <c r="E30" s="67">
        <v>5</v>
      </c>
      <c r="F30" s="65" t="s">
        <v>1063</v>
      </c>
      <c r="G30" s="43">
        <v>20</v>
      </c>
      <c r="H30" s="41"/>
      <c r="I30" s="85">
        <v>10</v>
      </c>
      <c r="J30" s="41"/>
      <c r="K30" s="85">
        <v>0.51</v>
      </c>
      <c r="L30" s="41">
        <f>IF(K30&lt;&gt;"",INT(K30)*60+(K30-INT(K30))*100,"")</f>
        <v>51</v>
      </c>
      <c r="M30" s="24">
        <f>IF(G30&lt;&gt;"",(25*G30)/MAX(G$5:G$213),"")</f>
        <v>20</v>
      </c>
      <c r="N30" s="24">
        <f>IF(I30&lt;&gt;"",IF(I30=0,0,(10*I30)/MAX(I$5:I$213)),"0")</f>
        <v>10</v>
      </c>
      <c r="O30" s="24">
        <f>IF(L30&lt;&gt;"",60/(MAX(L$5:L$213)-SMALL(L$5:L$213,COUNTIF(L$5:L$213,"&lt;=0")+1))*(MAX(L$5:L$213)-L30),"0")</f>
        <v>53.975903614457827</v>
      </c>
      <c r="P30" s="24">
        <f>M30+N30+O30</f>
        <v>83.97590361445782</v>
      </c>
      <c r="Q30" s="17"/>
      <c r="R30" s="42"/>
      <c r="S30" s="38"/>
      <c r="T30" s="38"/>
    </row>
    <row r="31" spans="1:20" ht="47.25" x14ac:dyDescent="0.25">
      <c r="A31" s="126">
        <v>27</v>
      </c>
      <c r="B31" s="57" t="s">
        <v>1175</v>
      </c>
      <c r="C31" s="56"/>
      <c r="D31" s="52" t="s">
        <v>1171</v>
      </c>
      <c r="E31" s="46">
        <v>6</v>
      </c>
      <c r="F31" s="52" t="s">
        <v>1172</v>
      </c>
      <c r="G31" s="85">
        <v>22</v>
      </c>
      <c r="H31" s="41"/>
      <c r="I31" s="85">
        <v>9.9</v>
      </c>
      <c r="J31" s="41"/>
      <c r="K31" s="85">
        <v>0.59</v>
      </c>
      <c r="L31" s="41">
        <f>IF(K31&lt;&gt;"",INT(K31)*60+(K31-INT(K31))*100,"")</f>
        <v>59</v>
      </c>
      <c r="M31" s="24">
        <f>IF(G31&lt;&gt;"",(25*G31)/MAX(G$5:G$213),"")</f>
        <v>22</v>
      </c>
      <c r="N31" s="24">
        <f>IF(I31&lt;&gt;"",IF(I31=0,0,(10*I31)/MAX(I$5:I$213)),"0")</f>
        <v>9.9</v>
      </c>
      <c r="O31" s="24">
        <f>IF(L31&lt;&gt;"",60/(MAX(L$5:L$213)-SMALL(L$5:L$213,COUNTIF(L$5:L$213,"&lt;=0")+1))*(MAX(L$5:L$213)-L31),"0")</f>
        <v>52.048192771084338</v>
      </c>
      <c r="P31" s="24">
        <f>M31+N31+O31</f>
        <v>83.948192771084337</v>
      </c>
      <c r="Q31" s="17"/>
      <c r="R31" s="42"/>
      <c r="S31" s="38"/>
      <c r="T31" s="38"/>
    </row>
    <row r="32" spans="1:20" ht="31.5" x14ac:dyDescent="0.25">
      <c r="A32" s="125">
        <v>28</v>
      </c>
      <c r="B32" s="57" t="s">
        <v>212</v>
      </c>
      <c r="C32" s="45"/>
      <c r="D32" s="52" t="s">
        <v>210</v>
      </c>
      <c r="E32" s="46">
        <v>5</v>
      </c>
      <c r="F32" s="52" t="s">
        <v>213</v>
      </c>
      <c r="G32" s="85">
        <v>21</v>
      </c>
      <c r="H32" s="41"/>
      <c r="I32" s="85">
        <v>9.5</v>
      </c>
      <c r="J32" s="41"/>
      <c r="K32" s="85">
        <v>0.54</v>
      </c>
      <c r="L32" s="41">
        <f>IF(K32&lt;&gt;"",INT(K32)*60+(K32-INT(K32))*100,"")</f>
        <v>54</v>
      </c>
      <c r="M32" s="24">
        <f>IF(G32&lt;&gt;"",(25*G32)/MAX(G$5:G$213),"")</f>
        <v>21</v>
      </c>
      <c r="N32" s="24">
        <f>IF(I32&lt;&gt;"",IF(I32=0,0,(10*I32)/MAX(I$5:I$213)),"0")</f>
        <v>9.5</v>
      </c>
      <c r="O32" s="24">
        <f>IF(L32&lt;&gt;"",60/(MAX(L$5:L$213)-SMALL(L$5:L$213,COUNTIF(L$5:L$213,"&lt;=0")+1))*(MAX(L$5:L$213)-L32),"0")</f>
        <v>53.253012048192772</v>
      </c>
      <c r="P32" s="24">
        <f>M32+N32+O32</f>
        <v>83.753012048192772</v>
      </c>
      <c r="Q32" s="17"/>
      <c r="R32" s="42"/>
      <c r="S32" s="38"/>
      <c r="T32" s="38"/>
    </row>
    <row r="33" spans="1:20" ht="33" customHeight="1" x14ac:dyDescent="0.25">
      <c r="A33" s="126">
        <v>29</v>
      </c>
      <c r="B33" s="57" t="s">
        <v>337</v>
      </c>
      <c r="C33" s="45"/>
      <c r="D33" s="52" t="s">
        <v>338</v>
      </c>
      <c r="E33" s="46">
        <v>5</v>
      </c>
      <c r="F33" s="52" t="s">
        <v>339</v>
      </c>
      <c r="G33" s="85">
        <v>21</v>
      </c>
      <c r="H33" s="41"/>
      <c r="I33" s="85">
        <v>9.5</v>
      </c>
      <c r="J33" s="41"/>
      <c r="K33" s="85">
        <v>0.55000000000000004</v>
      </c>
      <c r="L33" s="41">
        <f>IF(K33&lt;&gt;"",INT(K33)*60+(K33-INT(K33))*100,"")</f>
        <v>55.000000000000007</v>
      </c>
      <c r="M33" s="24">
        <f>IF(G33&lt;&gt;"",(25*G33)/MAX(G$5:G$213),"")</f>
        <v>21</v>
      </c>
      <c r="N33" s="24">
        <f>IF(I33&lt;&gt;"",IF(I33=0,0,(10*I33)/MAX(I$5:I$213)),"0")</f>
        <v>9.5</v>
      </c>
      <c r="O33" s="24">
        <f>IF(L33&lt;&gt;"",60/(MAX(L$5:L$213)-SMALL(L$5:L$213,COUNTIF(L$5:L$213,"&lt;=0")+1))*(MAX(L$5:L$213)-L33),"0")</f>
        <v>53.012048192771083</v>
      </c>
      <c r="P33" s="24">
        <f>M33+N33+O33</f>
        <v>83.51204819277109</v>
      </c>
      <c r="Q33" s="17"/>
      <c r="R33" s="42"/>
      <c r="S33" s="38"/>
      <c r="T33" s="38"/>
    </row>
    <row r="34" spans="1:20" ht="31.5" x14ac:dyDescent="0.25">
      <c r="A34" s="126">
        <v>30</v>
      </c>
      <c r="B34" s="52" t="s">
        <v>1024</v>
      </c>
      <c r="C34" s="45"/>
      <c r="D34" s="52" t="s">
        <v>1022</v>
      </c>
      <c r="E34" s="46">
        <v>5</v>
      </c>
      <c r="F34" s="52" t="s">
        <v>1023</v>
      </c>
      <c r="G34" s="85">
        <v>20</v>
      </c>
      <c r="H34" s="41"/>
      <c r="I34" s="85">
        <v>8.1</v>
      </c>
      <c r="J34" s="41"/>
      <c r="K34" s="85">
        <v>0.46</v>
      </c>
      <c r="L34" s="41">
        <f>IF(K34&lt;&gt;"",INT(K34)*60+(K34-INT(K34))*100,"")</f>
        <v>46</v>
      </c>
      <c r="M34" s="24">
        <f>IF(G34&lt;&gt;"",(25*G34)/MAX(G$5:G$213),"")</f>
        <v>20</v>
      </c>
      <c r="N34" s="24">
        <f>IF(I34&lt;&gt;"",IF(I34=0,0,(10*I34)/MAX(I$5:I$213)),"0")</f>
        <v>8.1</v>
      </c>
      <c r="O34" s="24">
        <f>IF(L34&lt;&gt;"",60/(MAX(L$5:L$213)-SMALL(L$5:L$213,COUNTIF(L$5:L$213,"&lt;=0")+1))*(MAX(L$5:L$213)-L34),"0")</f>
        <v>55.180722891566262</v>
      </c>
      <c r="P34" s="24">
        <f>M34+N34+O34</f>
        <v>83.280722891566256</v>
      </c>
      <c r="Q34" s="17"/>
      <c r="R34" s="42"/>
      <c r="S34" s="38"/>
      <c r="T34" s="38"/>
    </row>
    <row r="35" spans="1:20" ht="31.5" x14ac:dyDescent="0.25">
      <c r="A35" s="125">
        <v>31</v>
      </c>
      <c r="B35" s="57" t="s">
        <v>100</v>
      </c>
      <c r="C35" s="45"/>
      <c r="D35" s="52" t="s">
        <v>101</v>
      </c>
      <c r="E35" s="46">
        <v>5</v>
      </c>
      <c r="F35" s="52" t="s">
        <v>98</v>
      </c>
      <c r="G35" s="41">
        <v>19</v>
      </c>
      <c r="H35" s="13"/>
      <c r="I35" s="41">
        <v>9.5</v>
      </c>
      <c r="J35" s="13"/>
      <c r="K35" s="85">
        <v>0.48</v>
      </c>
      <c r="L35" s="41">
        <f>IF(K35&lt;&gt;"",INT(K35)*60+(K35-INT(K35))*100,"")</f>
        <v>48</v>
      </c>
      <c r="M35" s="24">
        <f>IF(G35&lt;&gt;"",(25*G35)/MAX(G$5:G$213),"")</f>
        <v>19</v>
      </c>
      <c r="N35" s="24">
        <f>IF(I35&lt;&gt;"",IF(I35=0,0,(10*I35)/MAX(I$5:I$213)),"0")</f>
        <v>9.5</v>
      </c>
      <c r="O35" s="24">
        <f>IF(L35&lt;&gt;"",60/(MAX(L$5:L$213)-SMALL(L$5:L$213,COUNTIF(L$5:L$213,"&lt;=0")+1))*(MAX(L$5:L$213)-L35),"0")</f>
        <v>54.69879518072289</v>
      </c>
      <c r="P35" s="24">
        <f>M35+N35+O35</f>
        <v>83.198795180722897</v>
      </c>
      <c r="Q35" s="17"/>
      <c r="R35" s="42"/>
      <c r="S35" s="38"/>
      <c r="T35" s="38"/>
    </row>
    <row r="36" spans="1:20" s="22" customFormat="1" ht="31.5" x14ac:dyDescent="0.25">
      <c r="A36" s="125">
        <v>32</v>
      </c>
      <c r="B36" s="52" t="s">
        <v>155</v>
      </c>
      <c r="C36" s="56"/>
      <c r="D36" s="52" t="s">
        <v>139</v>
      </c>
      <c r="E36" s="46">
        <v>6</v>
      </c>
      <c r="F36" s="52" t="s">
        <v>140</v>
      </c>
      <c r="G36" s="85">
        <v>21</v>
      </c>
      <c r="H36" s="41"/>
      <c r="I36" s="85">
        <v>8.6999999999999993</v>
      </c>
      <c r="J36" s="41"/>
      <c r="K36" s="85">
        <v>0.53</v>
      </c>
      <c r="L36" s="41">
        <f>IF(K36&lt;&gt;"",INT(K36)*60+(K36-INT(K36))*100,"")</f>
        <v>53</v>
      </c>
      <c r="M36" s="24">
        <f>IF(G36&lt;&gt;"",(25*G36)/MAX(G$5:G$213),"")</f>
        <v>21</v>
      </c>
      <c r="N36" s="24">
        <f>IF(I36&lt;&gt;"",IF(I36=0,0,(10*I36)/MAX(I$5:I$213)),"0")</f>
        <v>8.6999999999999993</v>
      </c>
      <c r="O36" s="24">
        <f>IF(L36&lt;&gt;"",60/(MAX(L$5:L$213)-SMALL(L$5:L$213,COUNTIF(L$5:L$213,"&lt;=0")+1))*(MAX(L$5:L$213)-L36),"0")</f>
        <v>53.493975903614455</v>
      </c>
      <c r="P36" s="24">
        <f>M36+N36+O36</f>
        <v>83.193975903614458</v>
      </c>
      <c r="Q36" s="23"/>
      <c r="R36" s="42"/>
      <c r="S36" s="38"/>
      <c r="T36" s="38"/>
    </row>
    <row r="37" spans="1:20" ht="31.5" x14ac:dyDescent="0.25">
      <c r="A37" s="1">
        <v>33</v>
      </c>
      <c r="B37" s="50" t="s">
        <v>1025</v>
      </c>
      <c r="C37" s="45"/>
      <c r="D37" s="54" t="s">
        <v>1022</v>
      </c>
      <c r="E37" s="46">
        <v>5</v>
      </c>
      <c r="F37" s="52" t="s">
        <v>1023</v>
      </c>
      <c r="G37" s="85">
        <v>20</v>
      </c>
      <c r="H37" s="41"/>
      <c r="I37" s="85">
        <v>8</v>
      </c>
      <c r="J37" s="41"/>
      <c r="K37" s="85">
        <v>0.46</v>
      </c>
      <c r="L37" s="41">
        <f>IF(K37&lt;&gt;"",INT(K37)*60+(K37-INT(K37))*100,"")</f>
        <v>46</v>
      </c>
      <c r="M37" s="24">
        <f>IF(G37&lt;&gt;"",(25*G37)/MAX(G$5:G$213),"")</f>
        <v>20</v>
      </c>
      <c r="N37" s="24">
        <f>IF(I37&lt;&gt;"",IF(I37=0,0,(10*I37)/MAX(I$5:I$213)),"0")</f>
        <v>8</v>
      </c>
      <c r="O37" s="24">
        <f>IF(L37&lt;&gt;"",60/(MAX(L$5:L$213)-SMALL(L$5:L$213,COUNTIF(L$5:L$213,"&lt;=0")+1))*(MAX(L$5:L$213)-L37),"0")</f>
        <v>55.180722891566262</v>
      </c>
      <c r="P37" s="24">
        <f>M37+N37+O37</f>
        <v>83.180722891566262</v>
      </c>
      <c r="Q37" s="17"/>
      <c r="R37" s="42"/>
      <c r="S37" s="38"/>
      <c r="T37" s="38"/>
    </row>
    <row r="38" spans="1:20" ht="31.5" x14ac:dyDescent="0.25">
      <c r="A38" s="1">
        <v>34</v>
      </c>
      <c r="B38" s="50" t="s">
        <v>301</v>
      </c>
      <c r="C38" s="94"/>
      <c r="D38" s="54" t="s">
        <v>305</v>
      </c>
      <c r="E38" s="46">
        <v>6</v>
      </c>
      <c r="F38" s="52" t="s">
        <v>306</v>
      </c>
      <c r="G38" s="85">
        <v>23</v>
      </c>
      <c r="H38" s="41"/>
      <c r="I38" s="85">
        <v>9</v>
      </c>
      <c r="J38" s="41"/>
      <c r="K38" s="41">
        <v>1.03</v>
      </c>
      <c r="L38" s="41">
        <f>IF(K38&lt;&gt;"",INT(K38)*60+(K38-INT(K38))*100,"")</f>
        <v>63</v>
      </c>
      <c r="M38" s="24">
        <f>IF(G38&lt;&gt;"",(25*G38)/MAX(G$5:G$213),"")</f>
        <v>23</v>
      </c>
      <c r="N38" s="24">
        <f>IF(I38&lt;&gt;"",IF(I38=0,0,(10*I38)/MAX(I$5:I$213)),"0")</f>
        <v>9</v>
      </c>
      <c r="O38" s="24">
        <f>IF(L38&lt;&gt;"",60/(MAX(L$5:L$213)-SMALL(L$5:L$213,COUNTIF(L$5:L$213,"&lt;=0")+1))*(MAX(L$5:L$213)-L38),"0")</f>
        <v>51.084337349397586</v>
      </c>
      <c r="P38" s="24">
        <f>M38+N38+O38</f>
        <v>83.084337349397586</v>
      </c>
      <c r="Q38" s="17"/>
      <c r="R38" s="42"/>
      <c r="S38" s="38"/>
      <c r="T38" s="38"/>
    </row>
    <row r="39" spans="1:20" ht="31.5" x14ac:dyDescent="0.25">
      <c r="A39" s="1">
        <v>35</v>
      </c>
      <c r="B39" s="50" t="s">
        <v>302</v>
      </c>
      <c r="C39" s="94"/>
      <c r="D39" s="54" t="s">
        <v>305</v>
      </c>
      <c r="E39" s="46">
        <v>6</v>
      </c>
      <c r="F39" s="52" t="s">
        <v>306</v>
      </c>
      <c r="G39" s="85">
        <v>23</v>
      </c>
      <c r="H39" s="41"/>
      <c r="I39" s="85">
        <v>9</v>
      </c>
      <c r="J39" s="41"/>
      <c r="K39" s="41">
        <v>1.03</v>
      </c>
      <c r="L39" s="41">
        <f>IF(K39&lt;&gt;"",INT(K39)*60+(K39-INT(K39))*100,"")</f>
        <v>63</v>
      </c>
      <c r="M39" s="24">
        <f>IF(G39&lt;&gt;"",(25*G39)/MAX(G$5:G$213),"")</f>
        <v>23</v>
      </c>
      <c r="N39" s="24">
        <f>IF(I39&lt;&gt;"",IF(I39=0,0,(10*I39)/MAX(I$5:I$213)),"0")</f>
        <v>9</v>
      </c>
      <c r="O39" s="24">
        <f>IF(L39&lt;&gt;"",60/(MAX(L$5:L$213)-SMALL(L$5:L$213,COUNTIF(L$5:L$213,"&lt;=0")+1))*(MAX(L$5:L$213)-L39),"0")</f>
        <v>51.084337349397586</v>
      </c>
      <c r="P39" s="24">
        <f>M39+N39+O39</f>
        <v>83.084337349397586</v>
      </c>
      <c r="Q39" s="17"/>
      <c r="R39" s="42"/>
      <c r="S39" s="38"/>
      <c r="T39" s="38"/>
    </row>
    <row r="40" spans="1:20" ht="31.5" x14ac:dyDescent="0.25">
      <c r="A40" s="1">
        <v>36</v>
      </c>
      <c r="B40" s="57" t="s">
        <v>1207</v>
      </c>
      <c r="C40" s="45"/>
      <c r="D40" s="54" t="s">
        <v>1205</v>
      </c>
      <c r="E40" s="46">
        <v>6</v>
      </c>
      <c r="F40" s="52" t="s">
        <v>1206</v>
      </c>
      <c r="G40" s="85">
        <v>17</v>
      </c>
      <c r="H40" s="41"/>
      <c r="I40" s="85">
        <v>6</v>
      </c>
      <c r="J40" s="41"/>
      <c r="K40" s="85">
        <v>0.26</v>
      </c>
      <c r="L40" s="41">
        <f>IF(K40&lt;&gt;"",INT(K40)*60+(K40-INT(K40))*100,"")</f>
        <v>26</v>
      </c>
      <c r="M40" s="24">
        <f>IF(G40&lt;&gt;"",(25*G40)/MAX(G$5:G$213),"")</f>
        <v>17</v>
      </c>
      <c r="N40" s="24">
        <f>IF(I40&lt;&gt;"",IF(I40=0,0,(10*I40)/MAX(I$5:I$213)),"0")</f>
        <v>6</v>
      </c>
      <c r="O40" s="24">
        <f>IF(L40&lt;&gt;"",60/(MAX(L$5:L$213)-SMALL(L$5:L$213,COUNTIF(L$5:L$213,"&lt;=0")+1))*(MAX(L$5:L$213)-L40),"0")</f>
        <v>60</v>
      </c>
      <c r="P40" s="24">
        <f>M40+N40+O40</f>
        <v>83</v>
      </c>
      <c r="Q40" s="17"/>
      <c r="R40" s="42"/>
      <c r="S40" s="38"/>
      <c r="T40" s="38"/>
    </row>
    <row r="41" spans="1:20" ht="31.5" x14ac:dyDescent="0.25">
      <c r="A41" s="1">
        <v>37</v>
      </c>
      <c r="B41" s="57" t="s">
        <v>828</v>
      </c>
      <c r="C41" s="45"/>
      <c r="D41" s="52" t="s">
        <v>826</v>
      </c>
      <c r="E41" s="46">
        <v>6</v>
      </c>
      <c r="F41" s="52" t="s">
        <v>827</v>
      </c>
      <c r="G41" s="85">
        <v>21</v>
      </c>
      <c r="H41" s="41"/>
      <c r="I41" s="85">
        <v>9.6999999999999993</v>
      </c>
      <c r="J41" s="41"/>
      <c r="K41" s="85">
        <v>0.57999999999999996</v>
      </c>
      <c r="L41" s="41">
        <f>IF(K41&lt;&gt;"",INT(K41)*60+(K41-INT(K41))*100,"")</f>
        <v>57.999999999999993</v>
      </c>
      <c r="M41" s="24">
        <f>IF(G41&lt;&gt;"",(25*G41)/MAX(G$5:G$213),"")</f>
        <v>21</v>
      </c>
      <c r="N41" s="24">
        <f>IF(I41&lt;&gt;"",IF(I41=0,0,(10*I41)/MAX(I$5:I$213)),"0")</f>
        <v>9.6999999999999993</v>
      </c>
      <c r="O41" s="24">
        <f>IF(L41&lt;&gt;"",60/(MAX(L$5:L$213)-SMALL(L$5:L$213,COUNTIF(L$5:L$213,"&lt;=0")+1))*(MAX(L$5:L$213)-L41),"0")</f>
        <v>52.289156626506021</v>
      </c>
      <c r="P41" s="24">
        <f>M41+N41+O41</f>
        <v>82.989156626506016</v>
      </c>
      <c r="Q41" s="17"/>
      <c r="R41" s="42"/>
      <c r="S41" s="38"/>
      <c r="T41" s="38"/>
    </row>
    <row r="42" spans="1:20" ht="31.5" x14ac:dyDescent="0.25">
      <c r="A42" s="1">
        <v>38</v>
      </c>
      <c r="B42" s="50" t="s">
        <v>916</v>
      </c>
      <c r="C42" s="48"/>
      <c r="D42" s="50" t="s">
        <v>912</v>
      </c>
      <c r="E42" s="49">
        <v>5</v>
      </c>
      <c r="F42" s="50" t="s">
        <v>917</v>
      </c>
      <c r="G42" s="85">
        <v>18</v>
      </c>
      <c r="H42" s="41"/>
      <c r="I42" s="85">
        <v>10</v>
      </c>
      <c r="J42" s="41"/>
      <c r="K42" s="85">
        <v>0.47</v>
      </c>
      <c r="L42" s="41">
        <f>IF(K42&lt;&gt;"",INT(K42)*60+(K42-INT(K42))*100,"")</f>
        <v>47</v>
      </c>
      <c r="M42" s="24">
        <f>IF(G42&lt;&gt;"",(25*G42)/MAX(G$5:G$213),"")</f>
        <v>18</v>
      </c>
      <c r="N42" s="24">
        <f>IF(I42&lt;&gt;"",IF(I42=0,0,(10*I42)/MAX(I$5:I$213)),"0")</f>
        <v>10</v>
      </c>
      <c r="O42" s="24">
        <f>IF(L42&lt;&gt;"",60/(MAX(L$5:L$213)-SMALL(L$5:L$213,COUNTIF(L$5:L$213,"&lt;=0")+1))*(MAX(L$5:L$213)-L42),"0")</f>
        <v>54.939759036144579</v>
      </c>
      <c r="P42" s="24">
        <f>M42+N42+O42</f>
        <v>82.939759036144579</v>
      </c>
      <c r="Q42" s="17"/>
      <c r="R42" s="42"/>
      <c r="S42" s="38"/>
      <c r="T42" s="38"/>
    </row>
    <row r="43" spans="1:20" ht="31.5" x14ac:dyDescent="0.25">
      <c r="A43" s="1">
        <v>39</v>
      </c>
      <c r="B43" s="57" t="s">
        <v>1178</v>
      </c>
      <c r="C43" s="56"/>
      <c r="D43" s="52" t="s">
        <v>1171</v>
      </c>
      <c r="E43" s="46">
        <v>6</v>
      </c>
      <c r="F43" s="52" t="s">
        <v>1177</v>
      </c>
      <c r="G43" s="85">
        <v>23</v>
      </c>
      <c r="H43" s="41"/>
      <c r="I43" s="85">
        <v>10</v>
      </c>
      <c r="J43" s="41"/>
      <c r="K43" s="85">
        <v>1.08</v>
      </c>
      <c r="L43" s="41">
        <f>IF(K43&lt;&gt;"",INT(K43)*60+(K43-INT(K43))*100,"")</f>
        <v>68</v>
      </c>
      <c r="M43" s="24">
        <f>IF(G43&lt;&gt;"",(25*G43)/MAX(G$5:G$213),"")</f>
        <v>23</v>
      </c>
      <c r="N43" s="24">
        <f>IF(I43&lt;&gt;"",IF(I43=0,0,(10*I43)/MAX(I$5:I$213)),"0")</f>
        <v>10</v>
      </c>
      <c r="O43" s="24">
        <f>IF(L43&lt;&gt;"",60/(MAX(L$5:L$213)-SMALL(L$5:L$213,COUNTIF(L$5:L$213,"&lt;=0")+1))*(MAX(L$5:L$213)-L43),"0")</f>
        <v>49.879518072289152</v>
      </c>
      <c r="P43" s="24">
        <f>M43+N43+O43</f>
        <v>82.879518072289159</v>
      </c>
      <c r="Q43" s="17"/>
      <c r="R43" s="42"/>
      <c r="S43" s="38"/>
      <c r="T43" s="38"/>
    </row>
    <row r="44" spans="1:20" ht="31.5" x14ac:dyDescent="0.25">
      <c r="A44" s="1">
        <v>40</v>
      </c>
      <c r="B44" s="52" t="s">
        <v>1075</v>
      </c>
      <c r="C44" s="140"/>
      <c r="D44" s="83" t="s">
        <v>1043</v>
      </c>
      <c r="E44" s="46">
        <v>6</v>
      </c>
      <c r="F44" s="65" t="s">
        <v>1071</v>
      </c>
      <c r="G44" s="85">
        <v>20</v>
      </c>
      <c r="H44" s="41"/>
      <c r="I44" s="85">
        <v>10</v>
      </c>
      <c r="J44" s="41"/>
      <c r="K44" s="85">
        <v>0.56000000000000005</v>
      </c>
      <c r="L44" s="41">
        <f>IF(K44&lt;&gt;"",INT(K44)*60+(K44-INT(K44))*100,"")</f>
        <v>56.000000000000007</v>
      </c>
      <c r="M44" s="24">
        <f>IF(G44&lt;&gt;"",(25*G44)/MAX(G$5:G$213),"")</f>
        <v>20</v>
      </c>
      <c r="N44" s="24">
        <f>IF(I44&lt;&gt;"",IF(I44=0,0,(10*I44)/MAX(I$5:I$213)),"0")</f>
        <v>10</v>
      </c>
      <c r="O44" s="24">
        <f>IF(L44&lt;&gt;"",60/(MAX(L$5:L$213)-SMALL(L$5:L$213,COUNTIF(L$5:L$213,"&lt;=0")+1))*(MAX(L$5:L$213)-L44),"0")</f>
        <v>52.771084337349393</v>
      </c>
      <c r="P44" s="24">
        <f>M44+N44+O44</f>
        <v>82.771084337349393</v>
      </c>
      <c r="Q44" s="17"/>
      <c r="R44" s="42"/>
      <c r="S44" s="38"/>
      <c r="T44" s="38"/>
    </row>
    <row r="45" spans="1:20" ht="31.5" x14ac:dyDescent="0.25">
      <c r="A45" s="1">
        <v>41</v>
      </c>
      <c r="B45" s="51" t="s">
        <v>680</v>
      </c>
      <c r="C45" s="144"/>
      <c r="D45" s="54" t="s">
        <v>671</v>
      </c>
      <c r="E45" s="89">
        <v>5</v>
      </c>
      <c r="F45" s="52" t="s">
        <v>679</v>
      </c>
      <c r="G45" s="85">
        <v>25</v>
      </c>
      <c r="H45" s="41"/>
      <c r="I45" s="100">
        <v>10</v>
      </c>
      <c r="J45" s="41"/>
      <c r="K45" s="149">
        <v>1.18</v>
      </c>
      <c r="L45" s="41">
        <f>IF(K45&lt;&gt;"",INT(K45)*60+(K45-INT(K45))*100,"")</f>
        <v>78</v>
      </c>
      <c r="M45" s="24">
        <f>IF(G45&lt;&gt;"",(25*G45)/MAX(G$5:G$213),"")</f>
        <v>25</v>
      </c>
      <c r="N45" s="24">
        <f>IF(I45&lt;&gt;"",IF(I45=0,0,(10*I45)/MAX(I$5:I$213)),"0")</f>
        <v>10</v>
      </c>
      <c r="O45" s="24">
        <f>IF(L45&lt;&gt;"",60/(MAX(L$5:L$213)-SMALL(L$5:L$213,COUNTIF(L$5:L$213,"&lt;=0")+1))*(MAX(L$5:L$213)-L45),"0")</f>
        <v>47.46987951807229</v>
      </c>
      <c r="P45" s="24">
        <f>M45+N45+O45</f>
        <v>82.46987951807229</v>
      </c>
      <c r="Q45" s="17"/>
      <c r="R45" s="42"/>
      <c r="S45" s="38"/>
      <c r="T45" s="38"/>
    </row>
    <row r="46" spans="1:20" ht="31.5" x14ac:dyDescent="0.25">
      <c r="A46" s="1">
        <v>42</v>
      </c>
      <c r="B46" s="52" t="s">
        <v>922</v>
      </c>
      <c r="C46" s="127"/>
      <c r="D46" s="54" t="s">
        <v>912</v>
      </c>
      <c r="E46" s="46">
        <v>6</v>
      </c>
      <c r="F46" s="52" t="s">
        <v>917</v>
      </c>
      <c r="G46" s="85">
        <v>18</v>
      </c>
      <c r="H46" s="41"/>
      <c r="I46" s="85">
        <v>10</v>
      </c>
      <c r="J46" s="41"/>
      <c r="K46" s="85">
        <v>0.49</v>
      </c>
      <c r="L46" s="41">
        <f>IF(K46&lt;&gt;"",INT(K46)*60+(K46-INT(K46))*100,"")</f>
        <v>49</v>
      </c>
      <c r="M46" s="24">
        <f>IF(G46&lt;&gt;"",(25*G46)/MAX(G$5:G$213),"")</f>
        <v>18</v>
      </c>
      <c r="N46" s="24">
        <f>IF(I46&lt;&gt;"",IF(I46=0,0,(10*I46)/MAX(I$5:I$213)),"0")</f>
        <v>10</v>
      </c>
      <c r="O46" s="24">
        <f>IF(L46&lt;&gt;"",60/(MAX(L$5:L$213)-SMALL(L$5:L$213,COUNTIF(L$5:L$213,"&lt;=0")+1))*(MAX(L$5:L$213)-L46),"0")</f>
        <v>54.4578313253012</v>
      </c>
      <c r="P46" s="24">
        <f>M46+N46+O46</f>
        <v>82.4578313253012</v>
      </c>
      <c r="Q46" s="17"/>
      <c r="R46" s="42"/>
      <c r="S46" s="38"/>
      <c r="T46" s="38"/>
    </row>
    <row r="47" spans="1:20" ht="31.5" x14ac:dyDescent="0.25">
      <c r="A47" s="4">
        <v>43</v>
      </c>
      <c r="B47" s="52" t="s">
        <v>138</v>
      </c>
      <c r="C47" s="138"/>
      <c r="D47" s="54" t="s">
        <v>139</v>
      </c>
      <c r="E47" s="46">
        <v>5</v>
      </c>
      <c r="F47" s="52" t="s">
        <v>140</v>
      </c>
      <c r="G47" s="85">
        <v>19</v>
      </c>
      <c r="H47" s="41"/>
      <c r="I47" s="85">
        <v>9.6999999999999993</v>
      </c>
      <c r="J47" s="41"/>
      <c r="K47" s="85">
        <v>0.52</v>
      </c>
      <c r="L47" s="41">
        <f>IF(K47&lt;&gt;"",INT(K47)*60+(K47-INT(K47))*100,"")</f>
        <v>52</v>
      </c>
      <c r="M47" s="24">
        <f>IF(G47&lt;&gt;"",(25*G47)/MAX(G$5:G$213),"")</f>
        <v>19</v>
      </c>
      <c r="N47" s="24">
        <f>IF(I47&lt;&gt;"",IF(I47=0,0,(10*I47)/MAX(I$5:I$213)),"0")</f>
        <v>9.6999999999999993</v>
      </c>
      <c r="O47" s="24">
        <f>IF(L47&lt;&gt;"",60/(MAX(L$5:L$213)-SMALL(L$5:L$213,COUNTIF(L$5:L$213,"&lt;=0")+1))*(MAX(L$5:L$213)-L47),"0")</f>
        <v>53.734939759036145</v>
      </c>
      <c r="P47" s="24">
        <f>M47+N47+O47</f>
        <v>82.434939759036141</v>
      </c>
      <c r="Q47" s="17"/>
      <c r="R47" s="42"/>
      <c r="S47" s="38"/>
      <c r="T47" s="38"/>
    </row>
    <row r="48" spans="1:20" ht="31.5" x14ac:dyDescent="0.25">
      <c r="A48" s="1">
        <v>44</v>
      </c>
      <c r="B48" s="57" t="s">
        <v>686</v>
      </c>
      <c r="C48" s="45"/>
      <c r="D48" s="52" t="s">
        <v>671</v>
      </c>
      <c r="E48" s="46">
        <v>6</v>
      </c>
      <c r="F48" s="52" t="s">
        <v>685</v>
      </c>
      <c r="G48" s="85">
        <v>19</v>
      </c>
      <c r="H48" s="86"/>
      <c r="I48" s="85">
        <v>8.5</v>
      </c>
      <c r="J48" s="86"/>
      <c r="K48" s="85">
        <v>0.48</v>
      </c>
      <c r="L48" s="41">
        <f>IF(K48&lt;&gt;"",INT(K48)*60+(K48-INT(K48))*100,"")</f>
        <v>48</v>
      </c>
      <c r="M48" s="24">
        <f>IF(G48&lt;&gt;"",(25*G48)/MAX(G$5:G$213),"")</f>
        <v>19</v>
      </c>
      <c r="N48" s="24">
        <f>IF(I48&lt;&gt;"",IF(I48=0,0,(10*I48)/MAX(I$5:I$213)),"0")</f>
        <v>8.5</v>
      </c>
      <c r="O48" s="24">
        <f>IF(L48&lt;&gt;"",60/(MAX(L$5:L$213)-SMALL(L$5:L$213,COUNTIF(L$5:L$213,"&lt;=0")+1))*(MAX(L$5:L$213)-L48),"0")</f>
        <v>54.69879518072289</v>
      </c>
      <c r="P48" s="24">
        <f>M48+N48+O48</f>
        <v>82.198795180722897</v>
      </c>
      <c r="Q48" s="17"/>
      <c r="R48" s="42"/>
      <c r="S48" s="38"/>
      <c r="T48" s="38"/>
    </row>
    <row r="49" spans="1:20" ht="31.5" x14ac:dyDescent="0.25">
      <c r="A49" s="1">
        <v>45</v>
      </c>
      <c r="B49" s="57" t="s">
        <v>911</v>
      </c>
      <c r="C49" s="45"/>
      <c r="D49" s="52" t="s">
        <v>912</v>
      </c>
      <c r="E49" s="46">
        <v>5</v>
      </c>
      <c r="F49" s="52" t="s">
        <v>913</v>
      </c>
      <c r="G49" s="85">
        <v>21</v>
      </c>
      <c r="H49" s="41"/>
      <c r="I49" s="85">
        <v>9.5</v>
      </c>
      <c r="J49" s="41"/>
      <c r="K49" s="85">
        <v>1.01</v>
      </c>
      <c r="L49" s="41">
        <f>IF(K49&lt;&gt;"",INT(K49)*60+(K49-INT(K49))*100,"")</f>
        <v>61</v>
      </c>
      <c r="M49" s="24">
        <f>IF(G49&lt;&gt;"",(25*G49)/MAX(G$5:G$213),"")</f>
        <v>21</v>
      </c>
      <c r="N49" s="24">
        <f>IF(I49&lt;&gt;"",IF(I49=0,0,(10*I49)/MAX(I$5:I$213)),"0")</f>
        <v>9.5</v>
      </c>
      <c r="O49" s="24">
        <f>IF(L49&lt;&gt;"",60/(MAX(L$5:L$213)-SMALL(L$5:L$213,COUNTIF(L$5:L$213,"&lt;=0")+1))*(MAX(L$5:L$213)-L49),"0")</f>
        <v>51.566265060240958</v>
      </c>
      <c r="P49" s="24">
        <f>M49+N49+O49</f>
        <v>82.066265060240966</v>
      </c>
      <c r="Q49" s="17"/>
      <c r="R49" s="42"/>
      <c r="S49" s="38"/>
      <c r="T49" s="38"/>
    </row>
    <row r="50" spans="1:20" ht="31.5" x14ac:dyDescent="0.25">
      <c r="A50" s="1">
        <v>46</v>
      </c>
      <c r="B50" s="57" t="s">
        <v>1077</v>
      </c>
      <c r="C50" s="99"/>
      <c r="D50" s="52" t="s">
        <v>1043</v>
      </c>
      <c r="E50" s="46">
        <v>6</v>
      </c>
      <c r="F50" s="52" t="s">
        <v>1071</v>
      </c>
      <c r="G50" s="85">
        <v>20</v>
      </c>
      <c r="H50" s="41"/>
      <c r="I50" s="85">
        <v>10</v>
      </c>
      <c r="J50" s="41"/>
      <c r="K50" s="85">
        <v>0.59</v>
      </c>
      <c r="L50" s="41">
        <f>IF(K50&lt;&gt;"",INT(K50)*60+(K50-INT(K50))*100,"")</f>
        <v>59</v>
      </c>
      <c r="M50" s="24">
        <f>IF(G50&lt;&gt;"",(25*G50)/MAX(G$5:G$213),"")</f>
        <v>20</v>
      </c>
      <c r="N50" s="24">
        <f>IF(I50&lt;&gt;"",IF(I50=0,0,(10*I50)/MAX(I$5:I$213)),"0")</f>
        <v>10</v>
      </c>
      <c r="O50" s="24">
        <f>IF(L50&lt;&gt;"",60/(MAX(L$5:L$213)-SMALL(L$5:L$213,COUNTIF(L$5:L$213,"&lt;=0")+1))*(MAX(L$5:L$213)-L50),"0")</f>
        <v>52.048192771084338</v>
      </c>
      <c r="P50" s="24">
        <f>M50+N50+O50</f>
        <v>82.048192771084331</v>
      </c>
      <c r="Q50" s="17"/>
      <c r="R50" s="42"/>
      <c r="S50" s="38"/>
      <c r="T50" s="38"/>
    </row>
    <row r="51" spans="1:20" ht="31.5" x14ac:dyDescent="0.25">
      <c r="A51" s="1">
        <v>47</v>
      </c>
      <c r="B51" s="65" t="s">
        <v>1046</v>
      </c>
      <c r="C51" s="43"/>
      <c r="D51" s="66" t="s">
        <v>1043</v>
      </c>
      <c r="E51" s="67">
        <v>5</v>
      </c>
      <c r="F51" s="65" t="s">
        <v>1044</v>
      </c>
      <c r="G51" s="43">
        <v>18</v>
      </c>
      <c r="H51" s="41"/>
      <c r="I51" s="85">
        <v>10</v>
      </c>
      <c r="J51" s="41"/>
      <c r="K51" s="85">
        <v>0.51</v>
      </c>
      <c r="L51" s="41">
        <f>IF(K51&lt;&gt;"",INT(K51)*60+(K51-INT(K51))*100,"")</f>
        <v>51</v>
      </c>
      <c r="M51" s="24">
        <f>IF(G51&lt;&gt;"",(25*G51)/MAX(G$5:G$213),"")</f>
        <v>18</v>
      </c>
      <c r="N51" s="24">
        <f>IF(I51&lt;&gt;"",IF(I51=0,0,(10*I51)/MAX(I$5:I$213)),"0")</f>
        <v>10</v>
      </c>
      <c r="O51" s="24">
        <f>IF(L51&lt;&gt;"",60/(MAX(L$5:L$213)-SMALL(L$5:L$213,COUNTIF(L$5:L$213,"&lt;=0")+1))*(MAX(L$5:L$213)-L51),"0")</f>
        <v>53.975903614457827</v>
      </c>
      <c r="P51" s="24">
        <f>M51+N51+O51</f>
        <v>81.97590361445782</v>
      </c>
      <c r="Q51" s="17"/>
      <c r="R51" s="42"/>
      <c r="S51" s="38"/>
      <c r="T51" s="38"/>
    </row>
    <row r="52" spans="1:20" ht="31.5" x14ac:dyDescent="0.25">
      <c r="A52" s="1">
        <v>48</v>
      </c>
      <c r="B52" s="50" t="s">
        <v>303</v>
      </c>
      <c r="C52" s="94"/>
      <c r="D52" s="52" t="s">
        <v>305</v>
      </c>
      <c r="E52" s="46">
        <v>6</v>
      </c>
      <c r="F52" s="52" t="s">
        <v>306</v>
      </c>
      <c r="G52" s="85">
        <v>23</v>
      </c>
      <c r="H52" s="41"/>
      <c r="I52" s="85">
        <v>8</v>
      </c>
      <c r="J52" s="41"/>
      <c r="K52" s="41">
        <v>1.04</v>
      </c>
      <c r="L52" s="41">
        <f>IF(K52&lt;&gt;"",INT(K52)*60+(K52-INT(K52))*100,"")</f>
        <v>64</v>
      </c>
      <c r="M52" s="24">
        <f>IF(G52&lt;&gt;"",(25*G52)/MAX(G$5:G$213),"")</f>
        <v>23</v>
      </c>
      <c r="N52" s="24">
        <f>IF(I52&lt;&gt;"",IF(I52=0,0,(10*I52)/MAX(I$5:I$213)),"0")</f>
        <v>8</v>
      </c>
      <c r="O52" s="24">
        <f>IF(L52&lt;&gt;"",60/(MAX(L$5:L$213)-SMALL(L$5:L$213,COUNTIF(L$5:L$213,"&lt;=0")+1))*(MAX(L$5:L$213)-L52),"0")</f>
        <v>50.843373493975903</v>
      </c>
      <c r="P52" s="24">
        <f>M52+N52+O52</f>
        <v>81.843373493975903</v>
      </c>
      <c r="Q52" s="17"/>
      <c r="R52" s="42"/>
      <c r="S52" s="38"/>
      <c r="T52" s="38"/>
    </row>
    <row r="53" spans="1:20" ht="31.5" x14ac:dyDescent="0.25">
      <c r="A53" s="1">
        <v>49</v>
      </c>
      <c r="B53" s="57" t="s">
        <v>622</v>
      </c>
      <c r="C53" s="45"/>
      <c r="D53" s="52" t="s">
        <v>616</v>
      </c>
      <c r="E53" s="46">
        <v>6</v>
      </c>
      <c r="F53" s="52" t="s">
        <v>617</v>
      </c>
      <c r="G53" s="85">
        <v>17</v>
      </c>
      <c r="H53" s="86"/>
      <c r="I53" s="41">
        <v>9</v>
      </c>
      <c r="J53" s="86"/>
      <c r="K53" s="85">
        <v>0.44</v>
      </c>
      <c r="L53" s="41">
        <f>IF(K53&lt;&gt;"",INT(K53)*60+(K53-INT(K53))*100,"")</f>
        <v>44</v>
      </c>
      <c r="M53" s="24">
        <f>IF(G53&lt;&gt;"",(25*G53)/MAX(G$5:G$213),"")</f>
        <v>17</v>
      </c>
      <c r="N53" s="24">
        <f>IF(I53&lt;&gt;"",IF(I53=0,0,(10*I53)/MAX(I$5:I$213)),"0")</f>
        <v>9</v>
      </c>
      <c r="O53" s="24">
        <f>IF(L53&lt;&gt;"",60/(MAX(L$5:L$213)-SMALL(L$5:L$213,COUNTIF(L$5:L$213,"&lt;=0")+1))*(MAX(L$5:L$213)-L53),"0")</f>
        <v>55.662650602409634</v>
      </c>
      <c r="P53" s="24">
        <f>M53+N53+O53</f>
        <v>81.662650602409627</v>
      </c>
      <c r="Q53" s="17"/>
      <c r="R53" s="42"/>
      <c r="S53" s="38"/>
      <c r="T53" s="38"/>
    </row>
    <row r="54" spans="1:20" ht="31.5" x14ac:dyDescent="0.25">
      <c r="A54" s="1">
        <v>50</v>
      </c>
      <c r="B54" s="52" t="s">
        <v>1026</v>
      </c>
      <c r="C54" s="45"/>
      <c r="D54" s="52" t="s">
        <v>1022</v>
      </c>
      <c r="E54" s="46">
        <v>5</v>
      </c>
      <c r="F54" s="52" t="s">
        <v>1023</v>
      </c>
      <c r="G54" s="85">
        <v>18</v>
      </c>
      <c r="H54" s="41"/>
      <c r="I54" s="85">
        <v>8.1</v>
      </c>
      <c r="J54" s="41"/>
      <c r="K54" s="85">
        <v>0.45</v>
      </c>
      <c r="L54" s="41">
        <f>IF(K54&lt;&gt;"",INT(K54)*60+(K54-INT(K54))*100,"")</f>
        <v>45</v>
      </c>
      <c r="M54" s="24">
        <f>IF(G54&lt;&gt;"",(25*G54)/MAX(G$5:G$213),"")</f>
        <v>18</v>
      </c>
      <c r="N54" s="24">
        <f>IF(I54&lt;&gt;"",IF(I54=0,0,(10*I54)/MAX(I$5:I$213)),"0")</f>
        <v>8.1</v>
      </c>
      <c r="O54" s="24">
        <f>IF(L54&lt;&gt;"",60/(MAX(L$5:L$213)-SMALL(L$5:L$213,COUNTIF(L$5:L$213,"&lt;=0")+1))*(MAX(L$5:L$213)-L54),"0")</f>
        <v>55.421686746987952</v>
      </c>
      <c r="P54" s="24">
        <f>M54+N54+O54</f>
        <v>81.521686746987953</v>
      </c>
      <c r="Q54" s="17"/>
      <c r="R54" s="42"/>
      <c r="S54" s="38"/>
      <c r="T54" s="17"/>
    </row>
    <row r="55" spans="1:20" ht="31.5" x14ac:dyDescent="0.25">
      <c r="A55" s="1">
        <v>51</v>
      </c>
      <c r="B55" s="57" t="s">
        <v>825</v>
      </c>
      <c r="C55" s="45"/>
      <c r="D55" s="52" t="s">
        <v>826</v>
      </c>
      <c r="E55" s="46">
        <v>6</v>
      </c>
      <c r="F55" s="52" t="s">
        <v>827</v>
      </c>
      <c r="G55" s="85">
        <v>20</v>
      </c>
      <c r="H55" s="41"/>
      <c r="I55" s="85">
        <v>8.5</v>
      </c>
      <c r="J55" s="41"/>
      <c r="K55" s="85">
        <v>0.55000000000000004</v>
      </c>
      <c r="L55" s="41">
        <f>IF(K55&lt;&gt;"",INT(K55)*60+(K55-INT(K55))*100,"")</f>
        <v>55.000000000000007</v>
      </c>
      <c r="M55" s="24">
        <f>IF(G55&lt;&gt;"",(25*G55)/MAX(G$5:G$213),"")</f>
        <v>20</v>
      </c>
      <c r="N55" s="24">
        <f>IF(I55&lt;&gt;"",IF(I55=0,0,(10*I55)/MAX(I$5:I$213)),"0")</f>
        <v>8.5</v>
      </c>
      <c r="O55" s="24">
        <f>IF(L55&lt;&gt;"",60/(MAX(L$5:L$213)-SMALL(L$5:L$213,COUNTIF(L$5:L$213,"&lt;=0")+1))*(MAX(L$5:L$213)-L55),"0")</f>
        <v>53.012048192771083</v>
      </c>
      <c r="P55" s="24">
        <f>M55+N55+O55</f>
        <v>81.51204819277109</v>
      </c>
      <c r="Q55" s="17"/>
      <c r="R55" s="42"/>
      <c r="S55" s="38"/>
      <c r="T55" s="17"/>
    </row>
    <row r="56" spans="1:20" ht="31.5" x14ac:dyDescent="0.25">
      <c r="A56" s="4">
        <v>52</v>
      </c>
      <c r="B56" s="52" t="s">
        <v>141</v>
      </c>
      <c r="C56" s="56"/>
      <c r="D56" s="52" t="s">
        <v>139</v>
      </c>
      <c r="E56" s="46">
        <v>5</v>
      </c>
      <c r="F56" s="52" t="s">
        <v>140</v>
      </c>
      <c r="G56" s="85">
        <v>19</v>
      </c>
      <c r="H56" s="41"/>
      <c r="I56" s="85">
        <v>9</v>
      </c>
      <c r="J56" s="41"/>
      <c r="K56" s="85">
        <v>0.55000000000000004</v>
      </c>
      <c r="L56" s="41">
        <f>IF(K56&lt;&gt;"",INT(K56)*60+(K56-INT(K56))*100,"")</f>
        <v>55.000000000000007</v>
      </c>
      <c r="M56" s="24">
        <f>IF(G56&lt;&gt;"",(25*G56)/MAX(G$5:G$213),"")</f>
        <v>19</v>
      </c>
      <c r="N56" s="24">
        <f>IF(I56&lt;&gt;"",IF(I56=0,0,(10*I56)/MAX(I$5:I$213)),"0")</f>
        <v>9</v>
      </c>
      <c r="O56" s="24">
        <f>IF(L56&lt;&gt;"",60/(MAX(L$5:L$213)-SMALL(L$5:L$213,COUNTIF(L$5:L$213,"&lt;=0")+1))*(MAX(L$5:L$213)-L56),"0")</f>
        <v>53.012048192771083</v>
      </c>
      <c r="P56" s="24">
        <f>M56+N56+O56</f>
        <v>81.01204819277109</v>
      </c>
      <c r="Q56" s="17"/>
      <c r="R56" s="42"/>
      <c r="S56" s="38"/>
      <c r="T56" s="17"/>
    </row>
    <row r="57" spans="1:20" ht="31.5" x14ac:dyDescent="0.25">
      <c r="A57" s="1">
        <v>53</v>
      </c>
      <c r="B57" s="57" t="s">
        <v>1323</v>
      </c>
      <c r="C57" s="131"/>
      <c r="D57" s="52" t="s">
        <v>1321</v>
      </c>
      <c r="E57" s="46">
        <v>5</v>
      </c>
      <c r="F57" s="52" t="s">
        <v>1322</v>
      </c>
      <c r="G57" s="85">
        <v>23</v>
      </c>
      <c r="H57" s="41"/>
      <c r="I57" s="85">
        <v>8</v>
      </c>
      <c r="J57" s="41"/>
      <c r="K57" s="85">
        <v>1.08</v>
      </c>
      <c r="L57" s="41">
        <f>IF(K57&lt;&gt;"",INT(K57)*60+(K57-INT(K57))*100,"")</f>
        <v>68</v>
      </c>
      <c r="M57" s="24">
        <f>IF(G57&lt;&gt;"",(25*G57)/MAX(G$5:G$213),"")</f>
        <v>23</v>
      </c>
      <c r="N57" s="24">
        <f>IF(I57&lt;&gt;"",IF(I57=0,0,(10*I57)/MAX(I$5:I$213)),"0")</f>
        <v>8</v>
      </c>
      <c r="O57" s="24">
        <f>IF(L57&lt;&gt;"",60/(MAX(L$5:L$213)-SMALL(L$5:L$213,COUNTIF(L$5:L$213,"&lt;=0")+1))*(MAX(L$5:L$213)-L57),"0")</f>
        <v>49.879518072289152</v>
      </c>
      <c r="P57" s="24">
        <f>M57+N57+O57</f>
        <v>80.879518072289159</v>
      </c>
      <c r="Q57" s="17"/>
      <c r="R57" s="42"/>
      <c r="S57" s="38"/>
      <c r="T57" s="17"/>
    </row>
    <row r="58" spans="1:20" ht="31.5" x14ac:dyDescent="0.25">
      <c r="A58" s="1">
        <v>54</v>
      </c>
      <c r="B58" s="57" t="s">
        <v>407</v>
      </c>
      <c r="C58" s="45"/>
      <c r="D58" s="52" t="s">
        <v>408</v>
      </c>
      <c r="E58" s="46">
        <v>5</v>
      </c>
      <c r="F58" s="52" t="s">
        <v>409</v>
      </c>
      <c r="G58" s="85">
        <v>20</v>
      </c>
      <c r="H58" s="41"/>
      <c r="I58" s="85">
        <v>10</v>
      </c>
      <c r="J58" s="41"/>
      <c r="K58" s="85">
        <v>1.06</v>
      </c>
      <c r="L58" s="41">
        <f>IF(K58&lt;&gt;"",INT(K58)*60+(K58-INT(K58))*100,"")</f>
        <v>66</v>
      </c>
      <c r="M58" s="24">
        <f>IF(G58&lt;&gt;"",(25*G58)/MAX(G$5:G$213),"")</f>
        <v>20</v>
      </c>
      <c r="N58" s="24">
        <f>IF(I58&lt;&gt;"",IF(I58=0,0,(10*I58)/MAX(I$5:I$213)),"0")</f>
        <v>10</v>
      </c>
      <c r="O58" s="24">
        <f>IF(L58&lt;&gt;"",60/(MAX(L$5:L$213)-SMALL(L$5:L$213,COUNTIF(L$5:L$213,"&lt;=0")+1))*(MAX(L$5:L$213)-L58),"0")</f>
        <v>50.361445783132531</v>
      </c>
      <c r="P58" s="24">
        <f>M58+N58+O58</f>
        <v>80.361445783132524</v>
      </c>
      <c r="Q58" s="17"/>
      <c r="R58" s="42"/>
      <c r="S58" s="38"/>
      <c r="T58" s="17"/>
    </row>
    <row r="59" spans="1:20" ht="47.25" x14ac:dyDescent="0.25">
      <c r="A59" s="1">
        <v>55</v>
      </c>
      <c r="B59" s="57" t="s">
        <v>657</v>
      </c>
      <c r="C59" s="45"/>
      <c r="D59" s="52" t="s">
        <v>655</v>
      </c>
      <c r="E59" s="46">
        <v>5</v>
      </c>
      <c r="F59" s="52" t="s">
        <v>656</v>
      </c>
      <c r="G59" s="85">
        <v>22</v>
      </c>
      <c r="H59" s="86"/>
      <c r="I59" s="41">
        <v>9</v>
      </c>
      <c r="J59" s="86"/>
      <c r="K59" s="85">
        <v>1.1100000000000001</v>
      </c>
      <c r="L59" s="41">
        <f>IF(K59&lt;&gt;"",INT(K59)*60+(K59-INT(K59))*100,"")</f>
        <v>71.000000000000014</v>
      </c>
      <c r="M59" s="24">
        <f>IF(G59&lt;&gt;"",(25*G59)/MAX(G$5:G$213),"")</f>
        <v>22</v>
      </c>
      <c r="N59" s="24">
        <f>IF(I59&lt;&gt;"",IF(I59=0,0,(10*I59)/MAX(I$5:I$213)),"0")</f>
        <v>9</v>
      </c>
      <c r="O59" s="24">
        <f>IF(L59&lt;&gt;"",60/(MAX(L$5:L$213)-SMALL(L$5:L$213,COUNTIF(L$5:L$213,"&lt;=0")+1))*(MAX(L$5:L$213)-L59),"0")</f>
        <v>49.156626506024097</v>
      </c>
      <c r="P59" s="24">
        <f>M59+N59+O59</f>
        <v>80.156626506024097</v>
      </c>
      <c r="Q59" s="17"/>
      <c r="R59" s="42"/>
      <c r="S59" s="38"/>
      <c r="T59" s="17"/>
    </row>
    <row r="60" spans="1:20" ht="31.5" x14ac:dyDescent="0.25">
      <c r="A60" s="1">
        <v>56</v>
      </c>
      <c r="B60" s="52" t="s">
        <v>1173</v>
      </c>
      <c r="C60" s="56"/>
      <c r="D60" s="52" t="s">
        <v>1171</v>
      </c>
      <c r="E60" s="46">
        <v>5</v>
      </c>
      <c r="F60" s="52" t="s">
        <v>1172</v>
      </c>
      <c r="G60" s="85">
        <v>20</v>
      </c>
      <c r="H60" s="41"/>
      <c r="I60" s="85">
        <v>9.9</v>
      </c>
      <c r="J60" s="41"/>
      <c r="K60" s="85">
        <v>1.07</v>
      </c>
      <c r="L60" s="41">
        <f>IF(K60&lt;&gt;"",INT(K60)*60+(K60-INT(K60))*100,"")</f>
        <v>67</v>
      </c>
      <c r="M60" s="24">
        <f>IF(G60&lt;&gt;"",(25*G60)/MAX(G$5:G$213),"")</f>
        <v>20</v>
      </c>
      <c r="N60" s="24">
        <f>IF(I60&lt;&gt;"",IF(I60=0,0,(10*I60)/MAX(I$5:I$213)),"0")</f>
        <v>9.9</v>
      </c>
      <c r="O60" s="24">
        <f>IF(L60&lt;&gt;"",60/(MAX(L$5:L$213)-SMALL(L$5:L$213,COUNTIF(L$5:L$213,"&lt;=0")+1))*(MAX(L$5:L$213)-L60),"0")</f>
        <v>50.120481927710841</v>
      </c>
      <c r="P60" s="24">
        <f>M60+N60+O60</f>
        <v>80.020481927710847</v>
      </c>
      <c r="Q60" s="17"/>
      <c r="R60" s="42"/>
      <c r="S60" s="38"/>
      <c r="T60" s="17"/>
    </row>
    <row r="61" spans="1:20" ht="31.5" x14ac:dyDescent="0.25">
      <c r="A61" s="1">
        <v>57</v>
      </c>
      <c r="B61" s="57" t="s">
        <v>1204</v>
      </c>
      <c r="C61" s="45"/>
      <c r="D61" s="52" t="s">
        <v>1205</v>
      </c>
      <c r="E61" s="46">
        <v>6</v>
      </c>
      <c r="F61" s="52" t="s">
        <v>1206</v>
      </c>
      <c r="G61" s="85">
        <v>15</v>
      </c>
      <c r="H61" s="41"/>
      <c r="I61" s="85">
        <v>5</v>
      </c>
      <c r="J61" s="41"/>
      <c r="K61" s="99">
        <v>0.26</v>
      </c>
      <c r="L61" s="41">
        <f>IF(K61&lt;&gt;"",INT(K61)*60+(K61-INT(K61))*100,"")</f>
        <v>26</v>
      </c>
      <c r="M61" s="24">
        <f>IF(G61&lt;&gt;"",(25*G61)/MAX(G$5:G$213),"")</f>
        <v>15</v>
      </c>
      <c r="N61" s="24">
        <f>IF(I61&lt;&gt;"",IF(I61=0,0,(10*I61)/MAX(I$5:I$213)),"0")</f>
        <v>5</v>
      </c>
      <c r="O61" s="24">
        <f>IF(L61&lt;&gt;"",60/(MAX(L$5:L$213)-SMALL(L$5:L$213,COUNTIF(L$5:L$213,"&lt;=0")+1))*(MAX(L$5:L$213)-L61),"0")</f>
        <v>60</v>
      </c>
      <c r="P61" s="24">
        <f>M61+N61+O61</f>
        <v>80</v>
      </c>
      <c r="Q61" s="17"/>
      <c r="R61" s="42"/>
      <c r="S61" s="38"/>
      <c r="T61" s="17"/>
    </row>
    <row r="62" spans="1:20" ht="31.5" x14ac:dyDescent="0.25">
      <c r="A62" s="1">
        <v>58</v>
      </c>
      <c r="B62" s="51" t="s">
        <v>674</v>
      </c>
      <c r="C62" s="45"/>
      <c r="D62" s="52" t="s">
        <v>671</v>
      </c>
      <c r="E62" s="46">
        <v>5</v>
      </c>
      <c r="F62" s="52" t="s">
        <v>672</v>
      </c>
      <c r="G62" s="85">
        <v>21</v>
      </c>
      <c r="H62" s="41"/>
      <c r="I62" s="85">
        <v>10</v>
      </c>
      <c r="J62" s="41"/>
      <c r="K62" s="85">
        <v>1.1200000000000001</v>
      </c>
      <c r="L62" s="41">
        <f>IF(K62&lt;&gt;"",INT(K62)*60+(K62-INT(K62))*100,"")</f>
        <v>72.000000000000014</v>
      </c>
      <c r="M62" s="24">
        <f>IF(G62&lt;&gt;"",(25*G62)/MAX(G$5:G$213),"")</f>
        <v>21</v>
      </c>
      <c r="N62" s="24">
        <f>IF(I62&lt;&gt;"",IF(I62=0,0,(10*I62)/MAX(I$5:I$213)),"0")</f>
        <v>10</v>
      </c>
      <c r="O62" s="24">
        <f>IF(L62&lt;&gt;"",60/(MAX(L$5:L$213)-SMALL(L$5:L$213,COUNTIF(L$5:L$213,"&lt;=0")+1))*(MAX(L$5:L$213)-L62),"0")</f>
        <v>48.915662650602407</v>
      </c>
      <c r="P62" s="24">
        <f>M62+N62+O62</f>
        <v>79.9156626506024</v>
      </c>
      <c r="Q62" s="17"/>
      <c r="R62" s="42"/>
      <c r="S62" s="38"/>
      <c r="T62" s="17"/>
    </row>
    <row r="63" spans="1:20" ht="31.5" x14ac:dyDescent="0.25">
      <c r="A63" s="1">
        <v>59</v>
      </c>
      <c r="B63" s="52" t="s">
        <v>1291</v>
      </c>
      <c r="C63" s="45"/>
      <c r="D63" s="52" t="s">
        <v>1288</v>
      </c>
      <c r="E63" s="46">
        <v>5</v>
      </c>
      <c r="F63" s="52" t="s">
        <v>1289</v>
      </c>
      <c r="G63" s="85">
        <v>21</v>
      </c>
      <c r="H63" s="41"/>
      <c r="I63" s="85">
        <v>9</v>
      </c>
      <c r="J63" s="41"/>
      <c r="K63" s="85">
        <v>1.08</v>
      </c>
      <c r="L63" s="41">
        <f>IF(K63&lt;&gt;"",INT(K63)*60+(K63-INT(K63))*100,"")</f>
        <v>68</v>
      </c>
      <c r="M63" s="24">
        <f>IF(G63&lt;&gt;"",(25*G63)/MAX(G$5:G$213),"")</f>
        <v>21</v>
      </c>
      <c r="N63" s="24">
        <f>IF(I63&lt;&gt;"",IF(I63=0,0,(10*I63)/MAX(I$5:I$213)),"0")</f>
        <v>9</v>
      </c>
      <c r="O63" s="24">
        <f>IF(L63&lt;&gt;"",60/(MAX(L$5:L$213)-SMALL(L$5:L$213,COUNTIF(L$5:L$213,"&lt;=0")+1))*(MAX(L$5:L$213)-L63),"0")</f>
        <v>49.879518072289152</v>
      </c>
      <c r="P63" s="24">
        <f>M63+N63+O63</f>
        <v>79.879518072289159</v>
      </c>
      <c r="Q63" s="17"/>
      <c r="R63" s="42"/>
      <c r="S63" s="38"/>
      <c r="T63" s="17"/>
    </row>
    <row r="64" spans="1:20" ht="31.5" x14ac:dyDescent="0.25">
      <c r="A64" s="4">
        <v>60</v>
      </c>
      <c r="B64" s="52" t="s">
        <v>154</v>
      </c>
      <c r="C64" s="56"/>
      <c r="D64" s="52" t="s">
        <v>139</v>
      </c>
      <c r="E64" s="46">
        <v>6</v>
      </c>
      <c r="F64" s="52" t="s">
        <v>140</v>
      </c>
      <c r="G64" s="85">
        <v>17</v>
      </c>
      <c r="H64" s="41"/>
      <c r="I64" s="85">
        <v>10</v>
      </c>
      <c r="J64" s="41"/>
      <c r="K64" s="85">
        <v>0.56000000000000005</v>
      </c>
      <c r="L64" s="41">
        <f>IF(K64&lt;&gt;"",INT(K64)*60+(K64-INT(K64))*100,"")</f>
        <v>56.000000000000007</v>
      </c>
      <c r="M64" s="24">
        <f>IF(G64&lt;&gt;"",(25*G64)/MAX(G$5:G$213),"")</f>
        <v>17</v>
      </c>
      <c r="N64" s="24">
        <f>IF(I64&lt;&gt;"",IF(I64=0,0,(10*I64)/MAX(I$5:I$213)),"0")</f>
        <v>10</v>
      </c>
      <c r="O64" s="24">
        <f>IF(L64&lt;&gt;"",60/(MAX(L$5:L$213)-SMALL(L$5:L$213,COUNTIF(L$5:L$213,"&lt;=0")+1))*(MAX(L$5:L$213)-L64),"0")</f>
        <v>52.771084337349393</v>
      </c>
      <c r="P64" s="24">
        <f>M64+N64+O64</f>
        <v>79.771084337349393</v>
      </c>
      <c r="Q64" s="17"/>
      <c r="R64" s="42"/>
      <c r="S64" s="38"/>
      <c r="T64" s="17"/>
    </row>
    <row r="65" spans="1:20" ht="31.5" x14ac:dyDescent="0.25">
      <c r="A65" s="1">
        <v>61</v>
      </c>
      <c r="B65" s="50" t="s">
        <v>857</v>
      </c>
      <c r="C65" s="45"/>
      <c r="D65" s="52" t="s">
        <v>858</v>
      </c>
      <c r="E65" s="46">
        <v>5</v>
      </c>
      <c r="F65" s="52" t="s">
        <v>859</v>
      </c>
      <c r="G65" s="85">
        <v>23</v>
      </c>
      <c r="H65" s="41"/>
      <c r="I65" s="41">
        <v>9.5</v>
      </c>
      <c r="J65" s="41"/>
      <c r="K65" s="41">
        <v>1.19</v>
      </c>
      <c r="L65" s="41">
        <f>IF(K65&lt;&gt;"",INT(K65)*60+(K65-INT(K65))*100,"")</f>
        <v>79</v>
      </c>
      <c r="M65" s="24">
        <f>IF(G65&lt;&gt;"",(25*G65)/MAX(G$5:G$213),"")</f>
        <v>23</v>
      </c>
      <c r="N65" s="24">
        <f>IF(I65&lt;&gt;"",IF(I65=0,0,(10*I65)/MAX(I$5:I$213)),"0")</f>
        <v>9.5</v>
      </c>
      <c r="O65" s="24">
        <f>IF(L65&lt;&gt;"",60/(MAX(L$5:L$213)-SMALL(L$5:L$213,COUNTIF(L$5:L$213,"&lt;=0")+1))*(MAX(L$5:L$213)-L65),"0")</f>
        <v>47.2289156626506</v>
      </c>
      <c r="P65" s="24">
        <f>M65+N65+O65</f>
        <v>79.728915662650593</v>
      </c>
      <c r="Q65" s="17"/>
      <c r="R65" s="42"/>
      <c r="S65" s="38"/>
      <c r="T65" s="17"/>
    </row>
    <row r="66" spans="1:20" ht="31.5" x14ac:dyDescent="0.25">
      <c r="A66" s="1">
        <v>62</v>
      </c>
      <c r="B66" s="57" t="s">
        <v>745</v>
      </c>
      <c r="C66" s="45"/>
      <c r="D66" s="52" t="s">
        <v>746</v>
      </c>
      <c r="E66" s="46">
        <v>5</v>
      </c>
      <c r="F66" s="52" t="s">
        <v>747</v>
      </c>
      <c r="G66" s="85">
        <v>23</v>
      </c>
      <c r="H66" s="41"/>
      <c r="I66" s="85">
        <v>7</v>
      </c>
      <c r="J66" s="41"/>
      <c r="K66" s="85">
        <v>1.0900000000000001</v>
      </c>
      <c r="L66" s="41">
        <f>IF(K66&lt;&gt;"",INT(K66)*60+(K66-INT(K66))*100,"")</f>
        <v>69</v>
      </c>
      <c r="M66" s="24">
        <f>IF(G66&lt;&gt;"",(25*G66)/MAX(G$5:G$213),"")</f>
        <v>23</v>
      </c>
      <c r="N66" s="24">
        <f>IF(I66&lt;&gt;"",IF(I66=0,0,(10*I66)/MAX(I$5:I$213)),"0")</f>
        <v>7</v>
      </c>
      <c r="O66" s="24">
        <f>IF(L66&lt;&gt;"",60/(MAX(L$5:L$213)-SMALL(L$5:L$213,COUNTIF(L$5:L$213,"&lt;=0")+1))*(MAX(L$5:L$213)-L66),"0")</f>
        <v>49.638554216867469</v>
      </c>
      <c r="P66" s="24">
        <f>M66+N66+O66</f>
        <v>79.638554216867476</v>
      </c>
      <c r="Q66" s="17"/>
      <c r="R66" s="42"/>
      <c r="S66" s="38"/>
      <c r="T66" s="17"/>
    </row>
    <row r="67" spans="1:20" ht="31.5" x14ac:dyDescent="0.25">
      <c r="A67" s="1">
        <v>63</v>
      </c>
      <c r="B67" s="65" t="s">
        <v>1060</v>
      </c>
      <c r="C67" s="43"/>
      <c r="D67" s="66" t="s">
        <v>1043</v>
      </c>
      <c r="E67" s="67">
        <v>5</v>
      </c>
      <c r="F67" s="65" t="s">
        <v>1048</v>
      </c>
      <c r="G67" s="43">
        <v>18</v>
      </c>
      <c r="H67" s="41"/>
      <c r="I67" s="85">
        <v>10</v>
      </c>
      <c r="J67" s="41"/>
      <c r="K67" s="85">
        <v>1.02</v>
      </c>
      <c r="L67" s="41">
        <f>IF(K67&lt;&gt;"",INT(K67)*60+(K67-INT(K67))*100,"")</f>
        <v>62</v>
      </c>
      <c r="M67" s="24">
        <f>IF(G67&lt;&gt;"",(25*G67)/MAX(G$5:G$213),"")</f>
        <v>18</v>
      </c>
      <c r="N67" s="24">
        <f>IF(I67&lt;&gt;"",IF(I67=0,0,(10*I67)/MAX(I$5:I$213)),"0")</f>
        <v>10</v>
      </c>
      <c r="O67" s="24">
        <f>IF(L67&lt;&gt;"",60/(MAX(L$5:L$213)-SMALL(L$5:L$213,COUNTIF(L$5:L$213,"&lt;=0")+1))*(MAX(L$5:L$213)-L67),"0")</f>
        <v>51.325301204819276</v>
      </c>
      <c r="P67" s="24">
        <f>M67+N67+O67</f>
        <v>79.325301204819283</v>
      </c>
      <c r="Q67" s="17"/>
      <c r="R67" s="42"/>
      <c r="S67" s="38"/>
      <c r="T67" s="17"/>
    </row>
    <row r="68" spans="1:20" ht="31.5" x14ac:dyDescent="0.25">
      <c r="A68" s="1">
        <v>64</v>
      </c>
      <c r="B68" s="52" t="s">
        <v>1222</v>
      </c>
      <c r="C68" s="71"/>
      <c r="D68" s="52" t="s">
        <v>1217</v>
      </c>
      <c r="E68" s="46">
        <v>6</v>
      </c>
      <c r="F68" s="52" t="s">
        <v>1220</v>
      </c>
      <c r="G68" s="52">
        <v>24</v>
      </c>
      <c r="H68" s="41"/>
      <c r="I68" s="85">
        <v>10</v>
      </c>
      <c r="J68" s="41"/>
      <c r="K68" s="46">
        <v>1.27</v>
      </c>
      <c r="L68" s="41">
        <f>IF(K68&lt;&gt;"",INT(K68)*60+(K68-INT(K68))*100,"")</f>
        <v>87</v>
      </c>
      <c r="M68" s="24">
        <f>IF(G68&lt;&gt;"",(25*G68)/MAX(G$5:G$213),"")</f>
        <v>24</v>
      </c>
      <c r="N68" s="24">
        <f>IF(I68&lt;&gt;"",IF(I68=0,0,(10*I68)/MAX(I$5:I$213)),"0")</f>
        <v>10</v>
      </c>
      <c r="O68" s="24">
        <f>IF(L68&lt;&gt;"",60/(MAX(L$5:L$213)-SMALL(L$5:L$213,COUNTIF(L$5:L$213,"&lt;=0")+1))*(MAX(L$5:L$213)-L68),"0")</f>
        <v>45.301204819277103</v>
      </c>
      <c r="P68" s="24">
        <f>M68+N68+O68</f>
        <v>79.301204819277103</v>
      </c>
      <c r="Q68" s="17"/>
      <c r="R68" s="42"/>
      <c r="S68" s="38"/>
      <c r="T68" s="17"/>
    </row>
    <row r="69" spans="1:20" ht="31.5" x14ac:dyDescent="0.25">
      <c r="A69" s="1">
        <v>65</v>
      </c>
      <c r="B69" s="57" t="s">
        <v>1320</v>
      </c>
      <c r="C69" s="131"/>
      <c r="D69" s="52" t="s">
        <v>1321</v>
      </c>
      <c r="E69" s="46">
        <v>5</v>
      </c>
      <c r="F69" s="52" t="s">
        <v>1322</v>
      </c>
      <c r="G69" s="85">
        <v>24</v>
      </c>
      <c r="H69" s="41"/>
      <c r="I69" s="85">
        <v>9</v>
      </c>
      <c r="J69" s="41"/>
      <c r="K69" s="85">
        <v>1.24</v>
      </c>
      <c r="L69" s="41">
        <f>IF(K69&lt;&gt;"",INT(K69)*60+(K69-INT(K69))*100,"")</f>
        <v>84</v>
      </c>
      <c r="M69" s="24">
        <f>IF(G69&lt;&gt;"",(25*G69)/MAX(G$5:G$213),"")</f>
        <v>24</v>
      </c>
      <c r="N69" s="24">
        <f>IF(I69&lt;&gt;"",IF(I69=0,0,(10*I69)/MAX(I$5:I$213)),"0")</f>
        <v>9</v>
      </c>
      <c r="O69" s="24">
        <f>IF(L69&lt;&gt;"",60/(MAX(L$5:L$213)-SMALL(L$5:L$213,COUNTIF(L$5:L$213,"&lt;=0")+1))*(MAX(L$5:L$213)-L69),"0")</f>
        <v>46.024096385542165</v>
      </c>
      <c r="P69" s="24">
        <f>M69+N69+O69</f>
        <v>79.024096385542165</v>
      </c>
      <c r="Q69" s="17"/>
      <c r="R69" s="42"/>
      <c r="S69" s="38"/>
      <c r="T69" s="17"/>
    </row>
    <row r="70" spans="1:20" ht="31.5" x14ac:dyDescent="0.25">
      <c r="A70" s="1">
        <v>66</v>
      </c>
      <c r="B70" s="57" t="s">
        <v>920</v>
      </c>
      <c r="C70" s="45"/>
      <c r="D70" s="52" t="s">
        <v>912</v>
      </c>
      <c r="E70" s="46">
        <v>6</v>
      </c>
      <c r="F70" s="52" t="s">
        <v>917</v>
      </c>
      <c r="G70" s="85">
        <v>15</v>
      </c>
      <c r="H70" s="41"/>
      <c r="I70" s="85">
        <v>9.5</v>
      </c>
      <c r="J70" s="41"/>
      <c r="K70" s="85">
        <v>0.49</v>
      </c>
      <c r="L70" s="41">
        <f>IF(K70&lt;&gt;"",INT(K70)*60+(K70-INT(K70))*100,"")</f>
        <v>49</v>
      </c>
      <c r="M70" s="24">
        <f>IF(G70&lt;&gt;"",(25*G70)/MAX(G$5:G$213),"")</f>
        <v>15</v>
      </c>
      <c r="N70" s="24">
        <f>IF(I70&lt;&gt;"",IF(I70=0,0,(10*I70)/MAX(I$5:I$213)),"0")</f>
        <v>9.5</v>
      </c>
      <c r="O70" s="24">
        <f>IF(L70&lt;&gt;"",60/(MAX(L$5:L$213)-SMALL(L$5:L$213,COUNTIF(L$5:L$213,"&lt;=0")+1))*(MAX(L$5:L$213)-L70),"0")</f>
        <v>54.4578313253012</v>
      </c>
      <c r="P70" s="24">
        <f>M70+N70+O70</f>
        <v>78.9578313253012</v>
      </c>
      <c r="Q70" s="17"/>
      <c r="R70" s="42"/>
      <c r="S70" s="38"/>
      <c r="T70" s="17"/>
    </row>
    <row r="71" spans="1:20" ht="31.5" x14ac:dyDescent="0.25">
      <c r="A71" s="4">
        <v>67</v>
      </c>
      <c r="B71" s="57" t="s">
        <v>156</v>
      </c>
      <c r="C71" s="56"/>
      <c r="D71" s="52" t="s">
        <v>139</v>
      </c>
      <c r="E71" s="46">
        <v>6</v>
      </c>
      <c r="F71" s="52" t="s">
        <v>140</v>
      </c>
      <c r="G71" s="85">
        <v>15</v>
      </c>
      <c r="H71" s="41"/>
      <c r="I71" s="85">
        <v>8.5</v>
      </c>
      <c r="J71" s="41"/>
      <c r="K71" s="67">
        <v>0.46</v>
      </c>
      <c r="L71" s="41">
        <f>IF(K71&lt;&gt;"",INT(K71)*60+(K71-INT(K71))*100,"")</f>
        <v>46</v>
      </c>
      <c r="M71" s="24">
        <f>IF(G71&lt;&gt;"",(25*G71)/MAX(G$5:G$213),"")</f>
        <v>15</v>
      </c>
      <c r="N71" s="24">
        <f>IF(I71&lt;&gt;"",IF(I71=0,0,(10*I71)/MAX(I$5:I$213)),"0")</f>
        <v>8.5</v>
      </c>
      <c r="O71" s="24">
        <f>IF(L71&lt;&gt;"",60/(MAX(L$5:L$213)-SMALL(L$5:L$213,COUNTIF(L$5:L$213,"&lt;=0")+1))*(MAX(L$5:L$213)-L71),"0")</f>
        <v>55.180722891566262</v>
      </c>
      <c r="P71" s="24">
        <f>M71+N71+O71</f>
        <v>78.680722891566262</v>
      </c>
      <c r="Q71" s="17"/>
      <c r="R71" s="42"/>
      <c r="S71" s="38"/>
      <c r="T71" s="17"/>
    </row>
    <row r="72" spans="1:20" ht="31.5" x14ac:dyDescent="0.25">
      <c r="A72" s="1">
        <v>68</v>
      </c>
      <c r="B72" s="51" t="s">
        <v>678</v>
      </c>
      <c r="C72" s="45"/>
      <c r="D72" s="52" t="s">
        <v>671</v>
      </c>
      <c r="E72" s="89">
        <v>5</v>
      </c>
      <c r="F72" s="52" t="s">
        <v>679</v>
      </c>
      <c r="G72" s="85">
        <v>24</v>
      </c>
      <c r="H72" s="41"/>
      <c r="I72" s="85">
        <v>8.6999999999999993</v>
      </c>
      <c r="J72" s="41"/>
      <c r="K72" s="85">
        <v>1.26</v>
      </c>
      <c r="L72" s="41">
        <f>IF(K72&lt;&gt;"",INT(K72)*60+(K72-INT(K72))*100,"")</f>
        <v>86</v>
      </c>
      <c r="M72" s="24">
        <f>IF(G72&lt;&gt;"",(25*G72)/MAX(G$5:G$213),"")</f>
        <v>24</v>
      </c>
      <c r="N72" s="24">
        <f>IF(I72&lt;&gt;"",IF(I72=0,0,(10*I72)/MAX(I$5:I$213)),"0")</f>
        <v>8.6999999999999993</v>
      </c>
      <c r="O72" s="24">
        <f>IF(L72&lt;&gt;"",60/(MAX(L$5:L$213)-SMALL(L$5:L$213,COUNTIF(L$5:L$213,"&lt;=0")+1))*(MAX(L$5:L$213)-L72),"0")</f>
        <v>45.542168674698793</v>
      </c>
      <c r="P72" s="24">
        <f>M72+N72+O72</f>
        <v>78.242168674698803</v>
      </c>
      <c r="Q72" s="17"/>
      <c r="R72" s="42"/>
      <c r="S72" s="38"/>
      <c r="T72" s="17"/>
    </row>
    <row r="73" spans="1:20" ht="31.5" x14ac:dyDescent="0.25">
      <c r="A73" s="1">
        <v>69</v>
      </c>
      <c r="B73" s="57" t="s">
        <v>1290</v>
      </c>
      <c r="C73" s="45"/>
      <c r="D73" s="52" t="s">
        <v>1288</v>
      </c>
      <c r="E73" s="46">
        <v>5</v>
      </c>
      <c r="F73" s="52" t="s">
        <v>1289</v>
      </c>
      <c r="G73" s="85">
        <v>20</v>
      </c>
      <c r="H73" s="41"/>
      <c r="I73" s="85">
        <v>9</v>
      </c>
      <c r="J73" s="41"/>
      <c r="K73" s="85">
        <v>1.1100000000000001</v>
      </c>
      <c r="L73" s="41">
        <f>IF(K73&lt;&gt;"",INT(K73)*60+(K73-INT(K73))*100,"")</f>
        <v>71.000000000000014</v>
      </c>
      <c r="M73" s="24">
        <f>IF(G73&lt;&gt;"",(25*G73)/MAX(G$5:G$213),"")</f>
        <v>20</v>
      </c>
      <c r="N73" s="24">
        <f>IF(I73&lt;&gt;"",IF(I73=0,0,(10*I73)/MAX(I$5:I$213)),"0")</f>
        <v>9</v>
      </c>
      <c r="O73" s="24">
        <f>IF(L73&lt;&gt;"",60/(MAX(L$5:L$213)-SMALL(L$5:L$213,COUNTIF(L$5:L$213,"&lt;=0")+1))*(MAX(L$5:L$213)-L73),"0")</f>
        <v>49.156626506024097</v>
      </c>
      <c r="P73" s="24">
        <f>M73+N73+O73</f>
        <v>78.156626506024097</v>
      </c>
      <c r="Q73" s="17"/>
      <c r="R73" s="42"/>
      <c r="S73" s="38"/>
      <c r="T73" s="17"/>
    </row>
    <row r="74" spans="1:20" ht="27.75" customHeight="1" x14ac:dyDescent="0.25">
      <c r="A74" s="4">
        <v>70</v>
      </c>
      <c r="B74" s="52" t="s">
        <v>152</v>
      </c>
      <c r="C74" s="60"/>
      <c r="D74" s="52" t="s">
        <v>139</v>
      </c>
      <c r="E74" s="46">
        <v>6</v>
      </c>
      <c r="F74" s="52" t="s">
        <v>151</v>
      </c>
      <c r="G74" s="85">
        <v>15</v>
      </c>
      <c r="H74" s="41"/>
      <c r="I74" s="85">
        <v>8</v>
      </c>
      <c r="J74" s="41"/>
      <c r="K74" s="85">
        <v>0.47</v>
      </c>
      <c r="L74" s="41">
        <f>IF(K74&lt;&gt;"",INT(K74)*60+(K74-INT(K74))*100,"")</f>
        <v>47</v>
      </c>
      <c r="M74" s="24">
        <f>IF(G74&lt;&gt;"",(25*G74)/MAX(G$5:G$213),"")</f>
        <v>15</v>
      </c>
      <c r="N74" s="24">
        <f>IF(I74&lt;&gt;"",IF(I74=0,0,(10*I74)/MAX(I$5:I$213)),"0")</f>
        <v>8</v>
      </c>
      <c r="O74" s="24">
        <f>IF(L74&lt;&gt;"",60/(MAX(L$5:L$213)-SMALL(L$5:L$213,COUNTIF(L$5:L$213,"&lt;=0")+1))*(MAX(L$5:L$213)-L74),"0")</f>
        <v>54.939759036144579</v>
      </c>
      <c r="P74" s="24">
        <f>M74+N74+O74</f>
        <v>77.939759036144579</v>
      </c>
      <c r="Q74" s="17"/>
      <c r="R74" s="42"/>
      <c r="S74" s="38"/>
      <c r="T74" s="17"/>
    </row>
    <row r="75" spans="1:20" ht="31.5" x14ac:dyDescent="0.25">
      <c r="A75" s="4">
        <v>71</v>
      </c>
      <c r="B75" s="52" t="s">
        <v>142</v>
      </c>
      <c r="C75" s="56"/>
      <c r="D75" s="52" t="s">
        <v>139</v>
      </c>
      <c r="E75" s="46">
        <v>5</v>
      </c>
      <c r="F75" s="52" t="s">
        <v>140</v>
      </c>
      <c r="G75" s="85">
        <v>16</v>
      </c>
      <c r="H75" s="41"/>
      <c r="I75" s="85">
        <v>9.6999999999999993</v>
      </c>
      <c r="J75" s="41"/>
      <c r="K75" s="85">
        <v>0.59</v>
      </c>
      <c r="L75" s="41">
        <f>IF(K75&lt;&gt;"",INT(K75)*60+(K75-INT(K75))*100,"")</f>
        <v>59</v>
      </c>
      <c r="M75" s="24">
        <f>IF(G75&lt;&gt;"",(25*G75)/MAX(G$5:G$213),"")</f>
        <v>16</v>
      </c>
      <c r="N75" s="24">
        <f>IF(I75&lt;&gt;"",IF(I75=0,0,(10*I75)/MAX(I$5:I$213)),"0")</f>
        <v>9.6999999999999993</v>
      </c>
      <c r="O75" s="24">
        <f>IF(L75&lt;&gt;"",60/(MAX(L$5:L$213)-SMALL(L$5:L$213,COUNTIF(L$5:L$213,"&lt;=0")+1))*(MAX(L$5:L$213)-L75),"0")</f>
        <v>52.048192771084338</v>
      </c>
      <c r="P75" s="24">
        <f>M75+N75+O75</f>
        <v>77.748192771084334</v>
      </c>
      <c r="Q75" s="17"/>
      <c r="R75" s="42"/>
      <c r="S75" s="38"/>
      <c r="T75" s="17"/>
    </row>
    <row r="76" spans="1:20" ht="31.5" x14ac:dyDescent="0.25">
      <c r="A76" s="1">
        <v>72</v>
      </c>
      <c r="B76" s="57" t="s">
        <v>921</v>
      </c>
      <c r="C76" s="45"/>
      <c r="D76" s="52" t="s">
        <v>912</v>
      </c>
      <c r="E76" s="46">
        <v>6</v>
      </c>
      <c r="F76" s="52" t="s">
        <v>917</v>
      </c>
      <c r="G76" s="85">
        <v>14</v>
      </c>
      <c r="H76" s="41"/>
      <c r="I76" s="85">
        <v>9</v>
      </c>
      <c r="J76" s="41"/>
      <c r="K76" s="85">
        <v>0.51</v>
      </c>
      <c r="L76" s="41">
        <f>IF(K76&lt;&gt;"",INT(K76)*60+(K76-INT(K76))*100,"")</f>
        <v>51</v>
      </c>
      <c r="M76" s="24">
        <f>IF(G76&lt;&gt;"",(25*G76)/MAX(G$5:G$213),"")</f>
        <v>14</v>
      </c>
      <c r="N76" s="24">
        <f>IF(I76&lt;&gt;"",IF(I76=0,0,(10*I76)/MAX(I$5:I$213)),"0")</f>
        <v>9</v>
      </c>
      <c r="O76" s="24">
        <f>IF(L76&lt;&gt;"",60/(MAX(L$5:L$213)-SMALL(L$5:L$213,COUNTIF(L$5:L$213,"&lt;=0")+1))*(MAX(L$5:L$213)-L76),"0")</f>
        <v>53.975903614457827</v>
      </c>
      <c r="P76" s="24">
        <f>M76+N76+O76</f>
        <v>76.97590361445782</v>
      </c>
      <c r="Q76" s="17"/>
      <c r="R76" s="42"/>
      <c r="S76" s="38"/>
      <c r="T76" s="17"/>
    </row>
    <row r="77" spans="1:20" ht="31.5" x14ac:dyDescent="0.25">
      <c r="A77" s="1">
        <v>73</v>
      </c>
      <c r="B77" s="51" t="s">
        <v>673</v>
      </c>
      <c r="C77" s="45"/>
      <c r="D77" s="52" t="s">
        <v>671</v>
      </c>
      <c r="E77" s="46">
        <v>5</v>
      </c>
      <c r="F77" s="52" t="s">
        <v>672</v>
      </c>
      <c r="G77" s="85">
        <v>20</v>
      </c>
      <c r="H77" s="41"/>
      <c r="I77" s="85">
        <v>9.1999999999999993</v>
      </c>
      <c r="J77" s="41"/>
      <c r="K77" s="85">
        <v>1.19</v>
      </c>
      <c r="L77" s="41">
        <f>IF(K77&lt;&gt;"",INT(K77)*60+(K77-INT(K77))*100,"")</f>
        <v>79</v>
      </c>
      <c r="M77" s="24">
        <f>IF(G77&lt;&gt;"",(25*G77)/MAX(G$5:G$213),"")</f>
        <v>20</v>
      </c>
      <c r="N77" s="24">
        <f>IF(I77&lt;&gt;"",IF(I77=0,0,(10*I77)/MAX(I$5:I$213)),"0")</f>
        <v>9.1999999999999993</v>
      </c>
      <c r="O77" s="24">
        <f>IF(L77&lt;&gt;"",60/(MAX(L$5:L$213)-SMALL(L$5:L$213,COUNTIF(L$5:L$213,"&lt;=0")+1))*(MAX(L$5:L$213)-L77),"0")</f>
        <v>47.2289156626506</v>
      </c>
      <c r="P77" s="24">
        <f>M77+N77+O77</f>
        <v>76.428915662650596</v>
      </c>
      <c r="Q77" s="17"/>
      <c r="R77" s="42"/>
      <c r="S77" s="38"/>
      <c r="T77" s="17"/>
    </row>
    <row r="78" spans="1:20" ht="31.5" x14ac:dyDescent="0.25">
      <c r="A78" s="4">
        <v>74</v>
      </c>
      <c r="B78" s="57" t="s">
        <v>195</v>
      </c>
      <c r="C78" s="45"/>
      <c r="D78" s="52" t="s">
        <v>196</v>
      </c>
      <c r="E78" s="46">
        <v>6</v>
      </c>
      <c r="F78" s="52" t="s">
        <v>192</v>
      </c>
      <c r="G78" s="41">
        <v>18</v>
      </c>
      <c r="H78" s="41"/>
      <c r="I78" s="41">
        <v>10</v>
      </c>
      <c r="J78" s="41"/>
      <c r="K78" s="85">
        <v>1.1499999999999999</v>
      </c>
      <c r="L78" s="41">
        <f>IF(K78&lt;&gt;"",INT(K78)*60+(K78-INT(K78))*100,"")</f>
        <v>74.999999999999986</v>
      </c>
      <c r="M78" s="24">
        <f>IF(G78&lt;&gt;"",(25*G78)/MAX(G$5:G$213),"")</f>
        <v>18</v>
      </c>
      <c r="N78" s="24">
        <f>IF(I78&lt;&gt;"",IF(I78=0,0,(10*I78)/MAX(I$5:I$213)),"0")</f>
        <v>10</v>
      </c>
      <c r="O78" s="24">
        <f>IF(L78&lt;&gt;"",60/(MAX(L$5:L$213)-SMALL(L$5:L$213,COUNTIF(L$5:L$213,"&lt;=0")+1))*(MAX(L$5:L$213)-L78),"0")</f>
        <v>48.192771084337345</v>
      </c>
      <c r="P78" s="24">
        <f>M78+N78+O78</f>
        <v>76.192771084337352</v>
      </c>
      <c r="Q78" s="17"/>
      <c r="R78" s="42"/>
      <c r="S78" s="38"/>
      <c r="T78" s="17"/>
    </row>
    <row r="79" spans="1:20" ht="31.5" x14ac:dyDescent="0.25">
      <c r="A79" s="1">
        <v>75</v>
      </c>
      <c r="B79" s="50" t="s">
        <v>620</v>
      </c>
      <c r="C79" s="48"/>
      <c r="D79" s="50" t="s">
        <v>616</v>
      </c>
      <c r="E79" s="49">
        <v>5</v>
      </c>
      <c r="F79" s="50" t="s">
        <v>617</v>
      </c>
      <c r="G79" s="85">
        <v>15</v>
      </c>
      <c r="H79" s="41"/>
      <c r="I79" s="85">
        <v>4</v>
      </c>
      <c r="J79" s="41"/>
      <c r="K79" s="85">
        <v>0.38</v>
      </c>
      <c r="L79" s="41">
        <f>IF(K79&lt;&gt;"",INT(K79)*60+(K79-INT(K79))*100,"")</f>
        <v>38</v>
      </c>
      <c r="M79" s="24">
        <f>IF(G79&lt;&gt;"",(25*G79)/MAX(G$5:G$213),"")</f>
        <v>15</v>
      </c>
      <c r="N79" s="24">
        <f>IF(I79&lt;&gt;"",IF(I79=0,0,(10*I79)/MAX(I$5:I$213)),"0")</f>
        <v>4</v>
      </c>
      <c r="O79" s="24">
        <f>IF(L79&lt;&gt;"",60/(MAX(L$5:L$213)-SMALL(L$5:L$213,COUNTIF(L$5:L$213,"&lt;=0")+1))*(MAX(L$5:L$213)-L79),"0")</f>
        <v>57.108433734939759</v>
      </c>
      <c r="P79" s="24">
        <f>M79+N79+O79</f>
        <v>76.108433734939752</v>
      </c>
      <c r="Q79" s="17"/>
      <c r="R79" s="42"/>
      <c r="S79" s="38"/>
      <c r="T79" s="17"/>
    </row>
    <row r="80" spans="1:20" ht="31.5" x14ac:dyDescent="0.25">
      <c r="A80" s="1">
        <v>76</v>
      </c>
      <c r="B80" s="65" t="s">
        <v>1074</v>
      </c>
      <c r="C80" s="43"/>
      <c r="D80" s="65" t="s">
        <v>1043</v>
      </c>
      <c r="E80" s="67">
        <v>6</v>
      </c>
      <c r="F80" s="65" t="s">
        <v>1071</v>
      </c>
      <c r="G80" s="85">
        <v>13</v>
      </c>
      <c r="H80" s="41"/>
      <c r="I80" s="85">
        <v>10</v>
      </c>
      <c r="J80" s="41"/>
      <c r="K80" s="85">
        <v>0.55000000000000004</v>
      </c>
      <c r="L80" s="41">
        <f>IF(K80&lt;&gt;"",INT(K80)*60+(K80-INT(K80))*100,"")</f>
        <v>55.000000000000007</v>
      </c>
      <c r="M80" s="24">
        <f>IF(G80&lt;&gt;"",(25*G80)/MAX(G$5:G$213),"")</f>
        <v>13</v>
      </c>
      <c r="N80" s="24">
        <f>IF(I80&lt;&gt;"",IF(I80=0,0,(10*I80)/MAX(I$5:I$213)),"0")</f>
        <v>10</v>
      </c>
      <c r="O80" s="24">
        <f>IF(L80&lt;&gt;"",60/(MAX(L$5:L$213)-SMALL(L$5:L$213,COUNTIF(L$5:L$213,"&lt;=0")+1))*(MAX(L$5:L$213)-L80),"0")</f>
        <v>53.012048192771083</v>
      </c>
      <c r="P80" s="24">
        <f>M80+N80+O80</f>
        <v>76.01204819277109</v>
      </c>
      <c r="Q80" s="17"/>
      <c r="R80" s="42"/>
      <c r="S80" s="38"/>
      <c r="T80" s="17"/>
    </row>
    <row r="81" spans="1:20" ht="31.5" x14ac:dyDescent="0.25">
      <c r="A81" s="1">
        <v>77</v>
      </c>
      <c r="B81" s="52" t="s">
        <v>485</v>
      </c>
      <c r="C81" s="45"/>
      <c r="D81" s="52" t="s">
        <v>473</v>
      </c>
      <c r="E81" s="46">
        <v>6</v>
      </c>
      <c r="F81" s="52" t="s">
        <v>484</v>
      </c>
      <c r="G81" s="85">
        <v>17</v>
      </c>
      <c r="H81" s="41"/>
      <c r="I81" s="85">
        <v>10</v>
      </c>
      <c r="J81" s="41"/>
      <c r="K81" s="85">
        <v>1.1200000000000001</v>
      </c>
      <c r="L81" s="41">
        <f>IF(K81&lt;&gt;"",INT(K81)*60+(K81-INT(K81))*100,"")</f>
        <v>72.000000000000014</v>
      </c>
      <c r="M81" s="24">
        <f>IF(G81&lt;&gt;"",(25*G81)/MAX(G$5:G$213),"")</f>
        <v>17</v>
      </c>
      <c r="N81" s="24">
        <f>IF(I81&lt;&gt;"",IF(I81=0,0,(10*I81)/MAX(I$5:I$213)),"0")</f>
        <v>10</v>
      </c>
      <c r="O81" s="24">
        <f>IF(L81&lt;&gt;"",60/(MAX(L$5:L$213)-SMALL(L$5:L$213,COUNTIF(L$5:L$213,"&lt;=0")+1))*(MAX(L$5:L$213)-L81),"0")</f>
        <v>48.915662650602407</v>
      </c>
      <c r="P81" s="24">
        <f>M81+N81+O81</f>
        <v>75.9156626506024</v>
      </c>
      <c r="Q81" s="17"/>
      <c r="R81" s="42"/>
      <c r="S81" s="38"/>
      <c r="T81" s="17"/>
    </row>
    <row r="82" spans="1:20" ht="31.5" x14ac:dyDescent="0.25">
      <c r="A82" s="4">
        <v>78</v>
      </c>
      <c r="B82" s="57" t="s">
        <v>107</v>
      </c>
      <c r="C82" s="45"/>
      <c r="D82" s="52" t="s">
        <v>104</v>
      </c>
      <c r="E82" s="46">
        <v>6</v>
      </c>
      <c r="F82" s="52" t="s">
        <v>107</v>
      </c>
      <c r="G82" s="41">
        <v>16</v>
      </c>
      <c r="H82" s="13"/>
      <c r="I82" s="41">
        <v>8.5</v>
      </c>
      <c r="J82" s="13"/>
      <c r="K82" s="85">
        <v>1.02</v>
      </c>
      <c r="L82" s="41">
        <f>IF(K82&lt;&gt;"",INT(K82)*60+(K82-INT(K82))*100,"")</f>
        <v>62</v>
      </c>
      <c r="M82" s="24">
        <f>IF(G82&lt;&gt;"",(25*G82)/MAX(G$5:G$213),"")</f>
        <v>16</v>
      </c>
      <c r="N82" s="24">
        <f>IF(I82&lt;&gt;"",IF(I82=0,0,(10*I82)/MAX(I$5:I$213)),"0")</f>
        <v>8.5</v>
      </c>
      <c r="O82" s="24">
        <f>IF(L82&lt;&gt;"",60/(MAX(L$5:L$213)-SMALL(L$5:L$213,COUNTIF(L$5:L$213,"&lt;=0")+1))*(MAX(L$5:L$213)-L82),"0")</f>
        <v>51.325301204819276</v>
      </c>
      <c r="P82" s="24">
        <f>M82+N82+O82</f>
        <v>75.825301204819283</v>
      </c>
      <c r="Q82" s="17"/>
      <c r="R82" s="42"/>
      <c r="S82" s="38"/>
      <c r="T82" s="17"/>
    </row>
    <row r="83" spans="1:20" ht="31.5" x14ac:dyDescent="0.25">
      <c r="A83" s="1">
        <v>79</v>
      </c>
      <c r="B83" s="57" t="s">
        <v>1287</v>
      </c>
      <c r="C83" s="45"/>
      <c r="D83" s="52" t="s">
        <v>1288</v>
      </c>
      <c r="E83" s="46">
        <v>5</v>
      </c>
      <c r="F83" s="52" t="s">
        <v>1289</v>
      </c>
      <c r="G83" s="85">
        <v>19</v>
      </c>
      <c r="H83" s="41"/>
      <c r="I83" s="85">
        <v>8.5</v>
      </c>
      <c r="J83" s="41"/>
      <c r="K83" s="85">
        <v>1.1499999999999999</v>
      </c>
      <c r="L83" s="41">
        <f>IF(K83&lt;&gt;"",INT(K83)*60+(K83-INT(K83))*100,"")</f>
        <v>74.999999999999986</v>
      </c>
      <c r="M83" s="24">
        <f>IF(G83&lt;&gt;"",(25*G83)/MAX(G$5:G$213),"")</f>
        <v>19</v>
      </c>
      <c r="N83" s="24">
        <f>IF(I83&lt;&gt;"",IF(I83=0,0,(10*I83)/MAX(I$5:I$213)),"0")</f>
        <v>8.5</v>
      </c>
      <c r="O83" s="24">
        <f>IF(L83&lt;&gt;"",60/(MAX(L$5:L$213)-SMALL(L$5:L$213,COUNTIF(L$5:L$213,"&lt;=0")+1))*(MAX(L$5:L$213)-L83),"0")</f>
        <v>48.192771084337345</v>
      </c>
      <c r="P83" s="24">
        <f>M83+N83+O83</f>
        <v>75.692771084337352</v>
      </c>
      <c r="Q83" s="17"/>
      <c r="R83" s="42"/>
      <c r="S83" s="38"/>
      <c r="T83" s="17"/>
    </row>
    <row r="84" spans="1:20" ht="31.5" x14ac:dyDescent="0.25">
      <c r="A84" s="1">
        <v>80</v>
      </c>
      <c r="B84" s="57" t="s">
        <v>781</v>
      </c>
      <c r="C84" s="45"/>
      <c r="D84" s="52" t="s">
        <v>779</v>
      </c>
      <c r="E84" s="46">
        <v>5</v>
      </c>
      <c r="F84" s="52" t="s">
        <v>780</v>
      </c>
      <c r="G84" s="85">
        <v>19</v>
      </c>
      <c r="H84" s="41"/>
      <c r="I84" s="85">
        <v>8</v>
      </c>
      <c r="J84" s="41"/>
      <c r="K84" s="85">
        <v>1.1299999999999999</v>
      </c>
      <c r="L84" s="41">
        <f>IF(K84&lt;&gt;"",INT(K84)*60+(K84-INT(K84))*100,"")</f>
        <v>72.999999999999986</v>
      </c>
      <c r="M84" s="24">
        <f>IF(G84&lt;&gt;"",(25*G84)/MAX(G$5:G$213),"")</f>
        <v>19</v>
      </c>
      <c r="N84" s="24">
        <f>IF(I84&lt;&gt;"",IF(I84=0,0,(10*I84)/MAX(I$5:I$213)),"0")</f>
        <v>8</v>
      </c>
      <c r="O84" s="24">
        <f>IF(L84&lt;&gt;"",60/(MAX(L$5:L$213)-SMALL(L$5:L$213,COUNTIF(L$5:L$213,"&lt;=0")+1))*(MAX(L$5:L$213)-L84),"0")</f>
        <v>48.674698795180717</v>
      </c>
      <c r="P84" s="24">
        <f>M84+N84+O84</f>
        <v>75.674698795180717</v>
      </c>
      <c r="Q84" s="17"/>
      <c r="R84" s="42"/>
      <c r="S84" s="38"/>
      <c r="T84" s="17"/>
    </row>
    <row r="85" spans="1:20" ht="31.5" x14ac:dyDescent="0.25">
      <c r="A85" s="1">
        <v>81</v>
      </c>
      <c r="B85" s="50" t="s">
        <v>643</v>
      </c>
      <c r="C85" s="45"/>
      <c r="D85" s="52" t="s">
        <v>641</v>
      </c>
      <c r="E85" s="46">
        <v>5</v>
      </c>
      <c r="F85" s="52" t="s">
        <v>642</v>
      </c>
      <c r="G85" s="85">
        <v>19</v>
      </c>
      <c r="H85" s="41"/>
      <c r="I85" s="85">
        <v>6</v>
      </c>
      <c r="J85" s="41"/>
      <c r="K85" s="41">
        <v>1.05</v>
      </c>
      <c r="L85" s="41">
        <f>IF(K85&lt;&gt;"",INT(K85)*60+(K85-INT(K85))*100,"")</f>
        <v>65</v>
      </c>
      <c r="M85" s="24">
        <f>IF(G85&lt;&gt;"",(25*G85)/MAX(G$5:G$213),"")</f>
        <v>19</v>
      </c>
      <c r="N85" s="24">
        <f>IF(I85&lt;&gt;"",IF(I85=0,0,(10*I85)/MAX(I$5:I$213)),"0")</f>
        <v>6</v>
      </c>
      <c r="O85" s="24">
        <f>IF(L85&lt;&gt;"",60/(MAX(L$5:L$213)-SMALL(L$5:L$213,COUNTIF(L$5:L$213,"&lt;=0")+1))*(MAX(L$5:L$213)-L85),"0")</f>
        <v>50.602409638554214</v>
      </c>
      <c r="P85" s="24">
        <f>M85+N85+O85</f>
        <v>75.602409638554207</v>
      </c>
      <c r="Q85" s="17"/>
      <c r="R85" s="42"/>
      <c r="S85" s="38"/>
      <c r="T85" s="17"/>
    </row>
    <row r="86" spans="1:20" ht="47.25" x14ac:dyDescent="0.25">
      <c r="A86" s="1">
        <v>82</v>
      </c>
      <c r="B86" s="57" t="s">
        <v>654</v>
      </c>
      <c r="C86" s="45"/>
      <c r="D86" s="52" t="s">
        <v>655</v>
      </c>
      <c r="E86" s="46">
        <v>5</v>
      </c>
      <c r="F86" s="52" t="s">
        <v>656</v>
      </c>
      <c r="G86" s="85">
        <v>22</v>
      </c>
      <c r="H86" s="41"/>
      <c r="I86" s="41">
        <v>8</v>
      </c>
      <c r="J86" s="41"/>
      <c r="K86" s="85">
        <v>1.26</v>
      </c>
      <c r="L86" s="41">
        <f>IF(K86&lt;&gt;"",INT(K86)*60+(K86-INT(K86))*100,"")</f>
        <v>86</v>
      </c>
      <c r="M86" s="24">
        <f>IF(G86&lt;&gt;"",(25*G86)/MAX(G$5:G$213),"")</f>
        <v>22</v>
      </c>
      <c r="N86" s="24">
        <f>IF(I86&lt;&gt;"",IF(I86=0,0,(10*I86)/MAX(I$5:I$213)),"0")</f>
        <v>8</v>
      </c>
      <c r="O86" s="24">
        <f>IF(L86&lt;&gt;"",60/(MAX(L$5:L$213)-SMALL(L$5:L$213,COUNTIF(L$5:L$213,"&lt;=0")+1))*(MAX(L$5:L$213)-L86),"0")</f>
        <v>45.542168674698793</v>
      </c>
      <c r="P86" s="24">
        <f>M86+N86+O86</f>
        <v>75.542168674698786</v>
      </c>
      <c r="Q86" s="17"/>
      <c r="R86" s="42"/>
      <c r="S86" s="38"/>
      <c r="T86" s="17"/>
    </row>
    <row r="87" spans="1:20" ht="31.5" x14ac:dyDescent="0.25">
      <c r="A87" s="1">
        <v>83</v>
      </c>
      <c r="B87" s="50" t="s">
        <v>1292</v>
      </c>
      <c r="C87" s="48"/>
      <c r="D87" s="50" t="s">
        <v>1288</v>
      </c>
      <c r="E87" s="49">
        <v>5</v>
      </c>
      <c r="F87" s="50" t="s">
        <v>1293</v>
      </c>
      <c r="G87" s="85">
        <v>20</v>
      </c>
      <c r="H87" s="41"/>
      <c r="I87" s="85">
        <v>10</v>
      </c>
      <c r="J87" s="41"/>
      <c r="K87" s="85">
        <v>1.26</v>
      </c>
      <c r="L87" s="41">
        <f>IF(K87&lt;&gt;"",INT(K87)*60+(K87-INT(K87))*100,"")</f>
        <v>86</v>
      </c>
      <c r="M87" s="24">
        <f>IF(G87&lt;&gt;"",(25*G87)/MAX(G$5:G$213),"")</f>
        <v>20</v>
      </c>
      <c r="N87" s="24">
        <f>IF(I87&lt;&gt;"",IF(I87=0,0,(10*I87)/MAX(I$5:I$213)),"0")</f>
        <v>10</v>
      </c>
      <c r="O87" s="24">
        <f>IF(L87&lt;&gt;"",60/(MAX(L$5:L$213)-SMALL(L$5:L$213,COUNTIF(L$5:L$213,"&lt;=0")+1))*(MAX(L$5:L$213)-L87),"0")</f>
        <v>45.542168674698793</v>
      </c>
      <c r="P87" s="24">
        <f>M87+N87+O87</f>
        <v>75.542168674698786</v>
      </c>
      <c r="Q87" s="17"/>
      <c r="R87" s="42"/>
      <c r="S87" s="38"/>
      <c r="T87" s="17"/>
    </row>
    <row r="88" spans="1:20" ht="31.5" x14ac:dyDescent="0.25">
      <c r="A88" s="1">
        <v>84</v>
      </c>
      <c r="B88" s="117" t="s">
        <v>644</v>
      </c>
      <c r="C88" s="45"/>
      <c r="D88" s="52" t="s">
        <v>641</v>
      </c>
      <c r="E88" s="46">
        <v>6</v>
      </c>
      <c r="F88" s="52" t="s">
        <v>645</v>
      </c>
      <c r="G88" s="85">
        <v>17</v>
      </c>
      <c r="H88" s="41"/>
      <c r="I88" s="41">
        <v>6.5</v>
      </c>
      <c r="J88" s="41"/>
      <c r="K88" s="41">
        <v>1</v>
      </c>
      <c r="L88" s="41">
        <f>IF(K88&lt;&gt;"",INT(K88)*60+(K88-INT(K88))*100,"")</f>
        <v>60</v>
      </c>
      <c r="M88" s="24">
        <f>IF(G88&lt;&gt;"",(25*G88)/MAX(G$5:G$213),"")</f>
        <v>17</v>
      </c>
      <c r="N88" s="24">
        <f>IF(I88&lt;&gt;"",IF(I88=0,0,(10*I88)/MAX(I$5:I$213)),"0")</f>
        <v>6.5</v>
      </c>
      <c r="O88" s="24">
        <f>IF(L88&lt;&gt;"",60/(MAX(L$5:L$213)-SMALL(L$5:L$213,COUNTIF(L$5:L$213,"&lt;=0")+1))*(MAX(L$5:L$213)-L88),"0")</f>
        <v>51.807228915662648</v>
      </c>
      <c r="P88" s="24">
        <f>M88+N88+O88</f>
        <v>75.307228915662648</v>
      </c>
      <c r="Q88" s="17"/>
      <c r="R88" s="42"/>
      <c r="S88" s="38"/>
      <c r="T88" s="17"/>
    </row>
    <row r="89" spans="1:20" ht="31.5" x14ac:dyDescent="0.25">
      <c r="A89" s="1">
        <v>85</v>
      </c>
      <c r="B89" s="57" t="s">
        <v>284</v>
      </c>
      <c r="C89" s="45"/>
      <c r="D89" s="52" t="s">
        <v>1022</v>
      </c>
      <c r="E89" s="46">
        <v>5</v>
      </c>
      <c r="F89" s="52" t="s">
        <v>1023</v>
      </c>
      <c r="G89" s="85">
        <v>19</v>
      </c>
      <c r="H89" s="41"/>
      <c r="I89" s="85">
        <v>8.1</v>
      </c>
      <c r="J89" s="41"/>
      <c r="K89" s="85">
        <v>1.1499999999999999</v>
      </c>
      <c r="L89" s="41">
        <f>IF(K89&lt;&gt;"",INT(K89)*60+(K89-INT(K89))*100,"")</f>
        <v>74.999999999999986</v>
      </c>
      <c r="M89" s="24">
        <f>IF(G89&lt;&gt;"",(25*G89)/MAX(G$5:G$213),"")</f>
        <v>19</v>
      </c>
      <c r="N89" s="24">
        <f>IF(I89&lt;&gt;"",IF(I89=0,0,(10*I89)/MAX(I$5:I$213)),"0")</f>
        <v>8.1</v>
      </c>
      <c r="O89" s="24">
        <f>IF(L89&lt;&gt;"",60/(MAX(L$5:L$213)-SMALL(L$5:L$213,COUNTIF(L$5:L$213,"&lt;=0")+1))*(MAX(L$5:L$213)-L89),"0")</f>
        <v>48.192771084337345</v>
      </c>
      <c r="P89" s="24">
        <f>M89+N89+O89</f>
        <v>75.292771084337346</v>
      </c>
      <c r="Q89" s="17"/>
      <c r="R89" s="42"/>
      <c r="S89" s="38"/>
      <c r="T89" s="17"/>
    </row>
    <row r="90" spans="1:20" ht="31.5" x14ac:dyDescent="0.25">
      <c r="A90" s="1">
        <v>86</v>
      </c>
      <c r="B90" s="52" t="s">
        <v>1027</v>
      </c>
      <c r="C90" s="45"/>
      <c r="D90" s="52" t="s">
        <v>1022</v>
      </c>
      <c r="E90" s="46">
        <v>5</v>
      </c>
      <c r="F90" s="52" t="s">
        <v>1023</v>
      </c>
      <c r="G90" s="85">
        <v>17</v>
      </c>
      <c r="H90" s="41"/>
      <c r="I90" s="85">
        <v>8.1</v>
      </c>
      <c r="J90" s="41"/>
      <c r="K90" s="85">
        <v>1.07</v>
      </c>
      <c r="L90" s="41">
        <f>IF(K90&lt;&gt;"",INT(K90)*60+(K90-INT(K90))*100,"")</f>
        <v>67</v>
      </c>
      <c r="M90" s="24">
        <f>IF(G90&lt;&gt;"",(25*G90)/MAX(G$5:G$213),"")</f>
        <v>17</v>
      </c>
      <c r="N90" s="24">
        <f>IF(I90&lt;&gt;"",IF(I90=0,0,(10*I90)/MAX(I$5:I$213)),"0")</f>
        <v>8.1</v>
      </c>
      <c r="O90" s="24">
        <f>IF(L90&lt;&gt;"",60/(MAX(L$5:L$213)-SMALL(L$5:L$213,COUNTIF(L$5:L$213,"&lt;=0")+1))*(MAX(L$5:L$213)-L90),"0")</f>
        <v>50.120481927710841</v>
      </c>
      <c r="P90" s="24">
        <f>M90+N90+O90</f>
        <v>75.220481927710836</v>
      </c>
      <c r="Q90" s="17"/>
      <c r="R90" s="42"/>
      <c r="S90" s="38"/>
      <c r="T90" s="17"/>
    </row>
    <row r="91" spans="1:20" ht="31.5" x14ac:dyDescent="0.25">
      <c r="A91" s="1">
        <v>87</v>
      </c>
      <c r="B91" s="50" t="s">
        <v>413</v>
      </c>
      <c r="C91" s="48"/>
      <c r="D91" s="52" t="s">
        <v>408</v>
      </c>
      <c r="E91" s="49">
        <v>5</v>
      </c>
      <c r="F91" s="50" t="s">
        <v>412</v>
      </c>
      <c r="G91" s="85">
        <v>15</v>
      </c>
      <c r="H91" s="41"/>
      <c r="I91" s="85">
        <v>9</v>
      </c>
      <c r="J91" s="41"/>
      <c r="K91" s="85">
        <v>1.03</v>
      </c>
      <c r="L91" s="41">
        <f>IF(K91&lt;&gt;"",INT(K91)*60+(K91-INT(K91))*100,"")</f>
        <v>63</v>
      </c>
      <c r="M91" s="24">
        <f>IF(G91&lt;&gt;"",(25*G91)/MAX(G$5:G$213),"")</f>
        <v>15</v>
      </c>
      <c r="N91" s="24">
        <f>IF(I91&lt;&gt;"",IF(I91=0,0,(10*I91)/MAX(I$5:I$213)),"0")</f>
        <v>9</v>
      </c>
      <c r="O91" s="24">
        <f>IF(L91&lt;&gt;"",60/(MAX(L$5:L$213)-SMALL(L$5:L$213,COUNTIF(L$5:L$213,"&lt;=0")+1))*(MAX(L$5:L$213)-L91),"0")</f>
        <v>51.084337349397586</v>
      </c>
      <c r="P91" s="24">
        <f>M91+N91+O91</f>
        <v>75.084337349397586</v>
      </c>
      <c r="Q91" s="17"/>
      <c r="R91" s="42"/>
      <c r="S91" s="38"/>
      <c r="T91" s="17"/>
    </row>
    <row r="92" spans="1:20" ht="31.5" x14ac:dyDescent="0.25">
      <c r="A92" s="1">
        <v>88</v>
      </c>
      <c r="B92" s="136" t="s">
        <v>595</v>
      </c>
      <c r="C92" s="45"/>
      <c r="D92" s="52" t="s">
        <v>591</v>
      </c>
      <c r="E92" s="46">
        <v>6</v>
      </c>
      <c r="F92" s="52" t="s">
        <v>592</v>
      </c>
      <c r="G92" s="85">
        <v>19</v>
      </c>
      <c r="H92" s="41"/>
      <c r="I92" s="41">
        <v>7.3</v>
      </c>
      <c r="J92" s="41"/>
      <c r="K92" s="85">
        <v>1.1299999999999999</v>
      </c>
      <c r="L92" s="41">
        <f>IF(K92&lt;&gt;"",INT(K92)*60+(K92-INT(K92))*100,"")</f>
        <v>72.999999999999986</v>
      </c>
      <c r="M92" s="24">
        <f>IF(G92&lt;&gt;"",(25*G92)/MAX(G$5:G$213),"")</f>
        <v>19</v>
      </c>
      <c r="N92" s="24">
        <f>IF(I92&lt;&gt;"",IF(I92=0,0,(10*I92)/MAX(I$5:I$213)),"0")</f>
        <v>7.3</v>
      </c>
      <c r="O92" s="24">
        <f>IF(L92&lt;&gt;"",60/(MAX(L$5:L$213)-SMALL(L$5:L$213,COUNTIF(L$5:L$213,"&lt;=0")+1))*(MAX(L$5:L$213)-L92),"0")</f>
        <v>48.674698795180717</v>
      </c>
      <c r="P92" s="24">
        <f>M92+N92+O92</f>
        <v>74.974698795180714</v>
      </c>
      <c r="Q92" s="17"/>
      <c r="R92" s="42"/>
      <c r="S92" s="38"/>
      <c r="T92" s="17"/>
    </row>
    <row r="93" spans="1:20" ht="31.5" x14ac:dyDescent="0.25">
      <c r="A93" s="1">
        <v>89</v>
      </c>
      <c r="B93" s="50" t="s">
        <v>486</v>
      </c>
      <c r="C93" s="48"/>
      <c r="D93" s="52" t="s">
        <v>473</v>
      </c>
      <c r="E93" s="49">
        <v>6</v>
      </c>
      <c r="F93" s="52" t="s">
        <v>484</v>
      </c>
      <c r="G93" s="85">
        <v>19</v>
      </c>
      <c r="H93" s="41"/>
      <c r="I93" s="85">
        <v>9.8000000000000007</v>
      </c>
      <c r="J93" s="41"/>
      <c r="K93" s="85">
        <v>1.24</v>
      </c>
      <c r="L93" s="41">
        <f>IF(K93&lt;&gt;"",INT(K93)*60+(K93-INT(K93))*100,"")</f>
        <v>84</v>
      </c>
      <c r="M93" s="24">
        <f>IF(G93&lt;&gt;"",(25*G93)/MAX(G$5:G$213),"")</f>
        <v>19</v>
      </c>
      <c r="N93" s="24">
        <f>IF(I93&lt;&gt;"",IF(I93=0,0,(10*I93)/MAX(I$5:I$213)),"0")</f>
        <v>9.8000000000000007</v>
      </c>
      <c r="O93" s="24">
        <f>IF(L93&lt;&gt;"",60/(MAX(L$5:L$213)-SMALL(L$5:L$213,COUNTIF(L$5:L$213,"&lt;=0")+1))*(MAX(L$5:L$213)-L93),"0")</f>
        <v>46.024096385542165</v>
      </c>
      <c r="P93" s="24">
        <f>M93+N93+O93</f>
        <v>74.824096385542163</v>
      </c>
      <c r="Q93" s="17"/>
      <c r="R93" s="42"/>
      <c r="S93" s="38"/>
      <c r="T93" s="17"/>
    </row>
    <row r="94" spans="1:20" ht="31.5" x14ac:dyDescent="0.25">
      <c r="A94" s="1">
        <v>90</v>
      </c>
      <c r="B94" s="57" t="s">
        <v>1294</v>
      </c>
      <c r="C94" s="45"/>
      <c r="D94" s="52" t="s">
        <v>1288</v>
      </c>
      <c r="E94" s="46">
        <v>6</v>
      </c>
      <c r="F94" s="52" t="s">
        <v>1293</v>
      </c>
      <c r="G94" s="85">
        <v>22</v>
      </c>
      <c r="H94" s="41"/>
      <c r="I94" s="85">
        <v>8</v>
      </c>
      <c r="J94" s="41"/>
      <c r="K94" s="85">
        <v>1.29</v>
      </c>
      <c r="L94" s="41">
        <f>IF(K94&lt;&gt;"",INT(K94)*60+(K94-INT(K94))*100,"")</f>
        <v>89</v>
      </c>
      <c r="M94" s="24">
        <f>IF(G94&lt;&gt;"",(25*G94)/MAX(G$5:G$213),"")</f>
        <v>22</v>
      </c>
      <c r="N94" s="24">
        <f>IF(I94&lt;&gt;"",IF(I94=0,0,(10*I94)/MAX(I$5:I$213)),"0")</f>
        <v>8</v>
      </c>
      <c r="O94" s="24">
        <f>IF(L94&lt;&gt;"",60/(MAX(L$5:L$213)-SMALL(L$5:L$213,COUNTIF(L$5:L$213,"&lt;=0")+1))*(MAX(L$5:L$213)-L94),"0")</f>
        <v>44.819277108433731</v>
      </c>
      <c r="P94" s="24">
        <f>M94+N94+O94</f>
        <v>74.819277108433738</v>
      </c>
      <c r="Q94" s="17"/>
      <c r="R94" s="42"/>
      <c r="S94" s="38"/>
      <c r="T94" s="17"/>
    </row>
    <row r="95" spans="1:20" ht="31.5" x14ac:dyDescent="0.25">
      <c r="A95" s="1">
        <v>91</v>
      </c>
      <c r="B95" s="83" t="s">
        <v>1068</v>
      </c>
      <c r="C95" s="43"/>
      <c r="D95" s="65" t="s">
        <v>1043</v>
      </c>
      <c r="E95" s="67">
        <v>6</v>
      </c>
      <c r="F95" s="65" t="s">
        <v>1063</v>
      </c>
      <c r="G95" s="85">
        <v>15</v>
      </c>
      <c r="H95" s="41"/>
      <c r="I95" s="85">
        <v>9.9</v>
      </c>
      <c r="J95" s="41"/>
      <c r="K95" s="85">
        <v>1.08</v>
      </c>
      <c r="L95" s="41">
        <f>IF(K95&lt;&gt;"",INT(K95)*60+(K95-INT(K95))*100,"")</f>
        <v>68</v>
      </c>
      <c r="M95" s="24">
        <f>IF(G95&lt;&gt;"",(25*G95)/MAX(G$5:G$213),"")</f>
        <v>15</v>
      </c>
      <c r="N95" s="24">
        <f>IF(I95&lt;&gt;"",IF(I95=0,0,(10*I95)/MAX(I$5:I$213)),"0")</f>
        <v>9.9</v>
      </c>
      <c r="O95" s="24">
        <f>IF(L95&lt;&gt;"",60/(MAX(L$5:L$213)-SMALL(L$5:L$213,COUNTIF(L$5:L$213,"&lt;=0")+1))*(MAX(L$5:L$213)-L95),"0")</f>
        <v>49.879518072289152</v>
      </c>
      <c r="P95" s="24">
        <f>M95+N95+O95</f>
        <v>74.77951807228915</v>
      </c>
      <c r="Q95" s="17"/>
      <c r="R95" s="42"/>
      <c r="S95" s="38"/>
      <c r="T95" s="17"/>
    </row>
    <row r="96" spans="1:20" ht="31.5" x14ac:dyDescent="0.25">
      <c r="A96" s="1">
        <v>92</v>
      </c>
      <c r="B96" s="57" t="s">
        <v>1221</v>
      </c>
      <c r="C96" s="71"/>
      <c r="D96" s="52" t="s">
        <v>1217</v>
      </c>
      <c r="E96" s="46">
        <v>6</v>
      </c>
      <c r="F96" s="52" t="s">
        <v>1220</v>
      </c>
      <c r="G96" s="52">
        <v>17</v>
      </c>
      <c r="H96" s="41"/>
      <c r="I96" s="85">
        <v>8</v>
      </c>
      <c r="J96" s="41"/>
      <c r="K96" s="46">
        <v>1.1200000000000001</v>
      </c>
      <c r="L96" s="41">
        <f>IF(K96&lt;&gt;"",INT(K96)*60+(K96-INT(K96))*100,"")</f>
        <v>72.000000000000014</v>
      </c>
      <c r="M96" s="24">
        <f>IF(G96&lt;&gt;"",(25*G96)/MAX(G$5:G$213),"")</f>
        <v>17</v>
      </c>
      <c r="N96" s="24">
        <f>IF(I96&lt;&gt;"",IF(I96=0,0,(10*I96)/MAX(I$5:I$213)),"0")</f>
        <v>8</v>
      </c>
      <c r="O96" s="24">
        <f>IF(L96&lt;&gt;"",60/(MAX(L$5:L$213)-SMALL(L$5:L$213,COUNTIF(L$5:L$213,"&lt;=0")+1))*(MAX(L$5:L$213)-L96),"0")</f>
        <v>48.915662650602407</v>
      </c>
      <c r="P96" s="24">
        <f>M96+N96+O96</f>
        <v>73.9156626506024</v>
      </c>
      <c r="Q96" s="17"/>
      <c r="R96" s="42"/>
      <c r="S96" s="38"/>
      <c r="T96" s="17"/>
    </row>
    <row r="97" spans="1:20" s="22" customFormat="1" ht="31.5" x14ac:dyDescent="0.25">
      <c r="A97" s="1">
        <v>93</v>
      </c>
      <c r="B97" s="57" t="s">
        <v>778</v>
      </c>
      <c r="C97" s="45"/>
      <c r="D97" s="52" t="s">
        <v>779</v>
      </c>
      <c r="E97" s="46">
        <v>5</v>
      </c>
      <c r="F97" s="52" t="s">
        <v>780</v>
      </c>
      <c r="G97" s="85">
        <v>19</v>
      </c>
      <c r="H97" s="41"/>
      <c r="I97" s="85">
        <v>10</v>
      </c>
      <c r="J97" s="41"/>
      <c r="K97" s="85">
        <v>1.29</v>
      </c>
      <c r="L97" s="41">
        <f>IF(K97&lt;&gt;"",INT(K97)*60+(K97-INT(K97))*100,"")</f>
        <v>89</v>
      </c>
      <c r="M97" s="24">
        <f>IF(G97&lt;&gt;"",(25*G97)/MAX(G$5:G$213),"")</f>
        <v>19</v>
      </c>
      <c r="N97" s="24">
        <f>IF(I97&lt;&gt;"",IF(I97=0,0,(10*I97)/MAX(I$5:I$213)),"0")</f>
        <v>10</v>
      </c>
      <c r="O97" s="24">
        <f>IF(L97&lt;&gt;"",60/(MAX(L$5:L$213)-SMALL(L$5:L$213,COUNTIF(L$5:L$213,"&lt;=0")+1))*(MAX(L$5:L$213)-L97),"0")</f>
        <v>44.819277108433731</v>
      </c>
      <c r="P97" s="24">
        <f>M97+N97+O97</f>
        <v>73.819277108433738</v>
      </c>
      <c r="Q97" s="23"/>
      <c r="R97" s="42"/>
      <c r="S97" s="38"/>
      <c r="T97" s="17"/>
    </row>
    <row r="98" spans="1:20" ht="47.25" x14ac:dyDescent="0.25">
      <c r="A98" s="1">
        <v>94</v>
      </c>
      <c r="B98" s="91" t="s">
        <v>590</v>
      </c>
      <c r="C98" s="45"/>
      <c r="D98" s="52" t="s">
        <v>591</v>
      </c>
      <c r="E98" s="46">
        <v>5</v>
      </c>
      <c r="F98" s="52" t="s">
        <v>592</v>
      </c>
      <c r="G98" s="85">
        <v>14</v>
      </c>
      <c r="H98" s="41"/>
      <c r="I98" s="41">
        <v>9.1</v>
      </c>
      <c r="J98" s="41"/>
      <c r="K98" s="85">
        <v>1.05</v>
      </c>
      <c r="L98" s="41">
        <f>IF(K98&lt;&gt;"",INT(K98)*60+(K98-INT(K98))*100,"")</f>
        <v>65</v>
      </c>
      <c r="M98" s="24">
        <f>IF(G98&lt;&gt;"",(25*G98)/MAX(G$5:G$213),"")</f>
        <v>14</v>
      </c>
      <c r="N98" s="24">
        <f>IF(I98&lt;&gt;"",IF(I98=0,0,(10*I98)/MAX(I$5:I$213)),"0")</f>
        <v>9.1</v>
      </c>
      <c r="O98" s="24">
        <f>IF(L98&lt;&gt;"",60/(MAX(L$5:L$213)-SMALL(L$5:L$213,COUNTIF(L$5:L$213,"&lt;=0")+1))*(MAX(L$5:L$213)-L98),"0")</f>
        <v>50.602409638554214</v>
      </c>
      <c r="P98" s="24">
        <f>M98+N98+O98</f>
        <v>73.702409638554215</v>
      </c>
      <c r="Q98" s="17"/>
      <c r="R98" s="42"/>
      <c r="S98" s="38"/>
      <c r="T98" s="17"/>
    </row>
    <row r="99" spans="1:20" ht="33" customHeight="1" x14ac:dyDescent="0.25">
      <c r="A99" s="4">
        <v>95</v>
      </c>
      <c r="B99" s="52" t="s">
        <v>143</v>
      </c>
      <c r="C99" s="56"/>
      <c r="D99" s="52" t="s">
        <v>139</v>
      </c>
      <c r="E99" s="46">
        <v>5</v>
      </c>
      <c r="F99" s="52" t="s">
        <v>140</v>
      </c>
      <c r="G99" s="85">
        <v>15</v>
      </c>
      <c r="H99" s="41"/>
      <c r="I99" s="85">
        <v>7</v>
      </c>
      <c r="J99" s="41"/>
      <c r="K99" s="85">
        <v>1.01</v>
      </c>
      <c r="L99" s="41">
        <f>IF(K99&lt;&gt;"",INT(K99)*60+(K99-INT(K99))*100,"")</f>
        <v>61</v>
      </c>
      <c r="M99" s="24">
        <f>IF(G99&lt;&gt;"",(25*G99)/MAX(G$5:G$213),"")</f>
        <v>15</v>
      </c>
      <c r="N99" s="24">
        <f>IF(I99&lt;&gt;"",IF(I99=0,0,(10*I99)/MAX(I$5:I$213)),"0")</f>
        <v>7</v>
      </c>
      <c r="O99" s="24">
        <f>IF(L99&lt;&gt;"",60/(MAX(L$5:L$213)-SMALL(L$5:L$213,COUNTIF(L$5:L$213,"&lt;=0")+1))*(MAX(L$5:L$213)-L99),"0")</f>
        <v>51.566265060240958</v>
      </c>
      <c r="P99" s="24">
        <f>M99+N99+O99</f>
        <v>73.566265060240966</v>
      </c>
      <c r="Q99" s="17"/>
      <c r="R99" s="42"/>
      <c r="S99" s="38"/>
      <c r="T99" s="17"/>
    </row>
    <row r="100" spans="1:20" ht="36.75" customHeight="1" x14ac:dyDescent="0.25">
      <c r="A100" s="1">
        <v>96</v>
      </c>
      <c r="B100" s="109" t="s">
        <v>918</v>
      </c>
      <c r="C100" s="48"/>
      <c r="D100" s="50" t="s">
        <v>912</v>
      </c>
      <c r="E100" s="49">
        <v>5</v>
      </c>
      <c r="F100" s="50" t="s">
        <v>917</v>
      </c>
      <c r="G100" s="85">
        <v>12</v>
      </c>
      <c r="H100" s="41"/>
      <c r="I100" s="85">
        <v>9.5</v>
      </c>
      <c r="J100" s="41"/>
      <c r="K100" s="85">
        <v>1</v>
      </c>
      <c r="L100" s="41">
        <f>IF(K100&lt;&gt;"",INT(K100)*60+(K100-INT(K100))*100,"")</f>
        <v>60</v>
      </c>
      <c r="M100" s="24">
        <f>IF(G100&lt;&gt;"",(25*G100)/MAX(G$5:G$213),"")</f>
        <v>12</v>
      </c>
      <c r="N100" s="24">
        <f>IF(I100&lt;&gt;"",IF(I100=0,0,(10*I100)/MAX(I$5:I$213)),"0")</f>
        <v>9.5</v>
      </c>
      <c r="O100" s="24">
        <f>IF(L100&lt;&gt;"",60/(MAX(L$5:L$213)-SMALL(L$5:L$213,COUNTIF(L$5:L$213,"&lt;=0")+1))*(MAX(L$5:L$213)-L100),"0")</f>
        <v>51.807228915662648</v>
      </c>
      <c r="P100" s="24">
        <f>M100+N100+O100</f>
        <v>73.307228915662648</v>
      </c>
      <c r="Q100" s="17"/>
      <c r="R100" s="42"/>
      <c r="S100" s="38"/>
      <c r="T100" s="17"/>
    </row>
    <row r="101" spans="1:20" ht="31.5" x14ac:dyDescent="0.25">
      <c r="A101" s="1">
        <v>97</v>
      </c>
      <c r="B101" s="91" t="s">
        <v>594</v>
      </c>
      <c r="C101" s="45"/>
      <c r="D101" s="52" t="s">
        <v>591</v>
      </c>
      <c r="E101" s="46">
        <v>6</v>
      </c>
      <c r="F101" s="52" t="s">
        <v>592</v>
      </c>
      <c r="G101" s="85">
        <v>21</v>
      </c>
      <c r="H101" s="41"/>
      <c r="I101" s="41">
        <v>6.8</v>
      </c>
      <c r="J101" s="41"/>
      <c r="K101" s="85">
        <v>1.27</v>
      </c>
      <c r="L101" s="41">
        <f>IF(K101&lt;&gt;"",INT(K101)*60+(K101-INT(K101))*100,"")</f>
        <v>87</v>
      </c>
      <c r="M101" s="24">
        <f>IF(G101&lt;&gt;"",(25*G101)/MAX(G$5:G$213),"")</f>
        <v>21</v>
      </c>
      <c r="N101" s="24">
        <f>IF(I101&lt;&gt;"",IF(I101=0,0,(10*I101)/MAX(I$5:I$213)),"0")</f>
        <v>6.8</v>
      </c>
      <c r="O101" s="24">
        <f>IF(L101&lt;&gt;"",60/(MAX(L$5:L$213)-SMALL(L$5:L$213,COUNTIF(L$5:L$213,"&lt;=0")+1))*(MAX(L$5:L$213)-L101),"0")</f>
        <v>45.301204819277103</v>
      </c>
      <c r="P101" s="24">
        <f>M101+N101+O101</f>
        <v>73.1012048192771</v>
      </c>
      <c r="Q101" s="17"/>
      <c r="R101" s="42"/>
      <c r="S101" s="38"/>
      <c r="T101" s="17"/>
    </row>
    <row r="102" spans="1:20" ht="31.5" x14ac:dyDescent="0.25">
      <c r="A102" s="1">
        <v>98</v>
      </c>
      <c r="B102" s="52" t="s">
        <v>1170</v>
      </c>
      <c r="C102" s="56"/>
      <c r="D102" s="52" t="s">
        <v>1171</v>
      </c>
      <c r="E102" s="46">
        <v>5</v>
      </c>
      <c r="F102" s="52" t="s">
        <v>1172</v>
      </c>
      <c r="G102" s="85">
        <v>12</v>
      </c>
      <c r="H102" s="41"/>
      <c r="I102" s="85">
        <v>10</v>
      </c>
      <c r="J102" s="41"/>
      <c r="K102" s="85">
        <v>1.05</v>
      </c>
      <c r="L102" s="41">
        <f>IF(K102&lt;&gt;"",INT(K102)*60+(K102-INT(K102))*100,"")</f>
        <v>65</v>
      </c>
      <c r="M102" s="24">
        <f>IF(G102&lt;&gt;"",(25*G102)/MAX(G$5:G$213),"")</f>
        <v>12</v>
      </c>
      <c r="N102" s="24">
        <f>IF(I102&lt;&gt;"",IF(I102=0,0,(10*I102)/MAX(I$5:I$213)),"0")</f>
        <v>10</v>
      </c>
      <c r="O102" s="24">
        <f>IF(L102&lt;&gt;"",60/(MAX(L$5:L$213)-SMALL(L$5:L$213,COUNTIF(L$5:L$213,"&lt;=0")+1))*(MAX(L$5:L$213)-L102),"0")</f>
        <v>50.602409638554214</v>
      </c>
      <c r="P102" s="24">
        <f>M102+N102+O102</f>
        <v>72.602409638554207</v>
      </c>
      <c r="Q102" s="17"/>
      <c r="R102" s="42"/>
      <c r="S102" s="38"/>
      <c r="T102" s="17"/>
    </row>
    <row r="103" spans="1:20" ht="31.5" x14ac:dyDescent="0.25">
      <c r="A103" s="1">
        <v>99</v>
      </c>
      <c r="B103" s="57" t="s">
        <v>1219</v>
      </c>
      <c r="C103" s="71"/>
      <c r="D103" s="52" t="s">
        <v>1217</v>
      </c>
      <c r="E103" s="46">
        <v>5</v>
      </c>
      <c r="F103" s="52" t="s">
        <v>1220</v>
      </c>
      <c r="G103" s="52">
        <v>17</v>
      </c>
      <c r="H103" s="41"/>
      <c r="I103" s="85">
        <v>8</v>
      </c>
      <c r="J103" s="41"/>
      <c r="K103" s="46">
        <v>1.18</v>
      </c>
      <c r="L103" s="41">
        <f>IF(K103&lt;&gt;"",INT(K103)*60+(K103-INT(K103))*100,"")</f>
        <v>78</v>
      </c>
      <c r="M103" s="24">
        <f>IF(G103&lt;&gt;"",(25*G103)/MAX(G$5:G$213),"")</f>
        <v>17</v>
      </c>
      <c r="N103" s="24">
        <f>IF(I103&lt;&gt;"",IF(I103=0,0,(10*I103)/MAX(I$5:I$213)),"0")</f>
        <v>8</v>
      </c>
      <c r="O103" s="24">
        <f>IF(L103&lt;&gt;"",60/(MAX(L$5:L$213)-SMALL(L$5:L$213,COUNTIF(L$5:L$213,"&lt;=0")+1))*(MAX(L$5:L$213)-L103),"0")</f>
        <v>47.46987951807229</v>
      </c>
      <c r="P103" s="24">
        <f>M103+N103+O103</f>
        <v>72.46987951807229</v>
      </c>
      <c r="Q103" s="17"/>
      <c r="R103" s="42"/>
      <c r="S103" s="38"/>
      <c r="T103" s="17"/>
    </row>
    <row r="104" spans="1:20" ht="31.5" x14ac:dyDescent="0.25">
      <c r="A104" s="1">
        <v>100</v>
      </c>
      <c r="B104" s="52" t="s">
        <v>557</v>
      </c>
      <c r="C104" s="45"/>
      <c r="D104" s="52" t="s">
        <v>555</v>
      </c>
      <c r="E104" s="46">
        <v>5</v>
      </c>
      <c r="F104" s="52" t="s">
        <v>558</v>
      </c>
      <c r="G104" s="85">
        <v>17</v>
      </c>
      <c r="H104" s="41"/>
      <c r="I104" s="41">
        <v>7.8</v>
      </c>
      <c r="J104" s="41"/>
      <c r="K104" s="85">
        <v>1.18</v>
      </c>
      <c r="L104" s="41">
        <f>IF(K104&lt;&gt;"",INT(K104)*60+(K104-INT(K104))*100,"")</f>
        <v>78</v>
      </c>
      <c r="M104" s="24">
        <f>IF(G104&lt;&gt;"",(25*G104)/MAX(G$5:G$213),"")</f>
        <v>17</v>
      </c>
      <c r="N104" s="24">
        <f>IF(I104&lt;&gt;"",IF(I104=0,0,(10*I104)/MAX(I$5:I$213)),"0")</f>
        <v>7.8</v>
      </c>
      <c r="O104" s="24">
        <f>IF(L104&lt;&gt;"",60/(MAX(L$5:L$213)-SMALL(L$5:L$213,COUNTIF(L$5:L$213,"&lt;=0")+1))*(MAX(L$5:L$213)-L104),"0")</f>
        <v>47.46987951807229</v>
      </c>
      <c r="P104" s="24">
        <f>M104+N104+O104</f>
        <v>72.269879518072287</v>
      </c>
      <c r="Q104" s="17"/>
      <c r="R104" s="42"/>
      <c r="S104" s="38"/>
      <c r="T104" s="17"/>
    </row>
    <row r="105" spans="1:20" ht="31.5" x14ac:dyDescent="0.25">
      <c r="A105" s="4">
        <v>101</v>
      </c>
      <c r="B105" s="57" t="s">
        <v>74</v>
      </c>
      <c r="C105" s="45"/>
      <c r="D105" s="52" t="s">
        <v>75</v>
      </c>
      <c r="E105" s="46">
        <v>5</v>
      </c>
      <c r="F105" s="52" t="s">
        <v>76</v>
      </c>
      <c r="G105" s="41">
        <v>15</v>
      </c>
      <c r="H105" s="41"/>
      <c r="I105" s="41">
        <v>8.5</v>
      </c>
      <c r="J105" s="41"/>
      <c r="K105" s="85">
        <v>1.1299999999999999</v>
      </c>
      <c r="L105" s="41">
        <f>IF(K105&lt;&gt;"",INT(K105)*60+(K105-INT(K105))*100,"")</f>
        <v>72.999999999999986</v>
      </c>
      <c r="M105" s="24">
        <f>IF(G105&lt;&gt;"",(25*G105)/MAX(G$5:G$213),"")</f>
        <v>15</v>
      </c>
      <c r="N105" s="24">
        <f>IF(I105&lt;&gt;"",IF(I105=0,0,(10*I105)/MAX(I$5:I$213)),"0")</f>
        <v>8.5</v>
      </c>
      <c r="O105" s="24">
        <f>IF(L105&lt;&gt;"",60/(MAX(L$5:L$213)-SMALL(L$5:L$213,COUNTIF(L$5:L$213,"&lt;=0")+1))*(MAX(L$5:L$213)-L105),"0")</f>
        <v>48.674698795180717</v>
      </c>
      <c r="P105" s="24">
        <f>M105+N105+O105</f>
        <v>72.174698795180717</v>
      </c>
      <c r="Q105" s="17"/>
      <c r="R105" s="42"/>
      <c r="S105" s="38"/>
      <c r="T105" s="17"/>
    </row>
    <row r="106" spans="1:20" ht="31.5" x14ac:dyDescent="0.25">
      <c r="A106" s="1">
        <v>102</v>
      </c>
      <c r="B106" s="57" t="s">
        <v>1005</v>
      </c>
      <c r="C106" s="45"/>
      <c r="D106" s="52" t="s">
        <v>1006</v>
      </c>
      <c r="E106" s="46">
        <v>6</v>
      </c>
      <c r="F106" s="52" t="s">
        <v>1003</v>
      </c>
      <c r="G106" s="85">
        <v>10</v>
      </c>
      <c r="H106" s="41"/>
      <c r="I106" s="41">
        <v>8.5</v>
      </c>
      <c r="J106" s="41"/>
      <c r="K106" s="41">
        <v>0.53</v>
      </c>
      <c r="L106" s="41">
        <f>IF(K106&lt;&gt;"",INT(K106)*60+(K106-INT(K106))*100,"")</f>
        <v>53</v>
      </c>
      <c r="M106" s="24">
        <f>IF(G106&lt;&gt;"",(25*G106)/MAX(G$5:G$213),"")</f>
        <v>10</v>
      </c>
      <c r="N106" s="24">
        <f>IF(I106&lt;&gt;"",IF(I106=0,0,(10*I106)/MAX(I$5:I$213)),"0")</f>
        <v>8.5</v>
      </c>
      <c r="O106" s="24">
        <f>IF(L106&lt;&gt;"",60/(MAX(L$5:L$213)-SMALL(L$5:L$213,COUNTIF(L$5:L$213,"&lt;=0")+1))*(MAX(L$5:L$213)-L106),"0")</f>
        <v>53.493975903614455</v>
      </c>
      <c r="P106" s="24">
        <f>M106+N106+O106</f>
        <v>71.993975903614455</v>
      </c>
      <c r="Q106" s="17"/>
      <c r="R106" s="42"/>
      <c r="S106" s="38"/>
      <c r="T106" s="17"/>
    </row>
    <row r="107" spans="1:20" ht="31.5" x14ac:dyDescent="0.25">
      <c r="A107" s="1">
        <v>103</v>
      </c>
      <c r="B107" s="65" t="s">
        <v>1059</v>
      </c>
      <c r="C107" s="43"/>
      <c r="D107" s="66" t="s">
        <v>1043</v>
      </c>
      <c r="E107" s="67">
        <v>5</v>
      </c>
      <c r="F107" s="65" t="s">
        <v>1048</v>
      </c>
      <c r="G107" s="43">
        <v>11</v>
      </c>
      <c r="H107" s="41"/>
      <c r="I107" s="85">
        <v>10</v>
      </c>
      <c r="J107" s="41"/>
      <c r="K107" s="85">
        <v>1.04</v>
      </c>
      <c r="L107" s="41">
        <f>IF(K107&lt;&gt;"",INT(K107)*60+(K107-INT(K107))*100,"")</f>
        <v>64</v>
      </c>
      <c r="M107" s="24">
        <f>IF(G107&lt;&gt;"",(25*G107)/MAX(G$5:G$213),"")</f>
        <v>11</v>
      </c>
      <c r="N107" s="24">
        <f>IF(I107&lt;&gt;"",IF(I107=0,0,(10*I107)/MAX(I$5:I$213)),"0")</f>
        <v>10</v>
      </c>
      <c r="O107" s="24">
        <f>IF(L107&lt;&gt;"",60/(MAX(L$5:L$213)-SMALL(L$5:L$213,COUNTIF(L$5:L$213,"&lt;=0")+1))*(MAX(L$5:L$213)-L107),"0")</f>
        <v>50.843373493975903</v>
      </c>
      <c r="P107" s="24">
        <f>M107+N107+O107</f>
        <v>71.843373493975903</v>
      </c>
      <c r="Q107" s="17"/>
      <c r="R107" s="42"/>
      <c r="S107" s="38"/>
      <c r="T107" s="17"/>
    </row>
    <row r="108" spans="1:20" ht="47.25" x14ac:dyDescent="0.25">
      <c r="A108" s="1">
        <v>104</v>
      </c>
      <c r="B108" s="57" t="s">
        <v>658</v>
      </c>
      <c r="C108" s="45"/>
      <c r="D108" s="52" t="s">
        <v>655</v>
      </c>
      <c r="E108" s="46">
        <v>6</v>
      </c>
      <c r="F108" s="52" t="s">
        <v>656</v>
      </c>
      <c r="G108" s="85">
        <v>20</v>
      </c>
      <c r="H108" s="41"/>
      <c r="I108" s="41">
        <v>8</v>
      </c>
      <c r="J108" s="41"/>
      <c r="K108" s="41">
        <v>1.35</v>
      </c>
      <c r="L108" s="41">
        <f>IF(K108&lt;&gt;"",INT(K108)*60+(K108-INT(K108))*100,"")</f>
        <v>95</v>
      </c>
      <c r="M108" s="24">
        <f>IF(G108&lt;&gt;"",(25*G108)/MAX(G$5:G$213),"")</f>
        <v>20</v>
      </c>
      <c r="N108" s="24">
        <f>IF(I108&lt;&gt;"",IF(I108=0,0,(10*I108)/MAX(I$5:I$213)),"0")</f>
        <v>8</v>
      </c>
      <c r="O108" s="24">
        <f>IF(L108&lt;&gt;"",60/(MAX(L$5:L$213)-SMALL(L$5:L$213,COUNTIF(L$5:L$213,"&lt;=0")+1))*(MAX(L$5:L$213)-L108),"0")</f>
        <v>43.373493975903614</v>
      </c>
      <c r="P108" s="24">
        <f>M108+N108+O108</f>
        <v>71.373493975903614</v>
      </c>
      <c r="Q108" s="17"/>
      <c r="R108" s="42"/>
      <c r="S108" s="38"/>
      <c r="T108" s="17"/>
    </row>
    <row r="109" spans="1:20" ht="31.5" x14ac:dyDescent="0.25">
      <c r="A109" s="1">
        <v>105</v>
      </c>
      <c r="B109" s="57" t="s">
        <v>889</v>
      </c>
      <c r="C109" s="45"/>
      <c r="D109" s="52" t="s">
        <v>890</v>
      </c>
      <c r="E109" s="46">
        <v>5</v>
      </c>
      <c r="F109" s="52" t="s">
        <v>891</v>
      </c>
      <c r="G109" s="85">
        <v>14</v>
      </c>
      <c r="H109" s="41"/>
      <c r="I109" s="41">
        <v>7</v>
      </c>
      <c r="J109" s="41"/>
      <c r="K109" s="41">
        <v>1.06</v>
      </c>
      <c r="L109" s="41">
        <f>IF(K109&lt;&gt;"",INT(K109)*60+(K109-INT(K109))*100,"")</f>
        <v>66</v>
      </c>
      <c r="M109" s="24">
        <f>IF(G109&lt;&gt;"",(25*G109)/MAX(G$5:G$213),"")</f>
        <v>14</v>
      </c>
      <c r="N109" s="24">
        <f>IF(I109&lt;&gt;"",IF(I109=0,0,(10*I109)/MAX(I$5:I$213)),"0")</f>
        <v>7</v>
      </c>
      <c r="O109" s="24">
        <f>IF(L109&lt;&gt;"",60/(MAX(L$5:L$213)-SMALL(L$5:L$213,COUNTIF(L$5:L$213,"&lt;=0")+1))*(MAX(L$5:L$213)-L109),"0")</f>
        <v>50.361445783132531</v>
      </c>
      <c r="P109" s="24">
        <f>M109+N109+O109</f>
        <v>71.361445783132524</v>
      </c>
      <c r="Q109" s="17"/>
      <c r="R109" s="42"/>
      <c r="S109" s="38"/>
      <c r="T109" s="17"/>
    </row>
    <row r="110" spans="1:20" ht="31.5" x14ac:dyDescent="0.25">
      <c r="A110" s="1">
        <v>106</v>
      </c>
      <c r="B110" s="65" t="s">
        <v>1061</v>
      </c>
      <c r="C110" s="43"/>
      <c r="D110" s="66" t="s">
        <v>1043</v>
      </c>
      <c r="E110" s="67">
        <v>5</v>
      </c>
      <c r="F110" s="65" t="s">
        <v>1048</v>
      </c>
      <c r="G110" s="43">
        <v>12</v>
      </c>
      <c r="H110" s="41"/>
      <c r="I110" s="85">
        <v>9.9</v>
      </c>
      <c r="J110" s="41"/>
      <c r="K110" s="85">
        <v>1.1100000000000001</v>
      </c>
      <c r="L110" s="41">
        <f>IF(K110&lt;&gt;"",INT(K110)*60+(K110-INT(K110))*100,"")</f>
        <v>71.000000000000014</v>
      </c>
      <c r="M110" s="24">
        <f>IF(G110&lt;&gt;"",(25*G110)/MAX(G$5:G$213),"")</f>
        <v>12</v>
      </c>
      <c r="N110" s="24">
        <f>IF(I110&lt;&gt;"",IF(I110=0,0,(10*I110)/MAX(I$5:I$213)),"0")</f>
        <v>9.9</v>
      </c>
      <c r="O110" s="24">
        <f>IF(L110&lt;&gt;"",60/(MAX(L$5:L$213)-SMALL(L$5:L$213,COUNTIF(L$5:L$213,"&lt;=0")+1))*(MAX(L$5:L$213)-L110),"0")</f>
        <v>49.156626506024097</v>
      </c>
      <c r="P110" s="24">
        <f>M110+N110+O110</f>
        <v>71.056626506024088</v>
      </c>
      <c r="Q110" s="5"/>
      <c r="R110" s="42"/>
      <c r="S110" s="38"/>
      <c r="T110" s="17"/>
    </row>
    <row r="111" spans="1:20" ht="31.5" x14ac:dyDescent="0.25">
      <c r="A111" s="1">
        <v>107</v>
      </c>
      <c r="B111" s="65" t="s">
        <v>1054</v>
      </c>
      <c r="C111" s="43"/>
      <c r="D111" s="66" t="s">
        <v>1043</v>
      </c>
      <c r="E111" s="67">
        <v>5</v>
      </c>
      <c r="F111" s="65" t="s">
        <v>1048</v>
      </c>
      <c r="G111" s="43">
        <v>12</v>
      </c>
      <c r="H111" s="41"/>
      <c r="I111" s="85">
        <v>10</v>
      </c>
      <c r="J111" s="41"/>
      <c r="K111" s="85">
        <v>1.1299999999999999</v>
      </c>
      <c r="L111" s="41">
        <f>IF(K111&lt;&gt;"",INT(K111)*60+(K111-INT(K111))*100,"")</f>
        <v>72.999999999999986</v>
      </c>
      <c r="M111" s="24">
        <f>IF(G111&lt;&gt;"",(25*G111)/MAX(G$5:G$213),"")</f>
        <v>12</v>
      </c>
      <c r="N111" s="24">
        <f>IF(I111&lt;&gt;"",IF(I111=0,0,(10*I111)/MAX(I$5:I$213)),"0")</f>
        <v>10</v>
      </c>
      <c r="O111" s="24">
        <f>IF(L111&lt;&gt;"",60/(MAX(L$5:L$213)-SMALL(L$5:L$213,COUNTIF(L$5:L$213,"&lt;=0")+1))*(MAX(L$5:L$213)-L111),"0")</f>
        <v>48.674698795180717</v>
      </c>
      <c r="P111" s="24">
        <f>M111+N111+O111</f>
        <v>70.674698795180717</v>
      </c>
      <c r="Q111" s="5"/>
      <c r="R111" s="42"/>
      <c r="S111" s="38"/>
      <c r="T111" s="17"/>
    </row>
    <row r="112" spans="1:20" ht="31.5" x14ac:dyDescent="0.25">
      <c r="A112" s="1">
        <v>108</v>
      </c>
      <c r="B112" s="52" t="s">
        <v>782</v>
      </c>
      <c r="C112" s="45"/>
      <c r="D112" s="52" t="s">
        <v>779</v>
      </c>
      <c r="E112" s="46">
        <v>5</v>
      </c>
      <c r="F112" s="52" t="s">
        <v>780</v>
      </c>
      <c r="G112" s="85">
        <v>17</v>
      </c>
      <c r="H112" s="41"/>
      <c r="I112" s="85">
        <v>9.5</v>
      </c>
      <c r="J112" s="41"/>
      <c r="K112" s="85">
        <v>1.32</v>
      </c>
      <c r="L112" s="41">
        <f>IF(K112&lt;&gt;"",INT(K112)*60+(K112-INT(K112))*100,"")</f>
        <v>92</v>
      </c>
      <c r="M112" s="24">
        <f>IF(G112&lt;&gt;"",(25*G112)/MAX(G$5:G$213),"")</f>
        <v>17</v>
      </c>
      <c r="N112" s="24">
        <f>IF(I112&lt;&gt;"",IF(I112=0,0,(10*I112)/MAX(I$5:I$213)),"0")</f>
        <v>9.5</v>
      </c>
      <c r="O112" s="24">
        <f>IF(L112&lt;&gt;"",60/(MAX(L$5:L$213)-SMALL(L$5:L$213,COUNTIF(L$5:L$213,"&lt;=0")+1))*(MAX(L$5:L$213)-L112),"0")</f>
        <v>44.096385542168669</v>
      </c>
      <c r="P112" s="24">
        <f>M112+N112+O112</f>
        <v>70.596385542168662</v>
      </c>
      <c r="Q112" s="5"/>
      <c r="R112" s="42"/>
      <c r="S112" s="38"/>
      <c r="T112" s="17"/>
    </row>
    <row r="113" spans="1:20" ht="31.5" x14ac:dyDescent="0.25">
      <c r="A113" s="1">
        <v>109</v>
      </c>
      <c r="B113" s="57" t="s">
        <v>1328</v>
      </c>
      <c r="C113" s="45"/>
      <c r="D113" s="52" t="s">
        <v>1327</v>
      </c>
      <c r="E113" s="46">
        <v>6</v>
      </c>
      <c r="F113" s="52" t="s">
        <v>1322</v>
      </c>
      <c r="G113" s="85">
        <v>20</v>
      </c>
      <c r="H113" s="41"/>
      <c r="I113" s="85">
        <v>6</v>
      </c>
      <c r="J113" s="41"/>
      <c r="K113" s="85">
        <v>1.3</v>
      </c>
      <c r="L113" s="41">
        <f>IF(K113&lt;&gt;"",INT(K113)*60+(K113-INT(K113))*100,"")</f>
        <v>90</v>
      </c>
      <c r="M113" s="24">
        <f>IF(G113&lt;&gt;"",(25*G113)/MAX(G$5:G$213),"")</f>
        <v>20</v>
      </c>
      <c r="N113" s="24">
        <f>IF(I113&lt;&gt;"",IF(I113=0,0,(10*I113)/MAX(I$5:I$213)),"0")</f>
        <v>6</v>
      </c>
      <c r="O113" s="24">
        <f>IF(L113&lt;&gt;"",60/(MAX(L$5:L$213)-SMALL(L$5:L$213,COUNTIF(L$5:L$213,"&lt;=0")+1))*(MAX(L$5:L$213)-L113),"0")</f>
        <v>44.578313253012041</v>
      </c>
      <c r="P113" s="24">
        <f>M113+N113+O113</f>
        <v>70.578313253012041</v>
      </c>
      <c r="Q113" s="5"/>
      <c r="R113" s="42"/>
      <c r="S113" s="38"/>
      <c r="T113" s="17"/>
    </row>
    <row r="114" spans="1:20" ht="31.5" x14ac:dyDescent="0.25">
      <c r="A114" s="4">
        <v>110</v>
      </c>
      <c r="B114" s="57" t="s">
        <v>209</v>
      </c>
      <c r="C114" s="45"/>
      <c r="D114" s="52" t="s">
        <v>210</v>
      </c>
      <c r="E114" s="46">
        <v>5</v>
      </c>
      <c r="F114" s="52" t="s">
        <v>211</v>
      </c>
      <c r="G114" s="85">
        <v>8</v>
      </c>
      <c r="H114" s="41"/>
      <c r="I114" s="85">
        <v>9.5</v>
      </c>
      <c r="J114" s="41"/>
      <c r="K114" s="85">
        <v>0.55000000000000004</v>
      </c>
      <c r="L114" s="41">
        <f>IF(K114&lt;&gt;"",INT(K114)*60+(K114-INT(K114))*100,"")</f>
        <v>55.000000000000007</v>
      </c>
      <c r="M114" s="24">
        <f>IF(G114&lt;&gt;"",(25*G114)/MAX(G$5:G$213),"")</f>
        <v>8</v>
      </c>
      <c r="N114" s="24">
        <f>IF(I114&lt;&gt;"",IF(I114=0,0,(10*I114)/MAX(I$5:I$213)),"0")</f>
        <v>9.5</v>
      </c>
      <c r="O114" s="24">
        <f>IF(L114&lt;&gt;"",60/(MAX(L$5:L$213)-SMALL(L$5:L$213,COUNTIF(L$5:L$213,"&lt;=0")+1))*(MAX(L$5:L$213)-L114),"0")</f>
        <v>53.012048192771083</v>
      </c>
      <c r="P114" s="24">
        <f>M114+N114+O114</f>
        <v>70.51204819277109</v>
      </c>
      <c r="Q114" s="5"/>
      <c r="R114" s="42"/>
      <c r="S114" s="38"/>
      <c r="T114" s="17"/>
    </row>
    <row r="115" spans="1:20" ht="31.5" x14ac:dyDescent="0.25">
      <c r="A115" s="1">
        <v>111</v>
      </c>
      <c r="B115" s="57" t="s">
        <v>621</v>
      </c>
      <c r="C115" s="45"/>
      <c r="D115" s="52" t="s">
        <v>616</v>
      </c>
      <c r="E115" s="46">
        <v>6</v>
      </c>
      <c r="F115" s="52" t="s">
        <v>617</v>
      </c>
      <c r="G115" s="85">
        <v>14</v>
      </c>
      <c r="H115" s="41"/>
      <c r="I115" s="41">
        <v>4</v>
      </c>
      <c r="J115" s="41"/>
      <c r="K115" s="85">
        <v>0.57999999999999996</v>
      </c>
      <c r="L115" s="41">
        <f>IF(K115&lt;&gt;"",INT(K115)*60+(K115-INT(K115))*100,"")</f>
        <v>57.999999999999993</v>
      </c>
      <c r="M115" s="24">
        <f>IF(G115&lt;&gt;"",(25*G115)/MAX(G$5:G$213),"")</f>
        <v>14</v>
      </c>
      <c r="N115" s="24">
        <f>IF(I115&lt;&gt;"",IF(I115=0,0,(10*I115)/MAX(I$5:I$213)),"0")</f>
        <v>4</v>
      </c>
      <c r="O115" s="24">
        <f>IF(L115&lt;&gt;"",60/(MAX(L$5:L$213)-SMALL(L$5:L$213,COUNTIF(L$5:L$213,"&lt;=0")+1))*(MAX(L$5:L$213)-L115),"0")</f>
        <v>52.289156626506021</v>
      </c>
      <c r="P115" s="24">
        <f>M115+N115+O115</f>
        <v>70.289156626506013</v>
      </c>
      <c r="Q115" s="5"/>
      <c r="R115" s="42"/>
      <c r="S115" s="38"/>
      <c r="T115" s="17"/>
    </row>
    <row r="116" spans="1:20" ht="31.5" x14ac:dyDescent="0.25">
      <c r="A116" s="1">
        <v>112</v>
      </c>
      <c r="B116" s="52" t="s">
        <v>748</v>
      </c>
      <c r="C116" s="45"/>
      <c r="D116" s="52" t="s">
        <v>746</v>
      </c>
      <c r="E116" s="46">
        <v>5</v>
      </c>
      <c r="F116" s="52" t="s">
        <v>747</v>
      </c>
      <c r="G116" s="85">
        <v>21</v>
      </c>
      <c r="H116" s="41"/>
      <c r="I116" s="85">
        <v>7</v>
      </c>
      <c r="J116" s="41"/>
      <c r="K116" s="85">
        <v>1.4</v>
      </c>
      <c r="L116" s="41">
        <f>IF(K116&lt;&gt;"",INT(K116)*60+(K116-INT(K116))*100,"")</f>
        <v>100</v>
      </c>
      <c r="M116" s="24">
        <f>IF(G116&lt;&gt;"",(25*G116)/MAX(G$5:G$213),"")</f>
        <v>21</v>
      </c>
      <c r="N116" s="24">
        <f>IF(I116&lt;&gt;"",IF(I116=0,0,(10*I116)/MAX(I$5:I$213)),"0")</f>
        <v>7</v>
      </c>
      <c r="O116" s="24">
        <f>IF(L116&lt;&gt;"",60/(MAX(L$5:L$213)-SMALL(L$5:L$213,COUNTIF(L$5:L$213,"&lt;=0")+1))*(MAX(L$5:L$213)-L116),"0")</f>
        <v>42.168674698795179</v>
      </c>
      <c r="P116" s="24">
        <f>M116+N116+O116</f>
        <v>70.168674698795172</v>
      </c>
      <c r="Q116" s="5"/>
      <c r="R116" s="42"/>
      <c r="S116" s="38"/>
      <c r="T116" s="17"/>
    </row>
    <row r="117" spans="1:20" ht="31.5" x14ac:dyDescent="0.25">
      <c r="A117" s="4">
        <v>113</v>
      </c>
      <c r="B117" s="57" t="s">
        <v>108</v>
      </c>
      <c r="C117" s="45"/>
      <c r="D117" s="52" t="s">
        <v>104</v>
      </c>
      <c r="E117" s="46">
        <v>6</v>
      </c>
      <c r="F117" s="52" t="s">
        <v>108</v>
      </c>
      <c r="G117" s="41">
        <v>14</v>
      </c>
      <c r="H117" s="13"/>
      <c r="I117" s="41">
        <v>6.8</v>
      </c>
      <c r="J117" s="13"/>
      <c r="K117" s="85">
        <v>1.1100000000000001</v>
      </c>
      <c r="L117" s="41">
        <f>IF(K117&lt;&gt;"",INT(K117)*60+(K117-INT(K117))*100,"")</f>
        <v>71.000000000000014</v>
      </c>
      <c r="M117" s="24">
        <f>IF(G117&lt;&gt;"",(25*G117)/MAX(G$5:G$213),"")</f>
        <v>14</v>
      </c>
      <c r="N117" s="24">
        <f>IF(I117&lt;&gt;"",IF(I117=0,0,(10*I117)/MAX(I$5:I$213)),"0")</f>
        <v>6.8</v>
      </c>
      <c r="O117" s="24">
        <f>IF(L117&lt;&gt;"",60/(MAX(L$5:L$213)-SMALL(L$5:L$213,COUNTIF(L$5:L$213,"&lt;=0")+1))*(MAX(L$5:L$213)-L117),"0")</f>
        <v>49.156626506024097</v>
      </c>
      <c r="P117" s="24">
        <f>M117+N117+O117</f>
        <v>69.956626506024094</v>
      </c>
      <c r="Q117" s="5"/>
      <c r="R117" s="42"/>
      <c r="S117" s="38"/>
      <c r="T117" s="17"/>
    </row>
    <row r="118" spans="1:20" ht="31.5" x14ac:dyDescent="0.25">
      <c r="A118" s="1">
        <v>114</v>
      </c>
      <c r="B118" s="65" t="s">
        <v>1073</v>
      </c>
      <c r="C118" s="43"/>
      <c r="D118" s="65" t="s">
        <v>1043</v>
      </c>
      <c r="E118" s="67">
        <v>6</v>
      </c>
      <c r="F118" s="65" t="s">
        <v>1071</v>
      </c>
      <c r="G118" s="85">
        <v>8</v>
      </c>
      <c r="H118" s="41"/>
      <c r="I118" s="85">
        <v>9.5</v>
      </c>
      <c r="J118" s="41"/>
      <c r="K118" s="85">
        <v>0.57999999999999996</v>
      </c>
      <c r="L118" s="41">
        <f>IF(K118&lt;&gt;"",INT(K118)*60+(K118-INT(K118))*100,"")</f>
        <v>57.999999999999993</v>
      </c>
      <c r="M118" s="24">
        <f>IF(G118&lt;&gt;"",(25*G118)/MAX(G$5:G$213),"")</f>
        <v>8</v>
      </c>
      <c r="N118" s="24">
        <f>IF(I118&lt;&gt;"",IF(I118=0,0,(10*I118)/MAX(I$5:I$213)),"0")</f>
        <v>9.5</v>
      </c>
      <c r="O118" s="24">
        <f>IF(L118&lt;&gt;"",60/(MAX(L$5:L$213)-SMALL(L$5:L$213,COUNTIF(L$5:L$213,"&lt;=0")+1))*(MAX(L$5:L$213)-L118),"0")</f>
        <v>52.289156626506021</v>
      </c>
      <c r="P118" s="24">
        <f>M118+N118+O118</f>
        <v>69.789156626506013</v>
      </c>
      <c r="Q118" s="5"/>
      <c r="R118" s="42"/>
      <c r="S118" s="38"/>
      <c r="T118" s="17"/>
    </row>
    <row r="119" spans="1:20" ht="31.5" x14ac:dyDescent="0.25">
      <c r="A119" s="4">
        <v>115</v>
      </c>
      <c r="B119" s="57" t="s">
        <v>190</v>
      </c>
      <c r="C119" s="45"/>
      <c r="D119" s="52" t="s">
        <v>191</v>
      </c>
      <c r="E119" s="46">
        <v>5</v>
      </c>
      <c r="F119" s="52" t="s">
        <v>192</v>
      </c>
      <c r="G119" s="85">
        <v>15</v>
      </c>
      <c r="H119" s="41"/>
      <c r="I119" s="41">
        <v>9</v>
      </c>
      <c r="J119" s="41"/>
      <c r="K119" s="85">
        <v>1.26</v>
      </c>
      <c r="L119" s="41">
        <f>IF(K119&lt;&gt;"",INT(K119)*60+(K119-INT(K119))*100,"")</f>
        <v>86</v>
      </c>
      <c r="M119" s="24">
        <f>IF(G119&lt;&gt;"",(25*G119)/MAX(G$5:G$213),"")</f>
        <v>15</v>
      </c>
      <c r="N119" s="24">
        <f>IF(I119&lt;&gt;"",IF(I119=0,0,(10*I119)/MAX(I$5:I$213)),"0")</f>
        <v>9</v>
      </c>
      <c r="O119" s="24">
        <f>IF(L119&lt;&gt;"",60/(MAX(L$5:L$213)-SMALL(L$5:L$213,COUNTIF(L$5:L$213,"&lt;=0")+1))*(MAX(L$5:L$213)-L119),"0")</f>
        <v>45.542168674698793</v>
      </c>
      <c r="P119" s="24">
        <f>M119+N119+O119</f>
        <v>69.542168674698786</v>
      </c>
      <c r="Q119" s="5"/>
      <c r="R119" s="42"/>
      <c r="S119" s="38"/>
      <c r="T119" s="17"/>
    </row>
    <row r="120" spans="1:20" ht="31.5" x14ac:dyDescent="0.25">
      <c r="A120" s="1">
        <v>116</v>
      </c>
      <c r="B120" s="52" t="s">
        <v>919</v>
      </c>
      <c r="C120" s="45"/>
      <c r="D120" s="52" t="s">
        <v>912</v>
      </c>
      <c r="E120" s="46">
        <v>5</v>
      </c>
      <c r="F120" s="52" t="s">
        <v>917</v>
      </c>
      <c r="G120" s="85">
        <v>10</v>
      </c>
      <c r="H120" s="41"/>
      <c r="I120" s="85">
        <v>9</v>
      </c>
      <c r="J120" s="41"/>
      <c r="K120" s="85">
        <v>1.06</v>
      </c>
      <c r="L120" s="41">
        <f>IF(K120&lt;&gt;"",INT(K120)*60+(K120-INT(K120))*100,"")</f>
        <v>66</v>
      </c>
      <c r="M120" s="24">
        <f>IF(G120&lt;&gt;"",(25*G120)/MAX(G$5:G$213),"")</f>
        <v>10</v>
      </c>
      <c r="N120" s="24">
        <f>IF(I120&lt;&gt;"",IF(I120=0,0,(10*I120)/MAX(I$5:I$213)),"0")</f>
        <v>9</v>
      </c>
      <c r="O120" s="24">
        <f>IF(L120&lt;&gt;"",60/(MAX(L$5:L$213)-SMALL(L$5:L$213,COUNTIF(L$5:L$213,"&lt;=0")+1))*(MAX(L$5:L$213)-L120),"0")</f>
        <v>50.361445783132531</v>
      </c>
      <c r="P120" s="24">
        <f>M120+N120+O120</f>
        <v>69.361445783132524</v>
      </c>
      <c r="Q120" s="5"/>
      <c r="R120" s="42"/>
      <c r="S120" s="38"/>
      <c r="T120" s="17"/>
    </row>
    <row r="121" spans="1:20" ht="31.5" x14ac:dyDescent="0.25">
      <c r="A121" s="1">
        <v>117</v>
      </c>
      <c r="B121" s="52" t="s">
        <v>416</v>
      </c>
      <c r="C121" s="45"/>
      <c r="D121" s="52" t="s">
        <v>408</v>
      </c>
      <c r="E121" s="46">
        <v>6</v>
      </c>
      <c r="F121" s="52" t="s">
        <v>415</v>
      </c>
      <c r="G121" s="85">
        <v>12</v>
      </c>
      <c r="H121" s="41"/>
      <c r="I121" s="85">
        <v>6</v>
      </c>
      <c r="J121" s="41"/>
      <c r="K121" s="85">
        <v>1.03</v>
      </c>
      <c r="L121" s="41">
        <f>IF(K121&lt;&gt;"",INT(K121)*60+(K121-INT(K121))*100,"")</f>
        <v>63</v>
      </c>
      <c r="M121" s="24">
        <f>IF(G121&lt;&gt;"",(25*G121)/MAX(G$5:G$213),"")</f>
        <v>12</v>
      </c>
      <c r="N121" s="24">
        <f>IF(I121&lt;&gt;"",IF(I121=0,0,(10*I121)/MAX(I$5:I$213)),"0")</f>
        <v>6</v>
      </c>
      <c r="O121" s="24">
        <f>IF(L121&lt;&gt;"",60/(MAX(L$5:L$213)-SMALL(L$5:L$213,COUNTIF(L$5:L$213,"&lt;=0")+1))*(MAX(L$5:L$213)-L121),"0")</f>
        <v>51.084337349397586</v>
      </c>
      <c r="P121" s="24">
        <f>M121+N121+O121</f>
        <v>69.084337349397586</v>
      </c>
      <c r="Q121" s="5"/>
      <c r="R121" s="42"/>
      <c r="S121" s="38"/>
      <c r="T121" s="17"/>
    </row>
    <row r="122" spans="1:20" ht="31.5" x14ac:dyDescent="0.25">
      <c r="A122" s="4">
        <v>118</v>
      </c>
      <c r="B122" s="57" t="s">
        <v>221</v>
      </c>
      <c r="C122" s="45"/>
      <c r="D122" s="52" t="s">
        <v>210</v>
      </c>
      <c r="E122" s="46">
        <v>6</v>
      </c>
      <c r="F122" s="52" t="s">
        <v>222</v>
      </c>
      <c r="G122" s="85">
        <v>12</v>
      </c>
      <c r="H122" s="41"/>
      <c r="I122" s="41">
        <v>9</v>
      </c>
      <c r="J122" s="41"/>
      <c r="K122" s="85">
        <v>1.1599999999999999</v>
      </c>
      <c r="L122" s="41">
        <f>IF(K122&lt;&gt;"",INT(K122)*60+(K122-INT(K122))*100,"")</f>
        <v>76</v>
      </c>
      <c r="M122" s="24">
        <f>IF(G122&lt;&gt;"",(25*G122)/MAX(G$5:G$213),"")</f>
        <v>12</v>
      </c>
      <c r="N122" s="24">
        <f>IF(I122&lt;&gt;"",IF(I122=0,0,(10*I122)/MAX(I$5:I$213)),"0")</f>
        <v>9</v>
      </c>
      <c r="O122" s="24">
        <f>IF(L122&lt;&gt;"",60/(MAX(L$5:L$213)-SMALL(L$5:L$213,COUNTIF(L$5:L$213,"&lt;=0")+1))*(MAX(L$5:L$213)-L122),"0")</f>
        <v>47.951807228915662</v>
      </c>
      <c r="P122" s="24">
        <f>M122+N122+O122</f>
        <v>68.951807228915669</v>
      </c>
      <c r="Q122" s="5"/>
      <c r="R122" s="42"/>
      <c r="S122" s="38"/>
      <c r="T122" s="17"/>
    </row>
    <row r="123" spans="1:20" ht="31.5" x14ac:dyDescent="0.25">
      <c r="A123" s="1">
        <v>119</v>
      </c>
      <c r="B123" s="52" t="s">
        <v>1065</v>
      </c>
      <c r="C123" s="130"/>
      <c r="D123" s="66" t="s">
        <v>1043</v>
      </c>
      <c r="E123" s="89">
        <v>5</v>
      </c>
      <c r="F123" s="65" t="s">
        <v>1063</v>
      </c>
      <c r="G123" s="85">
        <v>8</v>
      </c>
      <c r="H123" s="41"/>
      <c r="I123" s="85">
        <v>9.8000000000000007</v>
      </c>
      <c r="J123" s="41"/>
      <c r="K123" s="85">
        <v>1.03</v>
      </c>
      <c r="L123" s="41">
        <f>IF(K123&lt;&gt;"",INT(K123)*60+(K123-INT(K123))*100,"")</f>
        <v>63</v>
      </c>
      <c r="M123" s="24">
        <f>IF(G123&lt;&gt;"",(25*G123)/MAX(G$5:G$213),"")</f>
        <v>8</v>
      </c>
      <c r="N123" s="24">
        <f>IF(I123&lt;&gt;"",IF(I123=0,0,(10*I123)/MAX(I$5:I$213)),"0")</f>
        <v>9.8000000000000007</v>
      </c>
      <c r="O123" s="24">
        <f>IF(L123&lt;&gt;"",60/(MAX(L$5:L$213)-SMALL(L$5:L$213,COUNTIF(L$5:L$213,"&lt;=0")+1))*(MAX(L$5:L$213)-L123),"0")</f>
        <v>51.084337349397586</v>
      </c>
      <c r="P123" s="24">
        <f>M123+N123+O123</f>
        <v>68.884337349397583</v>
      </c>
      <c r="Q123" s="5"/>
      <c r="R123" s="42"/>
      <c r="S123" s="38"/>
      <c r="T123" s="17"/>
    </row>
    <row r="124" spans="1:20" ht="31.5" x14ac:dyDescent="0.25">
      <c r="A124" s="1">
        <v>120</v>
      </c>
      <c r="B124" s="65" t="s">
        <v>1072</v>
      </c>
      <c r="C124" s="43"/>
      <c r="D124" s="65" t="s">
        <v>1043</v>
      </c>
      <c r="E124" s="67">
        <v>6</v>
      </c>
      <c r="F124" s="65" t="s">
        <v>1071</v>
      </c>
      <c r="G124" s="85">
        <v>13</v>
      </c>
      <c r="H124" s="41"/>
      <c r="I124" s="85">
        <v>9.8000000000000007</v>
      </c>
      <c r="J124" s="41"/>
      <c r="K124" s="85">
        <v>1.25</v>
      </c>
      <c r="L124" s="41">
        <f>IF(K124&lt;&gt;"",INT(K124)*60+(K124-INT(K124))*100,"")</f>
        <v>85</v>
      </c>
      <c r="M124" s="24">
        <f>IF(G124&lt;&gt;"",(25*G124)/MAX(G$5:G$213),"")</f>
        <v>13</v>
      </c>
      <c r="N124" s="24">
        <f>IF(I124&lt;&gt;"",IF(I124=0,0,(10*I124)/MAX(I$5:I$213)),"0")</f>
        <v>9.8000000000000007</v>
      </c>
      <c r="O124" s="24">
        <f>IF(L124&lt;&gt;"",60/(MAX(L$5:L$213)-SMALL(L$5:L$213,COUNTIF(L$5:L$213,"&lt;=0")+1))*(MAX(L$5:L$213)-L124),"0")</f>
        <v>45.783132530120476</v>
      </c>
      <c r="P124" s="24">
        <f>M124+N124+O124</f>
        <v>68.58313253012048</v>
      </c>
      <c r="Q124" s="5"/>
      <c r="R124" s="42"/>
      <c r="S124" s="38"/>
      <c r="T124" s="17"/>
    </row>
    <row r="125" spans="1:20" ht="31.5" x14ac:dyDescent="0.25">
      <c r="A125" s="1">
        <v>121</v>
      </c>
      <c r="B125" s="65" t="s">
        <v>1049</v>
      </c>
      <c r="C125" s="43"/>
      <c r="D125" s="66" t="s">
        <v>1043</v>
      </c>
      <c r="E125" s="67">
        <v>5</v>
      </c>
      <c r="F125" s="65" t="s">
        <v>1048</v>
      </c>
      <c r="G125" s="43">
        <v>9</v>
      </c>
      <c r="H125" s="115"/>
      <c r="I125" s="85">
        <v>9.6</v>
      </c>
      <c r="J125" s="115"/>
      <c r="K125" s="67">
        <v>1.0900000000000001</v>
      </c>
      <c r="L125" s="41">
        <f>IF(K125&lt;&gt;"",INT(K125)*60+(K125-INT(K125))*100,"")</f>
        <v>69</v>
      </c>
      <c r="M125" s="24">
        <f>IF(G125&lt;&gt;"",(25*G125)/MAX(G$5:G$213),"")</f>
        <v>9</v>
      </c>
      <c r="N125" s="24">
        <f>IF(I125&lt;&gt;"",IF(I125=0,0,(10*I125)/MAX(I$5:I$213)),"0")</f>
        <v>9.6</v>
      </c>
      <c r="O125" s="24">
        <f>IF(L125&lt;&gt;"",60/(MAX(L$5:L$213)-SMALL(L$5:L$213,COUNTIF(L$5:L$213,"&lt;=0")+1))*(MAX(L$5:L$213)-L125),"0")</f>
        <v>49.638554216867469</v>
      </c>
      <c r="P125" s="24">
        <f>M125+N125+O125</f>
        <v>68.23855421686747</v>
      </c>
      <c r="Q125" s="5"/>
      <c r="R125" s="42"/>
      <c r="S125" s="38"/>
      <c r="T125" s="17"/>
    </row>
    <row r="126" spans="1:20" ht="31.5" x14ac:dyDescent="0.25">
      <c r="A126" s="1">
        <v>122</v>
      </c>
      <c r="B126" s="57" t="s">
        <v>1452</v>
      </c>
      <c r="C126" s="45"/>
      <c r="D126" s="52" t="s">
        <v>989</v>
      </c>
      <c r="E126" s="46">
        <v>6</v>
      </c>
      <c r="F126" s="52" t="s">
        <v>988</v>
      </c>
      <c r="G126" s="85">
        <v>11</v>
      </c>
      <c r="H126" s="41"/>
      <c r="I126" s="85">
        <v>9.5</v>
      </c>
      <c r="J126" s="41"/>
      <c r="K126" s="41">
        <v>1.18</v>
      </c>
      <c r="L126" s="41">
        <f>IF(K126&lt;&gt;"",INT(K126)*60+(K126-INT(K126))*100,"")</f>
        <v>78</v>
      </c>
      <c r="M126" s="24">
        <f>IF(G126&lt;&gt;"",(25*G126)/MAX(G$5:G$213),"")</f>
        <v>11</v>
      </c>
      <c r="N126" s="24">
        <f>IF(I126&lt;&gt;"",IF(I126=0,0,(10*I126)/MAX(I$5:I$213)),"0")</f>
        <v>9.5</v>
      </c>
      <c r="O126" s="24">
        <f>IF(L126&lt;&gt;"",60/(MAX(L$5:L$213)-SMALL(L$5:L$213,COUNTIF(L$5:L$213,"&lt;=0")+1))*(MAX(L$5:L$213)-L126),"0")</f>
        <v>47.46987951807229</v>
      </c>
      <c r="P126" s="24">
        <f>M126+N126+O126</f>
        <v>67.96987951807229</v>
      </c>
      <c r="Q126" s="5"/>
      <c r="R126" s="42"/>
      <c r="S126" s="38"/>
      <c r="T126" s="17"/>
    </row>
    <row r="127" spans="1:20" ht="31.5" x14ac:dyDescent="0.25">
      <c r="A127" s="1">
        <v>123</v>
      </c>
      <c r="B127" s="50" t="s">
        <v>1324</v>
      </c>
      <c r="C127" s="132"/>
      <c r="D127" s="50" t="s">
        <v>1321</v>
      </c>
      <c r="E127" s="49">
        <v>5</v>
      </c>
      <c r="F127" s="50" t="s">
        <v>1325</v>
      </c>
      <c r="G127" s="85">
        <v>20</v>
      </c>
      <c r="H127" s="41"/>
      <c r="I127" s="85">
        <v>7</v>
      </c>
      <c r="J127" s="41"/>
      <c r="K127" s="85">
        <v>1.45</v>
      </c>
      <c r="L127" s="41">
        <f>IF(K127&lt;&gt;"",INT(K127)*60+(K127-INT(K127))*100,"")</f>
        <v>105</v>
      </c>
      <c r="M127" s="24">
        <f>IF(G127&lt;&gt;"",(25*G127)/MAX(G$5:G$213),"")</f>
        <v>20</v>
      </c>
      <c r="N127" s="24">
        <f>IF(I127&lt;&gt;"",IF(I127=0,0,(10*I127)/MAX(I$5:I$213)),"0")</f>
        <v>7</v>
      </c>
      <c r="O127" s="24">
        <f>IF(L127&lt;&gt;"",60/(MAX(L$5:L$213)-SMALL(L$5:L$213,COUNTIF(L$5:L$213,"&lt;=0")+1))*(MAX(L$5:L$213)-L127),"0")</f>
        <v>40.963855421686745</v>
      </c>
      <c r="P127" s="24">
        <f>M127+N127+O127</f>
        <v>67.963855421686745</v>
      </c>
      <c r="Q127" s="5"/>
      <c r="R127" s="42"/>
      <c r="S127" s="38"/>
      <c r="T127" s="17"/>
    </row>
    <row r="128" spans="1:20" ht="31.5" x14ac:dyDescent="0.25">
      <c r="A128" s="4">
        <v>124</v>
      </c>
      <c r="B128" s="57" t="s">
        <v>84</v>
      </c>
      <c r="C128" s="45"/>
      <c r="D128" s="52" t="s">
        <v>80</v>
      </c>
      <c r="E128" s="46">
        <v>6</v>
      </c>
      <c r="F128" s="52" t="s">
        <v>76</v>
      </c>
      <c r="G128" s="41">
        <v>11</v>
      </c>
      <c r="H128" s="41"/>
      <c r="I128" s="41">
        <v>9.5</v>
      </c>
      <c r="J128" s="41"/>
      <c r="K128" s="85">
        <v>1.19</v>
      </c>
      <c r="L128" s="41">
        <f>IF(K128&lt;&gt;"",INT(K128)*60+(K128-INT(K128))*100,"")</f>
        <v>79</v>
      </c>
      <c r="M128" s="24">
        <f>IF(G128&lt;&gt;"",(25*G128)/MAX(G$5:G$213),"")</f>
        <v>11</v>
      </c>
      <c r="N128" s="24">
        <f>IF(I128&lt;&gt;"",IF(I128=0,0,(10*I128)/MAX(I$5:I$213)),"0")</f>
        <v>9.5</v>
      </c>
      <c r="O128" s="24">
        <f>IF(L128&lt;&gt;"",60/(MAX(L$5:L$213)-SMALL(L$5:L$213,COUNTIF(L$5:L$213,"&lt;=0")+1))*(MAX(L$5:L$213)-L128),"0")</f>
        <v>47.2289156626506</v>
      </c>
      <c r="P128" s="24">
        <f>M128+N128+O128</f>
        <v>67.728915662650593</v>
      </c>
      <c r="Q128" s="5"/>
      <c r="R128" s="42"/>
      <c r="S128" s="38"/>
      <c r="T128" s="17"/>
    </row>
    <row r="129" spans="1:20" ht="31.5" x14ac:dyDescent="0.25">
      <c r="A129" s="1">
        <v>125</v>
      </c>
      <c r="B129" s="52" t="s">
        <v>623</v>
      </c>
      <c r="C129" s="45"/>
      <c r="D129" s="52" t="s">
        <v>616</v>
      </c>
      <c r="E129" s="46">
        <v>6</v>
      </c>
      <c r="F129" s="52" t="s">
        <v>617</v>
      </c>
      <c r="G129" s="85">
        <v>13</v>
      </c>
      <c r="H129" s="41"/>
      <c r="I129" s="41">
        <v>5</v>
      </c>
      <c r="J129" s="41"/>
      <c r="K129" s="85">
        <v>1.0900000000000001</v>
      </c>
      <c r="L129" s="41">
        <f>IF(K129&lt;&gt;"",INT(K129)*60+(K129-INT(K129))*100,"")</f>
        <v>69</v>
      </c>
      <c r="M129" s="24">
        <f>IF(G129&lt;&gt;"",(25*G129)/MAX(G$5:G$213),"")</f>
        <v>13</v>
      </c>
      <c r="N129" s="24">
        <f>IF(I129&lt;&gt;"",IF(I129=0,0,(10*I129)/MAX(I$5:I$213)),"0")</f>
        <v>5</v>
      </c>
      <c r="O129" s="24">
        <f>IF(L129&lt;&gt;"",60/(MAX(L$5:L$213)-SMALL(L$5:L$213,COUNTIF(L$5:L$213,"&lt;=0")+1))*(MAX(L$5:L$213)-L129),"0")</f>
        <v>49.638554216867469</v>
      </c>
      <c r="P129" s="24">
        <f>M129+N129+O129</f>
        <v>67.638554216867476</v>
      </c>
      <c r="Q129" s="5"/>
      <c r="R129" s="42"/>
      <c r="S129" s="38"/>
      <c r="T129" s="17"/>
    </row>
    <row r="130" spans="1:20" ht="31.5" x14ac:dyDescent="0.25">
      <c r="A130" s="1">
        <v>126</v>
      </c>
      <c r="B130" s="52" t="s">
        <v>374</v>
      </c>
      <c r="C130" s="45"/>
      <c r="D130" s="52" t="s">
        <v>365</v>
      </c>
      <c r="E130" s="108">
        <v>6</v>
      </c>
      <c r="F130" s="52" t="s">
        <v>373</v>
      </c>
      <c r="G130" s="41">
        <v>14</v>
      </c>
      <c r="H130" s="41"/>
      <c r="I130" s="46">
        <v>7.3</v>
      </c>
      <c r="J130" s="41"/>
      <c r="K130" s="46">
        <v>1.23</v>
      </c>
      <c r="L130" s="41">
        <f>IF(K130&lt;&gt;"",INT(K130)*60+(K130-INT(K130))*100,"")</f>
        <v>83</v>
      </c>
      <c r="M130" s="24">
        <f>IF(G130&lt;&gt;"",(25*G130)/MAX(G$5:G$213),"")</f>
        <v>14</v>
      </c>
      <c r="N130" s="24">
        <f>IF(I130&lt;&gt;"",IF(I130=0,0,(10*I130)/MAX(I$5:I$213)),"0")</f>
        <v>7.3</v>
      </c>
      <c r="O130" s="24">
        <f>IF(L130&lt;&gt;"",60/(MAX(L$5:L$213)-SMALL(L$5:L$213,COUNTIF(L$5:L$213,"&lt;=0")+1))*(MAX(L$5:L$213)-L130),"0")</f>
        <v>46.265060240963855</v>
      </c>
      <c r="P130" s="24">
        <f>M130+N130+O130</f>
        <v>67.565060240963859</v>
      </c>
      <c r="Q130" s="5"/>
      <c r="R130" s="42"/>
      <c r="S130" s="38"/>
      <c r="T130" s="17"/>
    </row>
    <row r="131" spans="1:20" ht="31.5" x14ac:dyDescent="0.25">
      <c r="A131" s="1">
        <v>127</v>
      </c>
      <c r="B131" s="50" t="s">
        <v>640</v>
      </c>
      <c r="C131" s="45"/>
      <c r="D131" s="52" t="s">
        <v>641</v>
      </c>
      <c r="E131" s="46">
        <v>5</v>
      </c>
      <c r="F131" s="52" t="s">
        <v>642</v>
      </c>
      <c r="G131" s="85">
        <v>14</v>
      </c>
      <c r="H131" s="41"/>
      <c r="I131" s="85">
        <v>6.8</v>
      </c>
      <c r="J131" s="41"/>
      <c r="K131" s="41">
        <v>1.21</v>
      </c>
      <c r="L131" s="41">
        <f>IF(K131&lt;&gt;"",INT(K131)*60+(K131-INT(K131))*100,"")</f>
        <v>81</v>
      </c>
      <c r="M131" s="24">
        <f>IF(G131&lt;&gt;"",(25*G131)/MAX(G$5:G$213),"")</f>
        <v>14</v>
      </c>
      <c r="N131" s="24">
        <f>IF(I131&lt;&gt;"",IF(I131=0,0,(10*I131)/MAX(I$5:I$213)),"0")</f>
        <v>6.8</v>
      </c>
      <c r="O131" s="24">
        <f>IF(L131&lt;&gt;"",60/(MAX(L$5:L$213)-SMALL(L$5:L$213,COUNTIF(L$5:L$213,"&lt;=0")+1))*(MAX(L$5:L$213)-L131),"0")</f>
        <v>46.746987951807228</v>
      </c>
      <c r="P131" s="24">
        <f>M131+N131+O131</f>
        <v>67.546987951807225</v>
      </c>
      <c r="Q131" s="5"/>
      <c r="R131" s="42"/>
      <c r="S131" s="38"/>
      <c r="T131" s="17"/>
    </row>
    <row r="132" spans="1:20" ht="31.5" x14ac:dyDescent="0.25">
      <c r="A132" s="1">
        <v>128</v>
      </c>
      <c r="B132" s="65" t="s">
        <v>1058</v>
      </c>
      <c r="C132" s="43"/>
      <c r="D132" s="66" t="s">
        <v>1043</v>
      </c>
      <c r="E132" s="67">
        <v>5</v>
      </c>
      <c r="F132" s="65" t="s">
        <v>1048</v>
      </c>
      <c r="G132" s="43">
        <v>10</v>
      </c>
      <c r="H132" s="41"/>
      <c r="I132" s="85">
        <v>9.8000000000000007</v>
      </c>
      <c r="J132" s="41"/>
      <c r="K132" s="85">
        <v>1.17</v>
      </c>
      <c r="L132" s="41">
        <f>IF(K132&lt;&gt;"",INT(K132)*60+(K132-INT(K132))*100,"")</f>
        <v>77</v>
      </c>
      <c r="M132" s="24">
        <f>IF(G132&lt;&gt;"",(25*G132)/MAX(G$5:G$213),"")</f>
        <v>10</v>
      </c>
      <c r="N132" s="24">
        <f>IF(I132&lt;&gt;"",IF(I132=0,0,(10*I132)/MAX(I$5:I$213)),"0")</f>
        <v>9.8000000000000007</v>
      </c>
      <c r="O132" s="24">
        <f>IF(L132&lt;&gt;"",60/(MAX(L$5:L$213)-SMALL(L$5:L$213,COUNTIF(L$5:L$213,"&lt;=0")+1))*(MAX(L$5:L$213)-L132),"0")</f>
        <v>47.710843373493972</v>
      </c>
      <c r="P132" s="24">
        <f>M132+N132+O132</f>
        <v>67.510843373493969</v>
      </c>
      <c r="Q132" s="5"/>
      <c r="R132" s="42"/>
      <c r="S132" s="38"/>
      <c r="T132" s="17"/>
    </row>
    <row r="133" spans="1:20" ht="31.5" x14ac:dyDescent="0.25">
      <c r="A133" s="1">
        <v>129</v>
      </c>
      <c r="B133" s="50" t="s">
        <v>860</v>
      </c>
      <c r="C133" s="45"/>
      <c r="D133" s="52" t="s">
        <v>861</v>
      </c>
      <c r="E133" s="46">
        <v>6</v>
      </c>
      <c r="F133" s="52" t="s">
        <v>859</v>
      </c>
      <c r="G133" s="85">
        <v>16</v>
      </c>
      <c r="H133" s="13"/>
      <c r="I133" s="85">
        <v>8.8000000000000007</v>
      </c>
      <c r="J133" s="13"/>
      <c r="K133" s="85">
        <v>1.38</v>
      </c>
      <c r="L133" s="41">
        <f>IF(K133&lt;&gt;"",INT(K133)*60+(K133-INT(K133))*100,"")</f>
        <v>97.999999999999986</v>
      </c>
      <c r="M133" s="24">
        <f>IF(G133&lt;&gt;"",(25*G133)/MAX(G$5:G$213),"")</f>
        <v>16</v>
      </c>
      <c r="N133" s="24">
        <f>IF(I133&lt;&gt;"",IF(I133=0,0,(10*I133)/MAX(I$5:I$213)),"0")</f>
        <v>8.8000000000000007</v>
      </c>
      <c r="O133" s="24">
        <f>IF(L133&lt;&gt;"",60/(MAX(L$5:L$213)-SMALL(L$5:L$213,COUNTIF(L$5:L$213,"&lt;=0")+1))*(MAX(L$5:L$213)-L133),"0")</f>
        <v>42.650602409638552</v>
      </c>
      <c r="P133" s="24">
        <f>M133+N133+O133</f>
        <v>67.450602409638549</v>
      </c>
      <c r="Q133" s="5"/>
      <c r="R133" s="42"/>
      <c r="S133" s="38"/>
      <c r="T133" s="17"/>
    </row>
    <row r="134" spans="1:20" ht="31.5" x14ac:dyDescent="0.25">
      <c r="A134" s="1">
        <v>130</v>
      </c>
      <c r="B134" s="51" t="s">
        <v>683</v>
      </c>
      <c r="C134" s="48"/>
      <c r="D134" s="52" t="s">
        <v>671</v>
      </c>
      <c r="E134" s="49">
        <v>5</v>
      </c>
      <c r="F134" s="52" t="s">
        <v>679</v>
      </c>
      <c r="G134" s="85">
        <v>11</v>
      </c>
      <c r="H134" s="41"/>
      <c r="I134" s="85">
        <v>9.5</v>
      </c>
      <c r="J134" s="41"/>
      <c r="K134" s="85">
        <v>1.21</v>
      </c>
      <c r="L134" s="41">
        <f>IF(K134&lt;&gt;"",INT(K134)*60+(K134-INT(K134))*100,"")</f>
        <v>81</v>
      </c>
      <c r="M134" s="24">
        <f>IF(G134&lt;&gt;"",(25*G134)/MAX(G$5:G$213),"")</f>
        <v>11</v>
      </c>
      <c r="N134" s="24">
        <f>IF(I134&lt;&gt;"",IF(I134=0,0,(10*I134)/MAX(I$5:I$213)),"0")</f>
        <v>9.5</v>
      </c>
      <c r="O134" s="24">
        <f>IF(L134&lt;&gt;"",60/(MAX(L$5:L$213)-SMALL(L$5:L$213,COUNTIF(L$5:L$213,"&lt;=0")+1))*(MAX(L$5:L$213)-L134),"0")</f>
        <v>46.746987951807228</v>
      </c>
      <c r="P134" s="24">
        <f>M134+N134+O134</f>
        <v>67.246987951807228</v>
      </c>
      <c r="Q134" s="5"/>
      <c r="R134" s="42"/>
      <c r="S134" s="38"/>
      <c r="T134" s="17"/>
    </row>
    <row r="135" spans="1:20" ht="31.5" x14ac:dyDescent="0.25">
      <c r="A135" s="1">
        <v>131</v>
      </c>
      <c r="B135" s="57" t="s">
        <v>1451</v>
      </c>
      <c r="C135" s="45"/>
      <c r="D135" s="52" t="s">
        <v>989</v>
      </c>
      <c r="E135" s="46">
        <v>6</v>
      </c>
      <c r="F135" s="52" t="s">
        <v>988</v>
      </c>
      <c r="G135" s="85">
        <v>11</v>
      </c>
      <c r="H135" s="41"/>
      <c r="I135" s="85">
        <v>9</v>
      </c>
      <c r="J135" s="41"/>
      <c r="K135" s="41">
        <v>1.19</v>
      </c>
      <c r="L135" s="41">
        <f>IF(K135&lt;&gt;"",INT(K135)*60+(K135-INT(K135))*100,"")</f>
        <v>79</v>
      </c>
      <c r="M135" s="24">
        <f>IF(G135&lt;&gt;"",(25*G135)/MAX(G$5:G$213),"")</f>
        <v>11</v>
      </c>
      <c r="N135" s="24">
        <f>IF(I135&lt;&gt;"",IF(I135=0,0,(10*I135)/MAX(I$5:I$213)),"0")</f>
        <v>9</v>
      </c>
      <c r="O135" s="24">
        <f>IF(L135&lt;&gt;"",60/(MAX(L$5:L$213)-SMALL(L$5:L$213,COUNTIF(L$5:L$213,"&lt;=0")+1))*(MAX(L$5:L$213)-L135),"0")</f>
        <v>47.2289156626506</v>
      </c>
      <c r="P135" s="24">
        <f>M135+N135+O135</f>
        <v>67.228915662650593</v>
      </c>
      <c r="Q135" s="5"/>
      <c r="R135" s="42"/>
      <c r="S135" s="38"/>
      <c r="T135" s="17"/>
    </row>
    <row r="136" spans="1:20" ht="31.5" x14ac:dyDescent="0.25">
      <c r="A136" s="4">
        <v>132</v>
      </c>
      <c r="B136" s="52" t="s">
        <v>78</v>
      </c>
      <c r="C136" s="45"/>
      <c r="D136" s="52" t="s">
        <v>75</v>
      </c>
      <c r="E136" s="46">
        <v>5</v>
      </c>
      <c r="F136" s="52" t="s">
        <v>76</v>
      </c>
      <c r="G136" s="41">
        <v>18</v>
      </c>
      <c r="H136" s="41"/>
      <c r="I136" s="41">
        <v>7.5</v>
      </c>
      <c r="J136" s="41"/>
      <c r="K136" s="85">
        <v>1.43</v>
      </c>
      <c r="L136" s="41">
        <f>IF(K136&lt;&gt;"",INT(K136)*60+(K136-INT(K136))*100,"")</f>
        <v>103</v>
      </c>
      <c r="M136" s="24">
        <f>IF(G136&lt;&gt;"",(25*G136)/MAX(G$5:G$213),"")</f>
        <v>18</v>
      </c>
      <c r="N136" s="24">
        <f>IF(I136&lt;&gt;"",IF(I136=0,0,(10*I136)/MAX(I$5:I$213)),"0")</f>
        <v>7.5</v>
      </c>
      <c r="O136" s="24">
        <f>IF(L136&lt;&gt;"",60/(MAX(L$5:L$213)-SMALL(L$5:L$213,COUNTIF(L$5:L$213,"&lt;=0")+1))*(MAX(L$5:L$213)-L136),"0")</f>
        <v>41.445783132530117</v>
      </c>
      <c r="P136" s="24">
        <f>M136+N136+O136</f>
        <v>66.945783132530124</v>
      </c>
      <c r="Q136" s="5"/>
      <c r="R136" s="42"/>
      <c r="S136" s="38"/>
      <c r="T136" s="17"/>
    </row>
    <row r="137" spans="1:20" ht="31.5" x14ac:dyDescent="0.25">
      <c r="A137" s="1">
        <v>133</v>
      </c>
      <c r="B137" s="52" t="s">
        <v>561</v>
      </c>
      <c r="C137" s="45"/>
      <c r="D137" s="52" t="s">
        <v>555</v>
      </c>
      <c r="E137" s="46">
        <v>6</v>
      </c>
      <c r="F137" s="52" t="s">
        <v>556</v>
      </c>
      <c r="G137" s="85">
        <v>14</v>
      </c>
      <c r="H137" s="41"/>
      <c r="I137" s="85">
        <v>5.5</v>
      </c>
      <c r="J137" s="41"/>
      <c r="K137" s="85">
        <v>1.19</v>
      </c>
      <c r="L137" s="41">
        <f>IF(K137&lt;&gt;"",INT(K137)*60+(K137-INT(K137))*100,"")</f>
        <v>79</v>
      </c>
      <c r="M137" s="24">
        <f>IF(G137&lt;&gt;"",(25*G137)/MAX(G$5:G$213),"")</f>
        <v>14</v>
      </c>
      <c r="N137" s="24">
        <f>IF(I137&lt;&gt;"",IF(I137=0,0,(10*I137)/MAX(I$5:I$213)),"0")</f>
        <v>5.5</v>
      </c>
      <c r="O137" s="24">
        <f>IF(L137&lt;&gt;"",60/(MAX(L$5:L$213)-SMALL(L$5:L$213,COUNTIF(L$5:L$213,"&lt;=0")+1))*(MAX(L$5:L$213)-L137),"0")</f>
        <v>47.2289156626506</v>
      </c>
      <c r="P137" s="24">
        <f>M137+N137+O137</f>
        <v>66.728915662650593</v>
      </c>
      <c r="Q137" s="5"/>
      <c r="R137" s="42"/>
      <c r="S137" s="38"/>
      <c r="T137" s="17"/>
    </row>
    <row r="138" spans="1:20" ht="31.5" x14ac:dyDescent="0.25">
      <c r="A138" s="1">
        <v>134</v>
      </c>
      <c r="B138" s="52" t="s">
        <v>565</v>
      </c>
      <c r="C138" s="45"/>
      <c r="D138" s="52" t="s">
        <v>555</v>
      </c>
      <c r="E138" s="46">
        <v>6</v>
      </c>
      <c r="F138" s="52" t="s">
        <v>556</v>
      </c>
      <c r="G138" s="85">
        <v>17</v>
      </c>
      <c r="H138" s="41"/>
      <c r="I138" s="85">
        <v>6.8</v>
      </c>
      <c r="J138" s="41"/>
      <c r="K138" s="85">
        <v>1.37</v>
      </c>
      <c r="L138" s="41">
        <f>IF(K138&lt;&gt;"",INT(K138)*60+(K138-INT(K138))*100,"")</f>
        <v>97.000000000000014</v>
      </c>
      <c r="M138" s="24">
        <f>IF(G138&lt;&gt;"",(25*G138)/MAX(G$5:G$213),"")</f>
        <v>17</v>
      </c>
      <c r="N138" s="24">
        <f>IF(I138&lt;&gt;"",IF(I138=0,0,(10*I138)/MAX(I$5:I$213)),"0")</f>
        <v>6.8</v>
      </c>
      <c r="O138" s="24">
        <f>IF(L138&lt;&gt;"",60/(MAX(L$5:L$213)-SMALL(L$5:L$213,COUNTIF(L$5:L$213,"&lt;=0")+1))*(MAX(L$5:L$213)-L138),"0")</f>
        <v>42.891566265060234</v>
      </c>
      <c r="P138" s="24">
        <f>M138+N138+O138</f>
        <v>66.691566265060231</v>
      </c>
      <c r="Q138" s="5"/>
      <c r="R138" s="42"/>
      <c r="S138" s="38"/>
      <c r="T138" s="17"/>
    </row>
    <row r="139" spans="1:20" ht="31.5" x14ac:dyDescent="0.25">
      <c r="A139" s="1">
        <v>135</v>
      </c>
      <c r="B139" s="51" t="s">
        <v>682</v>
      </c>
      <c r="C139" s="45"/>
      <c r="D139" s="52" t="s">
        <v>671</v>
      </c>
      <c r="E139" s="46">
        <v>5</v>
      </c>
      <c r="F139" s="52" t="s">
        <v>679</v>
      </c>
      <c r="G139" s="85">
        <v>15</v>
      </c>
      <c r="H139" s="41"/>
      <c r="I139" s="85">
        <v>6.7</v>
      </c>
      <c r="J139" s="41"/>
      <c r="K139" s="85">
        <v>1.29</v>
      </c>
      <c r="L139" s="41">
        <f>IF(K139&lt;&gt;"",INT(K139)*60+(K139-INT(K139))*100,"")</f>
        <v>89</v>
      </c>
      <c r="M139" s="24">
        <f>IF(G139&lt;&gt;"",(25*G139)/MAX(G$5:G$213),"")</f>
        <v>15</v>
      </c>
      <c r="N139" s="24">
        <f>IF(I139&lt;&gt;"",IF(I139=0,0,(10*I139)/MAX(I$5:I$213)),"0")</f>
        <v>6.7</v>
      </c>
      <c r="O139" s="24">
        <f>IF(L139&lt;&gt;"",60/(MAX(L$5:L$213)-SMALL(L$5:L$213,COUNTIF(L$5:L$213,"&lt;=0")+1))*(MAX(L$5:L$213)-L139),"0")</f>
        <v>44.819277108433731</v>
      </c>
      <c r="P139" s="24">
        <f>M139+N139+O139</f>
        <v>66.519277108433727</v>
      </c>
      <c r="Q139" s="5"/>
      <c r="R139" s="42"/>
      <c r="S139" s="38"/>
      <c r="T139" s="17"/>
    </row>
    <row r="140" spans="1:20" ht="31.5" x14ac:dyDescent="0.25">
      <c r="A140" s="1">
        <v>136</v>
      </c>
      <c r="B140" s="50" t="s">
        <v>754</v>
      </c>
      <c r="C140" s="48"/>
      <c r="D140" s="52" t="s">
        <v>746</v>
      </c>
      <c r="E140" s="49">
        <v>6</v>
      </c>
      <c r="F140" s="52" t="s">
        <v>747</v>
      </c>
      <c r="G140" s="85">
        <v>23</v>
      </c>
      <c r="H140" s="41"/>
      <c r="I140" s="85">
        <v>6</v>
      </c>
      <c r="J140" s="41"/>
      <c r="K140" s="85">
        <v>2</v>
      </c>
      <c r="L140" s="41">
        <f>IF(K140&lt;&gt;"",INT(K140)*60+(K140-INT(K140))*100,"")</f>
        <v>120</v>
      </c>
      <c r="M140" s="24">
        <f>IF(G140&lt;&gt;"",(25*G140)/MAX(G$5:G$213),"")</f>
        <v>23</v>
      </c>
      <c r="N140" s="24">
        <f>IF(I140&lt;&gt;"",IF(I140=0,0,(10*I140)/MAX(I$5:I$213)),"0")</f>
        <v>6</v>
      </c>
      <c r="O140" s="24">
        <f>IF(L140&lt;&gt;"",60/(MAX(L$5:L$213)-SMALL(L$5:L$213,COUNTIF(L$5:L$213,"&lt;=0")+1))*(MAX(L$5:L$213)-L140),"0")</f>
        <v>37.349397590361441</v>
      </c>
      <c r="P140" s="24">
        <f>M140+N140+O140</f>
        <v>66.349397590361434</v>
      </c>
      <c r="Q140" s="5"/>
      <c r="R140" s="42"/>
      <c r="S140" s="38"/>
      <c r="T140" s="17"/>
    </row>
    <row r="141" spans="1:20" ht="31.5" x14ac:dyDescent="0.25">
      <c r="A141" s="1">
        <v>137</v>
      </c>
      <c r="B141" s="52" t="s">
        <v>1410</v>
      </c>
      <c r="C141" s="119"/>
      <c r="D141" s="52" t="s">
        <v>1408</v>
      </c>
      <c r="E141" s="46">
        <v>6</v>
      </c>
      <c r="F141" s="52" t="s">
        <v>1406</v>
      </c>
      <c r="G141" s="38">
        <v>9</v>
      </c>
      <c r="H141" s="41"/>
      <c r="I141" s="38">
        <v>5.5</v>
      </c>
      <c r="J141" s="41"/>
      <c r="K141" s="38">
        <v>1</v>
      </c>
      <c r="L141" s="41">
        <f>IF(K141&lt;&gt;"",INT(K141)*60+(K141-INT(K141))*100,"")</f>
        <v>60</v>
      </c>
      <c r="M141" s="24">
        <f>IF(G141&lt;&gt;"",(25*G141)/MAX(G$5:G$213),"")</f>
        <v>9</v>
      </c>
      <c r="N141" s="24">
        <f>IF(I141&lt;&gt;"",IF(I141=0,0,(10*I141)/MAX(I$5:I$213)),"0")</f>
        <v>5.5</v>
      </c>
      <c r="O141" s="24">
        <f>IF(L141&lt;&gt;"",60/(MAX(L$5:L$213)-SMALL(L$5:L$213,COUNTIF(L$5:L$213,"&lt;=0")+1))*(MAX(L$5:L$213)-L141),"0")</f>
        <v>51.807228915662648</v>
      </c>
      <c r="P141" s="24">
        <f>M141+N141+O141</f>
        <v>66.307228915662648</v>
      </c>
      <c r="Q141" s="5"/>
      <c r="R141" s="42"/>
      <c r="S141" s="38"/>
      <c r="T141" s="17"/>
    </row>
    <row r="142" spans="1:20" ht="31.5" x14ac:dyDescent="0.25">
      <c r="A142" s="1">
        <v>138</v>
      </c>
      <c r="B142" s="65" t="s">
        <v>1064</v>
      </c>
      <c r="C142" s="43"/>
      <c r="D142" s="66" t="s">
        <v>1043</v>
      </c>
      <c r="E142" s="67">
        <v>5</v>
      </c>
      <c r="F142" s="65" t="s">
        <v>1063</v>
      </c>
      <c r="G142" s="43">
        <v>6</v>
      </c>
      <c r="H142" s="41"/>
      <c r="I142" s="85">
        <v>10</v>
      </c>
      <c r="J142" s="41"/>
      <c r="K142" s="85">
        <v>1.07</v>
      </c>
      <c r="L142" s="41">
        <f>IF(K142&lt;&gt;"",INT(K142)*60+(K142-INT(K142))*100,"")</f>
        <v>67</v>
      </c>
      <c r="M142" s="24">
        <f>IF(G142&lt;&gt;"",(25*G142)/MAX(G$5:G$213),"")</f>
        <v>6</v>
      </c>
      <c r="N142" s="24">
        <f>IF(I142&lt;&gt;"",IF(I142=0,0,(10*I142)/MAX(I$5:I$213)),"0")</f>
        <v>10</v>
      </c>
      <c r="O142" s="24">
        <f>IF(L142&lt;&gt;"",60/(MAX(L$5:L$213)-SMALL(L$5:L$213,COUNTIF(L$5:L$213,"&lt;=0")+1))*(MAX(L$5:L$213)-L142),"0")</f>
        <v>50.120481927710841</v>
      </c>
      <c r="P142" s="24">
        <f>M142+N142+O142</f>
        <v>66.120481927710841</v>
      </c>
      <c r="Q142" s="5"/>
      <c r="R142" s="42"/>
      <c r="S142" s="38"/>
      <c r="T142" s="17"/>
    </row>
    <row r="143" spans="1:20" ht="31.5" x14ac:dyDescent="0.25">
      <c r="A143" s="1">
        <v>139</v>
      </c>
      <c r="B143" s="52" t="s">
        <v>619</v>
      </c>
      <c r="C143" s="45"/>
      <c r="D143" s="52" t="s">
        <v>616</v>
      </c>
      <c r="E143" s="46">
        <v>5</v>
      </c>
      <c r="F143" s="52" t="s">
        <v>617</v>
      </c>
      <c r="G143" s="85">
        <v>14</v>
      </c>
      <c r="H143" s="41"/>
      <c r="I143" s="85">
        <v>3</v>
      </c>
      <c r="J143" s="41"/>
      <c r="K143" s="85">
        <v>1.1200000000000001</v>
      </c>
      <c r="L143" s="41">
        <f>IF(K143&lt;&gt;"",INT(K143)*60+(K143-INT(K143))*100,"")</f>
        <v>72.000000000000014</v>
      </c>
      <c r="M143" s="24">
        <f>IF(G143&lt;&gt;"",(25*G143)/MAX(G$5:G$213),"")</f>
        <v>14</v>
      </c>
      <c r="N143" s="24">
        <f>IF(I143&lt;&gt;"",IF(I143=0,0,(10*I143)/MAX(I$5:I$213)),"0")</f>
        <v>3</v>
      </c>
      <c r="O143" s="24">
        <f>IF(L143&lt;&gt;"",60/(MAX(L$5:L$213)-SMALL(L$5:L$213,COUNTIF(L$5:L$213,"&lt;=0")+1))*(MAX(L$5:L$213)-L143),"0")</f>
        <v>48.915662650602407</v>
      </c>
      <c r="P143" s="24">
        <f>M143+N143+O143</f>
        <v>65.9156626506024</v>
      </c>
      <c r="Q143" s="5"/>
      <c r="R143" s="42"/>
      <c r="S143" s="38"/>
      <c r="T143" s="17"/>
    </row>
    <row r="144" spans="1:20" ht="31.5" x14ac:dyDescent="0.25">
      <c r="A144" s="1">
        <v>140</v>
      </c>
      <c r="B144" s="50" t="s">
        <v>1454</v>
      </c>
      <c r="C144" s="48"/>
      <c r="D144" s="50" t="s">
        <v>989</v>
      </c>
      <c r="E144" s="49">
        <v>6</v>
      </c>
      <c r="F144" s="50" t="s">
        <v>988</v>
      </c>
      <c r="G144" s="85">
        <v>10</v>
      </c>
      <c r="H144" s="41"/>
      <c r="I144" s="85">
        <v>9</v>
      </c>
      <c r="J144" s="41"/>
      <c r="K144" s="41">
        <v>1.21</v>
      </c>
      <c r="L144" s="41">
        <f>IF(K144&lt;&gt;"",INT(K144)*60+(K144-INT(K144))*100,"")</f>
        <v>81</v>
      </c>
      <c r="M144" s="24">
        <f>IF(G144&lt;&gt;"",(25*G144)/MAX(G$5:G$213),"")</f>
        <v>10</v>
      </c>
      <c r="N144" s="24">
        <f>IF(I144&lt;&gt;"",IF(I144=0,0,(10*I144)/MAX(I$5:I$213)),"0")</f>
        <v>9</v>
      </c>
      <c r="O144" s="24">
        <f>IF(L144&lt;&gt;"",60/(MAX(L$5:L$213)-SMALL(L$5:L$213,COUNTIF(L$5:L$213,"&lt;=0")+1))*(MAX(L$5:L$213)-L144),"0")</f>
        <v>46.746987951807228</v>
      </c>
      <c r="P144" s="24">
        <f>M144+N144+O144</f>
        <v>65.746987951807228</v>
      </c>
      <c r="Q144" s="5"/>
      <c r="R144" s="42"/>
      <c r="S144" s="38"/>
      <c r="T144" s="17"/>
    </row>
    <row r="145" spans="1:20" ht="31.5" x14ac:dyDescent="0.25">
      <c r="A145" s="1">
        <v>141</v>
      </c>
      <c r="B145" s="57" t="s">
        <v>1449</v>
      </c>
      <c r="C145" s="45"/>
      <c r="D145" s="52" t="s">
        <v>746</v>
      </c>
      <c r="E145" s="46">
        <v>5</v>
      </c>
      <c r="F145" s="52" t="s">
        <v>747</v>
      </c>
      <c r="G145" s="85">
        <v>21</v>
      </c>
      <c r="H145" s="26"/>
      <c r="I145" s="85">
        <v>6</v>
      </c>
      <c r="J145" s="26"/>
      <c r="K145" s="85">
        <v>1.55</v>
      </c>
      <c r="L145" s="41">
        <f>IF(K145&lt;&gt;"",INT(K145)*60+(K145-INT(K145))*100,"")</f>
        <v>115</v>
      </c>
      <c r="M145" s="24">
        <f>IF(G145&lt;&gt;"",(25*G145)/MAX(G$5:G$213),"")</f>
        <v>21</v>
      </c>
      <c r="N145" s="24">
        <f>IF(I145&lt;&gt;"",IF(I145=0,0,(10*I145)/MAX(I$5:I$213)),"0")</f>
        <v>6</v>
      </c>
      <c r="O145" s="24">
        <f>IF(L145&lt;&gt;"",60/(MAX(L$5:L$213)-SMALL(L$5:L$213,COUNTIF(L$5:L$213,"&lt;=0")+1))*(MAX(L$5:L$213)-L145),"0")</f>
        <v>38.554216867469876</v>
      </c>
      <c r="P145" s="24">
        <f>M145+N145+O145</f>
        <v>65.554216867469876</v>
      </c>
      <c r="Q145" s="5"/>
      <c r="R145" s="42"/>
      <c r="S145" s="38"/>
      <c r="T145" s="17"/>
    </row>
    <row r="146" spans="1:20" ht="31.5" x14ac:dyDescent="0.25">
      <c r="A146" s="1">
        <v>142</v>
      </c>
      <c r="B146" s="52" t="s">
        <v>414</v>
      </c>
      <c r="C146" s="45"/>
      <c r="D146" s="52" t="s">
        <v>408</v>
      </c>
      <c r="E146" s="46">
        <v>6</v>
      </c>
      <c r="F146" s="52" t="s">
        <v>415</v>
      </c>
      <c r="G146" s="85">
        <v>11</v>
      </c>
      <c r="H146" s="41"/>
      <c r="I146" s="85">
        <v>8</v>
      </c>
      <c r="J146" s="41"/>
      <c r="K146" s="85">
        <v>1.22</v>
      </c>
      <c r="L146" s="41">
        <f>IF(K146&lt;&gt;"",INT(K146)*60+(K146-INT(K146))*100,"")</f>
        <v>82</v>
      </c>
      <c r="M146" s="24">
        <f>IF(G146&lt;&gt;"",(25*G146)/MAX(G$5:G$213),"")</f>
        <v>11</v>
      </c>
      <c r="N146" s="24">
        <f>IF(I146&lt;&gt;"",IF(I146=0,0,(10*I146)/MAX(I$5:I$213)),"0")</f>
        <v>8</v>
      </c>
      <c r="O146" s="24">
        <f>IF(L146&lt;&gt;"",60/(MAX(L$5:L$213)-SMALL(L$5:L$213,COUNTIF(L$5:L$213,"&lt;=0")+1))*(MAX(L$5:L$213)-L146),"0")</f>
        <v>46.506024096385538</v>
      </c>
      <c r="P146" s="24">
        <f>M146+N146+O146</f>
        <v>65.506024096385545</v>
      </c>
      <c r="Q146" s="5"/>
      <c r="R146" s="42"/>
      <c r="S146" s="38"/>
      <c r="T146" s="17"/>
    </row>
    <row r="147" spans="1:20" ht="31.5" x14ac:dyDescent="0.25">
      <c r="A147" s="1">
        <v>143</v>
      </c>
      <c r="B147" s="65" t="s">
        <v>1047</v>
      </c>
      <c r="C147" s="43"/>
      <c r="D147" s="66" t="s">
        <v>1043</v>
      </c>
      <c r="E147" s="67">
        <v>5</v>
      </c>
      <c r="F147" s="65" t="s">
        <v>1048</v>
      </c>
      <c r="G147" s="43">
        <v>5</v>
      </c>
      <c r="H147" s="41"/>
      <c r="I147" s="85">
        <v>9.9</v>
      </c>
      <c r="J147" s="41"/>
      <c r="K147" s="85">
        <v>1.05</v>
      </c>
      <c r="L147" s="41">
        <f>IF(K147&lt;&gt;"",INT(K147)*60+(K147-INT(K147))*100,"")</f>
        <v>65</v>
      </c>
      <c r="M147" s="24">
        <f>IF(G147&lt;&gt;"",(25*G147)/MAX(G$5:G$213),"")</f>
        <v>5</v>
      </c>
      <c r="N147" s="24">
        <f>IF(I147&lt;&gt;"",IF(I147=0,0,(10*I147)/MAX(I$5:I$213)),"0")</f>
        <v>9.9</v>
      </c>
      <c r="O147" s="24">
        <f>IF(L147&lt;&gt;"",60/(MAX(L$5:L$213)-SMALL(L$5:L$213,COUNTIF(L$5:L$213,"&lt;=0")+1))*(MAX(L$5:L$213)-L147),"0")</f>
        <v>50.602409638554214</v>
      </c>
      <c r="P147" s="24">
        <f>M147+N147+O147</f>
        <v>65.502409638554212</v>
      </c>
      <c r="Q147" s="5"/>
      <c r="R147" s="42"/>
      <c r="S147" s="38"/>
      <c r="T147" s="17"/>
    </row>
    <row r="148" spans="1:20" ht="31.5" x14ac:dyDescent="0.25">
      <c r="A148" s="1">
        <v>144</v>
      </c>
      <c r="B148" s="65" t="s">
        <v>1052</v>
      </c>
      <c r="C148" s="43"/>
      <c r="D148" s="66" t="s">
        <v>1043</v>
      </c>
      <c r="E148" s="67">
        <v>5</v>
      </c>
      <c r="F148" s="65" t="s">
        <v>1048</v>
      </c>
      <c r="G148" s="43">
        <v>8</v>
      </c>
      <c r="H148" s="41"/>
      <c r="I148" s="85">
        <v>9</v>
      </c>
      <c r="J148" s="41"/>
      <c r="K148" s="85">
        <v>1.1499999999999999</v>
      </c>
      <c r="L148" s="41">
        <f>IF(K148&lt;&gt;"",INT(K148)*60+(K148-INT(K148))*100,"")</f>
        <v>74.999999999999986</v>
      </c>
      <c r="M148" s="24">
        <f>IF(G148&lt;&gt;"",(25*G148)/MAX(G$5:G$213),"")</f>
        <v>8</v>
      </c>
      <c r="N148" s="24">
        <f>IF(I148&lt;&gt;"",IF(I148=0,0,(10*I148)/MAX(I$5:I$213)),"0")</f>
        <v>9</v>
      </c>
      <c r="O148" s="24">
        <f>IF(L148&lt;&gt;"",60/(MAX(L$5:L$213)-SMALL(L$5:L$213,COUNTIF(L$5:L$213,"&lt;=0")+1))*(MAX(L$5:L$213)-L148),"0")</f>
        <v>48.192771084337345</v>
      </c>
      <c r="P148" s="24">
        <f>M148+N148+O148</f>
        <v>65.192771084337352</v>
      </c>
      <c r="Q148" s="5"/>
      <c r="R148" s="42"/>
      <c r="S148" s="38"/>
      <c r="T148" s="17"/>
    </row>
    <row r="149" spans="1:20" ht="31.5" x14ac:dyDescent="0.25">
      <c r="A149" s="1">
        <v>145</v>
      </c>
      <c r="B149" s="50" t="s">
        <v>783</v>
      </c>
      <c r="C149" s="48"/>
      <c r="D149" s="52" t="s">
        <v>779</v>
      </c>
      <c r="E149" s="49">
        <v>5</v>
      </c>
      <c r="F149" s="52" t="s">
        <v>780</v>
      </c>
      <c r="G149" s="85">
        <v>12</v>
      </c>
      <c r="H149" s="41"/>
      <c r="I149" s="85">
        <v>8.5</v>
      </c>
      <c r="J149" s="41"/>
      <c r="K149" s="85">
        <v>1.3</v>
      </c>
      <c r="L149" s="41">
        <f>IF(K149&lt;&gt;"",INT(K149)*60+(K149-INT(K149))*100,"")</f>
        <v>90</v>
      </c>
      <c r="M149" s="24">
        <f>IF(G149&lt;&gt;"",(25*G149)/MAX(G$5:G$213),"")</f>
        <v>12</v>
      </c>
      <c r="N149" s="24">
        <f>IF(I149&lt;&gt;"",IF(I149=0,0,(10*I149)/MAX(I$5:I$213)),"0")</f>
        <v>8.5</v>
      </c>
      <c r="O149" s="24">
        <f>IF(L149&lt;&gt;"",60/(MAX(L$5:L$213)-SMALL(L$5:L$213,COUNTIF(L$5:L$213,"&lt;=0")+1))*(MAX(L$5:L$213)-L149),"0")</f>
        <v>44.578313253012041</v>
      </c>
      <c r="P149" s="24">
        <f>M149+N149+O149</f>
        <v>65.078313253012041</v>
      </c>
      <c r="Q149" s="5"/>
      <c r="R149" s="42"/>
      <c r="S149" s="38"/>
      <c r="T149" s="17"/>
    </row>
    <row r="150" spans="1:20" ht="31.5" x14ac:dyDescent="0.25">
      <c r="A150" s="1">
        <v>146</v>
      </c>
      <c r="B150" s="57" t="s">
        <v>1004</v>
      </c>
      <c r="C150" s="45"/>
      <c r="D150" s="52" t="s">
        <v>1002</v>
      </c>
      <c r="E150" s="46">
        <v>5</v>
      </c>
      <c r="F150" s="52" t="s">
        <v>1003</v>
      </c>
      <c r="G150" s="85">
        <v>10</v>
      </c>
      <c r="H150" s="41"/>
      <c r="I150" s="41">
        <v>7.5</v>
      </c>
      <c r="J150" s="41"/>
      <c r="K150" s="85">
        <v>1.2</v>
      </c>
      <c r="L150" s="41">
        <f>IF(K150&lt;&gt;"",INT(K150)*60+(K150-INT(K150))*100,"")</f>
        <v>80</v>
      </c>
      <c r="M150" s="24">
        <f>IF(G150&lt;&gt;"",(25*G150)/MAX(G$5:G$213),"")</f>
        <v>10</v>
      </c>
      <c r="N150" s="24">
        <f>IF(I150&lt;&gt;"",IF(I150=0,0,(10*I150)/MAX(I$5:I$213)),"0")</f>
        <v>7.5</v>
      </c>
      <c r="O150" s="24">
        <f>IF(L150&lt;&gt;"",60/(MAX(L$5:L$213)-SMALL(L$5:L$213,COUNTIF(L$5:L$213,"&lt;=0")+1))*(MAX(L$5:L$213)-L150),"0")</f>
        <v>46.98795180722891</v>
      </c>
      <c r="P150" s="24">
        <f>M150+N150+O150</f>
        <v>64.48795180722891</v>
      </c>
      <c r="Q150" s="5"/>
      <c r="R150" s="42"/>
      <c r="S150" s="38"/>
      <c r="T150" s="17"/>
    </row>
    <row r="151" spans="1:20" ht="31.5" x14ac:dyDescent="0.25">
      <c r="A151" s="1">
        <v>147</v>
      </c>
      <c r="B151" s="57" t="s">
        <v>475</v>
      </c>
      <c r="C151" s="45"/>
      <c r="D151" s="52" t="s">
        <v>473</v>
      </c>
      <c r="E151" s="46">
        <v>5</v>
      </c>
      <c r="F151" s="52" t="s">
        <v>474</v>
      </c>
      <c r="G151" s="85">
        <v>15</v>
      </c>
      <c r="H151" s="41"/>
      <c r="I151" s="85">
        <v>8.9</v>
      </c>
      <c r="J151" s="41"/>
      <c r="K151" s="85">
        <v>1.47</v>
      </c>
      <c r="L151" s="41">
        <f>IF(K151&lt;&gt;"",INT(K151)*60+(K151-INT(K151))*100,"")</f>
        <v>107</v>
      </c>
      <c r="M151" s="24">
        <f>IF(G151&lt;&gt;"",(25*G151)/MAX(G$5:G$213),"")</f>
        <v>15</v>
      </c>
      <c r="N151" s="24">
        <f>IF(I151&lt;&gt;"",IF(I151=0,0,(10*I151)/MAX(I$5:I$213)),"0")</f>
        <v>8.9</v>
      </c>
      <c r="O151" s="24">
        <f>IF(L151&lt;&gt;"",60/(MAX(L$5:L$213)-SMALL(L$5:L$213,COUNTIF(L$5:L$213,"&lt;=0")+1))*(MAX(L$5:L$213)-L151),"0")</f>
        <v>40.481927710843372</v>
      </c>
      <c r="P151" s="24">
        <f>M151+N151+O151</f>
        <v>64.381927710843371</v>
      </c>
      <c r="Q151" s="5"/>
      <c r="R151" s="42"/>
      <c r="S151" s="38"/>
      <c r="T151" s="17"/>
    </row>
    <row r="152" spans="1:20" ht="31.5" x14ac:dyDescent="0.25">
      <c r="A152" s="1">
        <v>148</v>
      </c>
      <c r="B152" s="50" t="s">
        <v>411</v>
      </c>
      <c r="C152" s="48"/>
      <c r="D152" s="52" t="s">
        <v>408</v>
      </c>
      <c r="E152" s="49">
        <v>5</v>
      </c>
      <c r="F152" s="50" t="s">
        <v>412</v>
      </c>
      <c r="G152" s="85">
        <v>12</v>
      </c>
      <c r="H152" s="41"/>
      <c r="I152" s="85">
        <v>8</v>
      </c>
      <c r="J152" s="41"/>
      <c r="K152" s="85">
        <v>1.31</v>
      </c>
      <c r="L152" s="41">
        <f>IF(K152&lt;&gt;"",INT(K152)*60+(K152-INT(K152))*100,"")</f>
        <v>91</v>
      </c>
      <c r="M152" s="24">
        <f>IF(G152&lt;&gt;"",(25*G152)/MAX(G$5:G$213),"")</f>
        <v>12</v>
      </c>
      <c r="N152" s="24">
        <f>IF(I152&lt;&gt;"",IF(I152=0,0,(10*I152)/MAX(I$5:I$213)),"0")</f>
        <v>8</v>
      </c>
      <c r="O152" s="24">
        <f>IF(L152&lt;&gt;"",60/(MAX(L$5:L$213)-SMALL(L$5:L$213,COUNTIF(L$5:L$213,"&lt;=0")+1))*(MAX(L$5:L$213)-L152),"0")</f>
        <v>44.337349397590359</v>
      </c>
      <c r="P152" s="24">
        <f>M152+N152+O152</f>
        <v>64.337349397590359</v>
      </c>
      <c r="Q152" s="5"/>
      <c r="R152" s="42"/>
      <c r="S152" s="38"/>
      <c r="T152" s="17"/>
    </row>
    <row r="153" spans="1:20" ht="31.5" x14ac:dyDescent="0.25">
      <c r="A153" s="1">
        <v>149</v>
      </c>
      <c r="B153" s="57" t="s">
        <v>472</v>
      </c>
      <c r="C153" s="45"/>
      <c r="D153" s="52" t="s">
        <v>473</v>
      </c>
      <c r="E153" s="46">
        <v>5</v>
      </c>
      <c r="F153" s="52" t="s">
        <v>474</v>
      </c>
      <c r="G153" s="85">
        <v>15</v>
      </c>
      <c r="H153" s="41"/>
      <c r="I153" s="85">
        <v>9.5</v>
      </c>
      <c r="J153" s="41"/>
      <c r="K153" s="85">
        <v>1.5</v>
      </c>
      <c r="L153" s="41">
        <f>IF(K153&lt;&gt;"",INT(K153)*60+(K153-INT(K153))*100,"")</f>
        <v>110</v>
      </c>
      <c r="M153" s="24">
        <f>IF(G153&lt;&gt;"",(25*G153)/MAX(G$5:G$213),"")</f>
        <v>15</v>
      </c>
      <c r="N153" s="24">
        <f>IF(I153&lt;&gt;"",IF(I153=0,0,(10*I153)/MAX(I$5:I$213)),"0")</f>
        <v>9.5</v>
      </c>
      <c r="O153" s="24">
        <f>IF(L153&lt;&gt;"",60/(MAX(L$5:L$213)-SMALL(L$5:L$213,COUNTIF(L$5:L$213,"&lt;=0")+1))*(MAX(L$5:L$213)-L153),"0")</f>
        <v>39.75903614457831</v>
      </c>
      <c r="P153" s="24">
        <f>M153+N153+O153</f>
        <v>64.259036144578317</v>
      </c>
      <c r="Q153" s="5"/>
      <c r="R153" s="42"/>
      <c r="S153" s="38"/>
      <c r="T153" s="17"/>
    </row>
    <row r="154" spans="1:20" ht="39.75" customHeight="1" x14ac:dyDescent="0.25">
      <c r="A154" s="1">
        <v>150</v>
      </c>
      <c r="B154" s="134" t="s">
        <v>1411</v>
      </c>
      <c r="C154" s="135"/>
      <c r="D154" s="52" t="s">
        <v>1413</v>
      </c>
      <c r="E154" s="4">
        <v>6</v>
      </c>
      <c r="F154" s="134" t="s">
        <v>1406</v>
      </c>
      <c r="G154" s="38">
        <v>4</v>
      </c>
      <c r="H154" s="41"/>
      <c r="I154" s="38">
        <v>9</v>
      </c>
      <c r="J154" s="41"/>
      <c r="K154" s="38">
        <v>1.03</v>
      </c>
      <c r="L154" s="41">
        <f>IF(K154&lt;&gt;"",INT(K154)*60+(K154-INT(K154))*100,"")</f>
        <v>63</v>
      </c>
      <c r="M154" s="24">
        <f>IF(G154&lt;&gt;"",(25*G154)/MAX(G$5:G$213),"")</f>
        <v>4</v>
      </c>
      <c r="N154" s="24">
        <f>IF(I154&lt;&gt;"",IF(I154=0,0,(10*I154)/MAX(I$5:I$213)),"0")</f>
        <v>9</v>
      </c>
      <c r="O154" s="24">
        <f>IF(L154&lt;&gt;"",60/(MAX(L$5:L$213)-SMALL(L$5:L$213,COUNTIF(L$5:L$213,"&lt;=0")+1))*(MAX(L$5:L$213)-L154),"0")</f>
        <v>51.084337349397586</v>
      </c>
      <c r="P154" s="24">
        <f>M154+N154+O154</f>
        <v>64.084337349397586</v>
      </c>
      <c r="Q154" s="5"/>
      <c r="R154" s="42"/>
      <c r="S154" s="38"/>
      <c r="T154" s="17"/>
    </row>
    <row r="155" spans="1:20" ht="31.5" x14ac:dyDescent="0.25">
      <c r="A155" s="1">
        <v>151</v>
      </c>
      <c r="B155" s="50" t="s">
        <v>562</v>
      </c>
      <c r="C155" s="48"/>
      <c r="D155" s="52" t="s">
        <v>555</v>
      </c>
      <c r="E155" s="49">
        <v>6</v>
      </c>
      <c r="F155" s="52" t="s">
        <v>556</v>
      </c>
      <c r="G155" s="85">
        <v>14</v>
      </c>
      <c r="H155" s="41"/>
      <c r="I155" s="85">
        <v>5.8</v>
      </c>
      <c r="J155" s="41"/>
      <c r="K155" s="85">
        <v>1.32</v>
      </c>
      <c r="L155" s="41">
        <f>IF(K155&lt;&gt;"",INT(K155)*60+(K155-INT(K155))*100,"")</f>
        <v>92</v>
      </c>
      <c r="M155" s="24">
        <f>IF(G155&lt;&gt;"",(25*G155)/MAX(G$5:G$213),"")</f>
        <v>14</v>
      </c>
      <c r="N155" s="24">
        <f>IF(I155&lt;&gt;"",IF(I155=0,0,(10*I155)/MAX(I$5:I$213)),"0")</f>
        <v>5.8</v>
      </c>
      <c r="O155" s="24">
        <f>IF(L155&lt;&gt;"",60/(MAX(L$5:L$213)-SMALL(L$5:L$213,COUNTIF(L$5:L$213,"&lt;=0")+1))*(MAX(L$5:L$213)-L155),"0")</f>
        <v>44.096385542168669</v>
      </c>
      <c r="P155" s="24">
        <f>M155+N155+O155</f>
        <v>63.896385542168673</v>
      </c>
      <c r="Q155" s="5"/>
      <c r="R155" s="42"/>
      <c r="S155" s="38"/>
      <c r="T155" s="17"/>
    </row>
    <row r="156" spans="1:20" ht="31.5" x14ac:dyDescent="0.25">
      <c r="A156" s="1">
        <v>152</v>
      </c>
      <c r="B156" s="52" t="s">
        <v>1323</v>
      </c>
      <c r="C156" s="45"/>
      <c r="D156" s="52" t="s">
        <v>1327</v>
      </c>
      <c r="E156" s="46">
        <v>6</v>
      </c>
      <c r="F156" s="52" t="s">
        <v>1322</v>
      </c>
      <c r="G156" s="85">
        <v>23</v>
      </c>
      <c r="H156" s="41"/>
      <c r="I156" s="85">
        <v>8</v>
      </c>
      <c r="J156" s="41"/>
      <c r="K156" s="85">
        <v>1.8</v>
      </c>
      <c r="L156" s="41">
        <f>IF(K156&lt;&gt;"",INT(K156)*60+(K156-INT(K156))*100,"")</f>
        <v>140</v>
      </c>
      <c r="M156" s="24">
        <f>IF(G156&lt;&gt;"",(25*G156)/MAX(G$5:G$213),"")</f>
        <v>23</v>
      </c>
      <c r="N156" s="24">
        <f>IF(I156&lt;&gt;"",IF(I156=0,0,(10*I156)/MAX(I$5:I$213)),"0")</f>
        <v>8</v>
      </c>
      <c r="O156" s="24">
        <f>IF(L156&lt;&gt;"",60/(MAX(L$5:L$213)-SMALL(L$5:L$213,COUNTIF(L$5:L$213,"&lt;=0")+1))*(MAX(L$5:L$213)-L156),"0")</f>
        <v>32.530120481927703</v>
      </c>
      <c r="P156" s="24">
        <f>M156+N156+O156</f>
        <v>63.530120481927703</v>
      </c>
      <c r="Q156" s="5"/>
      <c r="R156" s="42"/>
      <c r="S156" s="38"/>
      <c r="T156" s="17"/>
    </row>
    <row r="157" spans="1:20" ht="31.5" x14ac:dyDescent="0.25">
      <c r="A157" s="1">
        <v>153</v>
      </c>
      <c r="B157" s="50" t="s">
        <v>749</v>
      </c>
      <c r="C157" s="48"/>
      <c r="D157" s="52" t="s">
        <v>746</v>
      </c>
      <c r="E157" s="49">
        <v>5</v>
      </c>
      <c r="F157" s="52" t="s">
        <v>747</v>
      </c>
      <c r="G157" s="85">
        <v>20</v>
      </c>
      <c r="H157" s="26"/>
      <c r="I157" s="85">
        <v>6</v>
      </c>
      <c r="J157" s="26"/>
      <c r="K157" s="85">
        <v>2</v>
      </c>
      <c r="L157" s="41">
        <f>IF(K157&lt;&gt;"",INT(K157)*60+(K157-INT(K157))*100,"")</f>
        <v>120</v>
      </c>
      <c r="M157" s="24">
        <f>IF(G157&lt;&gt;"",(25*G157)/MAX(G$5:G$213),"")</f>
        <v>20</v>
      </c>
      <c r="N157" s="24">
        <f>IF(I157&lt;&gt;"",IF(I157=0,0,(10*I157)/MAX(I$5:I$213)),"0")</f>
        <v>6</v>
      </c>
      <c r="O157" s="24">
        <f>IF(L157&lt;&gt;"",60/(MAX(L$5:L$213)-SMALL(L$5:L$213,COUNTIF(L$5:L$213,"&lt;=0")+1))*(MAX(L$5:L$213)-L157),"0")</f>
        <v>37.349397590361441</v>
      </c>
      <c r="P157" s="24">
        <f>M157+N157+O157</f>
        <v>63.349397590361441</v>
      </c>
      <c r="Q157" s="5"/>
      <c r="R157" s="42"/>
      <c r="S157" s="38"/>
      <c r="T157" s="17"/>
    </row>
    <row r="158" spans="1:20" ht="31.5" x14ac:dyDescent="0.25">
      <c r="A158" s="1">
        <v>154</v>
      </c>
      <c r="B158" s="65" t="s">
        <v>1045</v>
      </c>
      <c r="C158" s="43"/>
      <c r="D158" s="66" t="s">
        <v>1043</v>
      </c>
      <c r="E158" s="67">
        <v>5</v>
      </c>
      <c r="F158" s="65" t="s">
        <v>1044</v>
      </c>
      <c r="G158" s="43">
        <v>8</v>
      </c>
      <c r="H158" s="41"/>
      <c r="I158" s="85">
        <v>9.8000000000000007</v>
      </c>
      <c r="J158" s="41"/>
      <c r="K158" s="85">
        <v>1.26</v>
      </c>
      <c r="L158" s="41">
        <f>IF(K158&lt;&gt;"",INT(K158)*60+(K158-INT(K158))*100,"")</f>
        <v>86</v>
      </c>
      <c r="M158" s="24">
        <f>IF(G158&lt;&gt;"",(25*G158)/MAX(G$5:G$213),"")</f>
        <v>8</v>
      </c>
      <c r="N158" s="24">
        <f>IF(I158&lt;&gt;"",IF(I158=0,0,(10*I158)/MAX(I$5:I$213)),"0")</f>
        <v>9.8000000000000007</v>
      </c>
      <c r="O158" s="24">
        <f>IF(L158&lt;&gt;"",60/(MAX(L$5:L$213)-SMALL(L$5:L$213,COUNTIF(L$5:L$213,"&lt;=0")+1))*(MAX(L$5:L$213)-L158),"0")</f>
        <v>45.542168674698793</v>
      </c>
      <c r="P158" s="24">
        <f>M158+N158+O158</f>
        <v>63.342168674698797</v>
      </c>
      <c r="Q158" s="5"/>
      <c r="R158" s="42"/>
      <c r="S158" s="38"/>
      <c r="T158" s="17"/>
    </row>
    <row r="159" spans="1:20" ht="43.5" customHeight="1" x14ac:dyDescent="0.25">
      <c r="A159" s="1">
        <v>155</v>
      </c>
      <c r="B159" s="57" t="s">
        <v>1407</v>
      </c>
      <c r="C159" s="119"/>
      <c r="D159" s="52" t="s">
        <v>1413</v>
      </c>
      <c r="E159" s="46">
        <v>6</v>
      </c>
      <c r="F159" s="52" t="s">
        <v>1409</v>
      </c>
      <c r="G159" s="38">
        <v>9</v>
      </c>
      <c r="H159" s="41"/>
      <c r="I159" s="38">
        <v>7.5</v>
      </c>
      <c r="J159" s="41"/>
      <c r="K159" s="38">
        <v>1.21</v>
      </c>
      <c r="L159" s="41">
        <f>IF(K159&lt;&gt;"",INT(K159)*60+(K159-INT(K159))*100,"")</f>
        <v>81</v>
      </c>
      <c r="M159" s="24">
        <f>IF(G159&lt;&gt;"",(25*G159)/MAX(G$5:G$213),"")</f>
        <v>9</v>
      </c>
      <c r="N159" s="24">
        <f>IF(I159&lt;&gt;"",IF(I159=0,0,(10*I159)/MAX(I$5:I$213)),"0")</f>
        <v>7.5</v>
      </c>
      <c r="O159" s="24">
        <f>IF(L159&lt;&gt;"",60/(MAX(L$5:L$213)-SMALL(L$5:L$213,COUNTIF(L$5:L$213,"&lt;=0")+1))*(MAX(L$5:L$213)-L159),"0")</f>
        <v>46.746987951807228</v>
      </c>
      <c r="P159" s="24">
        <f>M159+N159+O159</f>
        <v>63.246987951807228</v>
      </c>
      <c r="Q159" s="5"/>
      <c r="R159" s="42"/>
      <c r="S159" s="38"/>
      <c r="T159" s="17"/>
    </row>
    <row r="160" spans="1:20" ht="47.25" x14ac:dyDescent="0.25">
      <c r="A160" s="1">
        <v>156</v>
      </c>
      <c r="B160" s="57" t="s">
        <v>483</v>
      </c>
      <c r="C160" s="45"/>
      <c r="D160" s="52" t="s">
        <v>473</v>
      </c>
      <c r="E160" s="46">
        <v>6</v>
      </c>
      <c r="F160" s="52" t="s">
        <v>484</v>
      </c>
      <c r="G160" s="85">
        <v>9</v>
      </c>
      <c r="H160" s="41"/>
      <c r="I160" s="85">
        <v>8.1999999999999993</v>
      </c>
      <c r="J160" s="41"/>
      <c r="K160" s="85">
        <v>1.25</v>
      </c>
      <c r="L160" s="41">
        <f>IF(K160&lt;&gt;"",INT(K160)*60+(K160-INT(K160))*100,"")</f>
        <v>85</v>
      </c>
      <c r="M160" s="24">
        <f>IF(G160&lt;&gt;"",(25*G160)/MAX(G$5:G$213),"")</f>
        <v>9</v>
      </c>
      <c r="N160" s="24">
        <f>IF(I160&lt;&gt;"",IF(I160=0,0,(10*I160)/MAX(I$5:I$213)),"0")</f>
        <v>8.1999999999999993</v>
      </c>
      <c r="O160" s="24">
        <f>IF(L160&lt;&gt;"",60/(MAX(L$5:L$213)-SMALL(L$5:L$213,COUNTIF(L$5:L$213,"&lt;=0")+1))*(MAX(L$5:L$213)-L160),"0")</f>
        <v>45.783132530120476</v>
      </c>
      <c r="P160" s="24">
        <f>M160+N160+O160</f>
        <v>62.983132530120471</v>
      </c>
      <c r="Q160" s="5"/>
      <c r="R160" s="42"/>
      <c r="S160" s="38"/>
      <c r="T160" s="17"/>
    </row>
    <row r="161" spans="1:20" ht="31.5" x14ac:dyDescent="0.25">
      <c r="A161" s="1">
        <v>157</v>
      </c>
      <c r="B161" s="57" t="s">
        <v>554</v>
      </c>
      <c r="C161" s="45"/>
      <c r="D161" s="52" t="s">
        <v>555</v>
      </c>
      <c r="E161" s="46">
        <v>5</v>
      </c>
      <c r="F161" s="52" t="s">
        <v>556</v>
      </c>
      <c r="G161" s="85">
        <v>11</v>
      </c>
      <c r="H161" s="41"/>
      <c r="I161" s="41">
        <v>8.1</v>
      </c>
      <c r="J161" s="41"/>
      <c r="K161" s="85">
        <v>1.33</v>
      </c>
      <c r="L161" s="41">
        <f>IF(K161&lt;&gt;"",INT(K161)*60+(K161-INT(K161))*100,"")</f>
        <v>93</v>
      </c>
      <c r="M161" s="24">
        <f>IF(G161&lt;&gt;"",(25*G161)/MAX(G$5:G$213),"")</f>
        <v>11</v>
      </c>
      <c r="N161" s="24">
        <f>IF(I161&lt;&gt;"",IF(I161=0,0,(10*I161)/MAX(I$5:I$213)),"0")</f>
        <v>8.1</v>
      </c>
      <c r="O161" s="24">
        <f>IF(L161&lt;&gt;"",60/(MAX(L$5:L$213)-SMALL(L$5:L$213,COUNTIF(L$5:L$213,"&lt;=0")+1))*(MAX(L$5:L$213)-L161),"0")</f>
        <v>43.855421686746986</v>
      </c>
      <c r="P161" s="24">
        <f>M161+N161+O161</f>
        <v>62.955421686746988</v>
      </c>
      <c r="Q161" s="5"/>
      <c r="R161" s="42"/>
      <c r="S161" s="38"/>
      <c r="T161" s="17"/>
    </row>
    <row r="162" spans="1:20" ht="31.5" x14ac:dyDescent="0.25">
      <c r="A162" s="1">
        <v>158</v>
      </c>
      <c r="B162" s="57" t="s">
        <v>376</v>
      </c>
      <c r="C162" s="137"/>
      <c r="D162" s="52" t="s">
        <v>365</v>
      </c>
      <c r="E162" s="108">
        <v>6</v>
      </c>
      <c r="F162" s="52" t="s">
        <v>373</v>
      </c>
      <c r="G162" s="41">
        <v>12</v>
      </c>
      <c r="H162" s="41"/>
      <c r="I162" s="43">
        <v>7.6</v>
      </c>
      <c r="J162" s="41"/>
      <c r="K162" s="43">
        <v>1.37</v>
      </c>
      <c r="L162" s="41">
        <f>IF(K162&lt;&gt;"",INT(K162)*60+(K162-INT(K162))*100,"")</f>
        <v>97.000000000000014</v>
      </c>
      <c r="M162" s="24">
        <f>IF(G162&lt;&gt;"",(25*G162)/MAX(G$5:G$213),"")</f>
        <v>12</v>
      </c>
      <c r="N162" s="24">
        <f>IF(I162&lt;&gt;"",IF(I162=0,0,(10*I162)/MAX(I$5:I$213)),"0")</f>
        <v>7.6</v>
      </c>
      <c r="O162" s="24">
        <f>IF(L162&lt;&gt;"",60/(MAX(L$5:L$213)-SMALL(L$5:L$213,COUNTIF(L$5:L$213,"&lt;=0")+1))*(MAX(L$5:L$213)-L162),"0")</f>
        <v>42.891566265060234</v>
      </c>
      <c r="P162" s="24">
        <f>M162+N162+O162</f>
        <v>62.491566265060236</v>
      </c>
      <c r="Q162" s="5"/>
      <c r="R162" s="42"/>
      <c r="S162" s="38"/>
      <c r="T162" s="17"/>
    </row>
    <row r="163" spans="1:20" ht="31.5" x14ac:dyDescent="0.25">
      <c r="A163" s="1">
        <v>159</v>
      </c>
      <c r="B163" s="52" t="s">
        <v>753</v>
      </c>
      <c r="C163" s="45"/>
      <c r="D163" s="52" t="s">
        <v>746</v>
      </c>
      <c r="E163" s="46">
        <v>6</v>
      </c>
      <c r="F163" s="52" t="s">
        <v>747</v>
      </c>
      <c r="G163" s="85">
        <v>18</v>
      </c>
      <c r="H163" s="41"/>
      <c r="I163" s="85">
        <v>7</v>
      </c>
      <c r="J163" s="41"/>
      <c r="K163" s="85">
        <v>2</v>
      </c>
      <c r="L163" s="41">
        <f>IF(K163&lt;&gt;"",INT(K163)*60+(K163-INT(K163))*100,"")</f>
        <v>120</v>
      </c>
      <c r="M163" s="24">
        <f>IF(G163&lt;&gt;"",(25*G163)/MAX(G$5:G$213),"")</f>
        <v>18</v>
      </c>
      <c r="N163" s="24">
        <f>IF(I163&lt;&gt;"",IF(I163=0,0,(10*I163)/MAX(I$5:I$213)),"0")</f>
        <v>7</v>
      </c>
      <c r="O163" s="24">
        <f>IF(L163&lt;&gt;"",60/(MAX(L$5:L$213)-SMALL(L$5:L$213,COUNTIF(L$5:L$213,"&lt;=0")+1))*(MAX(L$5:L$213)-L163),"0")</f>
        <v>37.349397590361441</v>
      </c>
      <c r="P163" s="24">
        <f>M163+N163+O163</f>
        <v>62.349397590361441</v>
      </c>
      <c r="Q163" s="5"/>
      <c r="R163" s="42"/>
      <c r="S163" s="38"/>
      <c r="T163" s="17"/>
    </row>
    <row r="164" spans="1:20" ht="31.5" x14ac:dyDescent="0.25">
      <c r="A164" s="1">
        <v>160</v>
      </c>
      <c r="B164" s="50" t="s">
        <v>1067</v>
      </c>
      <c r="C164" s="85"/>
      <c r="D164" s="66" t="s">
        <v>1043</v>
      </c>
      <c r="E164" s="49">
        <v>5</v>
      </c>
      <c r="F164" s="50" t="s">
        <v>1044</v>
      </c>
      <c r="G164" s="85">
        <v>11</v>
      </c>
      <c r="H164" s="41"/>
      <c r="I164" s="85">
        <v>10</v>
      </c>
      <c r="J164" s="41"/>
      <c r="K164" s="85">
        <v>1.44</v>
      </c>
      <c r="L164" s="41">
        <f>IF(K164&lt;&gt;"",INT(K164)*60+(K164-INT(K164))*100,"")</f>
        <v>104</v>
      </c>
      <c r="M164" s="24">
        <f>IF(G164&lt;&gt;"",(25*G164)/MAX(G$5:G$213),"")</f>
        <v>11</v>
      </c>
      <c r="N164" s="24">
        <f>IF(I164&lt;&gt;"",IF(I164=0,0,(10*I164)/MAX(I$5:I$213)),"0")</f>
        <v>10</v>
      </c>
      <c r="O164" s="24">
        <f>IF(L164&lt;&gt;"",60/(MAX(L$5:L$213)-SMALL(L$5:L$213,COUNTIF(L$5:L$213,"&lt;=0")+1))*(MAX(L$5:L$213)-L164),"0")</f>
        <v>41.204819277108427</v>
      </c>
      <c r="P164" s="24">
        <f>M164+N164+O164</f>
        <v>62.204819277108427</v>
      </c>
      <c r="Q164" s="5"/>
      <c r="R164" s="42"/>
      <c r="S164" s="38"/>
      <c r="T164" s="17"/>
    </row>
    <row r="165" spans="1:20" ht="31.5" x14ac:dyDescent="0.25">
      <c r="A165" s="1">
        <v>161</v>
      </c>
      <c r="B165" s="52" t="s">
        <v>1453</v>
      </c>
      <c r="C165" s="45"/>
      <c r="D165" s="52" t="s">
        <v>989</v>
      </c>
      <c r="E165" s="46">
        <v>6</v>
      </c>
      <c r="F165" s="52" t="s">
        <v>988</v>
      </c>
      <c r="G165" s="85">
        <v>11</v>
      </c>
      <c r="H165" s="41"/>
      <c r="I165" s="85">
        <v>9.5</v>
      </c>
      <c r="J165" s="41"/>
      <c r="K165" s="41">
        <v>1.42</v>
      </c>
      <c r="L165" s="41">
        <f>IF(K165&lt;&gt;"",INT(K165)*60+(K165-INT(K165))*100,"")</f>
        <v>102</v>
      </c>
      <c r="M165" s="24">
        <f>IF(G165&lt;&gt;"",(25*G165)/MAX(G$5:G$213),"")</f>
        <v>11</v>
      </c>
      <c r="N165" s="24">
        <f>IF(I165&lt;&gt;"",IF(I165=0,0,(10*I165)/MAX(I$5:I$213)),"0")</f>
        <v>9.5</v>
      </c>
      <c r="O165" s="24">
        <f>IF(L165&lt;&gt;"",60/(MAX(L$5:L$213)-SMALL(L$5:L$213,COUNTIF(L$5:L$213,"&lt;=0")+1))*(MAX(L$5:L$213)-L165),"0")</f>
        <v>41.6867469879518</v>
      </c>
      <c r="P165" s="24">
        <f>M165+N165+O165</f>
        <v>62.1867469879518</v>
      </c>
      <c r="Q165" s="5"/>
      <c r="R165" s="42"/>
      <c r="S165" s="38"/>
      <c r="T165" s="17"/>
    </row>
    <row r="166" spans="1:20" ht="31.5" x14ac:dyDescent="0.25">
      <c r="A166" s="1">
        <v>162</v>
      </c>
      <c r="B166" s="65" t="s">
        <v>1051</v>
      </c>
      <c r="C166" s="43"/>
      <c r="D166" s="66" t="s">
        <v>1043</v>
      </c>
      <c r="E166" s="67">
        <v>5</v>
      </c>
      <c r="F166" s="65" t="s">
        <v>1048</v>
      </c>
      <c r="G166" s="43">
        <v>6</v>
      </c>
      <c r="H166" s="41"/>
      <c r="I166" s="85">
        <v>9.6</v>
      </c>
      <c r="J166" s="41"/>
      <c r="K166" s="85">
        <v>1.23</v>
      </c>
      <c r="L166" s="41">
        <f>IF(K166&lt;&gt;"",INT(K166)*60+(K166-INT(K166))*100,"")</f>
        <v>83</v>
      </c>
      <c r="M166" s="24">
        <f>IF(G166&lt;&gt;"",(25*G166)/MAX(G$5:G$213),"")</f>
        <v>6</v>
      </c>
      <c r="N166" s="24">
        <f>IF(I166&lt;&gt;"",IF(I166=0,0,(10*I166)/MAX(I$5:I$213)),"0")</f>
        <v>9.6</v>
      </c>
      <c r="O166" s="24">
        <f>IF(L166&lt;&gt;"",60/(MAX(L$5:L$213)-SMALL(L$5:L$213,COUNTIF(L$5:L$213,"&lt;=0")+1))*(MAX(L$5:L$213)-L166),"0")</f>
        <v>46.265060240963855</v>
      </c>
      <c r="P166" s="24">
        <f>M166+N166+O166</f>
        <v>61.865060240963857</v>
      </c>
      <c r="Q166" s="5"/>
      <c r="R166" s="42"/>
      <c r="S166" s="38"/>
      <c r="T166" s="17"/>
    </row>
    <row r="167" spans="1:20" ht="31.5" x14ac:dyDescent="0.25">
      <c r="A167" s="1">
        <v>163</v>
      </c>
      <c r="B167" s="52" t="s">
        <v>377</v>
      </c>
      <c r="C167" s="137"/>
      <c r="D167" s="52" t="s">
        <v>365</v>
      </c>
      <c r="E167" s="108">
        <v>6</v>
      </c>
      <c r="F167" s="52" t="s">
        <v>373</v>
      </c>
      <c r="G167" s="41">
        <v>6</v>
      </c>
      <c r="H167" s="41"/>
      <c r="I167" s="46">
        <v>6.7</v>
      </c>
      <c r="J167" s="41"/>
      <c r="K167" s="46">
        <v>1.1100000000000001</v>
      </c>
      <c r="L167" s="41">
        <f>IF(K167&lt;&gt;"",INT(K167)*60+(K167-INT(K167))*100,"")</f>
        <v>71.000000000000014</v>
      </c>
      <c r="M167" s="24">
        <f>IF(G167&lt;&gt;"",(25*G167)/MAX(G$5:G$213),"")</f>
        <v>6</v>
      </c>
      <c r="N167" s="24">
        <f>IF(I167&lt;&gt;"",IF(I167=0,0,(10*I167)/MAX(I$5:I$213)),"0")</f>
        <v>6.7</v>
      </c>
      <c r="O167" s="24">
        <f>IF(L167&lt;&gt;"",60/(MAX(L$5:L$213)-SMALL(L$5:L$213,COUNTIF(L$5:L$213,"&lt;=0")+1))*(MAX(L$5:L$213)-L167),"0")</f>
        <v>49.156626506024097</v>
      </c>
      <c r="P167" s="24">
        <f>M167+N167+O167</f>
        <v>61.856626506024099</v>
      </c>
      <c r="Q167" s="5"/>
      <c r="R167" s="42"/>
      <c r="S167" s="38"/>
      <c r="T167" s="17"/>
    </row>
    <row r="168" spans="1:20" ht="63" x14ac:dyDescent="0.25">
      <c r="A168" s="1">
        <v>164</v>
      </c>
      <c r="B168" s="57" t="s">
        <v>1405</v>
      </c>
      <c r="C168" s="119"/>
      <c r="D168" s="52" t="s">
        <v>1412</v>
      </c>
      <c r="E168" s="46">
        <v>6</v>
      </c>
      <c r="F168" s="52" t="s">
        <v>1406</v>
      </c>
      <c r="G168" s="38">
        <v>9</v>
      </c>
      <c r="H168" s="41"/>
      <c r="I168" s="38">
        <v>6.5</v>
      </c>
      <c r="J168" s="41"/>
      <c r="K168" s="38">
        <v>1.24</v>
      </c>
      <c r="L168" s="41">
        <f>IF(K168&lt;&gt;"",INT(K168)*60+(K168-INT(K168))*100,"")</f>
        <v>84</v>
      </c>
      <c r="M168" s="24">
        <f>IF(G168&lt;&gt;"",(25*G168)/MAX(G$5:G$213),"")</f>
        <v>9</v>
      </c>
      <c r="N168" s="24">
        <f>IF(I168&lt;&gt;"",IF(I168=0,0,(10*I168)/MAX(I$5:I$213)),"0")</f>
        <v>6.5</v>
      </c>
      <c r="O168" s="24">
        <f>IF(L168&lt;&gt;"",60/(MAX(L$5:L$213)-SMALL(L$5:L$213,COUNTIF(L$5:L$213,"&lt;=0")+1))*(MAX(L$5:L$213)-L168),"0")</f>
        <v>46.024096385542165</v>
      </c>
      <c r="P168" s="24">
        <f>M168+N168+O168</f>
        <v>61.524096385542165</v>
      </c>
      <c r="Q168" s="5"/>
      <c r="R168" s="42"/>
      <c r="S168" s="38"/>
      <c r="T168" s="17"/>
    </row>
    <row r="169" spans="1:20" ht="31.5" x14ac:dyDescent="0.25">
      <c r="A169" s="1">
        <v>165</v>
      </c>
      <c r="B169" s="65" t="s">
        <v>1042</v>
      </c>
      <c r="C169" s="43"/>
      <c r="D169" s="66" t="s">
        <v>1043</v>
      </c>
      <c r="E169" s="67">
        <v>5</v>
      </c>
      <c r="F169" s="65" t="s">
        <v>1044</v>
      </c>
      <c r="G169" s="43">
        <v>7</v>
      </c>
      <c r="H169" s="41"/>
      <c r="I169" s="85">
        <v>9.9</v>
      </c>
      <c r="J169" s="41"/>
      <c r="K169" s="85">
        <v>1.3</v>
      </c>
      <c r="L169" s="41">
        <f>IF(K169&lt;&gt;"",INT(K169)*60+(K169-INT(K169))*100,"")</f>
        <v>90</v>
      </c>
      <c r="M169" s="24">
        <f>IF(G169&lt;&gt;"",(25*G169)/MAX(G$5:G$213),"")</f>
        <v>7</v>
      </c>
      <c r="N169" s="24">
        <f>IF(I169&lt;&gt;"",IF(I169=0,0,(10*I169)/MAX(I$5:I$213)),"0")</f>
        <v>9.9</v>
      </c>
      <c r="O169" s="24">
        <f>IF(L169&lt;&gt;"",60/(MAX(L$5:L$213)-SMALL(L$5:L$213,COUNTIF(L$5:L$213,"&lt;=0")+1))*(MAX(L$5:L$213)-L169),"0")</f>
        <v>44.578313253012041</v>
      </c>
      <c r="P169" s="24">
        <f>M169+N169+O169</f>
        <v>61.47831325301204</v>
      </c>
      <c r="Q169" s="5"/>
      <c r="R169" s="42"/>
      <c r="S169" s="38"/>
      <c r="T169" s="17"/>
    </row>
    <row r="170" spans="1:20" ht="47.25" x14ac:dyDescent="0.25">
      <c r="A170" s="1">
        <v>166</v>
      </c>
      <c r="B170" s="57" t="s">
        <v>482</v>
      </c>
      <c r="C170" s="45"/>
      <c r="D170" s="52" t="s">
        <v>473</v>
      </c>
      <c r="E170" s="46">
        <v>6</v>
      </c>
      <c r="F170" s="52" t="s">
        <v>474</v>
      </c>
      <c r="G170" s="85">
        <v>9</v>
      </c>
      <c r="H170" s="41"/>
      <c r="I170" s="85">
        <v>10</v>
      </c>
      <c r="J170" s="41"/>
      <c r="K170" s="85">
        <v>1.39</v>
      </c>
      <c r="L170" s="41">
        <f>IF(K170&lt;&gt;"",INT(K170)*60+(K170-INT(K170))*100,"")</f>
        <v>99</v>
      </c>
      <c r="M170" s="24">
        <f>IF(G170&lt;&gt;"",(25*G170)/MAX(G$5:G$213),"")</f>
        <v>9</v>
      </c>
      <c r="N170" s="24">
        <f>IF(I170&lt;&gt;"",IF(I170=0,0,(10*I170)/MAX(I$5:I$213)),"0")</f>
        <v>10</v>
      </c>
      <c r="O170" s="24">
        <f>IF(L170&lt;&gt;"",60/(MAX(L$5:L$213)-SMALL(L$5:L$213,COUNTIF(L$5:L$213,"&lt;=0")+1))*(MAX(L$5:L$213)-L170),"0")</f>
        <v>42.409638554216862</v>
      </c>
      <c r="P170" s="24">
        <f>M170+N170+O170</f>
        <v>61.409638554216862</v>
      </c>
      <c r="Q170" s="5"/>
      <c r="R170" s="42"/>
      <c r="S170" s="38"/>
      <c r="T170" s="17"/>
    </row>
    <row r="171" spans="1:20" ht="47.25" x14ac:dyDescent="0.25">
      <c r="A171" s="4">
        <v>167</v>
      </c>
      <c r="B171" s="93" t="s">
        <v>242</v>
      </c>
      <c r="C171" s="94"/>
      <c r="D171" s="97" t="s">
        <v>240</v>
      </c>
      <c r="E171" s="96">
        <v>5</v>
      </c>
      <c r="F171" s="97" t="s">
        <v>241</v>
      </c>
      <c r="G171" s="98">
        <v>13</v>
      </c>
      <c r="H171" s="41"/>
      <c r="I171" s="41">
        <v>6</v>
      </c>
      <c r="J171" s="41"/>
      <c r="K171" s="41">
        <v>1.4</v>
      </c>
      <c r="L171" s="41">
        <f>IF(K171&lt;&gt;"",INT(K171)*60+(K171-INT(K171))*100,"")</f>
        <v>100</v>
      </c>
      <c r="M171" s="24">
        <f>IF(G171&lt;&gt;"",(25*G171)/MAX(G$5:G$213),"")</f>
        <v>13</v>
      </c>
      <c r="N171" s="24">
        <f>IF(I171&lt;&gt;"",IF(I171=0,0,(10*I171)/MAX(I$5:I$213)),"0")</f>
        <v>6</v>
      </c>
      <c r="O171" s="24">
        <f>IF(L171&lt;&gt;"",60/(MAX(L$5:L$213)-SMALL(L$5:L$213,COUNTIF(L$5:L$213,"&lt;=0")+1))*(MAX(L$5:L$213)-L171),"0")</f>
        <v>42.168674698795179</v>
      </c>
      <c r="P171" s="24">
        <f>M171+N171+O171</f>
        <v>61.168674698795179</v>
      </c>
      <c r="Q171" s="5"/>
      <c r="R171" s="42"/>
      <c r="S171" s="38"/>
      <c r="T171" s="17"/>
    </row>
    <row r="172" spans="1:20" ht="47.25" x14ac:dyDescent="0.25">
      <c r="A172" s="1">
        <v>168</v>
      </c>
      <c r="B172" s="57" t="s">
        <v>242</v>
      </c>
      <c r="C172" s="45"/>
      <c r="D172" s="52" t="s">
        <v>240</v>
      </c>
      <c r="E172" s="46">
        <v>5</v>
      </c>
      <c r="F172" s="52" t="s">
        <v>241</v>
      </c>
      <c r="G172" s="85">
        <v>13</v>
      </c>
      <c r="H172" s="41"/>
      <c r="I172" s="85">
        <v>6</v>
      </c>
      <c r="J172" s="41"/>
      <c r="K172" s="85">
        <v>1.4</v>
      </c>
      <c r="L172" s="41">
        <f>IF(K172&lt;&gt;"",INT(K172)*60+(K172-INT(K172))*100,"")</f>
        <v>100</v>
      </c>
      <c r="M172" s="24">
        <f>IF(G172&lt;&gt;"",(25*G172)/MAX(G$5:G$213),"")</f>
        <v>13</v>
      </c>
      <c r="N172" s="24">
        <f>IF(I172&lt;&gt;"",IF(I172=0,0,(10*I172)/MAX(I$5:I$213)),"0")</f>
        <v>6</v>
      </c>
      <c r="O172" s="24">
        <f>IF(L172&lt;&gt;"",60/(MAX(L$5:L$213)-SMALL(L$5:L$213,COUNTIF(L$5:L$213,"&lt;=0")+1))*(MAX(L$5:L$213)-L172),"0")</f>
        <v>42.168674698795179</v>
      </c>
      <c r="P172" s="24">
        <f>M172+N172+O172</f>
        <v>61.168674698795179</v>
      </c>
      <c r="Q172" s="5"/>
      <c r="R172" s="42"/>
      <c r="S172" s="38"/>
      <c r="T172" s="17"/>
    </row>
    <row r="173" spans="1:20" ht="31.5" x14ac:dyDescent="0.25">
      <c r="A173" s="4">
        <v>169</v>
      </c>
      <c r="B173" s="120" t="s">
        <v>77</v>
      </c>
      <c r="C173" s="45"/>
      <c r="D173" s="52" t="s">
        <v>75</v>
      </c>
      <c r="E173" s="46">
        <v>5</v>
      </c>
      <c r="F173" s="52" t="s">
        <v>76</v>
      </c>
      <c r="G173" s="41">
        <v>10</v>
      </c>
      <c r="H173" s="41"/>
      <c r="I173" s="41">
        <v>8.5</v>
      </c>
      <c r="J173" s="41"/>
      <c r="K173" s="85">
        <v>1.39</v>
      </c>
      <c r="L173" s="41">
        <f>IF(K173&lt;&gt;"",INT(K173)*60+(K173-INT(K173))*100,"")</f>
        <v>99</v>
      </c>
      <c r="M173" s="24">
        <f>IF(G173&lt;&gt;"",(25*G173)/MAX(G$5:G$213),"")</f>
        <v>10</v>
      </c>
      <c r="N173" s="24">
        <f>IF(I173&lt;&gt;"",IF(I173=0,0,(10*I173)/MAX(I$5:I$213)),"0")</f>
        <v>8.5</v>
      </c>
      <c r="O173" s="24">
        <f>IF(L173&lt;&gt;"",60/(MAX(L$5:L$213)-SMALL(L$5:L$213,COUNTIF(L$5:L$213,"&lt;=0")+1))*(MAX(L$5:L$213)-L173),"0")</f>
        <v>42.409638554216862</v>
      </c>
      <c r="P173" s="24">
        <f>M173+N173+O173</f>
        <v>60.909638554216862</v>
      </c>
      <c r="Q173" s="5"/>
      <c r="R173" s="42"/>
      <c r="S173" s="38"/>
      <c r="T173" s="17"/>
    </row>
    <row r="174" spans="1:20" ht="31.5" x14ac:dyDescent="0.25">
      <c r="A174" s="1">
        <v>170</v>
      </c>
      <c r="B174" s="120" t="s">
        <v>560</v>
      </c>
      <c r="C174" s="45"/>
      <c r="D174" s="52" t="s">
        <v>555</v>
      </c>
      <c r="E174" s="46">
        <v>6</v>
      </c>
      <c r="F174" s="52" t="s">
        <v>558</v>
      </c>
      <c r="G174" s="85">
        <v>13</v>
      </c>
      <c r="H174" s="41"/>
      <c r="I174" s="85">
        <v>4.7</v>
      </c>
      <c r="J174" s="41"/>
      <c r="K174" s="85">
        <v>1.36</v>
      </c>
      <c r="L174" s="41">
        <f>IF(K174&lt;&gt;"",INT(K174)*60+(K174-INT(K174))*100,"")</f>
        <v>96</v>
      </c>
      <c r="M174" s="24">
        <f>IF(G174&lt;&gt;"",(25*G174)/MAX(G$5:G$213),"")</f>
        <v>13</v>
      </c>
      <c r="N174" s="24">
        <f>IF(I174&lt;&gt;"",IF(I174=0,0,(10*I174)/MAX(I$5:I$213)),"0")</f>
        <v>4.7</v>
      </c>
      <c r="O174" s="24">
        <f>IF(L174&lt;&gt;"",60/(MAX(L$5:L$213)-SMALL(L$5:L$213,COUNTIF(L$5:L$213,"&lt;=0")+1))*(MAX(L$5:L$213)-L174),"0")</f>
        <v>43.132530120481924</v>
      </c>
      <c r="P174" s="24">
        <f>M174+N174+O174</f>
        <v>60.83253012048192</v>
      </c>
      <c r="Q174" s="5"/>
      <c r="R174" s="42"/>
      <c r="S174" s="38"/>
      <c r="T174" s="17"/>
    </row>
    <row r="175" spans="1:20" ht="33" customHeight="1" x14ac:dyDescent="0.25">
      <c r="A175" s="1">
        <v>171</v>
      </c>
      <c r="B175" s="120" t="s">
        <v>752</v>
      </c>
      <c r="C175" s="45"/>
      <c r="D175" s="52" t="s">
        <v>746</v>
      </c>
      <c r="E175" s="46">
        <v>6</v>
      </c>
      <c r="F175" s="52" t="s">
        <v>747</v>
      </c>
      <c r="G175" s="85">
        <v>21</v>
      </c>
      <c r="H175" s="26"/>
      <c r="I175" s="85">
        <v>7</v>
      </c>
      <c r="J175" s="26"/>
      <c r="K175" s="85">
        <v>2.2000000000000002</v>
      </c>
      <c r="L175" s="41">
        <f>IF(K175&lt;&gt;"",INT(K175)*60+(K175-INT(K175))*100,"")</f>
        <v>140.00000000000003</v>
      </c>
      <c r="M175" s="24">
        <f>IF(G175&lt;&gt;"",(25*G175)/MAX(G$5:G$213),"")</f>
        <v>21</v>
      </c>
      <c r="N175" s="24">
        <f>IF(I175&lt;&gt;"",IF(I175=0,0,(10*I175)/MAX(I$5:I$213)),"0")</f>
        <v>7</v>
      </c>
      <c r="O175" s="24">
        <f>IF(L175&lt;&gt;"",60/(MAX(L$5:L$213)-SMALL(L$5:L$213,COUNTIF(L$5:L$213,"&lt;=0")+1))*(MAX(L$5:L$213)-L175),"0")</f>
        <v>32.530120481927696</v>
      </c>
      <c r="P175" s="24">
        <f>M175+N175+O175</f>
        <v>60.530120481927696</v>
      </c>
      <c r="Q175" s="5"/>
      <c r="R175" s="42"/>
      <c r="S175" s="38"/>
      <c r="T175" s="17"/>
    </row>
    <row r="176" spans="1:20" ht="31.5" x14ac:dyDescent="0.25">
      <c r="A176" s="1">
        <v>172</v>
      </c>
      <c r="B176" s="120" t="s">
        <v>618</v>
      </c>
      <c r="C176" s="45"/>
      <c r="D176" s="52" t="s">
        <v>616</v>
      </c>
      <c r="E176" s="46">
        <v>5</v>
      </c>
      <c r="F176" s="52" t="s">
        <v>617</v>
      </c>
      <c r="G176" s="85">
        <v>14</v>
      </c>
      <c r="H176" s="41"/>
      <c r="I176" s="85">
        <v>4</v>
      </c>
      <c r="J176" s="41"/>
      <c r="K176" s="85">
        <v>1.39</v>
      </c>
      <c r="L176" s="41">
        <f>IF(K176&lt;&gt;"",INT(K176)*60+(K176-INT(K176))*100,"")</f>
        <v>99</v>
      </c>
      <c r="M176" s="24">
        <f>IF(G176&lt;&gt;"",(25*G176)/MAX(G$5:G$213),"")</f>
        <v>14</v>
      </c>
      <c r="N176" s="24">
        <f>IF(I176&lt;&gt;"",IF(I176=0,0,(10*I176)/MAX(I$5:I$213)),"0")</f>
        <v>4</v>
      </c>
      <c r="O176" s="24">
        <f>IF(L176&lt;&gt;"",60/(MAX(L$5:L$213)-SMALL(L$5:L$213,COUNTIF(L$5:L$213,"&lt;=0")+1))*(MAX(L$5:L$213)-L176),"0")</f>
        <v>42.409638554216862</v>
      </c>
      <c r="P176" s="24">
        <f>M176+N176+O176</f>
        <v>60.409638554216862</v>
      </c>
      <c r="Q176" s="5"/>
      <c r="R176" s="42"/>
      <c r="S176" s="38"/>
      <c r="T176" s="17"/>
    </row>
    <row r="177" spans="1:20" ht="31.5" x14ac:dyDescent="0.25">
      <c r="A177" s="1">
        <v>173</v>
      </c>
      <c r="B177" s="68" t="s">
        <v>1055</v>
      </c>
      <c r="C177" s="43"/>
      <c r="D177" s="66" t="s">
        <v>1043</v>
      </c>
      <c r="E177" s="67">
        <v>5</v>
      </c>
      <c r="F177" s="65" t="s">
        <v>1048</v>
      </c>
      <c r="G177" s="43">
        <v>9</v>
      </c>
      <c r="H177" s="41"/>
      <c r="I177" s="85">
        <v>9.4</v>
      </c>
      <c r="J177" s="41"/>
      <c r="K177" s="85">
        <v>1.41</v>
      </c>
      <c r="L177" s="41">
        <f>IF(K177&lt;&gt;"",INT(K177)*60+(K177-INT(K177))*100,"")</f>
        <v>101</v>
      </c>
      <c r="M177" s="24">
        <f>IF(G177&lt;&gt;"",(25*G177)/MAX(G$5:G$213),"")</f>
        <v>9</v>
      </c>
      <c r="N177" s="24">
        <f>IF(I177&lt;&gt;"",IF(I177=0,0,(10*I177)/MAX(I$5:I$213)),"0")</f>
        <v>9.4</v>
      </c>
      <c r="O177" s="24">
        <f>IF(L177&lt;&gt;"",60/(MAX(L$5:L$213)-SMALL(L$5:L$213,COUNTIF(L$5:L$213,"&lt;=0")+1))*(MAX(L$5:L$213)-L177),"0")</f>
        <v>41.92771084337349</v>
      </c>
      <c r="P177" s="24">
        <f>M177+N177+O177</f>
        <v>60.327710843373488</v>
      </c>
      <c r="Q177" s="5"/>
      <c r="R177" s="42"/>
      <c r="S177" s="38"/>
      <c r="T177" s="17"/>
    </row>
    <row r="178" spans="1:20" ht="31.5" x14ac:dyDescent="0.25">
      <c r="A178" s="1">
        <v>174</v>
      </c>
      <c r="B178" s="122" t="s">
        <v>784</v>
      </c>
      <c r="C178" s="48"/>
      <c r="D178" s="52" t="s">
        <v>779</v>
      </c>
      <c r="E178" s="49">
        <v>5</v>
      </c>
      <c r="F178" s="52" t="s">
        <v>780</v>
      </c>
      <c r="G178" s="85">
        <v>10</v>
      </c>
      <c r="H178" s="41"/>
      <c r="I178" s="85">
        <v>8</v>
      </c>
      <c r="J178" s="41"/>
      <c r="K178" s="85">
        <v>1.41</v>
      </c>
      <c r="L178" s="41">
        <f>IF(K178&lt;&gt;"",INT(K178)*60+(K178-INT(K178))*100,"")</f>
        <v>101</v>
      </c>
      <c r="M178" s="24">
        <f>IF(G178&lt;&gt;"",(25*G178)/MAX(G$5:G$213),"")</f>
        <v>10</v>
      </c>
      <c r="N178" s="24">
        <f>IF(I178&lt;&gt;"",IF(I178=0,0,(10*I178)/MAX(I$5:I$213)),"0")</f>
        <v>8</v>
      </c>
      <c r="O178" s="24">
        <f>IF(L178&lt;&gt;"",60/(MAX(L$5:L$213)-SMALL(L$5:L$213,COUNTIF(L$5:L$213,"&lt;=0")+1))*(MAX(L$5:L$213)-L178),"0")</f>
        <v>41.92771084337349</v>
      </c>
      <c r="P178" s="24">
        <f>M178+N178+O178</f>
        <v>59.92771084337349</v>
      </c>
      <c r="Q178" s="5"/>
      <c r="R178" s="42"/>
      <c r="S178" s="38"/>
      <c r="T178" s="17"/>
    </row>
    <row r="179" spans="1:20" ht="31.5" x14ac:dyDescent="0.25">
      <c r="A179" s="1">
        <v>175</v>
      </c>
      <c r="B179" s="57" t="s">
        <v>559</v>
      </c>
      <c r="C179" s="45"/>
      <c r="D179" s="52" t="s">
        <v>555</v>
      </c>
      <c r="E179" s="46">
        <v>6</v>
      </c>
      <c r="F179" s="52" t="s">
        <v>558</v>
      </c>
      <c r="G179" s="85">
        <v>13</v>
      </c>
      <c r="H179" s="41"/>
      <c r="I179" s="85">
        <v>5.4</v>
      </c>
      <c r="J179" s="41"/>
      <c r="K179" s="85">
        <v>1.43</v>
      </c>
      <c r="L179" s="41">
        <f>IF(K179&lt;&gt;"",INT(K179)*60+(K179-INT(K179))*100,"")</f>
        <v>103</v>
      </c>
      <c r="M179" s="24">
        <f>IF(G179&lt;&gt;"",(25*G179)/MAX(G$5:G$213),"")</f>
        <v>13</v>
      </c>
      <c r="N179" s="24">
        <f>IF(I179&lt;&gt;"",IF(I179=0,0,(10*I179)/MAX(I$5:I$213)),"0")</f>
        <v>5.4</v>
      </c>
      <c r="O179" s="24">
        <f>IF(L179&lt;&gt;"",60/(MAX(L$5:L$213)-SMALL(L$5:L$213,COUNTIF(L$5:L$213,"&lt;=0")+1))*(MAX(L$5:L$213)-L179),"0")</f>
        <v>41.445783132530117</v>
      </c>
      <c r="P179" s="24">
        <f>M179+N179+O179</f>
        <v>59.845783132530116</v>
      </c>
      <c r="Q179" s="5"/>
      <c r="R179" s="42"/>
      <c r="S179" s="38"/>
      <c r="T179" s="17"/>
    </row>
    <row r="180" spans="1:20" ht="31.5" x14ac:dyDescent="0.25">
      <c r="A180" s="1">
        <v>176</v>
      </c>
      <c r="B180" s="57" t="s">
        <v>1450</v>
      </c>
      <c r="C180" s="45"/>
      <c r="D180" s="52" t="s">
        <v>987</v>
      </c>
      <c r="E180" s="46">
        <v>5</v>
      </c>
      <c r="F180" s="52" t="s">
        <v>988</v>
      </c>
      <c r="G180" s="85">
        <v>4</v>
      </c>
      <c r="H180" s="41"/>
      <c r="I180" s="41">
        <v>8.5</v>
      </c>
      <c r="J180" s="41"/>
      <c r="K180" s="85">
        <v>1.19</v>
      </c>
      <c r="L180" s="41">
        <f>IF(K180&lt;&gt;"",INT(K180)*60+(K180-INT(K180))*100,"")</f>
        <v>79</v>
      </c>
      <c r="M180" s="24">
        <f>IF(G180&lt;&gt;"",(25*G180)/MAX(G$5:G$213),"")</f>
        <v>4</v>
      </c>
      <c r="N180" s="24">
        <f>IF(I180&lt;&gt;"",IF(I180=0,0,(10*I180)/MAX(I$5:I$213)),"0")</f>
        <v>8.5</v>
      </c>
      <c r="O180" s="24">
        <f>IF(L180&lt;&gt;"",60/(MAX(L$5:L$213)-SMALL(L$5:L$213,COUNTIF(L$5:L$213,"&lt;=0")+1))*(MAX(L$5:L$213)-L180),"0")</f>
        <v>47.2289156626506</v>
      </c>
      <c r="P180" s="24">
        <f>M180+N180+O180</f>
        <v>59.7289156626506</v>
      </c>
      <c r="Q180" s="5"/>
      <c r="R180" s="42"/>
      <c r="S180" s="38"/>
      <c r="T180" s="17"/>
    </row>
    <row r="181" spans="1:20" ht="31.5" x14ac:dyDescent="0.25">
      <c r="A181" s="1">
        <v>177</v>
      </c>
      <c r="B181" s="57" t="s">
        <v>1001</v>
      </c>
      <c r="C181" s="45"/>
      <c r="D181" s="52" t="s">
        <v>1002</v>
      </c>
      <c r="E181" s="46">
        <v>5</v>
      </c>
      <c r="F181" s="52" t="s">
        <v>1003</v>
      </c>
      <c r="G181" s="85">
        <v>9</v>
      </c>
      <c r="H181" s="41"/>
      <c r="I181" s="41">
        <v>8.5</v>
      </c>
      <c r="J181" s="41"/>
      <c r="K181" s="85">
        <v>1.4</v>
      </c>
      <c r="L181" s="41">
        <f>IF(K181&lt;&gt;"",INT(K181)*60+(K181-INT(K181))*100,"")</f>
        <v>100</v>
      </c>
      <c r="M181" s="24">
        <f>IF(G181&lt;&gt;"",(25*G181)/MAX(G$5:G$213),"")</f>
        <v>9</v>
      </c>
      <c r="N181" s="24">
        <f>IF(I181&lt;&gt;"",IF(I181=0,0,(10*I181)/MAX(I$5:I$213)),"0")</f>
        <v>8.5</v>
      </c>
      <c r="O181" s="24">
        <f>IF(L181&lt;&gt;"",60/(MAX(L$5:L$213)-SMALL(L$5:L$213,COUNTIF(L$5:L$213,"&lt;=0")+1))*(MAX(L$5:L$213)-L181),"0")</f>
        <v>42.168674698795179</v>
      </c>
      <c r="P181" s="24">
        <f>M181+N181+O181</f>
        <v>59.668674698795179</v>
      </c>
      <c r="Q181" s="5"/>
      <c r="R181" s="42"/>
      <c r="S181" s="38"/>
      <c r="T181" s="17"/>
    </row>
    <row r="182" spans="1:20" ht="31.5" x14ac:dyDescent="0.25">
      <c r="A182" s="1">
        <v>178</v>
      </c>
      <c r="B182" s="50" t="s">
        <v>755</v>
      </c>
      <c r="C182" s="139"/>
      <c r="D182" s="54" t="s">
        <v>746</v>
      </c>
      <c r="E182" s="147">
        <v>6</v>
      </c>
      <c r="F182" s="52" t="s">
        <v>747</v>
      </c>
      <c r="G182" s="85">
        <v>19</v>
      </c>
      <c r="H182" s="41"/>
      <c r="I182" s="85">
        <v>8</v>
      </c>
      <c r="J182" s="41"/>
      <c r="K182" s="85">
        <v>2.2000000000000002</v>
      </c>
      <c r="L182" s="41">
        <f>IF(K182&lt;&gt;"",INT(K182)*60+(K182-INT(K182))*100,"")</f>
        <v>140.00000000000003</v>
      </c>
      <c r="M182" s="24">
        <f>IF(G182&lt;&gt;"",(25*G182)/MAX(G$5:G$213),"")</f>
        <v>19</v>
      </c>
      <c r="N182" s="24">
        <f>IF(I182&lt;&gt;"",IF(I182=0,0,(10*I182)/MAX(I$5:I$213)),"0")</f>
        <v>8</v>
      </c>
      <c r="O182" s="24">
        <f>IF(L182&lt;&gt;"",60/(MAX(L$5:L$213)-SMALL(L$5:L$213,COUNTIF(L$5:L$213,"&lt;=0")+1))*(MAX(L$5:L$213)-L182),"0")</f>
        <v>32.530120481927696</v>
      </c>
      <c r="P182" s="24">
        <f>M182+N182+O182</f>
        <v>59.530120481927696</v>
      </c>
      <c r="Q182" s="5"/>
      <c r="R182" s="42"/>
      <c r="S182" s="38"/>
      <c r="T182" s="17"/>
    </row>
    <row r="183" spans="1:20" ht="31.5" x14ac:dyDescent="0.25">
      <c r="A183" s="1">
        <v>179</v>
      </c>
      <c r="B183" s="57" t="s">
        <v>1021</v>
      </c>
      <c r="C183" s="118"/>
      <c r="D183" s="54" t="s">
        <v>1022</v>
      </c>
      <c r="E183" s="55">
        <v>5</v>
      </c>
      <c r="F183" s="52" t="s">
        <v>1023</v>
      </c>
      <c r="G183" s="85">
        <v>14</v>
      </c>
      <c r="H183" s="41"/>
      <c r="I183" s="85">
        <v>7.1</v>
      </c>
      <c r="J183" s="41"/>
      <c r="K183" s="85">
        <v>2</v>
      </c>
      <c r="L183" s="41">
        <f>IF(K183&lt;&gt;"",INT(K183)*60+(K183-INT(K183))*100,"")</f>
        <v>120</v>
      </c>
      <c r="M183" s="24">
        <f>IF(G183&lt;&gt;"",(25*G183)/MAX(G$5:G$213),"")</f>
        <v>14</v>
      </c>
      <c r="N183" s="24">
        <f>IF(I183&lt;&gt;"",IF(I183=0,0,(10*I183)/MAX(I$5:I$213)),"0")</f>
        <v>7.1</v>
      </c>
      <c r="O183" s="24">
        <f>IF(L183&lt;&gt;"",60/(MAX(L$5:L$213)-SMALL(L$5:L$213,COUNTIF(L$5:L$213,"&lt;=0")+1))*(MAX(L$5:L$213)-L183),"0")</f>
        <v>37.349397590361441</v>
      </c>
      <c r="P183" s="24">
        <f>M183+N183+O183</f>
        <v>58.449397590361443</v>
      </c>
      <c r="Q183" s="5"/>
      <c r="R183" s="42"/>
      <c r="S183" s="38"/>
      <c r="T183" s="17"/>
    </row>
    <row r="184" spans="1:20" ht="47.25" x14ac:dyDescent="0.25">
      <c r="A184" s="1">
        <v>180</v>
      </c>
      <c r="B184" s="52" t="s">
        <v>757</v>
      </c>
      <c r="C184" s="45"/>
      <c r="D184" s="54" t="s">
        <v>746</v>
      </c>
      <c r="E184" s="46">
        <v>6</v>
      </c>
      <c r="F184" s="52" t="s">
        <v>747</v>
      </c>
      <c r="G184" s="85">
        <v>14</v>
      </c>
      <c r="H184" s="41"/>
      <c r="I184" s="85">
        <v>7</v>
      </c>
      <c r="J184" s="41"/>
      <c r="K184" s="85">
        <v>2</v>
      </c>
      <c r="L184" s="41">
        <f>IF(K184&lt;&gt;"",INT(K184)*60+(K184-INT(K184))*100,"")</f>
        <v>120</v>
      </c>
      <c r="M184" s="24">
        <f>IF(G184&lt;&gt;"",(25*G184)/MAX(G$5:G$213),"")</f>
        <v>14</v>
      </c>
      <c r="N184" s="24">
        <f>IF(I184&lt;&gt;"",IF(I184=0,0,(10*I184)/MAX(I$5:I$213)),"0")</f>
        <v>7</v>
      </c>
      <c r="O184" s="24">
        <f>IF(L184&lt;&gt;"",60/(MAX(L$5:L$213)-SMALL(L$5:L$213,COUNTIF(L$5:L$213,"&lt;=0")+1))*(MAX(L$5:L$213)-L184),"0")</f>
        <v>37.349397590361441</v>
      </c>
      <c r="P184" s="24">
        <f>M184+N184+O184</f>
        <v>58.349397590361441</v>
      </c>
      <c r="Q184" s="5"/>
      <c r="R184" s="42"/>
      <c r="S184" s="38"/>
      <c r="T184" s="17"/>
    </row>
    <row r="185" spans="1:20" ht="37.5" customHeight="1" x14ac:dyDescent="0.25">
      <c r="A185" s="1">
        <v>181</v>
      </c>
      <c r="B185" s="52" t="s">
        <v>375</v>
      </c>
      <c r="C185" s="143"/>
      <c r="D185" s="54" t="s">
        <v>365</v>
      </c>
      <c r="E185" s="129">
        <v>6</v>
      </c>
      <c r="F185" s="52" t="s">
        <v>373</v>
      </c>
      <c r="G185" s="41">
        <v>11</v>
      </c>
      <c r="H185" s="41"/>
      <c r="I185" s="43">
        <v>6.5</v>
      </c>
      <c r="J185" s="41"/>
      <c r="K185" s="43">
        <v>1.47</v>
      </c>
      <c r="L185" s="41">
        <f>IF(K185&lt;&gt;"",INT(K185)*60+(K185-INT(K185))*100,"")</f>
        <v>107</v>
      </c>
      <c r="M185" s="24">
        <f>IF(G185&lt;&gt;"",(25*G185)/MAX(G$5:G$213),"")</f>
        <v>11</v>
      </c>
      <c r="N185" s="24">
        <f>IF(I185&lt;&gt;"",IF(I185=0,0,(10*I185)/MAX(I$5:I$213)),"0")</f>
        <v>6.5</v>
      </c>
      <c r="O185" s="24">
        <f>IF(L185&lt;&gt;"",60/(MAX(L$5:L$213)-SMALL(L$5:L$213,COUNTIF(L$5:L$213,"&lt;=0")+1))*(MAX(L$5:L$213)-L185),"0")</f>
        <v>40.481927710843372</v>
      </c>
      <c r="P185" s="24">
        <f>M185+N185+O185</f>
        <v>57.981927710843372</v>
      </c>
      <c r="Q185" s="5"/>
      <c r="R185" s="42"/>
      <c r="S185" s="38"/>
      <c r="T185" s="17"/>
    </row>
    <row r="186" spans="1:20" ht="31.5" x14ac:dyDescent="0.25">
      <c r="A186" s="1">
        <v>182</v>
      </c>
      <c r="B186" s="57" t="s">
        <v>593</v>
      </c>
      <c r="C186" s="118"/>
      <c r="D186" s="54" t="s">
        <v>591</v>
      </c>
      <c r="E186" s="46">
        <v>5</v>
      </c>
      <c r="F186" s="52" t="s">
        <v>592</v>
      </c>
      <c r="G186" s="85">
        <v>4</v>
      </c>
      <c r="H186" s="41"/>
      <c r="I186" s="41">
        <v>7.1</v>
      </c>
      <c r="J186" s="41"/>
      <c r="K186" s="85">
        <v>1.21</v>
      </c>
      <c r="L186" s="41">
        <f>IF(K186&lt;&gt;"",INT(K186)*60+(K186-INT(K186))*100,"")</f>
        <v>81</v>
      </c>
      <c r="M186" s="24">
        <f>IF(G186&lt;&gt;"",(25*G186)/MAX(G$5:G$213),"")</f>
        <v>4</v>
      </c>
      <c r="N186" s="24">
        <f>IF(I186&lt;&gt;"",IF(I186=0,0,(10*I186)/MAX(I$5:I$213)),"0")</f>
        <v>7.1</v>
      </c>
      <c r="O186" s="24">
        <f>IF(L186&lt;&gt;"",60/(MAX(L$5:L$213)-SMALL(L$5:L$213,COUNTIF(L$5:L$213,"&lt;=0")+1))*(MAX(L$5:L$213)-L186),"0")</f>
        <v>46.746987951807228</v>
      </c>
      <c r="P186" s="24">
        <f>M186+N186+O186</f>
        <v>57.846987951807229</v>
      </c>
      <c r="Q186" s="5"/>
      <c r="R186" s="42"/>
      <c r="S186" s="38"/>
      <c r="T186" s="17"/>
    </row>
    <row r="187" spans="1:20" ht="31.5" x14ac:dyDescent="0.25">
      <c r="A187" s="1">
        <v>183</v>
      </c>
      <c r="B187" s="50" t="s">
        <v>563</v>
      </c>
      <c r="C187" s="139"/>
      <c r="D187" s="54" t="s">
        <v>555</v>
      </c>
      <c r="E187" s="49">
        <v>6</v>
      </c>
      <c r="F187" s="52" t="s">
        <v>556</v>
      </c>
      <c r="G187" s="85">
        <v>14</v>
      </c>
      <c r="H187" s="41"/>
      <c r="I187" s="85">
        <v>5.4</v>
      </c>
      <c r="J187" s="41"/>
      <c r="K187" s="85">
        <v>1.56</v>
      </c>
      <c r="L187" s="41">
        <f>IF(K187&lt;&gt;"",INT(K187)*60+(K187-INT(K187))*100,"")</f>
        <v>116</v>
      </c>
      <c r="M187" s="24">
        <f>IF(G187&lt;&gt;"",(25*G187)/MAX(G$5:G$213),"")</f>
        <v>14</v>
      </c>
      <c r="N187" s="24">
        <f>IF(I187&lt;&gt;"",IF(I187=0,0,(10*I187)/MAX(I$5:I$213)),"0")</f>
        <v>5.4</v>
      </c>
      <c r="O187" s="24">
        <f>IF(L187&lt;&gt;"",60/(MAX(L$5:L$213)-SMALL(L$5:L$213,COUNTIF(L$5:L$213,"&lt;=0")+1))*(MAX(L$5:L$213)-L187),"0")</f>
        <v>38.313253012048186</v>
      </c>
      <c r="P187" s="24">
        <f>M187+N187+O187</f>
        <v>57.713253012048185</v>
      </c>
      <c r="Q187" s="5"/>
      <c r="R187" s="42"/>
      <c r="S187" s="38"/>
      <c r="T187" s="17"/>
    </row>
    <row r="188" spans="1:20" ht="31.5" x14ac:dyDescent="0.25">
      <c r="A188" s="1">
        <v>184</v>
      </c>
      <c r="B188" s="65" t="s">
        <v>1057</v>
      </c>
      <c r="C188" s="43"/>
      <c r="D188" s="66" t="s">
        <v>1043</v>
      </c>
      <c r="E188" s="67">
        <v>5</v>
      </c>
      <c r="F188" s="65" t="s">
        <v>1048</v>
      </c>
      <c r="G188" s="43">
        <v>6</v>
      </c>
      <c r="H188" s="41"/>
      <c r="I188" s="85">
        <v>9.5</v>
      </c>
      <c r="J188" s="41"/>
      <c r="K188" s="85">
        <v>1.4</v>
      </c>
      <c r="L188" s="41">
        <f>IF(K188&lt;&gt;"",INT(K188)*60+(K188-INT(K188))*100,"")</f>
        <v>100</v>
      </c>
      <c r="M188" s="24">
        <f>IF(G188&lt;&gt;"",(25*G188)/MAX(G$5:G$213),"")</f>
        <v>6</v>
      </c>
      <c r="N188" s="24">
        <f>IF(I188&lt;&gt;"",IF(I188=0,0,(10*I188)/MAX(I$5:I$213)),"0")</f>
        <v>9.5</v>
      </c>
      <c r="O188" s="24">
        <f>IF(L188&lt;&gt;"",60/(MAX(L$5:L$213)-SMALL(L$5:L$213,COUNTIF(L$5:L$213,"&lt;=0")+1))*(MAX(L$5:L$213)-L188),"0")</f>
        <v>42.168674698795179</v>
      </c>
      <c r="P188" s="24">
        <f>M188+N188+O188</f>
        <v>57.668674698795179</v>
      </c>
      <c r="Q188" s="5"/>
      <c r="R188" s="42"/>
      <c r="S188" s="38"/>
      <c r="T188" s="17"/>
    </row>
    <row r="189" spans="1:20" ht="31.5" x14ac:dyDescent="0.25">
      <c r="A189" s="1">
        <v>185</v>
      </c>
      <c r="B189" s="52" t="s">
        <v>1066</v>
      </c>
      <c r="C189" s="99"/>
      <c r="D189" s="66" t="s">
        <v>1043</v>
      </c>
      <c r="E189" s="46">
        <v>5</v>
      </c>
      <c r="F189" s="51" t="s">
        <v>1048</v>
      </c>
      <c r="G189" s="85">
        <v>8</v>
      </c>
      <c r="H189" s="41"/>
      <c r="I189" s="85">
        <v>6</v>
      </c>
      <c r="J189" s="41"/>
      <c r="K189" s="85">
        <v>1.34</v>
      </c>
      <c r="L189" s="41">
        <f>IF(K189&lt;&gt;"",INT(K189)*60+(K189-INT(K189))*100,"")</f>
        <v>94</v>
      </c>
      <c r="M189" s="24">
        <f>IF(G189&lt;&gt;"",(25*G189)/MAX(G$5:G$213),"")</f>
        <v>8</v>
      </c>
      <c r="N189" s="24">
        <f>IF(I189&lt;&gt;"",IF(I189=0,0,(10*I189)/MAX(I$5:I$213)),"0")</f>
        <v>6</v>
      </c>
      <c r="O189" s="24">
        <f>IF(L189&lt;&gt;"",60/(MAX(L$5:L$213)-SMALL(L$5:L$213,COUNTIF(L$5:L$213,"&lt;=0")+1))*(MAX(L$5:L$213)-L189),"0")</f>
        <v>43.614457831325296</v>
      </c>
      <c r="P189" s="24">
        <f>M189+N189+O189</f>
        <v>57.614457831325296</v>
      </c>
      <c r="Q189" s="5"/>
      <c r="R189" s="42"/>
      <c r="S189" s="38"/>
      <c r="T189" s="17"/>
    </row>
    <row r="190" spans="1:20" ht="31.5" x14ac:dyDescent="0.25">
      <c r="A190" s="1">
        <v>186</v>
      </c>
      <c r="B190" s="65" t="s">
        <v>1053</v>
      </c>
      <c r="C190" s="43"/>
      <c r="D190" s="66" t="s">
        <v>1043</v>
      </c>
      <c r="E190" s="67">
        <v>5</v>
      </c>
      <c r="F190" s="65" t="s">
        <v>1048</v>
      </c>
      <c r="G190" s="43">
        <v>11</v>
      </c>
      <c r="H190" s="41"/>
      <c r="I190" s="85">
        <v>9</v>
      </c>
      <c r="J190" s="41"/>
      <c r="K190" s="85">
        <v>1.59</v>
      </c>
      <c r="L190" s="41">
        <f>IF(K190&lt;&gt;"",INT(K190)*60+(K190-INT(K190))*100,"")</f>
        <v>119</v>
      </c>
      <c r="M190" s="24">
        <f>IF(G190&lt;&gt;"",(25*G190)/MAX(G$5:G$213),"")</f>
        <v>11</v>
      </c>
      <c r="N190" s="24">
        <f>IF(I190&lt;&gt;"",IF(I190=0,0,(10*I190)/MAX(I$5:I$213)),"0")</f>
        <v>9</v>
      </c>
      <c r="O190" s="24">
        <f>IF(L190&lt;&gt;"",60/(MAX(L$5:L$213)-SMALL(L$5:L$213,COUNTIF(L$5:L$213,"&lt;=0")+1))*(MAX(L$5:L$213)-L190),"0")</f>
        <v>37.590361445783124</v>
      </c>
      <c r="P190" s="24">
        <f>M190+N190+O190</f>
        <v>57.590361445783124</v>
      </c>
      <c r="Q190" s="5"/>
      <c r="R190" s="42"/>
      <c r="S190" s="38"/>
      <c r="T190" s="17"/>
    </row>
    <row r="191" spans="1:20" ht="31.5" x14ac:dyDescent="0.25">
      <c r="A191" s="4">
        <v>187</v>
      </c>
      <c r="B191" s="57" t="s">
        <v>83</v>
      </c>
      <c r="C191" s="45"/>
      <c r="D191" s="52" t="s">
        <v>80</v>
      </c>
      <c r="E191" s="46">
        <v>6</v>
      </c>
      <c r="F191" s="70" t="s">
        <v>76</v>
      </c>
      <c r="G191" s="41">
        <v>12</v>
      </c>
      <c r="H191" s="41"/>
      <c r="I191" s="41">
        <v>6</v>
      </c>
      <c r="J191" s="41"/>
      <c r="K191" s="85">
        <v>1.54</v>
      </c>
      <c r="L191" s="41">
        <f>IF(K191&lt;&gt;"",INT(K191)*60+(K191-INT(K191))*100,"")</f>
        <v>114</v>
      </c>
      <c r="M191" s="24">
        <f>IF(G191&lt;&gt;"",(25*G191)/MAX(G$5:G$213),"")</f>
        <v>12</v>
      </c>
      <c r="N191" s="24">
        <f>IF(I191&lt;&gt;"",IF(I191=0,0,(10*I191)/MAX(I$5:I$213)),"0")</f>
        <v>6</v>
      </c>
      <c r="O191" s="24">
        <f>IF(L191&lt;&gt;"",60/(MAX(L$5:L$213)-SMALL(L$5:L$213,COUNTIF(L$5:L$213,"&lt;=0")+1))*(MAX(L$5:L$213)-L191),"0")</f>
        <v>38.795180722891558</v>
      </c>
      <c r="P191" s="24">
        <f>M191+N191+O191</f>
        <v>56.795180722891558</v>
      </c>
      <c r="Q191" s="5"/>
      <c r="R191" s="42"/>
      <c r="S191" s="38"/>
      <c r="T191" s="17"/>
    </row>
    <row r="192" spans="1:20" ht="31.5" x14ac:dyDescent="0.25">
      <c r="A192" s="1">
        <v>188</v>
      </c>
      <c r="B192" s="57" t="s">
        <v>566</v>
      </c>
      <c r="C192" s="92"/>
      <c r="D192" s="52" t="s">
        <v>555</v>
      </c>
      <c r="E192" s="89">
        <v>6</v>
      </c>
      <c r="F192" s="70" t="s">
        <v>556</v>
      </c>
      <c r="G192" s="85">
        <v>15</v>
      </c>
      <c r="H192" s="41"/>
      <c r="I192" s="85">
        <v>4.8</v>
      </c>
      <c r="J192" s="41"/>
      <c r="K192" s="67">
        <v>2.0299999999999998</v>
      </c>
      <c r="L192" s="41">
        <f>IF(K192&lt;&gt;"",INT(K192)*60+(K192-INT(K192))*100,"")</f>
        <v>122.99999999999999</v>
      </c>
      <c r="M192" s="24">
        <f>IF(G192&lt;&gt;"",(25*G192)/MAX(G$5:G$213),"")</f>
        <v>15</v>
      </c>
      <c r="N192" s="24">
        <f>IF(I192&lt;&gt;"",IF(I192=0,0,(10*I192)/MAX(I$5:I$213)),"0")</f>
        <v>4.8</v>
      </c>
      <c r="O192" s="24">
        <f>IF(L192&lt;&gt;"",60/(MAX(L$5:L$213)-SMALL(L$5:L$213,COUNTIF(L$5:L$213,"&lt;=0")+1))*(MAX(L$5:L$213)-L192),"0")</f>
        <v>36.626506024096379</v>
      </c>
      <c r="P192" s="24">
        <f>M192+N192+O192</f>
        <v>56.426506024096383</v>
      </c>
      <c r="Q192" s="5"/>
      <c r="R192" s="42"/>
      <c r="S192" s="38"/>
      <c r="T192" s="17"/>
    </row>
    <row r="193" spans="1:20" ht="31.5" x14ac:dyDescent="0.25">
      <c r="A193" s="1">
        <v>189</v>
      </c>
      <c r="B193" s="50" t="s">
        <v>750</v>
      </c>
      <c r="C193" s="48"/>
      <c r="D193" s="52" t="s">
        <v>746</v>
      </c>
      <c r="E193" s="49">
        <v>5</v>
      </c>
      <c r="F193" s="70" t="s">
        <v>747</v>
      </c>
      <c r="G193" s="85">
        <v>19</v>
      </c>
      <c r="H193" s="41"/>
      <c r="I193" s="85">
        <v>7</v>
      </c>
      <c r="J193" s="41"/>
      <c r="K193" s="85">
        <v>2.2999999999999998</v>
      </c>
      <c r="L193" s="41">
        <f>IF(K193&lt;&gt;"",INT(K193)*60+(K193-INT(K193))*100,"")</f>
        <v>149.99999999999997</v>
      </c>
      <c r="M193" s="24">
        <f>IF(G193&lt;&gt;"",(25*G193)/MAX(G$5:G$213),"")</f>
        <v>19</v>
      </c>
      <c r="N193" s="24">
        <f>IF(I193&lt;&gt;"",IF(I193=0,0,(10*I193)/MAX(I$5:I$213)),"0")</f>
        <v>7</v>
      </c>
      <c r="O193" s="24">
        <f>IF(L193&lt;&gt;"",60/(MAX(L$5:L$213)-SMALL(L$5:L$213,COUNTIF(L$5:L$213,"&lt;=0")+1))*(MAX(L$5:L$213)-L193),"0")</f>
        <v>30.120481927710845</v>
      </c>
      <c r="P193" s="24">
        <f>M193+N193+O193</f>
        <v>56.120481927710841</v>
      </c>
      <c r="Q193" s="5"/>
      <c r="R193" s="42"/>
      <c r="S193" s="38"/>
      <c r="T193" s="17"/>
    </row>
    <row r="194" spans="1:20" ht="31.5" x14ac:dyDescent="0.25">
      <c r="A194" s="4">
        <v>190</v>
      </c>
      <c r="B194" s="50" t="s">
        <v>1447</v>
      </c>
      <c r="C194" s="48"/>
      <c r="D194" s="50" t="s">
        <v>61</v>
      </c>
      <c r="E194" s="49">
        <v>6</v>
      </c>
      <c r="F194" s="50" t="s">
        <v>62</v>
      </c>
      <c r="G194" s="41">
        <v>16</v>
      </c>
      <c r="H194" s="41"/>
      <c r="I194" s="41">
        <v>3</v>
      </c>
      <c r="J194" s="41"/>
      <c r="K194" s="41">
        <v>2.02</v>
      </c>
      <c r="L194" s="41">
        <f>IF(K194&lt;&gt;"",INT(K194)*60+(K194-INT(K194))*100,"")</f>
        <v>122</v>
      </c>
      <c r="M194" s="24">
        <f>IF(G194&lt;&gt;"",(25*G194)/MAX(G$5:G$213),"")</f>
        <v>16</v>
      </c>
      <c r="N194" s="24">
        <f>IF(I194&lt;&gt;"",IF(I194=0,0,(10*I194)/MAX(I$5:I$213)),"0")</f>
        <v>3</v>
      </c>
      <c r="O194" s="24">
        <f>IF(L194&lt;&gt;"",60/(MAX(L$5:L$213)-SMALL(L$5:L$213,COUNTIF(L$5:L$213,"&lt;=0")+1))*(MAX(L$5:L$213)-L194),"0")</f>
        <v>36.867469879518069</v>
      </c>
      <c r="P194" s="24">
        <f>M194+N194+O194</f>
        <v>55.867469879518069</v>
      </c>
      <c r="Q194" s="5"/>
      <c r="R194" s="42"/>
      <c r="S194" s="38"/>
      <c r="T194" s="17"/>
    </row>
    <row r="195" spans="1:20" ht="31.5" x14ac:dyDescent="0.25">
      <c r="A195" s="4">
        <v>191</v>
      </c>
      <c r="B195" s="93" t="s">
        <v>243</v>
      </c>
      <c r="C195" s="94"/>
      <c r="D195" s="97" t="s">
        <v>240</v>
      </c>
      <c r="E195" s="96">
        <v>5</v>
      </c>
      <c r="F195" s="97" t="s">
        <v>241</v>
      </c>
      <c r="G195" s="98">
        <v>9</v>
      </c>
      <c r="H195" s="41"/>
      <c r="I195" s="41">
        <v>5</v>
      </c>
      <c r="J195" s="41"/>
      <c r="K195" s="41">
        <v>1.42</v>
      </c>
      <c r="L195" s="41">
        <f>IF(K195&lt;&gt;"",INT(K195)*60+(K195-INT(K195))*100,"")</f>
        <v>102</v>
      </c>
      <c r="M195" s="24">
        <f>IF(G195&lt;&gt;"",(25*G195)/MAX(G$5:G$213),"")</f>
        <v>9</v>
      </c>
      <c r="N195" s="24">
        <f>IF(I195&lt;&gt;"",IF(I195=0,0,(10*I195)/MAX(I$5:I$213)),"0")</f>
        <v>5</v>
      </c>
      <c r="O195" s="24">
        <f>IF(L195&lt;&gt;"",60/(MAX(L$5:L$213)-SMALL(L$5:L$213,COUNTIF(L$5:L$213,"&lt;=0")+1))*(MAX(L$5:L$213)-L195),"0")</f>
        <v>41.6867469879518</v>
      </c>
      <c r="P195" s="24">
        <f>M195+N195+O195</f>
        <v>55.6867469879518</v>
      </c>
      <c r="Q195" s="5"/>
      <c r="R195" s="42"/>
      <c r="S195" s="38"/>
      <c r="T195" s="17"/>
    </row>
    <row r="196" spans="1:20" ht="31.5" x14ac:dyDescent="0.25">
      <c r="A196" s="1">
        <v>192</v>
      </c>
      <c r="B196" s="57" t="s">
        <v>243</v>
      </c>
      <c r="C196" s="45"/>
      <c r="D196" s="52" t="s">
        <v>240</v>
      </c>
      <c r="E196" s="46">
        <v>5</v>
      </c>
      <c r="F196" s="52" t="s">
        <v>241</v>
      </c>
      <c r="G196" s="85">
        <v>9</v>
      </c>
      <c r="H196" s="41"/>
      <c r="I196" s="85">
        <v>5</v>
      </c>
      <c r="J196" s="41"/>
      <c r="K196" s="85">
        <v>1.42</v>
      </c>
      <c r="L196" s="41">
        <f>IF(K196&lt;&gt;"",INT(K196)*60+(K196-INT(K196))*100,"")</f>
        <v>102</v>
      </c>
      <c r="M196" s="24">
        <f>IF(G196&lt;&gt;"",(25*G196)/MAX(G$5:G$213),"")</f>
        <v>9</v>
      </c>
      <c r="N196" s="24">
        <f>IF(I196&lt;&gt;"",IF(I196=0,0,(10*I196)/MAX(I$5:I$213)),"0")</f>
        <v>5</v>
      </c>
      <c r="O196" s="24">
        <f>IF(L196&lt;&gt;"",60/(MAX(L$5:L$213)-SMALL(L$5:L$213,COUNTIF(L$5:L$213,"&lt;=0")+1))*(MAX(L$5:L$213)-L196),"0")</f>
        <v>41.6867469879518</v>
      </c>
      <c r="P196" s="24">
        <f>M196+N196+O196</f>
        <v>55.6867469879518</v>
      </c>
      <c r="Q196" s="5"/>
      <c r="R196" s="42"/>
      <c r="S196" s="38"/>
      <c r="T196" s="17"/>
    </row>
    <row r="197" spans="1:20" ht="31.5" x14ac:dyDescent="0.25">
      <c r="A197" s="84">
        <v>193</v>
      </c>
      <c r="B197" s="51" t="s">
        <v>681</v>
      </c>
      <c r="C197" s="45"/>
      <c r="D197" s="52" t="s">
        <v>671</v>
      </c>
      <c r="E197" s="46">
        <v>5</v>
      </c>
      <c r="F197" s="52" t="s">
        <v>679</v>
      </c>
      <c r="G197" s="85">
        <v>12</v>
      </c>
      <c r="H197" s="41"/>
      <c r="I197" s="85">
        <v>0</v>
      </c>
      <c r="J197" s="41"/>
      <c r="K197" s="85">
        <v>1.35</v>
      </c>
      <c r="L197" s="41">
        <f>IF(K197&lt;&gt;"",INT(K197)*60+(K197-INT(K197))*100,"")</f>
        <v>95</v>
      </c>
      <c r="M197" s="24">
        <f>IF(G197&lt;&gt;"",(25*G197)/MAX(G$5:G$213),"")</f>
        <v>12</v>
      </c>
      <c r="N197" s="24">
        <f>IF(I197&lt;&gt;"",IF(I197=0,0,(10*I197)/MAX(I$5:I$213)),"0")</f>
        <v>0</v>
      </c>
      <c r="O197" s="24">
        <f>IF(L197&lt;&gt;"",60/(MAX(L$5:L$213)-SMALL(L$5:L$213,COUNTIF(L$5:L$213,"&lt;=0")+1))*(MAX(L$5:L$213)-L197),"0")</f>
        <v>43.373493975903614</v>
      </c>
      <c r="P197" s="24">
        <f>M197+N197+O197</f>
        <v>55.373493975903614</v>
      </c>
      <c r="Q197" s="5"/>
      <c r="R197" s="42"/>
      <c r="S197" s="38"/>
      <c r="T197" s="17"/>
    </row>
    <row r="198" spans="1:20" ht="31.5" x14ac:dyDescent="0.25">
      <c r="A198" s="1">
        <v>194</v>
      </c>
      <c r="B198" s="52" t="s">
        <v>481</v>
      </c>
      <c r="C198" s="45"/>
      <c r="D198" s="52" t="s">
        <v>473</v>
      </c>
      <c r="E198" s="46">
        <v>5</v>
      </c>
      <c r="F198" s="52" t="s">
        <v>479</v>
      </c>
      <c r="G198" s="85">
        <v>14</v>
      </c>
      <c r="H198" s="41"/>
      <c r="I198" s="85">
        <v>10</v>
      </c>
      <c r="J198" s="41"/>
      <c r="K198" s="85">
        <v>2.25</v>
      </c>
      <c r="L198" s="41">
        <f>IF(K198&lt;&gt;"",INT(K198)*60+(K198-INT(K198))*100,"")</f>
        <v>145</v>
      </c>
      <c r="M198" s="24">
        <f>IF(G198&lt;&gt;"",(25*G198)/MAX(G$5:G$213),"")</f>
        <v>14</v>
      </c>
      <c r="N198" s="24">
        <f>IF(I198&lt;&gt;"",IF(I198=0,0,(10*I198)/MAX(I$5:I$213)),"0")</f>
        <v>10</v>
      </c>
      <c r="O198" s="24">
        <f>IF(L198&lt;&gt;"",60/(MAX(L$5:L$213)-SMALL(L$5:L$213,COUNTIF(L$5:L$213,"&lt;=0")+1))*(MAX(L$5:L$213)-L198),"0")</f>
        <v>31.325301204819269</v>
      </c>
      <c r="P198" s="24">
        <f>M198+N198+O198</f>
        <v>55.325301204819269</v>
      </c>
      <c r="Q198" s="5"/>
      <c r="R198" s="42"/>
      <c r="S198" s="38"/>
      <c r="T198" s="17"/>
    </row>
    <row r="199" spans="1:20" ht="31.5" x14ac:dyDescent="0.25">
      <c r="A199" s="1">
        <v>195</v>
      </c>
      <c r="B199" s="57" t="s">
        <v>751</v>
      </c>
      <c r="C199" s="45"/>
      <c r="D199" s="52" t="s">
        <v>746</v>
      </c>
      <c r="E199" s="46">
        <v>6</v>
      </c>
      <c r="F199" s="52" t="s">
        <v>747</v>
      </c>
      <c r="G199" s="85">
        <v>19</v>
      </c>
      <c r="H199" s="26"/>
      <c r="I199" s="85">
        <v>6</v>
      </c>
      <c r="J199" s="26"/>
      <c r="K199" s="85">
        <v>2.2999999999999998</v>
      </c>
      <c r="L199" s="41">
        <f>IF(K199&lt;&gt;"",INT(K199)*60+(K199-INT(K199))*100,"")</f>
        <v>149.99999999999997</v>
      </c>
      <c r="M199" s="24">
        <f>IF(G199&lt;&gt;"",(25*G199)/MAX(G$5:G$213),"")</f>
        <v>19</v>
      </c>
      <c r="N199" s="24">
        <f>IF(I199&lt;&gt;"",IF(I199=0,0,(10*I199)/MAX(I$5:I$213)),"0")</f>
        <v>6</v>
      </c>
      <c r="O199" s="24">
        <f>IF(L199&lt;&gt;"",60/(MAX(L$5:L$213)-SMALL(L$5:L$213,COUNTIF(L$5:L$213,"&lt;=0")+1))*(MAX(L$5:L$213)-L199),"0")</f>
        <v>30.120481927710845</v>
      </c>
      <c r="P199" s="24">
        <f>M199+N199+O199</f>
        <v>55.120481927710841</v>
      </c>
      <c r="Q199" s="5"/>
      <c r="R199" s="42"/>
      <c r="S199" s="38"/>
      <c r="T199" s="17"/>
    </row>
    <row r="200" spans="1:20" ht="31.5" x14ac:dyDescent="0.25">
      <c r="A200" s="4">
        <v>196</v>
      </c>
      <c r="B200" s="50" t="s">
        <v>1448</v>
      </c>
      <c r="C200" s="48"/>
      <c r="D200" s="50" t="s">
        <v>61</v>
      </c>
      <c r="E200" s="49">
        <v>6</v>
      </c>
      <c r="F200" s="50" t="s">
        <v>62</v>
      </c>
      <c r="G200" s="41">
        <v>8</v>
      </c>
      <c r="H200" s="41"/>
      <c r="I200" s="41">
        <v>4</v>
      </c>
      <c r="J200" s="41"/>
      <c r="K200" s="41">
        <v>1.39</v>
      </c>
      <c r="L200" s="41">
        <f>IF(K200&lt;&gt;"",INT(K200)*60+(K200-INT(K200))*100,"")</f>
        <v>99</v>
      </c>
      <c r="M200" s="24">
        <f>IF(G200&lt;&gt;"",(25*G200)/MAX(G$5:G$213),"")</f>
        <v>8</v>
      </c>
      <c r="N200" s="24">
        <f>IF(I200&lt;&gt;"",IF(I200=0,0,(10*I200)/MAX(I$5:I$213)),"0")</f>
        <v>4</v>
      </c>
      <c r="O200" s="24">
        <f>IF(L200&lt;&gt;"",60/(MAX(L$5:L$213)-SMALL(L$5:L$213,COUNTIF(L$5:L$213,"&lt;=0")+1))*(MAX(L$5:L$213)-L200),"0")</f>
        <v>42.409638554216862</v>
      </c>
      <c r="P200" s="24">
        <f>M200+N200+O200</f>
        <v>54.409638554216862</v>
      </c>
      <c r="Q200" s="5"/>
      <c r="R200" s="42"/>
      <c r="S200" s="38"/>
      <c r="T200" s="17"/>
    </row>
    <row r="201" spans="1:20" ht="31.5" x14ac:dyDescent="0.25">
      <c r="A201" s="1">
        <v>197</v>
      </c>
      <c r="B201" s="50" t="s">
        <v>480</v>
      </c>
      <c r="C201" s="48"/>
      <c r="D201" s="52" t="s">
        <v>473</v>
      </c>
      <c r="E201" s="49">
        <v>5</v>
      </c>
      <c r="F201" s="52" t="s">
        <v>479</v>
      </c>
      <c r="G201" s="85">
        <v>14</v>
      </c>
      <c r="H201" s="41"/>
      <c r="I201" s="85">
        <v>10</v>
      </c>
      <c r="J201" s="41"/>
      <c r="K201" s="85">
        <v>2.2999999999999998</v>
      </c>
      <c r="L201" s="41">
        <f>IF(K201&lt;&gt;"",INT(K201)*60+(K201-INT(K201))*100,"")</f>
        <v>149.99999999999997</v>
      </c>
      <c r="M201" s="24">
        <f>IF(G201&lt;&gt;"",(25*G201)/MAX(G$5:G$213),"")</f>
        <v>14</v>
      </c>
      <c r="N201" s="24">
        <f>IF(I201&lt;&gt;"",IF(I201=0,0,(10*I201)/MAX(I$5:I$213)),"0")</f>
        <v>10</v>
      </c>
      <c r="O201" s="24">
        <f>IF(L201&lt;&gt;"",60/(MAX(L$5:L$213)-SMALL(L$5:L$213,COUNTIF(L$5:L$213,"&lt;=0")+1))*(MAX(L$5:L$213)-L201),"0")</f>
        <v>30.120481927710845</v>
      </c>
      <c r="P201" s="24">
        <f>M201+N201+O201</f>
        <v>54.120481927710841</v>
      </c>
      <c r="Q201" s="5"/>
      <c r="R201" s="42"/>
      <c r="S201" s="38"/>
      <c r="T201" s="17"/>
    </row>
    <row r="202" spans="1:20" ht="31.5" x14ac:dyDescent="0.25">
      <c r="A202" s="1">
        <v>198</v>
      </c>
      <c r="B202" s="57" t="s">
        <v>615</v>
      </c>
      <c r="C202" s="45"/>
      <c r="D202" s="52" t="s">
        <v>616</v>
      </c>
      <c r="E202" s="46">
        <v>5</v>
      </c>
      <c r="F202" s="52" t="s">
        <v>617</v>
      </c>
      <c r="G202" s="85">
        <v>11</v>
      </c>
      <c r="H202" s="41"/>
      <c r="I202" s="85">
        <v>4</v>
      </c>
      <c r="J202" s="41"/>
      <c r="K202" s="85">
        <v>1.53</v>
      </c>
      <c r="L202" s="41">
        <f>IF(K202&lt;&gt;"",INT(K202)*60+(K202-INT(K202))*100,"")</f>
        <v>113</v>
      </c>
      <c r="M202" s="24">
        <f>IF(G202&lt;&gt;"",(25*G202)/MAX(G$5:G$213),"")</f>
        <v>11</v>
      </c>
      <c r="N202" s="24">
        <f>IF(I202&lt;&gt;"",IF(I202=0,0,(10*I202)/MAX(I$5:I$213)),"0")</f>
        <v>4</v>
      </c>
      <c r="O202" s="24">
        <f>IF(L202&lt;&gt;"",60/(MAX(L$5:L$213)-SMALL(L$5:L$213,COUNTIF(L$5:L$213,"&lt;=0")+1))*(MAX(L$5:L$213)-L202),"0")</f>
        <v>39.036144578313248</v>
      </c>
      <c r="P202" s="24">
        <f>M202+N202+O202</f>
        <v>54.036144578313248</v>
      </c>
      <c r="Q202" s="5"/>
      <c r="R202" s="42"/>
      <c r="S202" s="38"/>
      <c r="T202" s="17"/>
    </row>
    <row r="203" spans="1:20" ht="31.5" x14ac:dyDescent="0.25">
      <c r="A203" s="1">
        <v>199</v>
      </c>
      <c r="B203" s="51" t="s">
        <v>675</v>
      </c>
      <c r="C203" s="48"/>
      <c r="D203" s="52" t="s">
        <v>671</v>
      </c>
      <c r="E203" s="49">
        <v>5</v>
      </c>
      <c r="F203" s="52" t="s">
        <v>672</v>
      </c>
      <c r="G203" s="85">
        <v>5</v>
      </c>
      <c r="H203" s="41"/>
      <c r="I203" s="85">
        <v>7</v>
      </c>
      <c r="J203" s="41"/>
      <c r="K203" s="85">
        <v>1.52</v>
      </c>
      <c r="L203" s="41">
        <f>IF(K203&lt;&gt;"",INT(K203)*60+(K203-INT(K203))*100,"")</f>
        <v>112</v>
      </c>
      <c r="M203" s="24">
        <f>IF(G203&lt;&gt;"",(25*G203)/MAX(G$5:G$213),"")</f>
        <v>5</v>
      </c>
      <c r="N203" s="24">
        <f>IF(I203&lt;&gt;"",IF(I203=0,0,(10*I203)/MAX(I$5:I$213)),"0")</f>
        <v>7</v>
      </c>
      <c r="O203" s="24">
        <f>IF(L203&lt;&gt;"",60/(MAX(L$5:L$213)-SMALL(L$5:L$213,COUNTIF(L$5:L$213,"&lt;=0")+1))*(MAX(L$5:L$213)-L203),"0")</f>
        <v>39.277108433734938</v>
      </c>
      <c r="P203" s="24">
        <f>M203+N203+O203</f>
        <v>51.277108433734938</v>
      </c>
      <c r="Q203" s="5"/>
      <c r="R203" s="42"/>
      <c r="S203" s="38"/>
      <c r="T203" s="17"/>
    </row>
    <row r="204" spans="1:20" ht="31.5" x14ac:dyDescent="0.25">
      <c r="A204" s="1">
        <v>200</v>
      </c>
      <c r="B204" s="52" t="s">
        <v>756</v>
      </c>
      <c r="C204" s="45"/>
      <c r="D204" s="52" t="s">
        <v>746</v>
      </c>
      <c r="E204" s="46">
        <v>6</v>
      </c>
      <c r="F204" s="52" t="s">
        <v>747</v>
      </c>
      <c r="G204" s="85">
        <v>14</v>
      </c>
      <c r="H204" s="41"/>
      <c r="I204" s="85">
        <v>7</v>
      </c>
      <c r="J204" s="41"/>
      <c r="K204" s="85">
        <v>2.2999999999999998</v>
      </c>
      <c r="L204" s="41">
        <f>IF(K204&lt;&gt;"",INT(K204)*60+(K204-INT(K204))*100,"")</f>
        <v>149.99999999999997</v>
      </c>
      <c r="M204" s="24">
        <f>IF(G204&lt;&gt;"",(25*G204)/MAX(G$5:G$213),"")</f>
        <v>14</v>
      </c>
      <c r="N204" s="24">
        <f>IF(I204&lt;&gt;"",IF(I204=0,0,(10*I204)/MAX(I$5:I$213)),"0")</f>
        <v>7</v>
      </c>
      <c r="O204" s="24">
        <f>IF(L204&lt;&gt;"",60/(MAX(L$5:L$213)-SMALL(L$5:L$213,COUNTIF(L$5:L$213,"&lt;=0")+1))*(MAX(L$5:L$213)-L204),"0")</f>
        <v>30.120481927710845</v>
      </c>
      <c r="P204" s="24">
        <f>M204+N204+O204</f>
        <v>51.120481927710841</v>
      </c>
      <c r="Q204" s="5"/>
      <c r="R204" s="42"/>
      <c r="S204" s="38"/>
      <c r="T204" s="17"/>
    </row>
    <row r="205" spans="1:20" ht="31.5" x14ac:dyDescent="0.25">
      <c r="A205" s="1">
        <v>201</v>
      </c>
      <c r="B205" s="52" t="s">
        <v>564</v>
      </c>
      <c r="C205" s="45"/>
      <c r="D205" s="52" t="s">
        <v>555</v>
      </c>
      <c r="E205" s="46">
        <v>6</v>
      </c>
      <c r="F205" s="52" t="s">
        <v>556</v>
      </c>
      <c r="G205" s="85">
        <v>15</v>
      </c>
      <c r="H205" s="41"/>
      <c r="I205" s="85">
        <v>6.1</v>
      </c>
      <c r="J205" s="41"/>
      <c r="K205" s="85">
        <v>2.34</v>
      </c>
      <c r="L205" s="41">
        <f>IF(K205&lt;&gt;"",INT(K205)*60+(K205-INT(K205))*100,"")</f>
        <v>154</v>
      </c>
      <c r="M205" s="24">
        <f>IF(G205&lt;&gt;"",(25*G205)/MAX(G$5:G$213),"")</f>
        <v>15</v>
      </c>
      <c r="N205" s="24">
        <f>IF(I205&lt;&gt;"",IF(I205=0,0,(10*I205)/MAX(I$5:I$213)),"0")</f>
        <v>6.1</v>
      </c>
      <c r="O205" s="24">
        <f>IF(L205&lt;&gt;"",60/(MAX(L$5:L$213)-SMALL(L$5:L$213,COUNTIF(L$5:L$213,"&lt;=0")+1))*(MAX(L$5:L$213)-L205),"0")</f>
        <v>29.156626506024089</v>
      </c>
      <c r="P205" s="24">
        <f>M205+N205+O205</f>
        <v>50.256626506024091</v>
      </c>
      <c r="Q205" s="5"/>
      <c r="R205" s="42"/>
      <c r="S205" s="38"/>
      <c r="T205" s="17"/>
    </row>
    <row r="206" spans="1:20" ht="31.5" x14ac:dyDescent="0.25">
      <c r="A206" s="1">
        <v>202</v>
      </c>
      <c r="B206" s="65" t="s">
        <v>1056</v>
      </c>
      <c r="C206" s="43"/>
      <c r="D206" s="66" t="s">
        <v>1043</v>
      </c>
      <c r="E206" s="67">
        <v>5</v>
      </c>
      <c r="F206" s="65" t="s">
        <v>1048</v>
      </c>
      <c r="G206" s="43">
        <v>7</v>
      </c>
      <c r="H206" s="41"/>
      <c r="I206" s="85">
        <v>9.5</v>
      </c>
      <c r="J206" s="41"/>
      <c r="K206" s="85">
        <v>2.19</v>
      </c>
      <c r="L206" s="41">
        <f>IF(K206&lt;&gt;"",INT(K206)*60+(K206-INT(K206))*100,"")</f>
        <v>139</v>
      </c>
      <c r="M206" s="24">
        <f>IF(G206&lt;&gt;"",(25*G206)/MAX(G$5:G$213),"")</f>
        <v>7</v>
      </c>
      <c r="N206" s="24">
        <f>IF(I206&lt;&gt;"",IF(I206=0,0,(10*I206)/MAX(I$5:I$213)),"0")</f>
        <v>9.5</v>
      </c>
      <c r="O206" s="24">
        <f>IF(L206&lt;&gt;"",60/(MAX(L$5:L$213)-SMALL(L$5:L$213,COUNTIF(L$5:L$213,"&lt;=0")+1))*(MAX(L$5:L$213)-L206),"0")</f>
        <v>32.771084337349393</v>
      </c>
      <c r="P206" s="24">
        <f>M206+N206+O206</f>
        <v>49.271084337349393</v>
      </c>
      <c r="Q206" s="5"/>
      <c r="R206" s="42"/>
      <c r="S206" s="38"/>
      <c r="T206" s="17"/>
    </row>
    <row r="207" spans="1:20" ht="31.5" x14ac:dyDescent="0.25">
      <c r="A207" s="1">
        <v>203</v>
      </c>
      <c r="B207" s="50" t="s">
        <v>478</v>
      </c>
      <c r="C207" s="48"/>
      <c r="D207" s="52" t="s">
        <v>473</v>
      </c>
      <c r="E207" s="49">
        <v>5</v>
      </c>
      <c r="F207" s="52" t="s">
        <v>479</v>
      </c>
      <c r="G207" s="85">
        <v>14</v>
      </c>
      <c r="H207" s="41"/>
      <c r="I207" s="85">
        <v>8.9</v>
      </c>
      <c r="J207" s="41"/>
      <c r="K207" s="85">
        <v>2.5</v>
      </c>
      <c r="L207" s="41">
        <f>IF(K207&lt;&gt;"",INT(K207)*60+(K207-INT(K207))*100,"")</f>
        <v>170</v>
      </c>
      <c r="M207" s="24">
        <f>IF(G207&lt;&gt;"",(25*G207)/MAX(G$5:G$213),"")</f>
        <v>14</v>
      </c>
      <c r="N207" s="24">
        <f>IF(I207&lt;&gt;"",IF(I207=0,0,(10*I207)/MAX(I$5:I$213)),"0")</f>
        <v>8.9</v>
      </c>
      <c r="O207" s="24">
        <f>IF(L207&lt;&gt;"",60/(MAX(L$5:L$213)-SMALL(L$5:L$213,COUNTIF(L$5:L$213,"&lt;=0")+1))*(MAX(L$5:L$213)-L207),"0")</f>
        <v>25.3012048192771</v>
      </c>
      <c r="P207" s="24">
        <f>M207+N207+O207</f>
        <v>48.201204819277095</v>
      </c>
      <c r="Q207" s="5"/>
      <c r="R207" s="42"/>
      <c r="S207" s="38"/>
      <c r="T207" s="17"/>
    </row>
    <row r="208" spans="1:20" ht="31.5" x14ac:dyDescent="0.25">
      <c r="A208" s="1">
        <v>204</v>
      </c>
      <c r="B208" s="52" t="s">
        <v>476</v>
      </c>
      <c r="C208" s="45"/>
      <c r="D208" s="52" t="s">
        <v>473</v>
      </c>
      <c r="E208" s="46">
        <v>5</v>
      </c>
      <c r="F208" s="52" t="s">
        <v>477</v>
      </c>
      <c r="G208" s="85">
        <v>14</v>
      </c>
      <c r="H208" s="41"/>
      <c r="I208" s="85">
        <v>7</v>
      </c>
      <c r="J208" s="41"/>
      <c r="K208" s="85">
        <v>2.5</v>
      </c>
      <c r="L208" s="41">
        <f>IF(K208&lt;&gt;"",INT(K208)*60+(K208-INT(K208))*100,"")</f>
        <v>170</v>
      </c>
      <c r="M208" s="24">
        <f>IF(G208&lt;&gt;"",(25*G208)/MAX(G$5:G$213),"")</f>
        <v>14</v>
      </c>
      <c r="N208" s="24">
        <f>IF(I208&lt;&gt;"",IF(I208=0,0,(10*I208)/MAX(I$5:I$213)),"0")</f>
        <v>7</v>
      </c>
      <c r="O208" s="24">
        <f>IF(L208&lt;&gt;"",60/(MAX(L$5:L$213)-SMALL(L$5:L$213,COUNTIF(L$5:L$213,"&lt;=0")+1))*(MAX(L$5:L$213)-L208),"0")</f>
        <v>25.3012048192771</v>
      </c>
      <c r="P208" s="24">
        <f>M208+N208+O208</f>
        <v>46.301204819277103</v>
      </c>
      <c r="Q208" s="5"/>
      <c r="R208" s="42"/>
      <c r="S208" s="38"/>
      <c r="T208" s="17"/>
    </row>
    <row r="209" spans="1:20" ht="31.5" x14ac:dyDescent="0.25">
      <c r="A209" s="4">
        <v>205</v>
      </c>
      <c r="B209" s="93" t="s">
        <v>239</v>
      </c>
      <c r="C209" s="94"/>
      <c r="D209" s="97" t="s">
        <v>240</v>
      </c>
      <c r="E209" s="96">
        <v>5</v>
      </c>
      <c r="F209" s="97" t="s">
        <v>241</v>
      </c>
      <c r="G209" s="98">
        <v>12</v>
      </c>
      <c r="H209" s="41"/>
      <c r="I209" s="41">
        <v>3</v>
      </c>
      <c r="J209" s="41"/>
      <c r="K209" s="41">
        <v>2.4</v>
      </c>
      <c r="L209" s="41">
        <f>IF(K209&lt;&gt;"",INT(K209)*60+(K209-INT(K209))*100,"")</f>
        <v>160</v>
      </c>
      <c r="M209" s="24">
        <f>IF(G209&lt;&gt;"",(25*G209)/MAX(G$5:G$213),"")</f>
        <v>12</v>
      </c>
      <c r="N209" s="24">
        <f>IF(I209&lt;&gt;"",IF(I209=0,0,(10*I209)/MAX(I$5:I$213)),"0")</f>
        <v>3</v>
      </c>
      <c r="O209" s="24">
        <f>IF(L209&lt;&gt;"",60/(MAX(L$5:L$213)-SMALL(L$5:L$213,COUNTIF(L$5:L$213,"&lt;=0")+1))*(MAX(L$5:L$213)-L209),"0")</f>
        <v>27.710843373493969</v>
      </c>
      <c r="P209" s="24">
        <f>M209+N209+O209</f>
        <v>42.710843373493972</v>
      </c>
      <c r="Q209" s="5"/>
      <c r="R209" s="42"/>
      <c r="S209" s="38"/>
      <c r="T209" s="17"/>
    </row>
    <row r="210" spans="1:20" ht="35.25" customHeight="1" x14ac:dyDescent="0.25">
      <c r="A210" s="1">
        <v>206</v>
      </c>
      <c r="B210" s="57" t="s">
        <v>239</v>
      </c>
      <c r="C210" s="45"/>
      <c r="D210" s="52" t="s">
        <v>240</v>
      </c>
      <c r="E210" s="46">
        <v>5</v>
      </c>
      <c r="F210" s="52" t="s">
        <v>241</v>
      </c>
      <c r="G210" s="85">
        <v>12</v>
      </c>
      <c r="H210" s="41"/>
      <c r="I210" s="85">
        <v>3</v>
      </c>
      <c r="J210" s="41"/>
      <c r="K210" s="85">
        <v>2.4</v>
      </c>
      <c r="L210" s="41">
        <f>IF(K210&lt;&gt;"",INT(K210)*60+(K210-INT(K210))*100,"")</f>
        <v>160</v>
      </c>
      <c r="M210" s="24">
        <f>IF(G210&lt;&gt;"",(25*G210)/MAX(G$5:G$213),"")</f>
        <v>12</v>
      </c>
      <c r="N210" s="24">
        <f>IF(I210&lt;&gt;"",IF(I210=0,0,(10*I210)/MAX(I$5:I$213)),"0")</f>
        <v>3</v>
      </c>
      <c r="O210" s="24">
        <f>IF(L210&lt;&gt;"",60/(MAX(L$5:L$213)-SMALL(L$5:L$213,COUNTIF(L$5:L$213,"&lt;=0")+1))*(MAX(L$5:L$213)-L210),"0")</f>
        <v>27.710843373493969</v>
      </c>
      <c r="P210" s="24">
        <f>M210+N210+O210</f>
        <v>42.710843373493972</v>
      </c>
      <c r="Q210" s="5"/>
      <c r="R210" s="42"/>
      <c r="S210" s="38"/>
      <c r="T210" s="17"/>
    </row>
    <row r="211" spans="1:20" ht="36.75" customHeight="1" x14ac:dyDescent="0.25">
      <c r="A211" s="1">
        <v>207</v>
      </c>
      <c r="B211" s="57" t="s">
        <v>1394</v>
      </c>
      <c r="C211" s="133"/>
      <c r="D211" s="52" t="s">
        <v>1395</v>
      </c>
      <c r="E211" s="46">
        <v>5</v>
      </c>
      <c r="F211" s="52" t="s">
        <v>1396</v>
      </c>
      <c r="G211" s="46">
        <v>14</v>
      </c>
      <c r="H211" s="41"/>
      <c r="I211" s="85">
        <v>10</v>
      </c>
      <c r="J211" s="41"/>
      <c r="K211" s="85">
        <v>4.05</v>
      </c>
      <c r="L211" s="41">
        <f>IF(K211&lt;&gt;"",INT(K211)*60+(K211-INT(K211))*100,"")</f>
        <v>244.99999999999997</v>
      </c>
      <c r="M211" s="24">
        <f>IF(G211&lt;&gt;"",(25*G211)/MAX(G$5:G$213),"")</f>
        <v>14</v>
      </c>
      <c r="N211" s="24">
        <f>IF(I211&lt;&gt;"",IF(I211=0,0,(10*I211)/MAX(I$5:I$213)),"0")</f>
        <v>10</v>
      </c>
      <c r="O211" s="24">
        <f>IF(L211&lt;&gt;"",60/(MAX(L$5:L$213)-SMALL(L$5:L$213,COUNTIF(L$5:L$213,"&lt;=0")+1))*(MAX(L$5:L$213)-L211),"0")</f>
        <v>7.2289156626505973</v>
      </c>
      <c r="P211" s="24">
        <f>M211+N211+O211</f>
        <v>31.228915662650596</v>
      </c>
      <c r="Q211" s="5"/>
      <c r="R211" s="42"/>
      <c r="S211" s="38"/>
      <c r="T211" s="17"/>
    </row>
    <row r="212" spans="1:20" ht="31.5" x14ac:dyDescent="0.25">
      <c r="A212" s="1">
        <v>208</v>
      </c>
      <c r="B212" s="52" t="s">
        <v>1397</v>
      </c>
      <c r="C212" s="45"/>
      <c r="D212" s="52" t="s">
        <v>1395</v>
      </c>
      <c r="E212" s="46">
        <v>6</v>
      </c>
      <c r="F212" s="52" t="s">
        <v>1396</v>
      </c>
      <c r="G212" s="85">
        <v>10</v>
      </c>
      <c r="H212" s="41"/>
      <c r="I212" s="85">
        <v>8.5</v>
      </c>
      <c r="J212" s="41"/>
      <c r="K212" s="85">
        <v>4.01</v>
      </c>
      <c r="L212" s="41">
        <f>IF(K212&lt;&gt;"",INT(K212)*60+(K212-INT(K212))*100,"")</f>
        <v>240.99999999999997</v>
      </c>
      <c r="M212" s="24">
        <f>IF(G212&lt;&gt;"",(25*G212)/MAX(G$5:G$213),"")</f>
        <v>10</v>
      </c>
      <c r="N212" s="24">
        <f>IF(I212&lt;&gt;"",IF(I212=0,0,(10*I212)/MAX(I$5:I$213)),"0")</f>
        <v>8.5</v>
      </c>
      <c r="O212" s="24">
        <f>IF(L212&lt;&gt;"",60/(MAX(L$5:L$213)-SMALL(L$5:L$213,COUNTIF(L$5:L$213,"&lt;=0")+1))*(MAX(L$5:L$213)-L212),"0")</f>
        <v>8.1927710843373447</v>
      </c>
      <c r="P212" s="24">
        <f>M212+N212+O212</f>
        <v>26.692771084337345</v>
      </c>
      <c r="Q212" s="5"/>
      <c r="R212" s="42"/>
      <c r="S212" s="38"/>
      <c r="T212" s="17"/>
    </row>
    <row r="213" spans="1:20" ht="36.75" customHeight="1" x14ac:dyDescent="0.25">
      <c r="A213" s="1">
        <v>209</v>
      </c>
      <c r="B213" s="57" t="s">
        <v>892</v>
      </c>
      <c r="C213" s="45"/>
      <c r="D213" s="52" t="s">
        <v>890</v>
      </c>
      <c r="E213" s="46">
        <v>6</v>
      </c>
      <c r="F213" s="52" t="s">
        <v>891</v>
      </c>
      <c r="G213" s="85">
        <v>13</v>
      </c>
      <c r="H213" s="41"/>
      <c r="I213" s="41">
        <v>6</v>
      </c>
      <c r="J213" s="41"/>
      <c r="K213" s="41">
        <v>4.3499999999999996</v>
      </c>
      <c r="L213" s="41">
        <f>IF(K213&lt;&gt;"",INT(K213)*60+(K213-INT(K213))*100,"")</f>
        <v>274.99999999999994</v>
      </c>
      <c r="M213" s="24">
        <f>IF(G213&lt;&gt;"",(25*G213)/MAX(G$5:G$213),"")</f>
        <v>13</v>
      </c>
      <c r="N213" s="24">
        <f>IF(I213&lt;&gt;"",IF(I213=0,0,(10*I213)/MAX(I$5:I$213)),"0")</f>
        <v>6</v>
      </c>
      <c r="O213" s="24">
        <f>IF(L213&lt;&gt;"",60/(MAX(L$5:L$213)-SMALL(L$5:L$213,COUNTIF(L$5:L$213,"&lt;=0")+1))*(MAX(L$5:L$213)-L213),"0")</f>
        <v>0</v>
      </c>
      <c r="P213" s="24">
        <f>M213+N213+O213</f>
        <v>19</v>
      </c>
      <c r="Q213" s="5"/>
      <c r="R213" s="42"/>
      <c r="S213" s="38"/>
      <c r="T213" s="17"/>
    </row>
    <row r="214" spans="1:20" ht="15.75" hidden="1" customHeight="1" x14ac:dyDescent="0.25">
      <c r="B214" s="31"/>
      <c r="C214" s="13"/>
      <c r="D214" s="13"/>
      <c r="E214" s="13"/>
      <c r="F214" s="13"/>
      <c r="G214" s="13"/>
      <c r="H214" s="13">
        <f>MIN(G5:G213)</f>
        <v>4</v>
      </c>
      <c r="I214" s="13"/>
      <c r="J214" s="13">
        <f>MIN(I5:I213)</f>
        <v>0</v>
      </c>
      <c r="K214" s="13"/>
      <c r="L214" s="13">
        <f>MIN(K5:K213)</f>
        <v>0.26</v>
      </c>
      <c r="M214" s="13"/>
      <c r="N214" s="13"/>
      <c r="O214" s="13"/>
      <c r="P214" s="1"/>
      <c r="Q214" s="5"/>
      <c r="R214" s="5"/>
      <c r="S214" s="5"/>
      <c r="T214" s="5"/>
    </row>
    <row r="215" spans="1:20" x14ac:dyDescent="0.25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3"/>
      <c r="Q215" s="64"/>
      <c r="R215" s="64"/>
      <c r="S215" s="64"/>
      <c r="T215" s="64"/>
    </row>
  </sheetData>
  <sortState ref="A5:P213">
    <sortCondition descending="1" ref="P5:P213"/>
  </sortState>
  <mergeCells count="14">
    <mergeCell ref="S2:S4"/>
    <mergeCell ref="T2:T4"/>
    <mergeCell ref="A1:R1"/>
    <mergeCell ref="A2:A4"/>
    <mergeCell ref="B2:B4"/>
    <mergeCell ref="C2:C4"/>
    <mergeCell ref="D2:D4"/>
    <mergeCell ref="E2:E4"/>
    <mergeCell ref="F2:F4"/>
    <mergeCell ref="Q2:Q4"/>
    <mergeCell ref="R2:R4"/>
    <mergeCell ref="G2:O2"/>
    <mergeCell ref="G3:K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3"/>
  <sheetViews>
    <sheetView zoomScale="75" zoomScaleNormal="75" workbookViewId="0">
      <selection activeCell="B259" sqref="B259"/>
    </sheetView>
  </sheetViews>
  <sheetFormatPr defaultColWidth="9.140625" defaultRowHeight="15.75" x14ac:dyDescent="0.2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5.5703125" style="9" bestFit="1" customWidth="1"/>
    <col min="12" max="12" width="11" style="9" customWidth="1"/>
    <col min="13" max="13" width="11.42578125" style="9" bestFit="1" customWidth="1"/>
    <col min="14" max="14" width="13.28515625" style="9" bestFit="1" customWidth="1"/>
    <col min="15" max="15" width="13.7109375" style="9" bestFit="1" customWidth="1"/>
    <col min="16" max="16" width="9.140625" style="8"/>
    <col min="17" max="17" width="9.140625" style="6"/>
    <col min="18" max="18" width="9.140625" style="6" customWidth="1"/>
    <col min="19" max="19" width="9.28515625" style="6" bestFit="1" customWidth="1"/>
    <col min="20" max="20" width="12.5703125" style="6" customWidth="1"/>
    <col min="21" max="16384" width="9.140625" style="6"/>
  </cols>
  <sheetData>
    <row r="1" spans="1:20" ht="30" customHeight="1" x14ac:dyDescent="0.25">
      <c r="A1" s="76" t="s">
        <v>11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2"/>
      <c r="R1" s="2"/>
    </row>
    <row r="2" spans="1:20" ht="31.5" x14ac:dyDescent="0.25">
      <c r="A2" s="73" t="s">
        <v>0</v>
      </c>
      <c r="B2" s="73" t="s">
        <v>9</v>
      </c>
      <c r="C2" s="77" t="s">
        <v>1</v>
      </c>
      <c r="D2" s="73" t="s">
        <v>2</v>
      </c>
      <c r="E2" s="73" t="s">
        <v>3</v>
      </c>
      <c r="F2" s="73" t="s">
        <v>4</v>
      </c>
      <c r="G2" s="80"/>
      <c r="H2" s="80"/>
      <c r="I2" s="80"/>
      <c r="J2" s="80"/>
      <c r="K2" s="80"/>
      <c r="L2" s="80"/>
      <c r="M2" s="80"/>
      <c r="N2" s="80"/>
      <c r="O2" s="80"/>
      <c r="P2" s="3" t="s">
        <v>6</v>
      </c>
      <c r="Q2" s="73" t="s">
        <v>29</v>
      </c>
      <c r="R2" s="73" t="s">
        <v>5</v>
      </c>
      <c r="S2" s="73" t="s">
        <v>8</v>
      </c>
      <c r="T2" s="73" t="s">
        <v>7</v>
      </c>
    </row>
    <row r="3" spans="1:20" x14ac:dyDescent="0.25">
      <c r="A3" s="74"/>
      <c r="B3" s="74"/>
      <c r="C3" s="78"/>
      <c r="D3" s="74"/>
      <c r="E3" s="74"/>
      <c r="F3" s="74"/>
      <c r="G3" s="80" t="s">
        <v>25</v>
      </c>
      <c r="H3" s="80"/>
      <c r="I3" s="80"/>
      <c r="J3" s="80"/>
      <c r="K3" s="80"/>
      <c r="L3" s="3"/>
      <c r="M3" s="80" t="s">
        <v>27</v>
      </c>
      <c r="N3" s="80"/>
      <c r="O3" s="80"/>
      <c r="P3" s="3"/>
      <c r="Q3" s="74"/>
      <c r="R3" s="74"/>
      <c r="S3" s="74"/>
      <c r="T3" s="74"/>
    </row>
    <row r="4" spans="1:20" ht="15.75" customHeight="1" x14ac:dyDescent="0.25">
      <c r="A4" s="75"/>
      <c r="B4" s="75"/>
      <c r="C4" s="79"/>
      <c r="D4" s="75"/>
      <c r="E4" s="75"/>
      <c r="F4" s="75"/>
      <c r="G4" s="3" t="s">
        <v>22</v>
      </c>
      <c r="H4" s="3"/>
      <c r="I4" s="3" t="s">
        <v>23</v>
      </c>
      <c r="J4" s="3"/>
      <c r="K4" s="3" t="s">
        <v>24</v>
      </c>
      <c r="L4" s="3"/>
      <c r="M4" s="3" t="s">
        <v>22</v>
      </c>
      <c r="N4" s="3" t="s">
        <v>23</v>
      </c>
      <c r="O4" s="3" t="s">
        <v>26</v>
      </c>
      <c r="P4" s="3" t="s">
        <v>30</v>
      </c>
      <c r="Q4" s="75"/>
      <c r="R4" s="75"/>
      <c r="S4" s="75"/>
      <c r="T4" s="75"/>
    </row>
    <row r="5" spans="1:20" ht="33" customHeight="1" x14ac:dyDescent="0.25">
      <c r="A5" s="150">
        <v>1</v>
      </c>
      <c r="B5" s="52" t="s">
        <v>1250</v>
      </c>
      <c r="C5" s="71"/>
      <c r="D5" s="52" t="s">
        <v>1217</v>
      </c>
      <c r="E5" s="85">
        <v>8</v>
      </c>
      <c r="F5" s="52" t="s">
        <v>1220</v>
      </c>
      <c r="G5" s="46">
        <v>30</v>
      </c>
      <c r="H5" s="1"/>
      <c r="I5" s="46">
        <v>10</v>
      </c>
      <c r="J5" s="1"/>
      <c r="K5" s="46">
        <v>0.18</v>
      </c>
      <c r="L5" s="41">
        <f>IF(K5&lt;&gt;"",INT(K5)*60+(K5-INT(K5))*100,"")</f>
        <v>18</v>
      </c>
      <c r="M5" s="24">
        <f>IF(G5&lt;&gt;"",(30*G5)/MAX(G$5:G$253),"0")</f>
        <v>30</v>
      </c>
      <c r="N5" s="24">
        <f>IF(I5&lt;&gt;"",IF(I5=0,0,(10*I5)/MAX(I$5:I$253)),"0")</f>
        <v>10</v>
      </c>
      <c r="O5" s="24">
        <f>IF(L5&lt;&gt;"",60/(MAX(L$5:L$260)-SMALL(L$5:L$260,COUNTIF(L$5:L$260,"&lt;=0")+1))*(MAX(L$5:L$260)-L5),"0")</f>
        <v>58.909090909090914</v>
      </c>
      <c r="P5" s="24">
        <f>M5+N5+O5</f>
        <v>98.909090909090907</v>
      </c>
      <c r="Q5" s="21"/>
      <c r="R5" s="42"/>
      <c r="S5" s="39"/>
      <c r="T5" s="40"/>
    </row>
    <row r="6" spans="1:20" ht="31.5" customHeight="1" x14ac:dyDescent="0.25">
      <c r="A6" s="150">
        <v>2</v>
      </c>
      <c r="B6" s="65" t="s">
        <v>1137</v>
      </c>
      <c r="C6" s="43"/>
      <c r="D6" s="65" t="s">
        <v>1043</v>
      </c>
      <c r="E6" s="67">
        <v>8</v>
      </c>
      <c r="F6" s="65" t="s">
        <v>1063</v>
      </c>
      <c r="G6" s="85">
        <v>28</v>
      </c>
      <c r="H6" s="13"/>
      <c r="I6" s="85">
        <v>10</v>
      </c>
      <c r="J6" s="13"/>
      <c r="K6" s="85">
        <v>0.2</v>
      </c>
      <c r="L6" s="41">
        <f>IF(K6&lt;&gt;"",INT(K6)*60+(K6-INT(K6))*100,"")</f>
        <v>20</v>
      </c>
      <c r="M6" s="24">
        <f>IF(G6&lt;&gt;"",(30*G6)/MAX(G$5:G$253),"0")</f>
        <v>28</v>
      </c>
      <c r="N6" s="24">
        <f>IF(I6&lt;&gt;"",IF(I6=0,0,(10*I6)/MAX(I$5:I$253)),"0")</f>
        <v>10</v>
      </c>
      <c r="O6" s="24">
        <f>IF(L6&lt;&gt;"",60/(MAX(L$5:L$260)-SMALL(L$5:L$260,COUNTIF(L$5:L$260,"&lt;=0")+1))*(MAX(L$5:L$260)-L6),"0")</f>
        <v>58.181818181818187</v>
      </c>
      <c r="P6" s="24">
        <f>M6+N6+O6</f>
        <v>96.181818181818187</v>
      </c>
      <c r="Q6" s="21"/>
      <c r="R6" s="42"/>
      <c r="S6" s="39"/>
      <c r="T6" s="40"/>
    </row>
    <row r="7" spans="1:20" ht="33" customHeight="1" x14ac:dyDescent="0.25">
      <c r="A7" s="126">
        <v>3</v>
      </c>
      <c r="B7" s="50" t="s">
        <v>258</v>
      </c>
      <c r="C7" s="45"/>
      <c r="D7" s="52" t="s">
        <v>251</v>
      </c>
      <c r="E7" s="85">
        <v>8</v>
      </c>
      <c r="F7" s="52" t="s">
        <v>254</v>
      </c>
      <c r="G7" s="85">
        <v>28</v>
      </c>
      <c r="H7" s="41"/>
      <c r="I7" s="41">
        <v>10</v>
      </c>
      <c r="J7" s="41"/>
      <c r="K7" s="85">
        <v>0.21</v>
      </c>
      <c r="L7" s="41">
        <f>IF(K7&lt;&gt;"",INT(K7)*60+(K7-INT(K7))*100,"")</f>
        <v>21</v>
      </c>
      <c r="M7" s="24">
        <f>IF(G7&lt;&gt;"",(30*G7)/MAX(G$5:G$253),"0")</f>
        <v>28</v>
      </c>
      <c r="N7" s="24">
        <f>IF(I7&lt;&gt;"",IF(I7=0,0,(10*I7)/MAX(I$5:I$253)),"0")</f>
        <v>10</v>
      </c>
      <c r="O7" s="24">
        <f>IF(L7&lt;&gt;"",60/(MAX(L$5:L$260)-SMALL(L$5:L$260,COUNTIF(L$5:L$260,"&lt;=0")+1))*(MAX(L$5:L$260)-L7),"0")</f>
        <v>57.81818181818182</v>
      </c>
      <c r="P7" s="24">
        <f>M7+N7+O7</f>
        <v>95.818181818181813</v>
      </c>
      <c r="Q7" s="21"/>
      <c r="R7" s="42"/>
      <c r="S7" s="39"/>
      <c r="T7" s="40"/>
    </row>
    <row r="8" spans="1:20" ht="32.25" customHeight="1" x14ac:dyDescent="0.25">
      <c r="A8" s="150">
        <v>4</v>
      </c>
      <c r="B8" s="50" t="s">
        <v>967</v>
      </c>
      <c r="C8" s="48"/>
      <c r="D8" s="52" t="s">
        <v>944</v>
      </c>
      <c r="E8" s="85">
        <v>8</v>
      </c>
      <c r="F8" s="50" t="s">
        <v>913</v>
      </c>
      <c r="G8" s="85">
        <v>26</v>
      </c>
      <c r="H8" s="13"/>
      <c r="I8" s="85">
        <v>9.5</v>
      </c>
      <c r="J8" s="13"/>
      <c r="K8" s="99">
        <v>0.15</v>
      </c>
      <c r="L8" s="41">
        <f>IF(K8&lt;&gt;"",INT(K8)*60+(K8-INT(K8))*100,"")</f>
        <v>15</v>
      </c>
      <c r="M8" s="24">
        <f>IF(G8&lt;&gt;"",(30*G8)/MAX(G$5:G$253),"0")</f>
        <v>26</v>
      </c>
      <c r="N8" s="24">
        <f>IF(I8&lt;&gt;"",IF(I8=0,0,(10*I8)/MAX(I$5:I$253)),"0")</f>
        <v>9.5</v>
      </c>
      <c r="O8" s="24">
        <f>IF(L8&lt;&gt;"",60/(MAX(L$5:L$260)-SMALL(L$5:L$260,COUNTIF(L$5:L$260,"&lt;=0")+1))*(MAX(L$5:L$260)-L8),"0")</f>
        <v>60</v>
      </c>
      <c r="P8" s="24">
        <f>M8+N8+O8</f>
        <v>95.5</v>
      </c>
      <c r="Q8" s="21"/>
      <c r="R8" s="42"/>
      <c r="S8" s="39"/>
      <c r="T8" s="40"/>
    </row>
    <row r="9" spans="1:20" ht="33" customHeight="1" x14ac:dyDescent="0.25">
      <c r="A9" s="150">
        <v>5</v>
      </c>
      <c r="B9" s="57" t="s">
        <v>832</v>
      </c>
      <c r="C9" s="45"/>
      <c r="D9" s="52" t="s">
        <v>826</v>
      </c>
      <c r="E9" s="85">
        <v>7</v>
      </c>
      <c r="F9" s="52" t="s">
        <v>833</v>
      </c>
      <c r="G9" s="85">
        <v>27</v>
      </c>
      <c r="H9" s="13"/>
      <c r="I9" s="85">
        <v>9.5</v>
      </c>
      <c r="J9" s="13"/>
      <c r="K9" s="85">
        <v>0.19</v>
      </c>
      <c r="L9" s="41">
        <f>IF(K9&lt;&gt;"",INT(K9)*60+(K9-INT(K9))*100,"")</f>
        <v>19</v>
      </c>
      <c r="M9" s="24">
        <f>IF(G9&lt;&gt;"",(30*G9)/MAX(G$5:G$253),"0")</f>
        <v>27</v>
      </c>
      <c r="N9" s="24">
        <f>IF(I9&lt;&gt;"",IF(I9=0,0,(10*I9)/MAX(I$5:I$253)),"0")</f>
        <v>9.5</v>
      </c>
      <c r="O9" s="24">
        <f>IF(L9&lt;&gt;"",60/(MAX(L$5:L$260)-SMALL(L$5:L$260,COUNTIF(L$5:L$260,"&lt;=0")+1))*(MAX(L$5:L$260)-L9),"0")</f>
        <v>58.545454545454547</v>
      </c>
      <c r="P9" s="24">
        <f>M9+N9+O9</f>
        <v>95.045454545454547</v>
      </c>
      <c r="Q9" s="21"/>
      <c r="R9" s="42"/>
      <c r="S9" s="39"/>
      <c r="T9" s="40"/>
    </row>
    <row r="10" spans="1:20" ht="31.5" customHeight="1" x14ac:dyDescent="0.25">
      <c r="A10" s="150">
        <v>6</v>
      </c>
      <c r="B10" s="57" t="s">
        <v>1313</v>
      </c>
      <c r="C10" s="45"/>
      <c r="D10" s="52" t="s">
        <v>1296</v>
      </c>
      <c r="E10" s="85">
        <v>8</v>
      </c>
      <c r="F10" s="52" t="s">
        <v>1289</v>
      </c>
      <c r="G10" s="85">
        <v>27</v>
      </c>
      <c r="H10" s="13"/>
      <c r="I10" s="85">
        <v>9.5</v>
      </c>
      <c r="J10" s="13"/>
      <c r="K10" s="107">
        <v>0.19</v>
      </c>
      <c r="L10" s="41">
        <f>IF(K10&lt;&gt;"",INT(K10)*60+(K10-INT(K10))*100,"")</f>
        <v>19</v>
      </c>
      <c r="M10" s="24">
        <f>IF(G10&lt;&gt;"",(30*G10)/MAX(G$5:G$253),"0")</f>
        <v>27</v>
      </c>
      <c r="N10" s="24">
        <f>IF(I10&lt;&gt;"",IF(I10=0,0,(10*I10)/MAX(I$5:I$253)),"0")</f>
        <v>9.5</v>
      </c>
      <c r="O10" s="24">
        <f>IF(L10&lt;&gt;"",60/(MAX(L$5:L$260)-SMALL(L$5:L$260,COUNTIF(L$5:L$260,"&lt;=0")+1))*(MAX(L$5:L$260)-L10),"0")</f>
        <v>58.545454545454547</v>
      </c>
      <c r="P10" s="24">
        <f>M10+N10+O10</f>
        <v>95.045454545454547</v>
      </c>
      <c r="Q10" s="21"/>
      <c r="R10" s="42"/>
      <c r="S10" s="39"/>
      <c r="T10" s="40"/>
    </row>
    <row r="11" spans="1:20" ht="31.5" customHeight="1" x14ac:dyDescent="0.25">
      <c r="A11" s="150">
        <v>7</v>
      </c>
      <c r="B11" s="52" t="s">
        <v>969</v>
      </c>
      <c r="C11" s="45"/>
      <c r="D11" s="52" t="s">
        <v>944</v>
      </c>
      <c r="E11" s="85">
        <v>8</v>
      </c>
      <c r="F11" s="52" t="s">
        <v>913</v>
      </c>
      <c r="G11" s="85">
        <v>27</v>
      </c>
      <c r="H11" s="13"/>
      <c r="I11" s="85">
        <v>9</v>
      </c>
      <c r="J11" s="13"/>
      <c r="K11" s="107">
        <v>0.18</v>
      </c>
      <c r="L11" s="41">
        <f>IF(K11&lt;&gt;"",INT(K11)*60+(K11-INT(K11))*100,"")</f>
        <v>18</v>
      </c>
      <c r="M11" s="24">
        <f>IF(G11&lt;&gt;"",(30*G11)/MAX(G$5:G$253),"0")</f>
        <v>27</v>
      </c>
      <c r="N11" s="24">
        <f>IF(I11&lt;&gt;"",IF(I11=0,0,(10*I11)/MAX(I$5:I$253)),"0")</f>
        <v>9</v>
      </c>
      <c r="O11" s="24">
        <f>IF(L11&lt;&gt;"",60/(MAX(L$5:L$260)-SMALL(L$5:L$260,COUNTIF(L$5:L$260,"&lt;=0")+1))*(MAX(L$5:L$260)-L11),"0")</f>
        <v>58.909090909090914</v>
      </c>
      <c r="P11" s="24">
        <f>M11+N11+O11</f>
        <v>94.909090909090907</v>
      </c>
      <c r="Q11" s="21"/>
      <c r="R11" s="42"/>
      <c r="S11" s="39"/>
      <c r="T11" s="40"/>
    </row>
    <row r="12" spans="1:20" ht="32.25" customHeight="1" x14ac:dyDescent="0.25">
      <c r="A12" s="150">
        <v>8</v>
      </c>
      <c r="B12" s="50" t="s">
        <v>257</v>
      </c>
      <c r="C12" s="45"/>
      <c r="D12" s="52" t="s">
        <v>251</v>
      </c>
      <c r="E12" s="85">
        <v>7</v>
      </c>
      <c r="F12" s="52" t="s">
        <v>254</v>
      </c>
      <c r="G12" s="85">
        <v>27</v>
      </c>
      <c r="H12" s="41"/>
      <c r="I12" s="85">
        <v>10</v>
      </c>
      <c r="J12" s="41"/>
      <c r="K12" s="85">
        <v>0.21</v>
      </c>
      <c r="L12" s="41">
        <f>IF(K12&lt;&gt;"",INT(K12)*60+(K12-INT(K12))*100,"")</f>
        <v>21</v>
      </c>
      <c r="M12" s="24">
        <f>IF(G12&lt;&gt;"",(30*G12)/MAX(G$5:G$253),"0")</f>
        <v>27</v>
      </c>
      <c r="N12" s="24">
        <f>IF(I12&lt;&gt;"",IF(I12=0,0,(10*I12)/MAX(I$5:I$253)),"0")</f>
        <v>10</v>
      </c>
      <c r="O12" s="24">
        <f>IF(L12&lt;&gt;"",60/(MAX(L$5:L$260)-SMALL(L$5:L$260,COUNTIF(L$5:L$260,"&lt;=0")+1))*(MAX(L$5:L$260)-L12),"0")</f>
        <v>57.81818181818182</v>
      </c>
      <c r="P12" s="24">
        <f>M12+N12+O12</f>
        <v>94.818181818181813</v>
      </c>
      <c r="Q12" s="21"/>
      <c r="R12" s="42"/>
      <c r="S12" s="39"/>
      <c r="T12" s="40"/>
    </row>
    <row r="13" spans="1:20" ht="33" customHeight="1" x14ac:dyDescent="0.25">
      <c r="A13" s="150">
        <v>9</v>
      </c>
      <c r="B13" s="52" t="s">
        <v>1251</v>
      </c>
      <c r="C13" s="71"/>
      <c r="D13" s="52" t="s">
        <v>1217</v>
      </c>
      <c r="E13" s="85">
        <v>8</v>
      </c>
      <c r="F13" s="52" t="s">
        <v>1220</v>
      </c>
      <c r="G13" s="46">
        <v>30</v>
      </c>
      <c r="H13" s="1"/>
      <c r="I13" s="46">
        <v>9.5</v>
      </c>
      <c r="J13" s="1"/>
      <c r="K13" s="46">
        <v>0.28999999999999998</v>
      </c>
      <c r="L13" s="41">
        <f>IF(K13&lt;&gt;"",INT(K13)*60+(K13-INT(K13))*100,"")</f>
        <v>28.999999999999996</v>
      </c>
      <c r="M13" s="24">
        <f>IF(G13&lt;&gt;"",(30*G13)/MAX(G$5:G$253),"0")</f>
        <v>30</v>
      </c>
      <c r="N13" s="24">
        <f>IF(I13&lt;&gt;"",IF(I13=0,0,(10*I13)/MAX(I$5:I$253)),"0")</f>
        <v>9.5</v>
      </c>
      <c r="O13" s="24">
        <f>IF(L13&lt;&gt;"",60/(MAX(L$5:L$260)-SMALL(L$5:L$260,COUNTIF(L$5:L$260,"&lt;=0")+1))*(MAX(L$5:L$260)-L13),"0")</f>
        <v>54.909090909090914</v>
      </c>
      <c r="P13" s="24">
        <f>M13+N13+O13</f>
        <v>94.409090909090907</v>
      </c>
      <c r="Q13" s="17"/>
      <c r="R13" s="42"/>
      <c r="S13" s="39"/>
      <c r="T13" s="40"/>
    </row>
    <row r="14" spans="1:20" ht="32.25" customHeight="1" x14ac:dyDescent="0.25">
      <c r="A14" s="126">
        <v>10</v>
      </c>
      <c r="B14" s="48" t="s">
        <v>129</v>
      </c>
      <c r="C14" s="45"/>
      <c r="D14" s="52" t="s">
        <v>126</v>
      </c>
      <c r="E14" s="85">
        <v>8</v>
      </c>
      <c r="F14" s="52" t="s">
        <v>127</v>
      </c>
      <c r="G14" s="41">
        <v>27</v>
      </c>
      <c r="H14" s="41"/>
      <c r="I14" s="41">
        <v>9</v>
      </c>
      <c r="J14" s="41"/>
      <c r="K14" s="85">
        <v>0.21</v>
      </c>
      <c r="L14" s="41">
        <f>IF(K14&lt;&gt;"",INT(K14)*60+(K14-INT(K14))*100,"")</f>
        <v>21</v>
      </c>
      <c r="M14" s="24">
        <f>IF(G14&lt;&gt;"",(30*G14)/MAX(G$5:G$253),"0")</f>
        <v>27</v>
      </c>
      <c r="N14" s="24">
        <f>IF(I14&lt;&gt;"",IF(I14=0,0,(10*I14)/MAX(I$5:I$253)),"0")</f>
        <v>9</v>
      </c>
      <c r="O14" s="24">
        <f>IF(L14&lt;&gt;"",60/(MAX(L$5:L$260)-SMALL(L$5:L$260,COUNTIF(L$5:L$260,"&lt;=0")+1))*(MAX(L$5:L$260)-L14),"0")</f>
        <v>57.81818181818182</v>
      </c>
      <c r="P14" s="24">
        <f>M14+N14+O14</f>
        <v>93.818181818181813</v>
      </c>
      <c r="Q14" s="17"/>
      <c r="R14" s="42"/>
      <c r="S14" s="39"/>
      <c r="T14" s="40"/>
    </row>
    <row r="15" spans="1:20" ht="33" customHeight="1" x14ac:dyDescent="0.25">
      <c r="A15" s="150">
        <v>11</v>
      </c>
      <c r="B15" s="50" t="s">
        <v>968</v>
      </c>
      <c r="C15" s="48"/>
      <c r="D15" s="52" t="s">
        <v>944</v>
      </c>
      <c r="E15" s="85">
        <v>8</v>
      </c>
      <c r="F15" s="50" t="s">
        <v>913</v>
      </c>
      <c r="G15" s="85">
        <v>28</v>
      </c>
      <c r="H15" s="13"/>
      <c r="I15" s="85">
        <v>10</v>
      </c>
      <c r="J15" s="13"/>
      <c r="K15" s="85">
        <v>0.27</v>
      </c>
      <c r="L15" s="41">
        <f>IF(K15&lt;&gt;"",INT(K15)*60+(K15-INT(K15))*100,"")</f>
        <v>27</v>
      </c>
      <c r="M15" s="24">
        <f>IF(G15&lt;&gt;"",(30*G15)/MAX(G$5:G$253),"0")</f>
        <v>28</v>
      </c>
      <c r="N15" s="24">
        <f>IF(I15&lt;&gt;"",IF(I15=0,0,(10*I15)/MAX(I$5:I$253)),"0")</f>
        <v>10</v>
      </c>
      <c r="O15" s="24">
        <f>IF(L15&lt;&gt;"",60/(MAX(L$5:L$260)-SMALL(L$5:L$260,COUNTIF(L$5:L$260,"&lt;=0")+1))*(MAX(L$5:L$260)-L15),"0")</f>
        <v>55.63636363636364</v>
      </c>
      <c r="P15" s="24">
        <f>M15+N15+O15</f>
        <v>93.63636363636364</v>
      </c>
      <c r="Q15" s="17"/>
      <c r="R15" s="42"/>
      <c r="S15" s="39"/>
      <c r="T15" s="40"/>
    </row>
    <row r="16" spans="1:20" ht="31.5" x14ac:dyDescent="0.25">
      <c r="A16" s="126">
        <v>12</v>
      </c>
      <c r="B16" s="50" t="s">
        <v>256</v>
      </c>
      <c r="C16" s="45"/>
      <c r="D16" s="52" t="s">
        <v>251</v>
      </c>
      <c r="E16" s="85">
        <v>7</v>
      </c>
      <c r="F16" s="52" t="s">
        <v>254</v>
      </c>
      <c r="G16" s="85">
        <v>27</v>
      </c>
      <c r="H16" s="41"/>
      <c r="I16" s="85">
        <v>8</v>
      </c>
      <c r="J16" s="41"/>
      <c r="K16" s="99">
        <v>0.19</v>
      </c>
      <c r="L16" s="41">
        <f>IF(K16&lt;&gt;"",INT(K16)*60+(K16-INT(K16))*100,"")</f>
        <v>19</v>
      </c>
      <c r="M16" s="24">
        <f>IF(G16&lt;&gt;"",(30*G16)/MAX(G$5:G$253),"0")</f>
        <v>27</v>
      </c>
      <c r="N16" s="24">
        <f>IF(I16&lt;&gt;"",IF(I16=0,0,(10*I16)/MAX(I$5:I$253)),"0")</f>
        <v>8</v>
      </c>
      <c r="O16" s="24">
        <f>IF(L16&lt;&gt;"",60/(MAX(L$5:L$260)-SMALL(L$5:L$260,COUNTIF(L$5:L$260,"&lt;=0")+1))*(MAX(L$5:L$260)-L16),"0")</f>
        <v>58.545454545454547</v>
      </c>
      <c r="P16" s="24">
        <f>M16+N16+O16</f>
        <v>93.545454545454547</v>
      </c>
      <c r="Q16" s="17"/>
      <c r="R16" s="42"/>
      <c r="S16" s="39"/>
      <c r="T16" s="40"/>
    </row>
    <row r="17" spans="1:20" ht="31.5" x14ac:dyDescent="0.25">
      <c r="A17" s="150">
        <v>13</v>
      </c>
      <c r="B17" s="145" t="s">
        <v>1143</v>
      </c>
      <c r="C17" s="85"/>
      <c r="D17" s="50" t="s">
        <v>1043</v>
      </c>
      <c r="E17" s="85">
        <v>8</v>
      </c>
      <c r="F17" s="50" t="s">
        <v>1063</v>
      </c>
      <c r="G17" s="85">
        <v>26</v>
      </c>
      <c r="H17" s="13"/>
      <c r="I17" s="85">
        <v>10</v>
      </c>
      <c r="J17" s="13"/>
      <c r="K17" s="85">
        <v>0.22</v>
      </c>
      <c r="L17" s="41">
        <f>IF(K17&lt;&gt;"",INT(K17)*60+(K17-INT(K17))*100,"")</f>
        <v>22</v>
      </c>
      <c r="M17" s="24">
        <f>IF(G17&lt;&gt;"",(30*G17)/MAX(G$5:G$253),"0")</f>
        <v>26</v>
      </c>
      <c r="N17" s="24">
        <f>IF(I17&lt;&gt;"",IF(I17=0,0,(10*I17)/MAX(I$5:I$253)),"0")</f>
        <v>10</v>
      </c>
      <c r="O17" s="24">
        <f>IF(L17&lt;&gt;"",60/(MAX(L$5:L$260)-SMALL(L$5:L$260,COUNTIF(L$5:L$260,"&lt;=0")+1))*(MAX(L$5:L$260)-L17),"0")</f>
        <v>57.454545454545453</v>
      </c>
      <c r="P17" s="24">
        <f>M17+N17+O17</f>
        <v>93.454545454545453</v>
      </c>
      <c r="Q17" s="17"/>
      <c r="R17" s="42"/>
      <c r="S17" s="39"/>
      <c r="T17" s="40"/>
    </row>
    <row r="18" spans="1:20" ht="31.5" x14ac:dyDescent="0.25">
      <c r="A18" s="150">
        <v>14</v>
      </c>
      <c r="B18" s="48" t="s">
        <v>734</v>
      </c>
      <c r="C18" s="151"/>
      <c r="D18" s="52" t="s">
        <v>671</v>
      </c>
      <c r="E18" s="85">
        <v>7</v>
      </c>
      <c r="F18" s="52" t="s">
        <v>708</v>
      </c>
      <c r="G18" s="85">
        <v>29</v>
      </c>
      <c r="H18" s="13"/>
      <c r="I18" s="85">
        <v>8</v>
      </c>
      <c r="J18" s="13"/>
      <c r="K18" s="85">
        <v>0.25</v>
      </c>
      <c r="L18" s="41">
        <f>IF(K18&lt;&gt;"",INT(K18)*60+(K18-INT(K18))*100,"")</f>
        <v>25</v>
      </c>
      <c r="M18" s="24">
        <f>IF(G18&lt;&gt;"",(30*G18)/MAX(G$5:G$253),"0")</f>
        <v>29</v>
      </c>
      <c r="N18" s="24">
        <f>IF(I18&lt;&gt;"",IF(I18=0,0,(10*I18)/MAX(I$5:I$253)),"0")</f>
        <v>8</v>
      </c>
      <c r="O18" s="24">
        <f>IF(L18&lt;&gt;"",60/(MAX(L$5:L$260)-SMALL(L$5:L$260,COUNTIF(L$5:L$260,"&lt;=0")+1))*(MAX(L$5:L$260)-L18),"0")</f>
        <v>56.363636363636367</v>
      </c>
      <c r="P18" s="24">
        <f>M18+N18+O18</f>
        <v>93.363636363636374</v>
      </c>
      <c r="Q18" s="17"/>
      <c r="R18" s="42"/>
      <c r="S18" s="39"/>
      <c r="T18" s="40"/>
    </row>
    <row r="19" spans="1:20" ht="31.5" x14ac:dyDescent="0.25">
      <c r="A19" s="150">
        <v>15</v>
      </c>
      <c r="B19" s="50" t="s">
        <v>877</v>
      </c>
      <c r="C19" s="152"/>
      <c r="D19" s="153" t="s">
        <v>861</v>
      </c>
      <c r="E19" s="85">
        <v>7</v>
      </c>
      <c r="F19" s="52" t="s">
        <v>859</v>
      </c>
      <c r="G19" s="85">
        <v>26</v>
      </c>
      <c r="H19" s="13"/>
      <c r="I19" s="85">
        <v>9.5</v>
      </c>
      <c r="J19" s="13"/>
      <c r="K19" s="85">
        <v>0.21</v>
      </c>
      <c r="L19" s="41">
        <f>IF(K19&lt;&gt;"",INT(K19)*60+(K19-INT(K19))*100,"")</f>
        <v>21</v>
      </c>
      <c r="M19" s="24">
        <f>IF(G19&lt;&gt;"",(30*G19)/MAX(G$5:G$253),"0")</f>
        <v>26</v>
      </c>
      <c r="N19" s="24">
        <f>IF(I19&lt;&gt;"",IF(I19=0,0,(10*I19)/MAX(I$5:I$253)),"0")</f>
        <v>9.5</v>
      </c>
      <c r="O19" s="24">
        <f>IF(L19&lt;&gt;"",60/(MAX(L$5:L$260)-SMALL(L$5:L$260,COUNTIF(L$5:L$260,"&lt;=0")+1))*(MAX(L$5:L$260)-L19),"0")</f>
        <v>57.81818181818182</v>
      </c>
      <c r="P19" s="24">
        <f>M19+N19+O19</f>
        <v>93.318181818181813</v>
      </c>
      <c r="Q19" s="17"/>
      <c r="R19" s="42"/>
      <c r="S19" s="39"/>
      <c r="T19" s="40"/>
    </row>
    <row r="20" spans="1:20" ht="31.5" x14ac:dyDescent="0.25">
      <c r="A20" s="150">
        <v>16</v>
      </c>
      <c r="B20" s="57" t="s">
        <v>1312</v>
      </c>
      <c r="C20" s="127"/>
      <c r="D20" s="52" t="s">
        <v>1296</v>
      </c>
      <c r="E20" s="85">
        <v>8</v>
      </c>
      <c r="F20" s="52" t="s">
        <v>1289</v>
      </c>
      <c r="G20" s="85">
        <v>26</v>
      </c>
      <c r="H20" s="13"/>
      <c r="I20" s="85">
        <v>9</v>
      </c>
      <c r="J20" s="13"/>
      <c r="K20" s="85">
        <v>0.2</v>
      </c>
      <c r="L20" s="41">
        <f>IF(K20&lt;&gt;"",INT(K20)*60+(K20-INT(K20))*100,"")</f>
        <v>20</v>
      </c>
      <c r="M20" s="24">
        <f>IF(G20&lt;&gt;"",(30*G20)/MAX(G$5:G$253),"0")</f>
        <v>26</v>
      </c>
      <c r="N20" s="24">
        <f>IF(I20&lt;&gt;"",IF(I20=0,0,(10*I20)/MAX(I$5:I$253)),"0")</f>
        <v>9</v>
      </c>
      <c r="O20" s="24">
        <f>IF(L20&lt;&gt;"",60/(MAX(L$5:L$260)-SMALL(L$5:L$260,COUNTIF(L$5:L$260,"&lt;=0")+1))*(MAX(L$5:L$260)-L20),"0")</f>
        <v>58.181818181818187</v>
      </c>
      <c r="P20" s="24">
        <f>M20+N20+O20</f>
        <v>93.181818181818187</v>
      </c>
      <c r="Q20" s="17"/>
      <c r="R20" s="42"/>
      <c r="S20" s="39"/>
      <c r="T20" s="40"/>
    </row>
    <row r="21" spans="1:20" ht="31.5" x14ac:dyDescent="0.25">
      <c r="A21" s="126">
        <v>17</v>
      </c>
      <c r="B21" s="109" t="s">
        <v>318</v>
      </c>
      <c r="C21" s="118"/>
      <c r="D21" s="54" t="s">
        <v>296</v>
      </c>
      <c r="E21" s="85">
        <v>8</v>
      </c>
      <c r="F21" s="52" t="s">
        <v>312</v>
      </c>
      <c r="G21" s="85">
        <v>30</v>
      </c>
      <c r="H21" s="41"/>
      <c r="I21" s="85">
        <v>10</v>
      </c>
      <c r="J21" s="41"/>
      <c r="K21" s="41">
        <v>0.34</v>
      </c>
      <c r="L21" s="41">
        <f>IF(K21&lt;&gt;"",INT(K21)*60+(K21-INT(K21))*100,"")</f>
        <v>34</v>
      </c>
      <c r="M21" s="24">
        <f>IF(G21&lt;&gt;"",(30*G21)/MAX(G$5:G$253),"0")</f>
        <v>30</v>
      </c>
      <c r="N21" s="24">
        <f>IF(I21&lt;&gt;"",IF(I21=0,0,(10*I21)/MAX(I$5:I$253)),"0")</f>
        <v>10</v>
      </c>
      <c r="O21" s="24">
        <f>IF(L21&lt;&gt;"",60/(MAX(L$5:L$260)-SMALL(L$5:L$260,COUNTIF(L$5:L$260,"&lt;=0")+1))*(MAX(L$5:L$260)-L21),"0")</f>
        <v>53.090909090909093</v>
      </c>
      <c r="P21" s="24">
        <f>M21+N21+O21</f>
        <v>93.090909090909093</v>
      </c>
      <c r="Q21" s="17"/>
      <c r="R21" s="42"/>
      <c r="S21" s="39"/>
      <c r="T21" s="40"/>
    </row>
    <row r="22" spans="1:20" ht="31.5" x14ac:dyDescent="0.25">
      <c r="A22" s="150">
        <v>18</v>
      </c>
      <c r="B22" s="57" t="s">
        <v>964</v>
      </c>
      <c r="C22" s="118"/>
      <c r="D22" s="54" t="s">
        <v>944</v>
      </c>
      <c r="E22" s="85">
        <v>8</v>
      </c>
      <c r="F22" s="52" t="s">
        <v>913</v>
      </c>
      <c r="G22" s="85">
        <v>26</v>
      </c>
      <c r="H22" s="13"/>
      <c r="I22" s="85">
        <v>10</v>
      </c>
      <c r="J22" s="13"/>
      <c r="K22" s="85">
        <v>0.23</v>
      </c>
      <c r="L22" s="41">
        <f>IF(K22&lt;&gt;"",INT(K22)*60+(K22-INT(K22))*100,"")</f>
        <v>23</v>
      </c>
      <c r="M22" s="24">
        <f>IF(G22&lt;&gt;"",(30*G22)/MAX(G$5:G$253),"0")</f>
        <v>26</v>
      </c>
      <c r="N22" s="24">
        <f>IF(I22&lt;&gt;"",IF(I22=0,0,(10*I22)/MAX(I$5:I$253)),"0")</f>
        <v>10</v>
      </c>
      <c r="O22" s="24">
        <f>IF(L22&lt;&gt;"",60/(MAX(L$5:L$260)-SMALL(L$5:L$260,COUNTIF(L$5:L$260,"&lt;=0")+1))*(MAX(L$5:L$260)-L22),"0")</f>
        <v>57.090909090909093</v>
      </c>
      <c r="P22" s="24">
        <f>M22+N22+O22</f>
        <v>93.090909090909093</v>
      </c>
      <c r="Q22" s="17"/>
      <c r="R22" s="42"/>
      <c r="S22" s="39"/>
      <c r="T22" s="40"/>
    </row>
    <row r="23" spans="1:20" ht="31.5" x14ac:dyDescent="0.25">
      <c r="A23" s="150">
        <v>19</v>
      </c>
      <c r="B23" s="57" t="s">
        <v>1309</v>
      </c>
      <c r="C23" s="118"/>
      <c r="D23" s="54" t="s">
        <v>1288</v>
      </c>
      <c r="E23" s="85">
        <v>7</v>
      </c>
      <c r="F23" s="52" t="s">
        <v>1289</v>
      </c>
      <c r="G23" s="85">
        <v>26</v>
      </c>
      <c r="H23" s="13"/>
      <c r="I23" s="85">
        <v>8.5</v>
      </c>
      <c r="J23" s="13"/>
      <c r="K23" s="85">
        <v>0.19</v>
      </c>
      <c r="L23" s="41">
        <f>IF(K23&lt;&gt;"",INT(K23)*60+(K23-INT(K23))*100,"")</f>
        <v>19</v>
      </c>
      <c r="M23" s="24">
        <f>IF(G23&lt;&gt;"",(30*G23)/MAX(G$5:G$253),"0")</f>
        <v>26</v>
      </c>
      <c r="N23" s="24">
        <f>IF(I23&lt;&gt;"",IF(I23=0,0,(10*I23)/MAX(I$5:I$253)),"0")</f>
        <v>8.5</v>
      </c>
      <c r="O23" s="24">
        <f>IF(L23&lt;&gt;"",60/(MAX(L$5:L$260)-SMALL(L$5:L$260,COUNTIF(L$5:L$260,"&lt;=0")+1))*(MAX(L$5:L$260)-L23),"0")</f>
        <v>58.545454545454547</v>
      </c>
      <c r="P23" s="24">
        <f>M23+N23+O23</f>
        <v>93.045454545454547</v>
      </c>
      <c r="Q23" s="17"/>
      <c r="R23" s="42"/>
      <c r="S23" s="39"/>
      <c r="T23" s="40"/>
    </row>
    <row r="24" spans="1:20" ht="31.5" x14ac:dyDescent="0.25">
      <c r="A24" s="150">
        <v>20</v>
      </c>
      <c r="B24" s="50" t="s">
        <v>255</v>
      </c>
      <c r="C24" s="118"/>
      <c r="D24" s="54" t="s">
        <v>251</v>
      </c>
      <c r="E24" s="85">
        <v>7</v>
      </c>
      <c r="F24" s="52" t="s">
        <v>252</v>
      </c>
      <c r="G24" s="85">
        <v>28</v>
      </c>
      <c r="H24" s="41"/>
      <c r="I24" s="85">
        <v>8</v>
      </c>
      <c r="J24" s="41"/>
      <c r="K24" s="85">
        <v>0.24</v>
      </c>
      <c r="L24" s="41">
        <f>IF(K24&lt;&gt;"",INT(K24)*60+(K24-INT(K24))*100,"")</f>
        <v>24</v>
      </c>
      <c r="M24" s="24">
        <f>IF(G24&lt;&gt;"",(30*G24)/MAX(G$5:G$253),"0")</f>
        <v>28</v>
      </c>
      <c r="N24" s="24">
        <f>IF(I24&lt;&gt;"",IF(I24=0,0,(10*I24)/MAX(I$5:I$253)),"0")</f>
        <v>8</v>
      </c>
      <c r="O24" s="24">
        <f>IF(L24&lt;&gt;"",60/(MAX(L$5:L$260)-SMALL(L$5:L$260,COUNTIF(L$5:L$260,"&lt;=0")+1))*(MAX(L$5:L$260)-L24),"0")</f>
        <v>56.727272727272727</v>
      </c>
      <c r="P24" s="24">
        <f>M24+N24+O24</f>
        <v>92.72727272727272</v>
      </c>
      <c r="Q24" s="17"/>
      <c r="R24" s="42"/>
      <c r="S24" s="39"/>
      <c r="T24" s="40"/>
    </row>
    <row r="25" spans="1:20" ht="31.5" x14ac:dyDescent="0.25">
      <c r="A25" s="150">
        <v>21</v>
      </c>
      <c r="B25" s="57" t="s">
        <v>1308</v>
      </c>
      <c r="C25" s="118"/>
      <c r="D25" s="54" t="s">
        <v>1288</v>
      </c>
      <c r="E25" s="85">
        <v>7</v>
      </c>
      <c r="F25" s="52" t="s">
        <v>1289</v>
      </c>
      <c r="G25" s="85">
        <v>27</v>
      </c>
      <c r="H25" s="13"/>
      <c r="I25" s="85">
        <v>9</v>
      </c>
      <c r="J25" s="13"/>
      <c r="K25" s="85">
        <v>0.25</v>
      </c>
      <c r="L25" s="41">
        <f>IF(K25&lt;&gt;"",INT(K25)*60+(K25-INT(K25))*100,"")</f>
        <v>25</v>
      </c>
      <c r="M25" s="24">
        <f>IF(G25&lt;&gt;"",(30*G25)/MAX(G$5:G$253),"0")</f>
        <v>27</v>
      </c>
      <c r="N25" s="24">
        <f>IF(I25&lt;&gt;"",IF(I25=0,0,(10*I25)/MAX(I$5:I$253)),"0")</f>
        <v>9</v>
      </c>
      <c r="O25" s="24">
        <f>IF(L25&lt;&gt;"",60/(MAX(L$5:L$260)-SMALL(L$5:L$260,COUNTIF(L$5:L$260,"&lt;=0")+1))*(MAX(L$5:L$260)-L25),"0")</f>
        <v>56.363636363636367</v>
      </c>
      <c r="P25" s="24">
        <f>M25+N25+O25</f>
        <v>92.363636363636374</v>
      </c>
      <c r="Q25" s="17"/>
      <c r="R25" s="42"/>
      <c r="S25" s="39"/>
      <c r="T25" s="40"/>
    </row>
    <row r="26" spans="1:20" ht="40.5" customHeight="1" x14ac:dyDescent="0.25">
      <c r="A26" s="150">
        <v>22</v>
      </c>
      <c r="B26" s="52" t="s">
        <v>970</v>
      </c>
      <c r="C26" s="118"/>
      <c r="D26" s="54" t="s">
        <v>944</v>
      </c>
      <c r="E26" s="85">
        <v>8</v>
      </c>
      <c r="F26" s="52" t="s">
        <v>913</v>
      </c>
      <c r="G26" s="85">
        <v>29</v>
      </c>
      <c r="H26" s="13"/>
      <c r="I26" s="85">
        <v>9.5</v>
      </c>
      <c r="J26" s="13"/>
      <c r="K26" s="85">
        <v>0.32</v>
      </c>
      <c r="L26" s="41">
        <f>IF(K26&lt;&gt;"",INT(K26)*60+(K26-INT(K26))*100,"")</f>
        <v>32</v>
      </c>
      <c r="M26" s="24">
        <f>IF(G26&lt;&gt;"",(30*G26)/MAX(G$5:G$253),"0")</f>
        <v>29</v>
      </c>
      <c r="N26" s="24">
        <f>IF(I26&lt;&gt;"",IF(I26=0,0,(10*I26)/MAX(I$5:I$253)),"0")</f>
        <v>9.5</v>
      </c>
      <c r="O26" s="24">
        <f>IF(L26&lt;&gt;"",60/(MAX(L$5:L$260)-SMALL(L$5:L$260,COUNTIF(L$5:L$260,"&lt;=0")+1))*(MAX(L$5:L$260)-L26),"0")</f>
        <v>53.81818181818182</v>
      </c>
      <c r="P26" s="24">
        <f>M26+N26+O26</f>
        <v>92.318181818181813</v>
      </c>
      <c r="Q26" s="17"/>
      <c r="R26" s="42"/>
      <c r="S26" s="39"/>
      <c r="T26" s="40"/>
    </row>
    <row r="27" spans="1:20" ht="31.5" x14ac:dyDescent="0.25">
      <c r="A27" s="150">
        <v>23</v>
      </c>
      <c r="B27" s="50" t="s">
        <v>876</v>
      </c>
      <c r="C27" s="154"/>
      <c r="D27" s="155" t="s">
        <v>861</v>
      </c>
      <c r="E27" s="85">
        <v>7</v>
      </c>
      <c r="F27" s="52" t="s">
        <v>874</v>
      </c>
      <c r="G27" s="85">
        <v>26</v>
      </c>
      <c r="H27" s="13"/>
      <c r="I27" s="85">
        <v>9.1999999999999993</v>
      </c>
      <c r="J27" s="13"/>
      <c r="K27" s="85">
        <v>0.23</v>
      </c>
      <c r="L27" s="41">
        <f>IF(K27&lt;&gt;"",INT(K27)*60+(K27-INT(K27))*100,"")</f>
        <v>23</v>
      </c>
      <c r="M27" s="24">
        <f>IF(G27&lt;&gt;"",(30*G27)/MAX(G$5:G$253),"0")</f>
        <v>26</v>
      </c>
      <c r="N27" s="24">
        <f>IF(I27&lt;&gt;"",IF(I27=0,0,(10*I27)/MAX(I$5:I$253)),"0")</f>
        <v>9.1999999999999993</v>
      </c>
      <c r="O27" s="24">
        <f>IF(L27&lt;&gt;"",60/(MAX(L$5:L$260)-SMALL(L$5:L$260,COUNTIF(L$5:L$260,"&lt;=0")+1))*(MAX(L$5:L$260)-L27),"0")</f>
        <v>57.090909090909093</v>
      </c>
      <c r="P27" s="24">
        <f>M27+N27+O27</f>
        <v>92.290909090909096</v>
      </c>
      <c r="Q27" s="17"/>
      <c r="R27" s="42"/>
      <c r="S27" s="39"/>
      <c r="T27" s="40"/>
    </row>
    <row r="28" spans="1:20" ht="31.5" x14ac:dyDescent="0.25">
      <c r="A28" s="126">
        <v>24</v>
      </c>
      <c r="B28" s="52" t="s">
        <v>173</v>
      </c>
      <c r="C28" s="58"/>
      <c r="D28" s="54" t="s">
        <v>139</v>
      </c>
      <c r="E28" s="85">
        <v>7</v>
      </c>
      <c r="F28" s="52" t="s">
        <v>151</v>
      </c>
      <c r="G28" s="85">
        <v>28</v>
      </c>
      <c r="H28" s="41"/>
      <c r="I28" s="85">
        <v>9.8000000000000007</v>
      </c>
      <c r="J28" s="41"/>
      <c r="K28" s="85">
        <v>0.31</v>
      </c>
      <c r="L28" s="41">
        <f>IF(K28&lt;&gt;"",INT(K28)*60+(K28-INT(K28))*100,"")</f>
        <v>31</v>
      </c>
      <c r="M28" s="24">
        <f>IF(G28&lt;&gt;"",(30*G28)/MAX(G$5:G$253),"0")</f>
        <v>28</v>
      </c>
      <c r="N28" s="24">
        <f>IF(I28&lt;&gt;"",IF(I28=0,0,(10*I28)/MAX(I$5:I$253)),"0")</f>
        <v>9.8000000000000007</v>
      </c>
      <c r="O28" s="24">
        <f>IF(L28&lt;&gt;"",60/(MAX(L$5:L$260)-SMALL(L$5:L$260,COUNTIF(L$5:L$260,"&lt;=0")+1))*(MAX(L$5:L$260)-L28),"0")</f>
        <v>54.18181818181818</v>
      </c>
      <c r="P28" s="24">
        <f>M28+N28+O28</f>
        <v>91.98181818181817</v>
      </c>
      <c r="Q28" s="17"/>
      <c r="R28" s="42"/>
      <c r="S28" s="39"/>
      <c r="T28" s="40"/>
    </row>
    <row r="29" spans="1:20" s="18" customFormat="1" ht="31.5" x14ac:dyDescent="0.25">
      <c r="A29" s="126">
        <v>25</v>
      </c>
      <c r="B29" s="57" t="s">
        <v>350</v>
      </c>
      <c r="C29" s="45"/>
      <c r="D29" s="54" t="s">
        <v>338</v>
      </c>
      <c r="E29" s="85">
        <v>8</v>
      </c>
      <c r="F29" s="52" t="s">
        <v>346</v>
      </c>
      <c r="G29" s="85">
        <v>27</v>
      </c>
      <c r="H29" s="41"/>
      <c r="I29" s="41">
        <v>10</v>
      </c>
      <c r="J29" s="41"/>
      <c r="K29" s="41">
        <v>0.3</v>
      </c>
      <c r="L29" s="41">
        <f>IF(K29&lt;&gt;"",INT(K29)*60+(K29-INT(K29))*100,"")</f>
        <v>30</v>
      </c>
      <c r="M29" s="24">
        <f>IF(G29&lt;&gt;"",(30*G29)/MAX(G$5:G$253),"0")</f>
        <v>27</v>
      </c>
      <c r="N29" s="24">
        <f>IF(I29&lt;&gt;"",IF(I29=0,0,(10*I29)/MAX(I$5:I$253)),"0")</f>
        <v>10</v>
      </c>
      <c r="O29" s="24">
        <f>IF(L29&lt;&gt;"",60/(MAX(L$5:L$260)-SMALL(L$5:L$260,COUNTIF(L$5:L$260,"&lt;=0")+1))*(MAX(L$5:L$260)-L29),"0")</f>
        <v>54.545454545454547</v>
      </c>
      <c r="P29" s="24">
        <f>M29+N29+O29</f>
        <v>91.545454545454547</v>
      </c>
      <c r="Q29" s="17"/>
      <c r="R29" s="42"/>
      <c r="S29" s="39"/>
      <c r="T29" s="40"/>
    </row>
    <row r="30" spans="1:20" s="18" customFormat="1" ht="32.25" customHeight="1" x14ac:dyDescent="0.25">
      <c r="A30" s="150">
        <v>26</v>
      </c>
      <c r="B30" s="52" t="s">
        <v>1247</v>
      </c>
      <c r="C30" s="71"/>
      <c r="D30" s="54" t="s">
        <v>1217</v>
      </c>
      <c r="E30" s="85">
        <v>7</v>
      </c>
      <c r="F30" s="52" t="s">
        <v>1220</v>
      </c>
      <c r="G30" s="46">
        <v>30</v>
      </c>
      <c r="H30" s="1"/>
      <c r="I30" s="46">
        <v>10</v>
      </c>
      <c r="J30" s="1"/>
      <c r="K30" s="46">
        <v>0.4</v>
      </c>
      <c r="L30" s="41">
        <f>IF(K30&lt;&gt;"",INT(K30)*60+(K30-INT(K30))*100,"")</f>
        <v>40</v>
      </c>
      <c r="M30" s="24">
        <f>IF(G30&lt;&gt;"",(30*G30)/MAX(G$5:G$253),"0")</f>
        <v>30</v>
      </c>
      <c r="N30" s="24">
        <f>IF(I30&lt;&gt;"",IF(I30=0,0,(10*I30)/MAX(I$5:I$253)),"0")</f>
        <v>10</v>
      </c>
      <c r="O30" s="24">
        <f>IF(L30&lt;&gt;"",60/(MAX(L$5:L$260)-SMALL(L$5:L$260,COUNTIF(L$5:L$260,"&lt;=0")+1))*(MAX(L$5:L$260)-L30),"0")</f>
        <v>50.909090909090914</v>
      </c>
      <c r="P30" s="24">
        <f>M30+N30+O30</f>
        <v>90.909090909090907</v>
      </c>
      <c r="Q30" s="17"/>
      <c r="R30" s="42"/>
      <c r="S30" s="39"/>
      <c r="T30" s="40"/>
    </row>
    <row r="31" spans="1:20" s="18" customFormat="1" ht="36.75" customHeight="1" x14ac:dyDescent="0.25">
      <c r="A31" s="150">
        <v>27</v>
      </c>
      <c r="B31" s="50" t="s">
        <v>881</v>
      </c>
      <c r="C31" s="102"/>
      <c r="D31" s="155" t="s">
        <v>861</v>
      </c>
      <c r="E31" s="85">
        <v>8</v>
      </c>
      <c r="F31" s="52" t="s">
        <v>874</v>
      </c>
      <c r="G31" s="85">
        <v>25</v>
      </c>
      <c r="H31" s="13"/>
      <c r="I31" s="85">
        <v>9.5</v>
      </c>
      <c r="J31" s="13"/>
      <c r="K31" s="85">
        <v>0.25</v>
      </c>
      <c r="L31" s="41">
        <f>IF(K31&lt;&gt;"",INT(K31)*60+(K31-INT(K31))*100,"")</f>
        <v>25</v>
      </c>
      <c r="M31" s="24">
        <f>IF(G31&lt;&gt;"",(30*G31)/MAX(G$5:G$253),"0")</f>
        <v>25</v>
      </c>
      <c r="N31" s="24">
        <f>IF(I31&lt;&gt;"",IF(I31=0,0,(10*I31)/MAX(I$5:I$253)),"0")</f>
        <v>9.5</v>
      </c>
      <c r="O31" s="24">
        <f>IF(L31&lt;&gt;"",60/(MAX(L$5:L$260)-SMALL(L$5:L$260,COUNTIF(L$5:L$260,"&lt;=0")+1))*(MAX(L$5:L$260)-L31),"0")</f>
        <v>56.363636363636367</v>
      </c>
      <c r="P31" s="24">
        <f>M31+N31+O31</f>
        <v>90.863636363636374</v>
      </c>
      <c r="Q31" s="17"/>
      <c r="R31" s="42"/>
      <c r="S31" s="39"/>
      <c r="T31" s="40"/>
    </row>
    <row r="32" spans="1:20" ht="31.5" x14ac:dyDescent="0.25">
      <c r="A32" s="150">
        <v>28</v>
      </c>
      <c r="B32" s="48" t="s">
        <v>735</v>
      </c>
      <c r="C32" s="45"/>
      <c r="D32" s="54" t="s">
        <v>671</v>
      </c>
      <c r="E32" s="85">
        <v>7</v>
      </c>
      <c r="F32" s="52" t="s">
        <v>708</v>
      </c>
      <c r="G32" s="85">
        <v>26</v>
      </c>
      <c r="H32" s="13"/>
      <c r="I32" s="85">
        <v>7</v>
      </c>
      <c r="J32" s="13"/>
      <c r="K32" s="85">
        <v>0.21</v>
      </c>
      <c r="L32" s="41">
        <f>IF(K32&lt;&gt;"",INT(K32)*60+(K32-INT(K32))*100,"")</f>
        <v>21</v>
      </c>
      <c r="M32" s="24">
        <f>IF(G32&lt;&gt;"",(30*G32)/MAX(G$5:G$253),"0")</f>
        <v>26</v>
      </c>
      <c r="N32" s="24">
        <f>IF(I32&lt;&gt;"",IF(I32=0,0,(10*I32)/MAX(I$5:I$253)),"0")</f>
        <v>7</v>
      </c>
      <c r="O32" s="24">
        <f>IF(L32&lt;&gt;"",60/(MAX(L$5:L$260)-SMALL(L$5:L$260,COUNTIF(L$5:L$260,"&lt;=0")+1))*(MAX(L$5:L$260)-L32),"0")</f>
        <v>57.81818181818182</v>
      </c>
      <c r="P32" s="24">
        <f>M32+N32+O32</f>
        <v>90.818181818181813</v>
      </c>
      <c r="Q32" s="17"/>
      <c r="R32" s="42"/>
      <c r="S32" s="39"/>
      <c r="T32" s="40"/>
    </row>
    <row r="33" spans="1:20" ht="31.5" x14ac:dyDescent="0.25">
      <c r="A33" s="150">
        <v>29</v>
      </c>
      <c r="B33" s="65" t="s">
        <v>1142</v>
      </c>
      <c r="C33" s="43"/>
      <c r="D33" s="65" t="s">
        <v>1043</v>
      </c>
      <c r="E33" s="67">
        <v>8</v>
      </c>
      <c r="F33" s="65" t="s">
        <v>1071</v>
      </c>
      <c r="G33" s="85">
        <v>27</v>
      </c>
      <c r="H33" s="13"/>
      <c r="I33" s="85">
        <v>10</v>
      </c>
      <c r="J33" s="13"/>
      <c r="K33" s="85">
        <v>0.32</v>
      </c>
      <c r="L33" s="41">
        <f>IF(K33&lt;&gt;"",INT(K33)*60+(K33-INT(K33))*100,"")</f>
        <v>32</v>
      </c>
      <c r="M33" s="24">
        <f>IF(G33&lt;&gt;"",(30*G33)/MAX(G$5:G$253),"0")</f>
        <v>27</v>
      </c>
      <c r="N33" s="24">
        <f>IF(I33&lt;&gt;"",IF(I33=0,0,(10*I33)/MAX(I$5:I$253)),"0")</f>
        <v>10</v>
      </c>
      <c r="O33" s="24">
        <f>IF(L33&lt;&gt;"",60/(MAX(L$5:L$260)-SMALL(L$5:L$260,COUNTIF(L$5:L$260,"&lt;=0")+1))*(MAX(L$5:L$260)-L33),"0")</f>
        <v>53.81818181818182</v>
      </c>
      <c r="P33" s="24">
        <f>M33+N33+O33</f>
        <v>90.818181818181813</v>
      </c>
      <c r="Q33" s="17"/>
      <c r="R33" s="42"/>
      <c r="S33" s="39"/>
      <c r="T33" s="40"/>
    </row>
    <row r="34" spans="1:20" s="18" customFormat="1" ht="31.5" x14ac:dyDescent="0.25">
      <c r="A34" s="150">
        <v>30</v>
      </c>
      <c r="B34" s="48" t="s">
        <v>733</v>
      </c>
      <c r="C34" s="48"/>
      <c r="D34" s="52" t="s">
        <v>671</v>
      </c>
      <c r="E34" s="85">
        <v>7</v>
      </c>
      <c r="F34" s="52" t="s">
        <v>708</v>
      </c>
      <c r="G34" s="85">
        <v>26</v>
      </c>
      <c r="H34" s="13"/>
      <c r="I34" s="85">
        <v>8</v>
      </c>
      <c r="J34" s="13"/>
      <c r="K34" s="85">
        <v>0.24</v>
      </c>
      <c r="L34" s="41">
        <f>IF(K34&lt;&gt;"",INT(K34)*60+(K34-INT(K34))*100,"")</f>
        <v>24</v>
      </c>
      <c r="M34" s="24">
        <f>IF(G34&lt;&gt;"",(30*G34)/MAX(G$5:G$253),"0")</f>
        <v>26</v>
      </c>
      <c r="N34" s="24">
        <f>IF(I34&lt;&gt;"",IF(I34=0,0,(10*I34)/MAX(I$5:I$253)),"0")</f>
        <v>8</v>
      </c>
      <c r="O34" s="24">
        <f>IF(L34&lt;&gt;"",60/(MAX(L$5:L$260)-SMALL(L$5:L$260,COUNTIF(L$5:L$260,"&lt;=0")+1))*(MAX(L$5:L$260)-L34),"0")</f>
        <v>56.727272727272727</v>
      </c>
      <c r="P34" s="24">
        <f>M34+N34+O34</f>
        <v>90.72727272727272</v>
      </c>
      <c r="Q34" s="17"/>
      <c r="R34" s="42"/>
      <c r="S34" s="39"/>
      <c r="T34" s="40"/>
    </row>
    <row r="35" spans="1:20" ht="31.5" x14ac:dyDescent="0.25">
      <c r="A35" s="150">
        <v>31</v>
      </c>
      <c r="B35" s="50" t="s">
        <v>836</v>
      </c>
      <c r="C35" s="48"/>
      <c r="D35" s="52" t="s">
        <v>826</v>
      </c>
      <c r="E35" s="85">
        <v>7</v>
      </c>
      <c r="F35" s="52" t="s">
        <v>833</v>
      </c>
      <c r="G35" s="85">
        <v>25</v>
      </c>
      <c r="H35" s="13"/>
      <c r="I35" s="85">
        <v>9.3000000000000007</v>
      </c>
      <c r="J35" s="13"/>
      <c r="K35" s="85">
        <v>0.25</v>
      </c>
      <c r="L35" s="41">
        <f>IF(K35&lt;&gt;"",INT(K35)*60+(K35-INT(K35))*100,"")</f>
        <v>25</v>
      </c>
      <c r="M35" s="24">
        <f>IF(G35&lt;&gt;"",(30*G35)/MAX(G$5:G$253),"0")</f>
        <v>25</v>
      </c>
      <c r="N35" s="24">
        <f>IF(I35&lt;&gt;"",IF(I35=0,0,(10*I35)/MAX(I$5:I$253)),"0")</f>
        <v>9.3000000000000007</v>
      </c>
      <c r="O35" s="24">
        <f>IF(L35&lt;&gt;"",60/(MAX(L$5:L$260)-SMALL(L$5:L$260,COUNTIF(L$5:L$260,"&lt;=0")+1))*(MAX(L$5:L$260)-L35),"0")</f>
        <v>56.363636363636367</v>
      </c>
      <c r="P35" s="24">
        <f>M35+N35+O35</f>
        <v>90.663636363636357</v>
      </c>
      <c r="Q35" s="17"/>
      <c r="R35" s="42"/>
      <c r="S35" s="39"/>
      <c r="T35" s="40"/>
    </row>
    <row r="36" spans="1:20" ht="31.5" x14ac:dyDescent="0.25">
      <c r="A36" s="150">
        <v>32</v>
      </c>
      <c r="B36" s="52" t="s">
        <v>1245</v>
      </c>
      <c r="C36" s="71"/>
      <c r="D36" s="52" t="s">
        <v>1217</v>
      </c>
      <c r="E36" s="85">
        <v>7</v>
      </c>
      <c r="F36" s="52" t="s">
        <v>1220</v>
      </c>
      <c r="G36" s="46">
        <v>25</v>
      </c>
      <c r="H36" s="1"/>
      <c r="I36" s="46">
        <v>8.5</v>
      </c>
      <c r="J36" s="1"/>
      <c r="K36" s="46">
        <v>0.23</v>
      </c>
      <c r="L36" s="41">
        <f>IF(K36&lt;&gt;"",INT(K36)*60+(K36-INT(K36))*100,"")</f>
        <v>23</v>
      </c>
      <c r="M36" s="24">
        <f>IF(G36&lt;&gt;"",(30*G36)/MAX(G$5:G$253),"0")</f>
        <v>25</v>
      </c>
      <c r="N36" s="24">
        <f>IF(I36&lt;&gt;"",IF(I36=0,0,(10*I36)/MAX(I$5:I$253)),"0")</f>
        <v>8.5</v>
      </c>
      <c r="O36" s="24">
        <f>IF(L36&lt;&gt;"",60/(MAX(L$5:L$260)-SMALL(L$5:L$260,COUNTIF(L$5:L$260,"&lt;=0")+1))*(MAX(L$5:L$260)-L36),"0")</f>
        <v>57.090909090909093</v>
      </c>
      <c r="P36" s="24">
        <f>M36+N36+O36</f>
        <v>90.590909090909093</v>
      </c>
      <c r="Q36" s="17"/>
      <c r="R36" s="42"/>
      <c r="S36" s="39"/>
      <c r="T36" s="40"/>
    </row>
    <row r="37" spans="1:20" ht="31.5" x14ac:dyDescent="0.25">
      <c r="A37" s="150">
        <v>33</v>
      </c>
      <c r="B37" s="52" t="s">
        <v>835</v>
      </c>
      <c r="C37" s="45"/>
      <c r="D37" s="52" t="s">
        <v>826</v>
      </c>
      <c r="E37" s="85">
        <v>7</v>
      </c>
      <c r="F37" s="52" t="s">
        <v>833</v>
      </c>
      <c r="G37" s="85">
        <v>26</v>
      </c>
      <c r="H37" s="13"/>
      <c r="I37" s="85">
        <v>8.5</v>
      </c>
      <c r="J37" s="13"/>
      <c r="K37" s="85">
        <v>0.26</v>
      </c>
      <c r="L37" s="41">
        <f>IF(K37&lt;&gt;"",INT(K37)*60+(K37-INT(K37))*100,"")</f>
        <v>26</v>
      </c>
      <c r="M37" s="24">
        <f>IF(G37&lt;&gt;"",(30*G37)/MAX(G$5:G$253),"0")</f>
        <v>26</v>
      </c>
      <c r="N37" s="24">
        <f>IF(I37&lt;&gt;"",IF(I37=0,0,(10*I37)/MAX(I$5:I$253)),"0")</f>
        <v>8.5</v>
      </c>
      <c r="O37" s="24">
        <f>IF(L37&lt;&gt;"",60/(MAX(L$5:L$260)-SMALL(L$5:L$260,COUNTIF(L$5:L$260,"&lt;=0")+1))*(MAX(L$5:L$260)-L37),"0")</f>
        <v>56</v>
      </c>
      <c r="P37" s="24">
        <f>M37+N37+O37</f>
        <v>90.5</v>
      </c>
      <c r="Q37" s="17"/>
      <c r="R37" s="42"/>
      <c r="S37" s="39"/>
      <c r="T37" s="40"/>
    </row>
    <row r="38" spans="1:20" ht="31.5" x14ac:dyDescent="0.25">
      <c r="A38" s="150">
        <v>34</v>
      </c>
      <c r="B38" s="52" t="s">
        <v>1246</v>
      </c>
      <c r="C38" s="71"/>
      <c r="D38" s="52" t="s">
        <v>1217</v>
      </c>
      <c r="E38" s="85">
        <v>7</v>
      </c>
      <c r="F38" s="52" t="s">
        <v>1220</v>
      </c>
      <c r="G38" s="46">
        <v>28</v>
      </c>
      <c r="H38" s="1"/>
      <c r="I38" s="46">
        <v>9</v>
      </c>
      <c r="J38" s="1"/>
      <c r="K38" s="46">
        <v>0.33</v>
      </c>
      <c r="L38" s="41">
        <f>IF(K38&lt;&gt;"",INT(K38)*60+(K38-INT(K38))*100,"")</f>
        <v>33</v>
      </c>
      <c r="M38" s="24">
        <f>IF(G38&lt;&gt;"",(30*G38)/MAX(G$5:G$253),"0")</f>
        <v>28</v>
      </c>
      <c r="N38" s="24">
        <f>IF(I38&lt;&gt;"",IF(I38=0,0,(10*I38)/MAX(I$5:I$253)),"0")</f>
        <v>9</v>
      </c>
      <c r="O38" s="24">
        <f>IF(L38&lt;&gt;"",60/(MAX(L$5:L$260)-SMALL(L$5:L$260,COUNTIF(L$5:L$260,"&lt;=0")+1))*(MAX(L$5:L$260)-L38),"0")</f>
        <v>53.454545454545453</v>
      </c>
      <c r="P38" s="24">
        <f>M38+N38+O38</f>
        <v>90.454545454545453</v>
      </c>
      <c r="Q38" s="17"/>
      <c r="R38" s="42"/>
      <c r="S38" s="39"/>
      <c r="T38" s="40"/>
    </row>
    <row r="39" spans="1:20" ht="31.5" x14ac:dyDescent="0.25">
      <c r="A39" s="126">
        <v>35</v>
      </c>
      <c r="B39" s="50" t="s">
        <v>315</v>
      </c>
      <c r="C39" s="45"/>
      <c r="D39" s="52" t="s">
        <v>296</v>
      </c>
      <c r="E39" s="85">
        <v>8</v>
      </c>
      <c r="F39" s="52" t="s">
        <v>312</v>
      </c>
      <c r="G39" s="85">
        <v>29</v>
      </c>
      <c r="H39" s="41"/>
      <c r="I39" s="85">
        <v>10</v>
      </c>
      <c r="J39" s="41"/>
      <c r="K39" s="41">
        <v>0.39</v>
      </c>
      <c r="L39" s="41">
        <f>IF(K39&lt;&gt;"",INT(K39)*60+(K39-INT(K39))*100,"")</f>
        <v>39</v>
      </c>
      <c r="M39" s="24">
        <f>IF(G39&lt;&gt;"",(30*G39)/MAX(G$5:G$253),"0")</f>
        <v>29</v>
      </c>
      <c r="N39" s="24">
        <f>IF(I39&lt;&gt;"",IF(I39=0,0,(10*I39)/MAX(I$5:I$253)),"0")</f>
        <v>10</v>
      </c>
      <c r="O39" s="24">
        <f>IF(L39&lt;&gt;"",60/(MAX(L$5:L$260)-SMALL(L$5:L$260,COUNTIF(L$5:L$260,"&lt;=0")+1))*(MAX(L$5:L$260)-L39),"0")</f>
        <v>51.272727272727273</v>
      </c>
      <c r="P39" s="24">
        <f>M39+N39+O39</f>
        <v>90.27272727272728</v>
      </c>
      <c r="Q39" s="17"/>
      <c r="R39" s="42"/>
      <c r="S39" s="39"/>
      <c r="T39" s="40"/>
    </row>
    <row r="40" spans="1:20" ht="31.5" x14ac:dyDescent="0.25">
      <c r="A40" s="150">
        <v>36</v>
      </c>
      <c r="B40" s="57" t="s">
        <v>965</v>
      </c>
      <c r="C40" s="45"/>
      <c r="D40" s="52" t="s">
        <v>944</v>
      </c>
      <c r="E40" s="85">
        <v>8</v>
      </c>
      <c r="F40" s="52" t="s">
        <v>913</v>
      </c>
      <c r="G40" s="85">
        <v>24</v>
      </c>
      <c r="H40" s="13"/>
      <c r="I40" s="85">
        <v>9.5</v>
      </c>
      <c r="J40" s="13"/>
      <c r="K40" s="85">
        <v>0.24</v>
      </c>
      <c r="L40" s="41">
        <f>IF(K40&lt;&gt;"",INT(K40)*60+(K40-INT(K40))*100,"")</f>
        <v>24</v>
      </c>
      <c r="M40" s="24">
        <f>IF(G40&lt;&gt;"",(30*G40)/MAX(G$5:G$253),"0")</f>
        <v>24</v>
      </c>
      <c r="N40" s="24">
        <f>IF(I40&lt;&gt;"",IF(I40=0,0,(10*I40)/MAX(I$5:I$253)),"0")</f>
        <v>9.5</v>
      </c>
      <c r="O40" s="24">
        <f>IF(L40&lt;&gt;"",60/(MAX(L$5:L$260)-SMALL(L$5:L$260,COUNTIF(L$5:L$260,"&lt;=0")+1))*(MAX(L$5:L$260)-L40),"0")</f>
        <v>56.727272727272727</v>
      </c>
      <c r="P40" s="24">
        <f>M40+N40+O40</f>
        <v>90.22727272727272</v>
      </c>
      <c r="Q40" s="17"/>
      <c r="R40" s="42"/>
      <c r="S40" s="39"/>
      <c r="T40" s="40"/>
    </row>
    <row r="41" spans="1:20" ht="31.5" x14ac:dyDescent="0.25">
      <c r="A41" s="150">
        <v>37</v>
      </c>
      <c r="B41" s="65" t="s">
        <v>1133</v>
      </c>
      <c r="C41" s="43"/>
      <c r="D41" s="65" t="s">
        <v>1043</v>
      </c>
      <c r="E41" s="67">
        <v>7</v>
      </c>
      <c r="F41" s="65" t="s">
        <v>1071</v>
      </c>
      <c r="G41" s="85">
        <v>24</v>
      </c>
      <c r="H41" s="13"/>
      <c r="I41" s="85">
        <v>10</v>
      </c>
      <c r="J41" s="13"/>
      <c r="K41" s="85">
        <v>0.26</v>
      </c>
      <c r="L41" s="41">
        <f>IF(K41&lt;&gt;"",INT(K41)*60+(K41-INT(K41))*100,"")</f>
        <v>26</v>
      </c>
      <c r="M41" s="24">
        <f>IF(G41&lt;&gt;"",(30*G41)/MAX(G$5:G$253),"0")</f>
        <v>24</v>
      </c>
      <c r="N41" s="24">
        <f>IF(I41&lt;&gt;"",IF(I41=0,0,(10*I41)/MAX(I$5:I$253)),"0")</f>
        <v>10</v>
      </c>
      <c r="O41" s="24">
        <f>IF(L41&lt;&gt;"",60/(MAX(L$5:L$260)-SMALL(L$5:L$260,COUNTIF(L$5:L$260,"&lt;=0")+1))*(MAX(L$5:L$260)-L41),"0")</f>
        <v>56</v>
      </c>
      <c r="P41" s="24">
        <f>M41+N41+O41</f>
        <v>90</v>
      </c>
      <c r="Q41" s="17"/>
      <c r="R41" s="42"/>
      <c r="S41" s="39"/>
      <c r="T41" s="40"/>
    </row>
    <row r="42" spans="1:20" ht="31.5" x14ac:dyDescent="0.25">
      <c r="A42" s="150">
        <v>38</v>
      </c>
      <c r="B42" s="65" t="s">
        <v>1138</v>
      </c>
      <c r="C42" s="43"/>
      <c r="D42" s="65" t="s">
        <v>1043</v>
      </c>
      <c r="E42" s="67">
        <v>8</v>
      </c>
      <c r="F42" s="65" t="s">
        <v>1063</v>
      </c>
      <c r="G42" s="85">
        <v>22</v>
      </c>
      <c r="H42" s="13"/>
      <c r="I42" s="85">
        <v>10</v>
      </c>
      <c r="J42" s="13"/>
      <c r="K42" s="85">
        <v>0.21</v>
      </c>
      <c r="L42" s="41">
        <f>IF(K42&lt;&gt;"",INT(K42)*60+(K42-INT(K42))*100,"")</f>
        <v>21</v>
      </c>
      <c r="M42" s="24">
        <f>IF(G42&lt;&gt;"",(30*G42)/MAX(G$5:G$253),"0")</f>
        <v>22</v>
      </c>
      <c r="N42" s="24">
        <f>IF(I42&lt;&gt;"",IF(I42=0,0,(10*I42)/MAX(I$5:I$253)),"0")</f>
        <v>10</v>
      </c>
      <c r="O42" s="24">
        <f>IF(L42&lt;&gt;"",60/(MAX(L$5:L$260)-SMALL(L$5:L$260,COUNTIF(L$5:L$260,"&lt;=0")+1))*(MAX(L$5:L$260)-L42),"0")</f>
        <v>57.81818181818182</v>
      </c>
      <c r="P42" s="24">
        <f>M42+N42+O42</f>
        <v>89.818181818181813</v>
      </c>
      <c r="Q42" s="17"/>
      <c r="R42" s="42"/>
      <c r="S42" s="39"/>
      <c r="T42" s="40"/>
    </row>
    <row r="43" spans="1:20" ht="31.5" x14ac:dyDescent="0.25">
      <c r="A43" s="150">
        <v>39</v>
      </c>
      <c r="B43" s="65" t="s">
        <v>1135</v>
      </c>
      <c r="C43" s="43"/>
      <c r="D43" s="65" t="s">
        <v>1043</v>
      </c>
      <c r="E43" s="67">
        <v>7</v>
      </c>
      <c r="F43" s="65" t="s">
        <v>1113</v>
      </c>
      <c r="G43" s="85">
        <v>23</v>
      </c>
      <c r="H43" s="13"/>
      <c r="I43" s="85">
        <v>10</v>
      </c>
      <c r="J43" s="13"/>
      <c r="K43" s="85">
        <v>0.24</v>
      </c>
      <c r="L43" s="41">
        <f>IF(K43&lt;&gt;"",INT(K43)*60+(K43-INT(K43))*100,"")</f>
        <v>24</v>
      </c>
      <c r="M43" s="24">
        <f>IF(G43&lt;&gt;"",(30*G43)/MAX(G$5:G$253),"0")</f>
        <v>23</v>
      </c>
      <c r="N43" s="24">
        <f>IF(I43&lt;&gt;"",IF(I43=0,0,(10*I43)/MAX(I$5:I$253)),"0")</f>
        <v>10</v>
      </c>
      <c r="O43" s="24">
        <f>IF(L43&lt;&gt;"",60/(MAX(L$5:L$260)-SMALL(L$5:L$260,COUNTIF(L$5:L$260,"&lt;=0")+1))*(MAX(L$5:L$260)-L43),"0")</f>
        <v>56.727272727272727</v>
      </c>
      <c r="P43" s="24">
        <f>M43+N43+O43</f>
        <v>89.72727272727272</v>
      </c>
      <c r="Q43" s="17"/>
      <c r="R43" s="42"/>
      <c r="S43" s="39"/>
      <c r="T43" s="40"/>
    </row>
    <row r="44" spans="1:20" ht="31.5" x14ac:dyDescent="0.25">
      <c r="A44" s="150">
        <v>40</v>
      </c>
      <c r="B44" s="52" t="s">
        <v>1186</v>
      </c>
      <c r="C44" s="56"/>
      <c r="D44" s="52" t="s">
        <v>1171</v>
      </c>
      <c r="E44" s="85">
        <v>7</v>
      </c>
      <c r="F44" s="52" t="s">
        <v>1187</v>
      </c>
      <c r="G44" s="85">
        <v>28</v>
      </c>
      <c r="H44" s="13"/>
      <c r="I44" s="85">
        <v>8.6</v>
      </c>
      <c r="J44" s="13"/>
      <c r="K44" s="85">
        <v>0.35</v>
      </c>
      <c r="L44" s="41">
        <f>IF(K44&lt;&gt;"",INT(K44)*60+(K44-INT(K44))*100,"")</f>
        <v>35</v>
      </c>
      <c r="M44" s="24">
        <f>IF(G44&lt;&gt;"",(30*G44)/MAX(G$5:G$253),"0")</f>
        <v>28</v>
      </c>
      <c r="N44" s="24">
        <f>IF(I44&lt;&gt;"",IF(I44=0,0,(10*I44)/MAX(I$5:I$253)),"0")</f>
        <v>8.6</v>
      </c>
      <c r="O44" s="24">
        <f>IF(L44&lt;&gt;"",60/(MAX(L$5:L$260)-SMALL(L$5:L$260,COUNTIF(L$5:L$260,"&lt;=0")+1))*(MAX(L$5:L$260)-L44),"0")</f>
        <v>52.727272727272727</v>
      </c>
      <c r="P44" s="24">
        <f>M44+N44+O44</f>
        <v>89.327272727272728</v>
      </c>
      <c r="Q44" s="17"/>
      <c r="R44" s="42"/>
      <c r="S44" s="39"/>
      <c r="T44" s="40"/>
    </row>
    <row r="45" spans="1:20" ht="31.5" x14ac:dyDescent="0.25">
      <c r="A45" s="126">
        <v>41</v>
      </c>
      <c r="B45" s="57" t="s">
        <v>169</v>
      </c>
      <c r="C45" s="56"/>
      <c r="D45" s="52" t="s">
        <v>139</v>
      </c>
      <c r="E45" s="85">
        <v>7</v>
      </c>
      <c r="F45" s="52" t="s">
        <v>161</v>
      </c>
      <c r="G45" s="85">
        <v>24</v>
      </c>
      <c r="H45" s="41"/>
      <c r="I45" s="85">
        <v>9.5</v>
      </c>
      <c r="J45" s="41"/>
      <c r="K45" s="85">
        <v>0.27</v>
      </c>
      <c r="L45" s="41">
        <f>IF(K45&lt;&gt;"",INT(K45)*60+(K45-INT(K45))*100,"")</f>
        <v>27</v>
      </c>
      <c r="M45" s="24">
        <f>IF(G45&lt;&gt;"",(30*G45)/MAX(G$5:G$253),"0")</f>
        <v>24</v>
      </c>
      <c r="N45" s="24">
        <f>IF(I45&lt;&gt;"",IF(I45=0,0,(10*I45)/MAX(I$5:I$253)),"0")</f>
        <v>9.5</v>
      </c>
      <c r="O45" s="24">
        <f>IF(L45&lt;&gt;"",60/(MAX(L$5:L$260)-SMALL(L$5:L$260,COUNTIF(L$5:L$260,"&lt;=0")+1))*(MAX(L$5:L$260)-L45),"0")</f>
        <v>55.63636363636364</v>
      </c>
      <c r="P45" s="24">
        <f>M45+N45+O45</f>
        <v>89.13636363636364</v>
      </c>
      <c r="Q45" s="17"/>
      <c r="R45" s="42"/>
      <c r="S45" s="39"/>
      <c r="T45" s="40"/>
    </row>
    <row r="46" spans="1:20" ht="31.5" x14ac:dyDescent="0.25">
      <c r="A46" s="150">
        <v>42</v>
      </c>
      <c r="B46" s="57" t="s">
        <v>723</v>
      </c>
      <c r="C46" s="45"/>
      <c r="D46" s="52" t="s">
        <v>671</v>
      </c>
      <c r="E46" s="85">
        <v>7</v>
      </c>
      <c r="F46" s="52" t="s">
        <v>699</v>
      </c>
      <c r="G46" s="85">
        <v>28</v>
      </c>
      <c r="H46" s="41"/>
      <c r="I46" s="85">
        <v>8</v>
      </c>
      <c r="J46" s="41"/>
      <c r="K46" s="85">
        <v>0.34</v>
      </c>
      <c r="L46" s="41">
        <f>IF(K46&lt;&gt;"",INT(K46)*60+(K46-INT(K46))*100,"")</f>
        <v>34</v>
      </c>
      <c r="M46" s="24">
        <f>IF(G46&lt;&gt;"",(30*G46)/MAX(G$5:G$253),"0")</f>
        <v>28</v>
      </c>
      <c r="N46" s="24">
        <f>IF(I46&lt;&gt;"",IF(I46=0,0,(10*I46)/MAX(I$5:I$253)),"0")</f>
        <v>8</v>
      </c>
      <c r="O46" s="24">
        <f>IF(L46&lt;&gt;"",60/(MAX(L$5:L$260)-SMALL(L$5:L$260,COUNTIF(L$5:L$260,"&lt;=0")+1))*(MAX(L$5:L$260)-L46),"0")</f>
        <v>53.090909090909093</v>
      </c>
      <c r="P46" s="24">
        <f>M46+N46+O46</f>
        <v>89.090909090909093</v>
      </c>
      <c r="Q46" s="17"/>
      <c r="R46" s="42"/>
      <c r="S46" s="39"/>
      <c r="T46" s="40"/>
    </row>
    <row r="47" spans="1:20" ht="31.5" x14ac:dyDescent="0.25">
      <c r="A47" s="150">
        <v>43</v>
      </c>
      <c r="B47" s="57" t="s">
        <v>724</v>
      </c>
      <c r="C47" s="45"/>
      <c r="D47" s="52" t="s">
        <v>671</v>
      </c>
      <c r="E47" s="85">
        <v>7</v>
      </c>
      <c r="F47" s="52" t="s">
        <v>699</v>
      </c>
      <c r="G47" s="85">
        <v>28</v>
      </c>
      <c r="H47" s="41"/>
      <c r="I47" s="85">
        <v>9</v>
      </c>
      <c r="J47" s="41"/>
      <c r="K47" s="85">
        <v>0.37</v>
      </c>
      <c r="L47" s="41">
        <f>IF(K47&lt;&gt;"",INT(K47)*60+(K47-INT(K47))*100,"")</f>
        <v>37</v>
      </c>
      <c r="M47" s="24">
        <f>IF(G47&lt;&gt;"",(30*G47)/MAX(G$5:G$253),"0")</f>
        <v>28</v>
      </c>
      <c r="N47" s="24">
        <f>IF(I47&lt;&gt;"",IF(I47=0,0,(10*I47)/MAX(I$5:I$253)),"0")</f>
        <v>9</v>
      </c>
      <c r="O47" s="24">
        <f>IF(L47&lt;&gt;"",60/(MAX(L$5:L$260)-SMALL(L$5:L$260,COUNTIF(L$5:L$260,"&lt;=0")+1))*(MAX(L$5:L$260)-L47),"0")</f>
        <v>52</v>
      </c>
      <c r="P47" s="24">
        <f>M47+N47+O47</f>
        <v>89</v>
      </c>
      <c r="Q47" s="17"/>
      <c r="R47" s="42"/>
      <c r="S47" s="39"/>
      <c r="T47" s="40"/>
    </row>
    <row r="48" spans="1:20" ht="31.5" x14ac:dyDescent="0.25">
      <c r="A48" s="150">
        <v>44</v>
      </c>
      <c r="B48" s="57" t="s">
        <v>1032</v>
      </c>
      <c r="C48" s="45"/>
      <c r="D48" s="52" t="s">
        <v>1022</v>
      </c>
      <c r="E48" s="85">
        <v>7</v>
      </c>
      <c r="F48" s="52" t="s">
        <v>1023</v>
      </c>
      <c r="G48" s="85">
        <v>25</v>
      </c>
      <c r="H48" s="13"/>
      <c r="I48" s="85">
        <v>8.8000000000000007</v>
      </c>
      <c r="J48" s="13"/>
      <c r="K48" s="85">
        <v>0.28999999999999998</v>
      </c>
      <c r="L48" s="41">
        <f>IF(K48&lt;&gt;"",INT(K48)*60+(K48-INT(K48))*100,"")</f>
        <v>28.999999999999996</v>
      </c>
      <c r="M48" s="24">
        <f>IF(G48&lt;&gt;"",(30*G48)/MAX(G$5:G$253),"0")</f>
        <v>25</v>
      </c>
      <c r="N48" s="24">
        <f>IF(I48&lt;&gt;"",IF(I48=0,0,(10*I48)/MAX(I$5:I$253)),"0")</f>
        <v>8.8000000000000007</v>
      </c>
      <c r="O48" s="24">
        <f>IF(L48&lt;&gt;"",60/(MAX(L$5:L$260)-SMALL(L$5:L$260,COUNTIF(L$5:L$260,"&lt;=0")+1))*(MAX(L$5:L$260)-L48),"0")</f>
        <v>54.909090909090914</v>
      </c>
      <c r="P48" s="24">
        <f>M48+N48+O48</f>
        <v>88.709090909090918</v>
      </c>
      <c r="Q48" s="17"/>
      <c r="R48" s="42"/>
      <c r="S48" s="39"/>
      <c r="T48" s="40"/>
    </row>
    <row r="49" spans="1:20" ht="31.5" x14ac:dyDescent="0.25">
      <c r="A49" s="126">
        <v>45</v>
      </c>
      <c r="B49" s="50" t="s">
        <v>520</v>
      </c>
      <c r="C49" s="48"/>
      <c r="D49" s="52" t="s">
        <v>473</v>
      </c>
      <c r="E49" s="85">
        <v>7</v>
      </c>
      <c r="F49" s="52" t="s">
        <v>479</v>
      </c>
      <c r="G49" s="85">
        <v>23</v>
      </c>
      <c r="H49" s="41"/>
      <c r="I49" s="85">
        <v>9.9</v>
      </c>
      <c r="J49" s="41"/>
      <c r="K49" s="85">
        <v>0.27</v>
      </c>
      <c r="L49" s="41">
        <f>IF(K49&lt;&gt;"",INT(K49)*60+(K49-INT(K49))*100,"")</f>
        <v>27</v>
      </c>
      <c r="M49" s="24">
        <f>IF(G49&lt;&gt;"",(30*G49)/MAX(G$5:G$253),"0")</f>
        <v>23</v>
      </c>
      <c r="N49" s="24">
        <f>IF(I49&lt;&gt;"",IF(I49=0,0,(10*I49)/MAX(I$5:I$253)),"0")</f>
        <v>9.9</v>
      </c>
      <c r="O49" s="24">
        <f>IF(L49&lt;&gt;"",60/(MAX(L$5:L$260)-SMALL(L$5:L$260,COUNTIF(L$5:L$260,"&lt;=0")+1))*(MAX(L$5:L$260)-L49),"0")</f>
        <v>55.63636363636364</v>
      </c>
      <c r="P49" s="24">
        <f>M49+N49+O49</f>
        <v>88.536363636363632</v>
      </c>
      <c r="Q49" s="17"/>
      <c r="R49" s="42"/>
      <c r="S49" s="39"/>
      <c r="T49" s="39"/>
    </row>
    <row r="50" spans="1:20" ht="47.25" x14ac:dyDescent="0.25">
      <c r="A50" s="150">
        <v>46</v>
      </c>
      <c r="B50" s="50" t="s">
        <v>1311</v>
      </c>
      <c r="C50" s="48"/>
      <c r="D50" s="50" t="s">
        <v>1288</v>
      </c>
      <c r="E50" s="85">
        <v>7</v>
      </c>
      <c r="F50" s="50" t="s">
        <v>1293</v>
      </c>
      <c r="G50" s="85">
        <v>25</v>
      </c>
      <c r="H50" s="13"/>
      <c r="I50" s="85">
        <v>7</v>
      </c>
      <c r="J50" s="13"/>
      <c r="K50" s="85">
        <v>0.25</v>
      </c>
      <c r="L50" s="41">
        <f>IF(K50&lt;&gt;"",INT(K50)*60+(K50-INT(K50))*100,"")</f>
        <v>25</v>
      </c>
      <c r="M50" s="24">
        <f>IF(G50&lt;&gt;"",(30*G50)/MAX(G$5:G$253),"0")</f>
        <v>25</v>
      </c>
      <c r="N50" s="24">
        <f>IF(I50&lt;&gt;"",IF(I50=0,0,(10*I50)/MAX(I$5:I$253)),"0")</f>
        <v>7</v>
      </c>
      <c r="O50" s="24">
        <f>IF(L50&lt;&gt;"",60/(MAX(L$5:L$260)-SMALL(L$5:L$260,COUNTIF(L$5:L$260,"&lt;=0")+1))*(MAX(L$5:L$260)-L50),"0")</f>
        <v>56.363636363636367</v>
      </c>
      <c r="P50" s="24">
        <f>M50+N50+O50</f>
        <v>88.363636363636374</v>
      </c>
      <c r="Q50" s="17"/>
      <c r="R50" s="42"/>
      <c r="S50" s="39"/>
      <c r="T50" s="39"/>
    </row>
    <row r="51" spans="1:20" ht="31.5" x14ac:dyDescent="0.25">
      <c r="A51" s="150">
        <v>47</v>
      </c>
      <c r="B51" s="52" t="s">
        <v>1249</v>
      </c>
      <c r="C51" s="71"/>
      <c r="D51" s="52" t="s">
        <v>1217</v>
      </c>
      <c r="E51" s="85">
        <v>8</v>
      </c>
      <c r="F51" s="52" t="s">
        <v>1220</v>
      </c>
      <c r="G51" s="46">
        <v>28</v>
      </c>
      <c r="H51" s="1"/>
      <c r="I51" s="46">
        <v>7.5</v>
      </c>
      <c r="J51" s="1"/>
      <c r="K51" s="46">
        <v>0.35</v>
      </c>
      <c r="L51" s="41">
        <f>IF(K51&lt;&gt;"",INT(K51)*60+(K51-INT(K51))*100,"")</f>
        <v>35</v>
      </c>
      <c r="M51" s="24">
        <f>IF(G51&lt;&gt;"",(30*G51)/MAX(G$5:G$253),"0")</f>
        <v>28</v>
      </c>
      <c r="N51" s="24">
        <f>IF(I51&lt;&gt;"",IF(I51=0,0,(10*I51)/MAX(I$5:I$253)),"0")</f>
        <v>7.5</v>
      </c>
      <c r="O51" s="24">
        <f>IF(L51&lt;&gt;"",60/(MAX(L$5:L$260)-SMALL(L$5:L$260,COUNTIF(L$5:L$260,"&lt;=0")+1))*(MAX(L$5:L$260)-L51),"0")</f>
        <v>52.727272727272727</v>
      </c>
      <c r="P51" s="24">
        <f>M51+N51+O51</f>
        <v>88.22727272727272</v>
      </c>
      <c r="Q51" s="17"/>
      <c r="R51" s="42"/>
      <c r="S51" s="39"/>
      <c r="T51" s="39"/>
    </row>
    <row r="52" spans="1:20" ht="31.5" x14ac:dyDescent="0.25">
      <c r="A52" s="150">
        <v>48</v>
      </c>
      <c r="B52" s="50" t="s">
        <v>317</v>
      </c>
      <c r="C52" s="45"/>
      <c r="D52" s="52" t="s">
        <v>296</v>
      </c>
      <c r="E52" s="85">
        <v>8</v>
      </c>
      <c r="F52" s="52" t="s">
        <v>312</v>
      </c>
      <c r="G52" s="85">
        <v>28</v>
      </c>
      <c r="H52" s="41"/>
      <c r="I52" s="85">
        <v>9</v>
      </c>
      <c r="J52" s="41"/>
      <c r="K52" s="41">
        <v>0.4</v>
      </c>
      <c r="L52" s="41">
        <f>IF(K52&lt;&gt;"",INT(K52)*60+(K52-INT(K52))*100,"")</f>
        <v>40</v>
      </c>
      <c r="M52" s="24">
        <f>IF(G52&lt;&gt;"",(30*G52)/MAX(G$5:G$253),"0")</f>
        <v>28</v>
      </c>
      <c r="N52" s="24">
        <f>IF(I52&lt;&gt;"",IF(I52=0,0,(10*I52)/MAX(I$5:I$253)),"0")</f>
        <v>9</v>
      </c>
      <c r="O52" s="24">
        <f>IF(L52&lt;&gt;"",60/(MAX(L$5:L$260)-SMALL(L$5:L$260,COUNTIF(L$5:L$260,"&lt;=0")+1))*(MAX(L$5:L$260)-L52),"0")</f>
        <v>50.909090909090914</v>
      </c>
      <c r="P52" s="24">
        <f>M52+N52+O52</f>
        <v>87.909090909090907</v>
      </c>
      <c r="Q52" s="17"/>
      <c r="R52" s="42"/>
      <c r="S52" s="39"/>
      <c r="T52" s="39"/>
    </row>
    <row r="53" spans="1:20" ht="31.5" x14ac:dyDescent="0.25">
      <c r="A53" s="150">
        <v>49</v>
      </c>
      <c r="B53" s="50" t="s">
        <v>875</v>
      </c>
      <c r="C53" s="102"/>
      <c r="D53" s="153" t="s">
        <v>861</v>
      </c>
      <c r="E53" s="85">
        <v>7</v>
      </c>
      <c r="F53" s="52" t="s">
        <v>874</v>
      </c>
      <c r="G53" s="85">
        <v>25</v>
      </c>
      <c r="H53" s="13"/>
      <c r="I53" s="85">
        <v>9</v>
      </c>
      <c r="J53" s="13"/>
      <c r="K53" s="85">
        <v>0.32</v>
      </c>
      <c r="L53" s="41">
        <f>IF(K53&lt;&gt;"",INT(K53)*60+(K53-INT(K53))*100,"")</f>
        <v>32</v>
      </c>
      <c r="M53" s="24">
        <f>IF(G53&lt;&gt;"",(30*G53)/MAX(G$5:G$253),"0")</f>
        <v>25</v>
      </c>
      <c r="N53" s="24">
        <f>IF(I53&lt;&gt;"",IF(I53=0,0,(10*I53)/MAX(I$5:I$253)),"0")</f>
        <v>9</v>
      </c>
      <c r="O53" s="24">
        <f>IF(L53&lt;&gt;"",60/(MAX(L$5:L$260)-SMALL(L$5:L$260,COUNTIF(L$5:L$260,"&lt;=0")+1))*(MAX(L$5:L$260)-L53),"0")</f>
        <v>53.81818181818182</v>
      </c>
      <c r="P53" s="24">
        <f>M53+N53+O53</f>
        <v>87.818181818181813</v>
      </c>
      <c r="Q53" s="17"/>
      <c r="R53" s="42"/>
      <c r="S53" s="39"/>
      <c r="T53" s="39"/>
    </row>
    <row r="54" spans="1:20" ht="47.25" x14ac:dyDescent="0.25">
      <c r="A54" s="158">
        <v>50</v>
      </c>
      <c r="B54" s="52" t="s">
        <v>957</v>
      </c>
      <c r="C54" s="45"/>
      <c r="D54" s="52" t="s">
        <v>944</v>
      </c>
      <c r="E54" s="85">
        <v>7</v>
      </c>
      <c r="F54" s="52" t="s">
        <v>945</v>
      </c>
      <c r="G54" s="85">
        <v>20</v>
      </c>
      <c r="H54" s="41"/>
      <c r="I54" s="85">
        <v>10</v>
      </c>
      <c r="J54" s="41"/>
      <c r="K54" s="85">
        <v>0.21</v>
      </c>
      <c r="L54" s="41">
        <f>IF(K54&lt;&gt;"",INT(K54)*60+(K54-INT(K54))*100,"")</f>
        <v>21</v>
      </c>
      <c r="M54" s="24">
        <f>IF(G54&lt;&gt;"",(30*G54)/MAX(G$5:G$253),"0")</f>
        <v>20</v>
      </c>
      <c r="N54" s="24">
        <f>IF(I54&lt;&gt;"",IF(I54=0,0,(10*I54)/MAX(I$5:I$253)),"0")</f>
        <v>10</v>
      </c>
      <c r="O54" s="24">
        <f>IF(L54&lt;&gt;"",60/(MAX(L$5:L$260)-SMALL(L$5:L$260,COUNTIF(L$5:L$260,"&lt;=0")+1))*(MAX(L$5:L$260)-L54),"0")</f>
        <v>57.81818181818182</v>
      </c>
      <c r="P54" s="24">
        <f>M54+N54+O54</f>
        <v>87.818181818181813</v>
      </c>
      <c r="Q54" s="17"/>
      <c r="R54" s="42"/>
      <c r="S54" s="39"/>
      <c r="T54" s="39"/>
    </row>
    <row r="55" spans="1:20" ht="31.5" customHeight="1" x14ac:dyDescent="0.25">
      <c r="A55" s="150">
        <v>51</v>
      </c>
      <c r="B55" s="57" t="s">
        <v>1031</v>
      </c>
      <c r="C55" s="45"/>
      <c r="D55" s="54" t="s">
        <v>1022</v>
      </c>
      <c r="E55" s="85">
        <v>7</v>
      </c>
      <c r="F55" s="52" t="s">
        <v>1023</v>
      </c>
      <c r="G55" s="85">
        <v>24</v>
      </c>
      <c r="H55" s="13"/>
      <c r="I55" s="85">
        <v>8.5</v>
      </c>
      <c r="J55" s="13"/>
      <c r="K55" s="85">
        <v>0.28000000000000003</v>
      </c>
      <c r="L55" s="41">
        <f>IF(K55&lt;&gt;"",INT(K55)*60+(K55-INT(K55))*100,"")</f>
        <v>28.000000000000004</v>
      </c>
      <c r="M55" s="24">
        <f>IF(G55&lt;&gt;"",(30*G55)/MAX(G$5:G$253),"0")</f>
        <v>24</v>
      </c>
      <c r="N55" s="24">
        <f>IF(I55&lt;&gt;"",IF(I55=0,0,(10*I55)/MAX(I$5:I$253)),"0")</f>
        <v>8.5</v>
      </c>
      <c r="O55" s="24">
        <f>IF(L55&lt;&gt;"",60/(MAX(L$5:L$260)-SMALL(L$5:L$260,COUNTIF(L$5:L$260,"&lt;=0")+1))*(MAX(L$5:L$260)-L55),"0")</f>
        <v>55.272727272727273</v>
      </c>
      <c r="P55" s="24">
        <f>M55+N55+O55</f>
        <v>87.77272727272728</v>
      </c>
      <c r="Q55" s="17"/>
      <c r="R55" s="42"/>
      <c r="S55" s="39"/>
      <c r="T55" s="39"/>
    </row>
    <row r="56" spans="1:20" ht="31.5" x14ac:dyDescent="0.25">
      <c r="A56" s="150">
        <v>52</v>
      </c>
      <c r="B56" s="52" t="s">
        <v>966</v>
      </c>
      <c r="C56" s="45"/>
      <c r="D56" s="54" t="s">
        <v>944</v>
      </c>
      <c r="E56" s="85">
        <v>8</v>
      </c>
      <c r="F56" s="52" t="s">
        <v>913</v>
      </c>
      <c r="G56" s="85">
        <v>21</v>
      </c>
      <c r="H56" s="13"/>
      <c r="I56" s="85">
        <v>9.5</v>
      </c>
      <c r="J56" s="13"/>
      <c r="K56" s="85">
        <v>0.23</v>
      </c>
      <c r="L56" s="41">
        <f>IF(K56&lt;&gt;"",INT(K56)*60+(K56-INT(K56))*100,"")</f>
        <v>23</v>
      </c>
      <c r="M56" s="24">
        <f>IF(G56&lt;&gt;"",(30*G56)/MAX(G$5:G$253),"0")</f>
        <v>21</v>
      </c>
      <c r="N56" s="24">
        <f>IF(I56&lt;&gt;"",IF(I56=0,0,(10*I56)/MAX(I$5:I$253)),"0")</f>
        <v>9.5</v>
      </c>
      <c r="O56" s="24">
        <f>IF(L56&lt;&gt;"",60/(MAX(L$5:L$260)-SMALL(L$5:L$260,COUNTIF(L$5:L$260,"&lt;=0")+1))*(MAX(L$5:L$260)-L56),"0")</f>
        <v>57.090909090909093</v>
      </c>
      <c r="P56" s="24">
        <f>M56+N56+O56</f>
        <v>87.590909090909093</v>
      </c>
      <c r="Q56" s="17"/>
      <c r="R56" s="42"/>
      <c r="S56" s="39"/>
      <c r="T56" s="39"/>
    </row>
    <row r="57" spans="1:20" ht="31.5" x14ac:dyDescent="0.25">
      <c r="A57" s="126">
        <v>53</v>
      </c>
      <c r="B57" s="50" t="s">
        <v>314</v>
      </c>
      <c r="C57" s="45"/>
      <c r="D57" s="54" t="s">
        <v>296</v>
      </c>
      <c r="E57" s="85">
        <v>8</v>
      </c>
      <c r="F57" s="52" t="s">
        <v>312</v>
      </c>
      <c r="G57" s="85">
        <v>28</v>
      </c>
      <c r="H57" s="41"/>
      <c r="I57" s="85">
        <v>9</v>
      </c>
      <c r="J57" s="41"/>
      <c r="K57" s="41">
        <v>0.41</v>
      </c>
      <c r="L57" s="41">
        <f>IF(K57&lt;&gt;"",INT(K57)*60+(K57-INT(K57))*100,"")</f>
        <v>41</v>
      </c>
      <c r="M57" s="24">
        <f>IF(G57&lt;&gt;"",(30*G57)/MAX(G$5:G$253),"0")</f>
        <v>28</v>
      </c>
      <c r="N57" s="24">
        <f>IF(I57&lt;&gt;"",IF(I57=0,0,(10*I57)/MAX(I$5:I$253)),"0")</f>
        <v>9</v>
      </c>
      <c r="O57" s="24">
        <f>IF(L57&lt;&gt;"",60/(MAX(L$5:L$260)-SMALL(L$5:L$260,COUNTIF(L$5:L$260,"&lt;=0")+1))*(MAX(L$5:L$260)-L57),"0")</f>
        <v>50.545454545454547</v>
      </c>
      <c r="P57" s="24">
        <f>M57+N57+O57</f>
        <v>87.545454545454547</v>
      </c>
      <c r="Q57" s="17"/>
      <c r="R57" s="42"/>
      <c r="S57" s="39"/>
      <c r="T57" s="39"/>
    </row>
    <row r="58" spans="1:20" ht="31.5" x14ac:dyDescent="0.25">
      <c r="A58" s="150">
        <v>54</v>
      </c>
      <c r="B58" s="52" t="s">
        <v>1252</v>
      </c>
      <c r="C58" s="52"/>
      <c r="D58" s="54" t="s">
        <v>1217</v>
      </c>
      <c r="E58" s="85">
        <v>8</v>
      </c>
      <c r="F58" s="52" t="s">
        <v>1220</v>
      </c>
      <c r="G58" s="46">
        <v>29</v>
      </c>
      <c r="H58" s="1"/>
      <c r="I58" s="46">
        <v>8</v>
      </c>
      <c r="J58" s="1"/>
      <c r="K58" s="46">
        <v>0.41</v>
      </c>
      <c r="L58" s="41">
        <f>IF(K58&lt;&gt;"",INT(K58)*60+(K58-INT(K58))*100,"")</f>
        <v>41</v>
      </c>
      <c r="M58" s="24">
        <f>IF(G58&lt;&gt;"",(30*G58)/MAX(G$5:G$253),"0")</f>
        <v>29</v>
      </c>
      <c r="N58" s="24">
        <f>IF(I58&lt;&gt;"",IF(I58=0,0,(10*I58)/MAX(I$5:I$253)),"0")</f>
        <v>8</v>
      </c>
      <c r="O58" s="24">
        <f>IF(L58&lt;&gt;"",60/(MAX(L$5:L$260)-SMALL(L$5:L$260,COUNTIF(L$5:L$260,"&lt;=0")+1))*(MAX(L$5:L$260)-L58),"0")</f>
        <v>50.545454545454547</v>
      </c>
      <c r="P58" s="24">
        <f>M58+N58+O58</f>
        <v>87.545454545454547</v>
      </c>
      <c r="Q58" s="17"/>
      <c r="R58" s="42"/>
      <c r="S58" s="39"/>
      <c r="T58" s="39"/>
    </row>
    <row r="59" spans="1:20" ht="31.5" x14ac:dyDescent="0.25">
      <c r="A59" s="126">
        <v>55</v>
      </c>
      <c r="B59" s="50" t="s">
        <v>313</v>
      </c>
      <c r="C59" s="45"/>
      <c r="D59" s="54" t="s">
        <v>296</v>
      </c>
      <c r="E59" s="85">
        <v>8</v>
      </c>
      <c r="F59" s="52" t="s">
        <v>312</v>
      </c>
      <c r="G59" s="85">
        <v>29</v>
      </c>
      <c r="H59" s="41"/>
      <c r="I59" s="85">
        <v>9</v>
      </c>
      <c r="J59" s="41"/>
      <c r="K59" s="41">
        <v>0.44</v>
      </c>
      <c r="L59" s="41">
        <f>IF(K59&lt;&gt;"",INT(K59)*60+(K59-INT(K59))*100,"")</f>
        <v>44</v>
      </c>
      <c r="M59" s="24">
        <f>IF(G59&lt;&gt;"",(30*G59)/MAX(G$5:G$253),"0")</f>
        <v>29</v>
      </c>
      <c r="N59" s="24">
        <f>IF(I59&lt;&gt;"",IF(I59=0,0,(10*I59)/MAX(I$5:I$253)),"0")</f>
        <v>9</v>
      </c>
      <c r="O59" s="24">
        <f>IF(L59&lt;&gt;"",60/(MAX(L$5:L$260)-SMALL(L$5:L$260,COUNTIF(L$5:L$260,"&lt;=0")+1))*(MAX(L$5:L$260)-L59),"0")</f>
        <v>49.454545454545453</v>
      </c>
      <c r="P59" s="24">
        <f>M59+N59+O59</f>
        <v>87.454545454545453</v>
      </c>
      <c r="Q59" s="17"/>
      <c r="R59" s="42"/>
      <c r="S59" s="39"/>
      <c r="T59" s="39"/>
    </row>
    <row r="60" spans="1:20" ht="31.5" x14ac:dyDescent="0.25">
      <c r="A60" s="150">
        <v>56</v>
      </c>
      <c r="B60" s="50" t="s">
        <v>177</v>
      </c>
      <c r="C60" s="48"/>
      <c r="D60" s="54" t="s">
        <v>139</v>
      </c>
      <c r="E60" s="85">
        <v>7</v>
      </c>
      <c r="F60" s="52" t="s">
        <v>151</v>
      </c>
      <c r="G60" s="85">
        <v>24</v>
      </c>
      <c r="H60" s="41"/>
      <c r="I60" s="85">
        <v>8.6</v>
      </c>
      <c r="J60" s="41"/>
      <c r="K60" s="85">
        <v>0.3</v>
      </c>
      <c r="L60" s="41">
        <f>IF(K60&lt;&gt;"",INT(K60)*60+(K60-INT(K60))*100,"")</f>
        <v>30</v>
      </c>
      <c r="M60" s="24">
        <f>IF(G60&lt;&gt;"",(30*G60)/MAX(G$5:G$253),"0")</f>
        <v>24</v>
      </c>
      <c r="N60" s="24">
        <f>IF(I60&lt;&gt;"",IF(I60=0,0,(10*I60)/MAX(I$5:I$253)),"0")</f>
        <v>8.6</v>
      </c>
      <c r="O60" s="24">
        <f>IF(L60&lt;&gt;"",60/(MAX(L$5:L$260)-SMALL(L$5:L$260,COUNTIF(L$5:L$260,"&lt;=0")+1))*(MAX(L$5:L$260)-L60),"0")</f>
        <v>54.545454545454547</v>
      </c>
      <c r="P60" s="24">
        <f>M60+N60+O60</f>
        <v>87.145454545454555</v>
      </c>
      <c r="Q60" s="17"/>
      <c r="R60" s="42"/>
      <c r="S60" s="39"/>
      <c r="T60" s="39"/>
    </row>
    <row r="61" spans="1:20" ht="31.5" x14ac:dyDescent="0.25">
      <c r="A61" s="150">
        <v>57</v>
      </c>
      <c r="B61" s="48" t="s">
        <v>738</v>
      </c>
      <c r="C61" s="45"/>
      <c r="D61" s="54" t="s">
        <v>671</v>
      </c>
      <c r="E61" s="85">
        <v>7</v>
      </c>
      <c r="F61" s="52" t="s">
        <v>708</v>
      </c>
      <c r="G61" s="85">
        <v>20</v>
      </c>
      <c r="H61" s="13"/>
      <c r="I61" s="85">
        <v>10</v>
      </c>
      <c r="J61" s="13"/>
      <c r="K61" s="85">
        <v>0.23</v>
      </c>
      <c r="L61" s="41">
        <f>IF(K61&lt;&gt;"",INT(K61)*60+(K61-INT(K61))*100,"")</f>
        <v>23</v>
      </c>
      <c r="M61" s="24">
        <f>IF(G61&lt;&gt;"",(30*G61)/MAX(G$5:G$253),"0")</f>
        <v>20</v>
      </c>
      <c r="N61" s="24">
        <f>IF(I61&lt;&gt;"",IF(I61=0,0,(10*I61)/MAX(I$5:I$253)),"0")</f>
        <v>10</v>
      </c>
      <c r="O61" s="24">
        <f>IF(L61&lt;&gt;"",60/(MAX(L$5:L$260)-SMALL(L$5:L$260,COUNTIF(L$5:L$260,"&lt;=0")+1))*(MAX(L$5:L$260)-L61),"0")</f>
        <v>57.090909090909093</v>
      </c>
      <c r="P61" s="24">
        <f>M61+N61+O61</f>
        <v>87.090909090909093</v>
      </c>
      <c r="Q61" s="17"/>
      <c r="R61" s="42"/>
      <c r="S61" s="39"/>
      <c r="T61" s="39"/>
    </row>
    <row r="62" spans="1:20" ht="31.5" x14ac:dyDescent="0.25">
      <c r="A62" s="150">
        <v>58</v>
      </c>
      <c r="B62" s="57" t="s">
        <v>1358</v>
      </c>
      <c r="C62" s="45"/>
      <c r="D62" s="54" t="s">
        <v>1354</v>
      </c>
      <c r="E62" s="85">
        <v>7</v>
      </c>
      <c r="F62" s="52" t="s">
        <v>1325</v>
      </c>
      <c r="G62" s="85">
        <v>30</v>
      </c>
      <c r="H62" s="13"/>
      <c r="I62" s="85">
        <v>10</v>
      </c>
      <c r="J62" s="13"/>
      <c r="K62" s="85">
        <v>0.51</v>
      </c>
      <c r="L62" s="41">
        <f>IF(K62&lt;&gt;"",INT(K62)*60+(K62-INT(K62))*100,"")</f>
        <v>51</v>
      </c>
      <c r="M62" s="24">
        <f>IF(G62&lt;&gt;"",(30*G62)/MAX(G$5:G$253),"0")</f>
        <v>30</v>
      </c>
      <c r="N62" s="24">
        <f>IF(I62&lt;&gt;"",IF(I62=0,0,(10*I62)/MAX(I$5:I$253)),"0")</f>
        <v>10</v>
      </c>
      <c r="O62" s="24">
        <f>IF(L62&lt;&gt;"",60/(MAX(L$5:L$260)-SMALL(L$5:L$260,COUNTIF(L$5:L$260,"&lt;=0")+1))*(MAX(L$5:L$260)-L62),"0")</f>
        <v>46.909090909090914</v>
      </c>
      <c r="P62" s="24">
        <f>M62+N62+O62</f>
        <v>86.909090909090907</v>
      </c>
      <c r="Q62" s="17"/>
      <c r="R62" s="42"/>
      <c r="S62" s="39"/>
      <c r="T62" s="39"/>
    </row>
    <row r="63" spans="1:20" ht="31.5" x14ac:dyDescent="0.25">
      <c r="A63" s="126">
        <v>59</v>
      </c>
      <c r="B63" s="50" t="s">
        <v>320</v>
      </c>
      <c r="C63" s="41"/>
      <c r="D63" s="52" t="s">
        <v>296</v>
      </c>
      <c r="E63" s="41">
        <v>8</v>
      </c>
      <c r="F63" s="52" t="s">
        <v>312</v>
      </c>
      <c r="G63" s="85">
        <v>28</v>
      </c>
      <c r="H63" s="41"/>
      <c r="I63" s="85">
        <v>9</v>
      </c>
      <c r="J63" s="41"/>
      <c r="K63" s="41">
        <v>0.43</v>
      </c>
      <c r="L63" s="41">
        <f>IF(K63&lt;&gt;"",INT(K63)*60+(K63-INT(K63))*100,"")</f>
        <v>43</v>
      </c>
      <c r="M63" s="24">
        <f>IF(G63&lt;&gt;"",(30*G63)/MAX(G$5:G$253),"0")</f>
        <v>28</v>
      </c>
      <c r="N63" s="24">
        <f>IF(I63&lt;&gt;"",IF(I63=0,0,(10*I63)/MAX(I$5:I$253)),"0")</f>
        <v>9</v>
      </c>
      <c r="O63" s="24">
        <f>IF(L63&lt;&gt;"",60/(MAX(L$5:L$260)-SMALL(L$5:L$260,COUNTIF(L$5:L$260,"&lt;=0")+1))*(MAX(L$5:L$260)-L63),"0")</f>
        <v>49.81818181818182</v>
      </c>
      <c r="P63" s="24">
        <f>M63+N63+O63</f>
        <v>86.818181818181813</v>
      </c>
      <c r="Q63" s="17"/>
      <c r="R63" s="42"/>
      <c r="S63" s="39"/>
      <c r="T63" s="39"/>
    </row>
    <row r="64" spans="1:20" ht="31.5" x14ac:dyDescent="0.25">
      <c r="A64" s="150">
        <v>60</v>
      </c>
      <c r="B64" s="52" t="s">
        <v>1248</v>
      </c>
      <c r="C64" s="52"/>
      <c r="D64" s="52" t="s">
        <v>1217</v>
      </c>
      <c r="E64" s="85">
        <v>7</v>
      </c>
      <c r="F64" s="52" t="s">
        <v>1220</v>
      </c>
      <c r="G64" s="46">
        <v>26</v>
      </c>
      <c r="H64" s="1"/>
      <c r="I64" s="46">
        <v>8</v>
      </c>
      <c r="J64" s="1"/>
      <c r="K64" s="46">
        <v>0.35</v>
      </c>
      <c r="L64" s="41">
        <f>IF(K64&lt;&gt;"",INT(K64)*60+(K64-INT(K64))*100,"")</f>
        <v>35</v>
      </c>
      <c r="M64" s="24">
        <f>IF(G64&lt;&gt;"",(30*G64)/MAX(G$5:G$253),"0")</f>
        <v>26</v>
      </c>
      <c r="N64" s="24">
        <f>IF(I64&lt;&gt;"",IF(I64=0,0,(10*I64)/MAX(I$5:I$253)),"0")</f>
        <v>8</v>
      </c>
      <c r="O64" s="24">
        <f>IF(L64&lt;&gt;"",60/(MAX(L$5:L$260)-SMALL(L$5:L$260,COUNTIF(L$5:L$260,"&lt;=0")+1))*(MAX(L$5:L$260)-L64),"0")</f>
        <v>52.727272727272727</v>
      </c>
      <c r="P64" s="24">
        <f>M64+N64+O64</f>
        <v>86.72727272727272</v>
      </c>
      <c r="Q64" s="17"/>
      <c r="R64" s="42"/>
      <c r="S64" s="39"/>
      <c r="T64" s="39"/>
    </row>
    <row r="65" spans="1:20" ht="31.5" x14ac:dyDescent="0.25">
      <c r="A65" s="150">
        <v>61</v>
      </c>
      <c r="B65" s="52" t="s">
        <v>838</v>
      </c>
      <c r="C65" s="45"/>
      <c r="D65" s="54" t="s">
        <v>826</v>
      </c>
      <c r="E65" s="85">
        <v>7</v>
      </c>
      <c r="F65" s="52" t="s">
        <v>833</v>
      </c>
      <c r="G65" s="85">
        <v>23</v>
      </c>
      <c r="H65" s="13"/>
      <c r="I65" s="85">
        <v>8.8000000000000007</v>
      </c>
      <c r="J65" s="13"/>
      <c r="K65" s="85">
        <v>0.28999999999999998</v>
      </c>
      <c r="L65" s="41">
        <f>IF(K65&lt;&gt;"",INT(K65)*60+(K65-INT(K65))*100,"")</f>
        <v>28.999999999999996</v>
      </c>
      <c r="M65" s="24">
        <f>IF(G65&lt;&gt;"",(30*G65)/MAX(G$5:G$253),"0")</f>
        <v>23</v>
      </c>
      <c r="N65" s="24">
        <f>IF(I65&lt;&gt;"",IF(I65=0,0,(10*I65)/MAX(I$5:I$253)),"0")</f>
        <v>8.8000000000000007</v>
      </c>
      <c r="O65" s="24">
        <f>IF(L65&lt;&gt;"",60/(MAX(L$5:L$260)-SMALL(L$5:L$260,COUNTIF(L$5:L$260,"&lt;=0")+1))*(MAX(L$5:L$260)-L65),"0")</f>
        <v>54.909090909090914</v>
      </c>
      <c r="P65" s="24">
        <f>M65+N65+O65</f>
        <v>86.709090909090918</v>
      </c>
      <c r="Q65" s="17"/>
      <c r="R65" s="42"/>
      <c r="S65" s="39"/>
      <c r="T65" s="39"/>
    </row>
    <row r="66" spans="1:20" ht="47.25" x14ac:dyDescent="0.25">
      <c r="A66" s="150">
        <v>62</v>
      </c>
      <c r="B66" s="52" t="s">
        <v>1310</v>
      </c>
      <c r="C66" s="45"/>
      <c r="D66" s="54" t="s">
        <v>1288</v>
      </c>
      <c r="E66" s="85">
        <v>7</v>
      </c>
      <c r="F66" s="52" t="s">
        <v>1293</v>
      </c>
      <c r="G66" s="85">
        <v>25</v>
      </c>
      <c r="H66" s="13"/>
      <c r="I66" s="100">
        <v>6</v>
      </c>
      <c r="J66" s="13"/>
      <c r="K66" s="100">
        <v>0.27</v>
      </c>
      <c r="L66" s="41">
        <f>IF(K66&lt;&gt;"",INT(K66)*60+(K66-INT(K66))*100,"")</f>
        <v>27</v>
      </c>
      <c r="M66" s="24">
        <f>IF(G66&lt;&gt;"",(30*G66)/MAX(G$5:G$253),"0")</f>
        <v>25</v>
      </c>
      <c r="N66" s="24">
        <f>IF(I66&lt;&gt;"",IF(I66=0,0,(10*I66)/MAX(I$5:I$253)),"0")</f>
        <v>6</v>
      </c>
      <c r="O66" s="24">
        <f>IF(L66&lt;&gt;"",60/(MAX(L$5:L$260)-SMALL(L$5:L$260,COUNTIF(L$5:L$260,"&lt;=0")+1))*(MAX(L$5:L$260)-L66),"0")</f>
        <v>55.63636363636364</v>
      </c>
      <c r="P66" s="24">
        <f>M66+N66+O66</f>
        <v>86.63636363636364</v>
      </c>
      <c r="Q66" s="17"/>
      <c r="R66" s="42"/>
      <c r="S66" s="39"/>
      <c r="T66" s="39"/>
    </row>
    <row r="67" spans="1:20" ht="31.5" x14ac:dyDescent="0.25">
      <c r="A67" s="126">
        <v>63</v>
      </c>
      <c r="B67" s="50" t="s">
        <v>319</v>
      </c>
      <c r="C67" s="45"/>
      <c r="D67" s="54" t="s">
        <v>296</v>
      </c>
      <c r="E67" s="85">
        <v>8</v>
      </c>
      <c r="F67" s="52" t="s">
        <v>312</v>
      </c>
      <c r="G67" s="85">
        <v>28</v>
      </c>
      <c r="H67" s="41"/>
      <c r="I67" s="85">
        <v>8</v>
      </c>
      <c r="J67" s="41"/>
      <c r="K67" s="41">
        <v>0.41</v>
      </c>
      <c r="L67" s="41">
        <f>IF(K67&lt;&gt;"",INT(K67)*60+(K67-INT(K67))*100,"")</f>
        <v>41</v>
      </c>
      <c r="M67" s="24">
        <f>IF(G67&lt;&gt;"",(30*G67)/MAX(G$5:G$253),"0")</f>
        <v>28</v>
      </c>
      <c r="N67" s="24">
        <f>IF(I67&lt;&gt;"",IF(I67=0,0,(10*I67)/MAX(I$5:I$253)),"0")</f>
        <v>8</v>
      </c>
      <c r="O67" s="24">
        <f>IF(L67&lt;&gt;"",60/(MAX(L$5:L$260)-SMALL(L$5:L$260,COUNTIF(L$5:L$260,"&lt;=0")+1))*(MAX(L$5:L$260)-L67),"0")</f>
        <v>50.545454545454547</v>
      </c>
      <c r="P67" s="24">
        <f>M67+N67+O67</f>
        <v>86.545454545454547</v>
      </c>
      <c r="Q67" s="17"/>
      <c r="R67" s="42"/>
      <c r="S67" s="39"/>
      <c r="T67" s="39"/>
    </row>
    <row r="68" spans="1:20" s="18" customFormat="1" ht="31.5" x14ac:dyDescent="0.25">
      <c r="A68" s="150">
        <v>64</v>
      </c>
      <c r="B68" s="50" t="s">
        <v>879</v>
      </c>
      <c r="C68" s="102"/>
      <c r="D68" s="155" t="s">
        <v>861</v>
      </c>
      <c r="E68" s="85">
        <v>8</v>
      </c>
      <c r="F68" s="52" t="s">
        <v>874</v>
      </c>
      <c r="G68" s="85">
        <v>23</v>
      </c>
      <c r="H68" s="13"/>
      <c r="I68" s="85">
        <v>7</v>
      </c>
      <c r="J68" s="13"/>
      <c r="K68" s="85">
        <v>0.25</v>
      </c>
      <c r="L68" s="41">
        <f>IF(K68&lt;&gt;"",INT(K68)*60+(K68-INT(K68))*100,"")</f>
        <v>25</v>
      </c>
      <c r="M68" s="24">
        <f>IF(G68&lt;&gt;"",(30*G68)/MAX(G$5:G$253),"0")</f>
        <v>23</v>
      </c>
      <c r="N68" s="24">
        <f>IF(I68&lt;&gt;"",IF(I68=0,0,(10*I68)/MAX(I$5:I$253)),"0")</f>
        <v>7</v>
      </c>
      <c r="O68" s="24">
        <f>IF(L68&lt;&gt;"",60/(MAX(L$5:L$260)-SMALL(L$5:L$260,COUNTIF(L$5:L$260,"&lt;=0")+1))*(MAX(L$5:L$260)-L68),"0")</f>
        <v>56.363636363636367</v>
      </c>
      <c r="P68" s="24">
        <f>M68+N68+O68</f>
        <v>86.363636363636374</v>
      </c>
      <c r="Q68" s="17"/>
      <c r="R68" s="42"/>
      <c r="S68" s="39"/>
      <c r="T68" s="39"/>
    </row>
    <row r="69" spans="1:20" ht="32.25" customHeight="1" x14ac:dyDescent="0.25">
      <c r="A69" s="150">
        <v>65</v>
      </c>
      <c r="B69" s="52" t="s">
        <v>1314</v>
      </c>
      <c r="C69" s="45"/>
      <c r="D69" s="54" t="s">
        <v>1296</v>
      </c>
      <c r="E69" s="85">
        <v>8</v>
      </c>
      <c r="F69" s="52" t="s">
        <v>1293</v>
      </c>
      <c r="G69" s="85">
        <v>24</v>
      </c>
      <c r="H69" s="13"/>
      <c r="I69" s="85">
        <v>6</v>
      </c>
      <c r="J69" s="13"/>
      <c r="K69" s="85">
        <v>0.26</v>
      </c>
      <c r="L69" s="41">
        <f>IF(K69&lt;&gt;"",INT(K69)*60+(K69-INT(K69))*100,"")</f>
        <v>26</v>
      </c>
      <c r="M69" s="24">
        <f>IF(G69&lt;&gt;"",(30*G69)/MAX(G$5:G$253),"0")</f>
        <v>24</v>
      </c>
      <c r="N69" s="24">
        <f>IF(I69&lt;&gt;"",IF(I69=0,0,(10*I69)/MAX(I$5:I$253)),"0")</f>
        <v>6</v>
      </c>
      <c r="O69" s="24">
        <f>IF(L69&lt;&gt;"",60/(MAX(L$5:L$260)-SMALL(L$5:L$260,COUNTIF(L$5:L$260,"&lt;=0")+1))*(MAX(L$5:L$260)-L69),"0")</f>
        <v>56</v>
      </c>
      <c r="P69" s="24">
        <f>M69+N69+O69</f>
        <v>86</v>
      </c>
      <c r="Q69" s="17"/>
      <c r="R69" s="42"/>
      <c r="S69" s="39"/>
      <c r="T69" s="39"/>
    </row>
    <row r="70" spans="1:20" ht="31.5" x14ac:dyDescent="0.25">
      <c r="A70" s="150">
        <v>66</v>
      </c>
      <c r="B70" s="52" t="s">
        <v>843</v>
      </c>
      <c r="C70" s="45"/>
      <c r="D70" s="54" t="s">
        <v>826</v>
      </c>
      <c r="E70" s="85">
        <v>8</v>
      </c>
      <c r="F70" s="52" t="s">
        <v>841</v>
      </c>
      <c r="G70" s="85">
        <v>22.5</v>
      </c>
      <c r="H70" s="13"/>
      <c r="I70" s="85">
        <v>9.6</v>
      </c>
      <c r="J70" s="13"/>
      <c r="K70" s="85">
        <v>0.32</v>
      </c>
      <c r="L70" s="41">
        <f>IF(K70&lt;&gt;"",INT(K70)*60+(K70-INT(K70))*100,"")</f>
        <v>32</v>
      </c>
      <c r="M70" s="24">
        <f>IF(G70&lt;&gt;"",(30*G70)/MAX(G$5:G$253),"0")</f>
        <v>22.5</v>
      </c>
      <c r="N70" s="24">
        <f>IF(I70&lt;&gt;"",IF(I70=0,0,(10*I70)/MAX(I$5:I$253)),"0")</f>
        <v>9.6</v>
      </c>
      <c r="O70" s="24">
        <f>IF(L70&lt;&gt;"",60/(MAX(L$5:L$260)-SMALL(L$5:L$260,COUNTIF(L$5:L$260,"&lt;=0")+1))*(MAX(L$5:L$260)-L70),"0")</f>
        <v>53.81818181818182</v>
      </c>
      <c r="P70" s="24">
        <f>M70+N70+O70</f>
        <v>85.918181818181822</v>
      </c>
      <c r="Q70" s="17"/>
      <c r="R70" s="42"/>
      <c r="S70" s="39"/>
      <c r="T70" s="39"/>
    </row>
    <row r="71" spans="1:20" ht="31.5" x14ac:dyDescent="0.25">
      <c r="A71" s="126">
        <v>67</v>
      </c>
      <c r="B71" s="57" t="s">
        <v>449</v>
      </c>
      <c r="C71" s="45"/>
      <c r="D71" s="54" t="s">
        <v>408</v>
      </c>
      <c r="E71" s="67">
        <v>8</v>
      </c>
      <c r="F71" s="57" t="s">
        <v>415</v>
      </c>
      <c r="G71" s="85">
        <v>24</v>
      </c>
      <c r="H71" s="41"/>
      <c r="I71" s="100">
        <v>7</v>
      </c>
      <c r="J71" s="41"/>
      <c r="K71" s="100">
        <v>0.28999999999999998</v>
      </c>
      <c r="L71" s="41">
        <f>IF(K71&lt;&gt;"",INT(K71)*60+(K71-INT(K71))*100,"")</f>
        <v>28.999999999999996</v>
      </c>
      <c r="M71" s="24">
        <f>IF(G71&lt;&gt;"",(30*G71)/MAX(G$5:G$253),"0")</f>
        <v>24</v>
      </c>
      <c r="N71" s="24">
        <f>IF(I71&lt;&gt;"",IF(I71=0,0,(10*I71)/MAX(I$5:I$253)),"0")</f>
        <v>7</v>
      </c>
      <c r="O71" s="24">
        <f>IF(L71&lt;&gt;"",60/(MAX(L$5:L$260)-SMALL(L$5:L$260,COUNTIF(L$5:L$260,"&lt;=0")+1))*(MAX(L$5:L$260)-L71),"0")</f>
        <v>54.909090909090914</v>
      </c>
      <c r="P71" s="24">
        <f>M71+N71+O71</f>
        <v>85.909090909090907</v>
      </c>
      <c r="Q71" s="19"/>
      <c r="R71" s="42"/>
      <c r="S71" s="39"/>
      <c r="T71" s="39"/>
    </row>
    <row r="72" spans="1:20" ht="38.25" customHeight="1" x14ac:dyDescent="0.25">
      <c r="A72" s="157">
        <v>68</v>
      </c>
      <c r="B72" s="57" t="s">
        <v>1416</v>
      </c>
      <c r="C72" s="119"/>
      <c r="D72" s="54" t="s">
        <v>1413</v>
      </c>
      <c r="E72" s="85">
        <v>8</v>
      </c>
      <c r="F72" s="52" t="s">
        <v>1417</v>
      </c>
      <c r="G72" s="41">
        <v>21</v>
      </c>
      <c r="H72" s="13"/>
      <c r="I72" s="85">
        <v>7</v>
      </c>
      <c r="J72" s="13"/>
      <c r="K72" s="107">
        <v>0.21</v>
      </c>
      <c r="L72" s="41">
        <f>IF(K72&lt;&gt;"",INT(K72)*60+(K72-INT(K72))*100,"")</f>
        <v>21</v>
      </c>
      <c r="M72" s="24">
        <f>IF(G72&lt;&gt;"",(30*G72)/MAX(G$5:G$253),"0")</f>
        <v>21</v>
      </c>
      <c r="N72" s="24">
        <f>IF(I72&lt;&gt;"",IF(I72=0,0,(10*I72)/MAX(I$5:I$253)),"0")</f>
        <v>7</v>
      </c>
      <c r="O72" s="24">
        <f>IF(L72&lt;&gt;"",60/(MAX(L$5:L$260)-SMALL(L$5:L$260,COUNTIF(L$5:L$260,"&lt;=0")+1))*(MAX(L$5:L$260)-L72),"0")</f>
        <v>57.81818181818182</v>
      </c>
      <c r="P72" s="24">
        <f>M72+N72+O72</f>
        <v>85.818181818181813</v>
      </c>
      <c r="Q72" s="19"/>
      <c r="R72" s="42"/>
      <c r="S72" s="39"/>
      <c r="T72" s="39"/>
    </row>
    <row r="73" spans="1:20" ht="31.5" x14ac:dyDescent="0.25">
      <c r="A73" s="150">
        <v>69</v>
      </c>
      <c r="B73" s="50" t="s">
        <v>727</v>
      </c>
      <c r="C73" s="48"/>
      <c r="D73" s="54" t="s">
        <v>671</v>
      </c>
      <c r="E73" s="85">
        <v>7</v>
      </c>
      <c r="F73" s="52" t="s">
        <v>699</v>
      </c>
      <c r="G73" s="85">
        <v>21</v>
      </c>
      <c r="H73" s="41"/>
      <c r="I73" s="85">
        <v>9</v>
      </c>
      <c r="J73" s="41"/>
      <c r="K73" s="85">
        <v>0.27</v>
      </c>
      <c r="L73" s="41">
        <f>IF(K73&lt;&gt;"",INT(K73)*60+(K73-INT(K73))*100,"")</f>
        <v>27</v>
      </c>
      <c r="M73" s="24">
        <f>IF(G73&lt;&gt;"",(30*G73)/MAX(G$5:G$253),"0")</f>
        <v>21</v>
      </c>
      <c r="N73" s="24">
        <f>IF(I73&lt;&gt;"",IF(I73=0,0,(10*I73)/MAX(I$5:I$253)),"0")</f>
        <v>9</v>
      </c>
      <c r="O73" s="24">
        <f>IF(L73&lt;&gt;"",60/(MAX(L$5:L$260)-SMALL(L$5:L$260,COUNTIF(L$5:L$260,"&lt;=0")+1))*(MAX(L$5:L$260)-L73),"0")</f>
        <v>55.63636363636364</v>
      </c>
      <c r="P73" s="24">
        <f>M73+N73+O73</f>
        <v>85.63636363636364</v>
      </c>
      <c r="Q73" s="19"/>
      <c r="R73" s="42"/>
      <c r="S73" s="39"/>
      <c r="T73" s="39"/>
    </row>
    <row r="74" spans="1:20" ht="31.5" x14ac:dyDescent="0.25">
      <c r="A74" s="150">
        <v>70</v>
      </c>
      <c r="B74" s="48" t="s">
        <v>737</v>
      </c>
      <c r="C74" s="45"/>
      <c r="D74" s="54" t="s">
        <v>671</v>
      </c>
      <c r="E74" s="85">
        <v>7</v>
      </c>
      <c r="F74" s="52" t="s">
        <v>708</v>
      </c>
      <c r="G74" s="85">
        <v>25</v>
      </c>
      <c r="H74" s="13"/>
      <c r="I74" s="85">
        <v>4</v>
      </c>
      <c r="J74" s="13"/>
      <c r="K74" s="85">
        <v>0.25</v>
      </c>
      <c r="L74" s="41">
        <f>IF(K74&lt;&gt;"",INT(K74)*60+(K74-INT(K74))*100,"")</f>
        <v>25</v>
      </c>
      <c r="M74" s="24">
        <f>IF(G74&lt;&gt;"",(30*G74)/MAX(G$5:G$253),"0")</f>
        <v>25</v>
      </c>
      <c r="N74" s="24">
        <f>IF(I74&lt;&gt;"",IF(I74=0,0,(10*I74)/MAX(I$5:I$253)),"0")</f>
        <v>4</v>
      </c>
      <c r="O74" s="24">
        <f>IF(L74&lt;&gt;"",60/(MAX(L$5:L$260)-SMALL(L$5:L$260,COUNTIF(L$5:L$260,"&lt;=0")+1))*(MAX(L$5:L$260)-L74),"0")</f>
        <v>56.363636363636367</v>
      </c>
      <c r="P74" s="24">
        <f>M74+N74+O74</f>
        <v>85.363636363636374</v>
      </c>
      <c r="Q74" s="19"/>
      <c r="R74" s="42"/>
      <c r="S74" s="39"/>
      <c r="T74" s="39"/>
    </row>
    <row r="75" spans="1:20" ht="31.5" x14ac:dyDescent="0.25">
      <c r="A75" s="150">
        <v>71</v>
      </c>
      <c r="B75" s="50" t="s">
        <v>837</v>
      </c>
      <c r="C75" s="48"/>
      <c r="D75" s="54" t="s">
        <v>826</v>
      </c>
      <c r="E75" s="85">
        <v>7</v>
      </c>
      <c r="F75" s="52" t="s">
        <v>833</v>
      </c>
      <c r="G75" s="85">
        <v>19</v>
      </c>
      <c r="H75" s="13"/>
      <c r="I75" s="85">
        <v>10</v>
      </c>
      <c r="J75" s="13"/>
      <c r="K75" s="85">
        <v>0.25</v>
      </c>
      <c r="L75" s="41">
        <f>IF(K75&lt;&gt;"",INT(K75)*60+(K75-INT(K75))*100,"")</f>
        <v>25</v>
      </c>
      <c r="M75" s="24">
        <f>IF(G75&lt;&gt;"",(30*G75)/MAX(G$5:G$253),"0")</f>
        <v>19</v>
      </c>
      <c r="N75" s="24">
        <f>IF(I75&lt;&gt;"",IF(I75=0,0,(10*I75)/MAX(I$5:I$253)),"0")</f>
        <v>10</v>
      </c>
      <c r="O75" s="24">
        <f>IF(L75&lt;&gt;"",60/(MAX(L$5:L$260)-SMALL(L$5:L$260,COUNTIF(L$5:L$260,"&lt;=0")+1))*(MAX(L$5:L$260)-L75),"0")</f>
        <v>56.363636363636367</v>
      </c>
      <c r="P75" s="24">
        <f>M75+N75+O75</f>
        <v>85.363636363636374</v>
      </c>
      <c r="Q75" s="17"/>
      <c r="R75" s="42"/>
      <c r="S75" s="39"/>
      <c r="T75" s="39"/>
    </row>
    <row r="76" spans="1:20" ht="31.5" x14ac:dyDescent="0.25">
      <c r="A76" s="150">
        <v>72</v>
      </c>
      <c r="B76" s="52" t="s">
        <v>725</v>
      </c>
      <c r="C76" s="45"/>
      <c r="D76" s="52" t="s">
        <v>671</v>
      </c>
      <c r="E76" s="85">
        <v>7</v>
      </c>
      <c r="F76" s="52" t="s">
        <v>699</v>
      </c>
      <c r="G76" s="85">
        <v>24</v>
      </c>
      <c r="H76" s="41"/>
      <c r="I76" s="85">
        <v>8</v>
      </c>
      <c r="J76" s="41"/>
      <c r="K76" s="85">
        <v>0.34</v>
      </c>
      <c r="L76" s="41">
        <f>IF(K76&lt;&gt;"",INT(K76)*60+(K76-INT(K76))*100,"")</f>
        <v>34</v>
      </c>
      <c r="M76" s="24">
        <f>IF(G76&lt;&gt;"",(30*G76)/MAX(G$5:G$253),"0")</f>
        <v>24</v>
      </c>
      <c r="N76" s="24">
        <f>IF(I76&lt;&gt;"",IF(I76=0,0,(10*I76)/MAX(I$5:I$253)),"0")</f>
        <v>8</v>
      </c>
      <c r="O76" s="24">
        <f>IF(L76&lt;&gt;"",60/(MAX(L$5:L$260)-SMALL(L$5:L$260,COUNTIF(L$5:L$260,"&lt;=0")+1))*(MAX(L$5:L$260)-L76),"0")</f>
        <v>53.090909090909093</v>
      </c>
      <c r="P76" s="24">
        <f>M76+N76+O76</f>
        <v>85.090909090909093</v>
      </c>
      <c r="Q76" s="17"/>
      <c r="R76" s="42"/>
      <c r="S76" s="39"/>
      <c r="T76" s="39"/>
    </row>
    <row r="77" spans="1:20" ht="31.5" x14ac:dyDescent="0.25">
      <c r="A77" s="150">
        <v>73</v>
      </c>
      <c r="B77" s="57" t="s">
        <v>114</v>
      </c>
      <c r="C77" s="45"/>
      <c r="D77" s="52" t="s">
        <v>104</v>
      </c>
      <c r="E77" s="85">
        <v>8</v>
      </c>
      <c r="F77" s="52" t="s">
        <v>111</v>
      </c>
      <c r="G77" s="41">
        <v>25</v>
      </c>
      <c r="H77" s="41"/>
      <c r="I77" s="41">
        <v>7.2</v>
      </c>
      <c r="J77" s="41"/>
      <c r="K77" s="41">
        <v>0.36</v>
      </c>
      <c r="L77" s="41">
        <f>IF(K77&lt;&gt;"",INT(K77)*60+(K77-INT(K77))*100,"")</f>
        <v>36</v>
      </c>
      <c r="M77" s="24">
        <f>IF(G77&lt;&gt;"",(30*G77)/MAX(G$5:G$253),"0")</f>
        <v>25</v>
      </c>
      <c r="N77" s="24">
        <f>IF(I77&lt;&gt;"",IF(I77=0,0,(10*I77)/MAX(I$5:I$253)),"0")</f>
        <v>7.2</v>
      </c>
      <c r="O77" s="24">
        <f>IF(L77&lt;&gt;"",60/(MAX(L$5:L$260)-SMALL(L$5:L$260,COUNTIF(L$5:L$260,"&lt;=0")+1))*(MAX(L$5:L$260)-L77),"0")</f>
        <v>52.363636363636367</v>
      </c>
      <c r="P77" s="24">
        <f>M77+N77+O77</f>
        <v>84.563636363636363</v>
      </c>
      <c r="Q77" s="17"/>
      <c r="R77" s="42"/>
      <c r="S77" s="39"/>
      <c r="T77" s="39"/>
    </row>
    <row r="78" spans="1:20" ht="31.5" x14ac:dyDescent="0.25">
      <c r="A78" s="126">
        <v>74</v>
      </c>
      <c r="B78" s="52" t="s">
        <v>534</v>
      </c>
      <c r="C78" s="45"/>
      <c r="D78" s="52" t="s">
        <v>473</v>
      </c>
      <c r="E78" s="85">
        <v>8</v>
      </c>
      <c r="F78" s="52" t="s">
        <v>477</v>
      </c>
      <c r="G78" s="85">
        <v>20</v>
      </c>
      <c r="H78" s="41"/>
      <c r="I78" s="85">
        <v>10</v>
      </c>
      <c r="J78" s="41"/>
      <c r="K78" s="85">
        <v>0.3</v>
      </c>
      <c r="L78" s="41">
        <f>IF(K78&lt;&gt;"",INT(K78)*60+(K78-INT(K78))*100,"")</f>
        <v>30</v>
      </c>
      <c r="M78" s="24">
        <f>IF(G78&lt;&gt;"",(30*G78)/MAX(G$5:G$253),"0")</f>
        <v>20</v>
      </c>
      <c r="N78" s="24">
        <f>IF(I78&lt;&gt;"",IF(I78=0,0,(10*I78)/MAX(I$5:I$253)),"0")</f>
        <v>10</v>
      </c>
      <c r="O78" s="24">
        <f>IF(L78&lt;&gt;"",60/(MAX(L$5:L$260)-SMALL(L$5:L$260,COUNTIF(L$5:L$260,"&lt;=0")+1))*(MAX(L$5:L$260)-L78),"0")</f>
        <v>54.545454545454547</v>
      </c>
      <c r="P78" s="24">
        <f>M78+N78+O78</f>
        <v>84.545454545454547</v>
      </c>
      <c r="Q78" s="17"/>
      <c r="R78" s="42"/>
      <c r="S78" s="39"/>
      <c r="T78" s="39"/>
    </row>
    <row r="79" spans="1:20" ht="31.5" x14ac:dyDescent="0.25">
      <c r="A79" s="150">
        <v>75</v>
      </c>
      <c r="B79" s="50" t="s">
        <v>840</v>
      </c>
      <c r="C79" s="45"/>
      <c r="D79" s="52" t="s">
        <v>826</v>
      </c>
      <c r="E79" s="85">
        <v>8</v>
      </c>
      <c r="F79" s="52" t="s">
        <v>841</v>
      </c>
      <c r="G79" s="85">
        <v>22.5</v>
      </c>
      <c r="H79" s="13"/>
      <c r="I79" s="85">
        <v>9.3000000000000007</v>
      </c>
      <c r="J79" s="13"/>
      <c r="K79" s="85">
        <v>0.35</v>
      </c>
      <c r="L79" s="41">
        <f>IF(K79&lt;&gt;"",INT(K79)*60+(K79-INT(K79))*100,"")</f>
        <v>35</v>
      </c>
      <c r="M79" s="24">
        <f>IF(G79&lt;&gt;"",(30*G79)/MAX(G$5:G$253),"0")</f>
        <v>22.5</v>
      </c>
      <c r="N79" s="24">
        <f>IF(I79&lt;&gt;"",IF(I79=0,0,(10*I79)/MAX(I$5:I$253)),"0")</f>
        <v>9.3000000000000007</v>
      </c>
      <c r="O79" s="24">
        <f>IF(L79&lt;&gt;"",60/(MAX(L$5:L$260)-SMALL(L$5:L$260,COUNTIF(L$5:L$260,"&lt;=0")+1))*(MAX(L$5:L$260)-L79),"0")</f>
        <v>52.727272727272727</v>
      </c>
      <c r="P79" s="24">
        <f>M79+N79+O79</f>
        <v>84.527272727272731</v>
      </c>
      <c r="Q79" s="17"/>
      <c r="R79" s="42"/>
      <c r="S79" s="39"/>
      <c r="T79" s="39"/>
    </row>
    <row r="80" spans="1:20" ht="31.5" x14ac:dyDescent="0.25">
      <c r="A80" s="150">
        <v>76</v>
      </c>
      <c r="B80" s="57" t="s">
        <v>844</v>
      </c>
      <c r="C80" s="45"/>
      <c r="D80" s="52" t="s">
        <v>826</v>
      </c>
      <c r="E80" s="85">
        <v>8</v>
      </c>
      <c r="F80" s="52" t="s">
        <v>841</v>
      </c>
      <c r="G80" s="85">
        <v>22.5</v>
      </c>
      <c r="H80" s="13"/>
      <c r="I80" s="85">
        <v>9.3000000000000007</v>
      </c>
      <c r="J80" s="13"/>
      <c r="K80" s="85">
        <v>0.35</v>
      </c>
      <c r="L80" s="41">
        <f>IF(K80&lt;&gt;"",INT(K80)*60+(K80-INT(K80))*100,"")</f>
        <v>35</v>
      </c>
      <c r="M80" s="24">
        <f>IF(G80&lt;&gt;"",(30*G80)/MAX(G$5:G$253),"0")</f>
        <v>22.5</v>
      </c>
      <c r="N80" s="24">
        <f>IF(I80&lt;&gt;"",IF(I80=0,0,(10*I80)/MAX(I$5:I$253)),"0")</f>
        <v>9.3000000000000007</v>
      </c>
      <c r="O80" s="24">
        <f>IF(L80&lt;&gt;"",60/(MAX(L$5:L$260)-SMALL(L$5:L$260,COUNTIF(L$5:L$260,"&lt;=0")+1))*(MAX(L$5:L$260)-L80),"0")</f>
        <v>52.727272727272727</v>
      </c>
      <c r="P80" s="24">
        <f>M80+N80+O80</f>
        <v>84.527272727272731</v>
      </c>
      <c r="Q80" s="17"/>
      <c r="R80" s="42"/>
      <c r="S80" s="39"/>
      <c r="T80" s="39"/>
    </row>
    <row r="81" spans="1:20" s="18" customFormat="1" ht="31.5" x14ac:dyDescent="0.25">
      <c r="A81" s="150">
        <v>77</v>
      </c>
      <c r="B81" s="65" t="s">
        <v>1140</v>
      </c>
      <c r="C81" s="43"/>
      <c r="D81" s="65" t="s">
        <v>1043</v>
      </c>
      <c r="E81" s="67">
        <v>8</v>
      </c>
      <c r="F81" s="65" t="s">
        <v>1063</v>
      </c>
      <c r="G81" s="85">
        <v>21</v>
      </c>
      <c r="H81" s="13"/>
      <c r="I81" s="85">
        <v>10</v>
      </c>
      <c r="J81" s="13"/>
      <c r="K81" s="67">
        <v>0.33</v>
      </c>
      <c r="L81" s="41">
        <f>IF(K81&lt;&gt;"",INT(K81)*60+(K81-INT(K81))*100,"")</f>
        <v>33</v>
      </c>
      <c r="M81" s="24">
        <f>IF(G81&lt;&gt;"",(30*G81)/MAX(G$5:G$253),"0")</f>
        <v>21</v>
      </c>
      <c r="N81" s="24">
        <f>IF(I81&lt;&gt;"",IF(I81=0,0,(10*I81)/MAX(I$5:I$253)),"0")</f>
        <v>10</v>
      </c>
      <c r="O81" s="24">
        <f>IF(L81&lt;&gt;"",60/(MAX(L$5:L$260)-SMALL(L$5:L$260,COUNTIF(L$5:L$260,"&lt;=0")+1))*(MAX(L$5:L$260)-L81),"0")</f>
        <v>53.454545454545453</v>
      </c>
      <c r="P81" s="24">
        <f>M81+N81+O81</f>
        <v>84.454545454545453</v>
      </c>
      <c r="Q81" s="17"/>
      <c r="R81" s="42"/>
      <c r="S81" s="39"/>
      <c r="T81" s="39"/>
    </row>
    <row r="82" spans="1:20" s="18" customFormat="1" ht="31.5" x14ac:dyDescent="0.25">
      <c r="A82" s="150">
        <v>78</v>
      </c>
      <c r="B82" s="50" t="s">
        <v>1144</v>
      </c>
      <c r="C82" s="85"/>
      <c r="D82" s="50" t="s">
        <v>1043</v>
      </c>
      <c r="E82" s="85">
        <v>8</v>
      </c>
      <c r="F82" s="50" t="s">
        <v>1071</v>
      </c>
      <c r="G82" s="85">
        <v>19</v>
      </c>
      <c r="H82" s="13"/>
      <c r="I82" s="85">
        <v>0</v>
      </c>
      <c r="J82" s="13"/>
      <c r="K82" s="85">
        <v>0</v>
      </c>
      <c r="L82" s="41">
        <f>IF(K82&lt;&gt;"",INT(K82)*60+(K82-INT(K82))*100,"")</f>
        <v>0</v>
      </c>
      <c r="M82" s="24">
        <f>IF(G82&lt;&gt;"",(30*G82)/MAX(G$5:G$253),"0")</f>
        <v>19</v>
      </c>
      <c r="N82" s="24">
        <f>IF(I82&lt;&gt;"",IF(I82=0,0,(10*I82)/MAX(I$5:I$253)),"0")</f>
        <v>0</v>
      </c>
      <c r="O82" s="24">
        <f>IF(L82&lt;&gt;"",60/(MAX(L$5:L$260)-SMALL(L$5:L$260,COUNTIF(L$5:L$260,"&lt;=0")+1))*(MAX(L$5:L$260)-L82),"0")</f>
        <v>65.454545454545453</v>
      </c>
      <c r="P82" s="24">
        <f>M82+N82+O82</f>
        <v>84.454545454545453</v>
      </c>
      <c r="Q82" s="17"/>
      <c r="R82" s="42"/>
      <c r="S82" s="39"/>
      <c r="T82" s="39"/>
    </row>
    <row r="83" spans="1:20" s="18" customFormat="1" ht="31.5" x14ac:dyDescent="0.25">
      <c r="A83" s="126">
        <v>79</v>
      </c>
      <c r="B83" s="57" t="s">
        <v>348</v>
      </c>
      <c r="C83" s="45"/>
      <c r="D83" s="52" t="s">
        <v>338</v>
      </c>
      <c r="E83" s="85">
        <v>7</v>
      </c>
      <c r="F83" s="52" t="s">
        <v>349</v>
      </c>
      <c r="G83" s="85">
        <v>27</v>
      </c>
      <c r="H83" s="41"/>
      <c r="I83" s="41">
        <v>9</v>
      </c>
      <c r="J83" s="41"/>
      <c r="K83" s="41">
        <v>0.47</v>
      </c>
      <c r="L83" s="41">
        <f>IF(K83&lt;&gt;"",INT(K83)*60+(K83-INT(K83))*100,"")</f>
        <v>47</v>
      </c>
      <c r="M83" s="24">
        <f>IF(G83&lt;&gt;"",(30*G83)/MAX(G$5:G$253),"0")</f>
        <v>27</v>
      </c>
      <c r="N83" s="24">
        <f>IF(I83&lt;&gt;"",IF(I83=0,0,(10*I83)/MAX(I$5:I$253)),"0")</f>
        <v>9</v>
      </c>
      <c r="O83" s="24">
        <f>IF(L83&lt;&gt;"",60/(MAX(L$5:L$260)-SMALL(L$5:L$260,COUNTIF(L$5:L$260,"&lt;=0")+1))*(MAX(L$5:L$260)-L83),"0")</f>
        <v>48.363636363636367</v>
      </c>
      <c r="P83" s="24">
        <f>M83+N83+O83</f>
        <v>84.363636363636374</v>
      </c>
      <c r="Q83" s="17"/>
      <c r="R83" s="42"/>
      <c r="S83" s="39"/>
      <c r="T83" s="39"/>
    </row>
    <row r="84" spans="1:20" s="18" customFormat="1" ht="31.5" x14ac:dyDescent="0.25">
      <c r="A84" s="158">
        <v>80</v>
      </c>
      <c r="B84" s="52" t="s">
        <v>839</v>
      </c>
      <c r="C84" s="45"/>
      <c r="D84" s="52" t="s">
        <v>826</v>
      </c>
      <c r="E84" s="85">
        <v>7</v>
      </c>
      <c r="F84" s="52" t="s">
        <v>833</v>
      </c>
      <c r="G84" s="85">
        <v>23</v>
      </c>
      <c r="H84" s="13"/>
      <c r="I84" s="85">
        <v>6</v>
      </c>
      <c r="J84" s="13"/>
      <c r="K84" s="85">
        <v>0.28000000000000003</v>
      </c>
      <c r="L84" s="41">
        <f>IF(K84&lt;&gt;"",INT(K84)*60+(K84-INT(K84))*100,"")</f>
        <v>28.000000000000004</v>
      </c>
      <c r="M84" s="24">
        <f>IF(G84&lt;&gt;"",(30*G84)/MAX(G$5:G$253),"0")</f>
        <v>23</v>
      </c>
      <c r="N84" s="24">
        <f>IF(I84&lt;&gt;"",IF(I84=0,0,(10*I84)/MAX(I$5:I$253)),"0")</f>
        <v>6</v>
      </c>
      <c r="O84" s="24">
        <f>IF(L84&lt;&gt;"",60/(MAX(L$5:L$260)-SMALL(L$5:L$260,COUNTIF(L$5:L$260,"&lt;=0")+1))*(MAX(L$5:L$260)-L84),"0")</f>
        <v>55.272727272727273</v>
      </c>
      <c r="P84" s="24">
        <f>M84+N84+O84</f>
        <v>84.27272727272728</v>
      </c>
      <c r="Q84" s="17"/>
      <c r="R84" s="42"/>
      <c r="S84" s="39"/>
      <c r="T84" s="39"/>
    </row>
    <row r="85" spans="1:20" s="18" customFormat="1" ht="47.25" x14ac:dyDescent="0.25">
      <c r="A85" s="158">
        <v>81</v>
      </c>
      <c r="B85" s="50" t="s">
        <v>956</v>
      </c>
      <c r="C85" s="48"/>
      <c r="D85" s="50" t="s">
        <v>944</v>
      </c>
      <c r="E85" s="85">
        <v>7</v>
      </c>
      <c r="F85" s="50" t="s">
        <v>945</v>
      </c>
      <c r="G85" s="85">
        <v>16</v>
      </c>
      <c r="H85" s="41"/>
      <c r="I85" s="85">
        <v>9</v>
      </c>
      <c r="J85" s="41"/>
      <c r="K85" s="85">
        <v>0.17</v>
      </c>
      <c r="L85" s="41">
        <f>IF(K85&lt;&gt;"",INT(K85)*60+(K85-INT(K85))*100,"")</f>
        <v>17</v>
      </c>
      <c r="M85" s="24">
        <f>IF(G85&lt;&gt;"",(30*G85)/MAX(G$5:G$253),"0")</f>
        <v>16</v>
      </c>
      <c r="N85" s="24">
        <f>IF(I85&lt;&gt;"",IF(I85=0,0,(10*I85)/MAX(I$5:I$253)),"0")</f>
        <v>9</v>
      </c>
      <c r="O85" s="24">
        <f>IF(L85&lt;&gt;"",60/(MAX(L$5:L$260)-SMALL(L$5:L$260,COUNTIF(L$5:L$260,"&lt;=0")+1))*(MAX(L$5:L$260)-L85),"0")</f>
        <v>59.272727272727273</v>
      </c>
      <c r="P85" s="24">
        <f>M85+N85+O85</f>
        <v>84.27272727272728</v>
      </c>
      <c r="Q85" s="17"/>
      <c r="R85" s="42"/>
      <c r="S85" s="39"/>
      <c r="T85" s="39"/>
    </row>
    <row r="86" spans="1:20" s="18" customFormat="1" ht="31.5" x14ac:dyDescent="0.25">
      <c r="A86" s="158">
        <v>82</v>
      </c>
      <c r="B86" s="65" t="s">
        <v>1136</v>
      </c>
      <c r="C86" s="43"/>
      <c r="D86" s="65" t="s">
        <v>1043</v>
      </c>
      <c r="E86" s="67">
        <v>7</v>
      </c>
      <c r="F86" s="69" t="s">
        <v>1113</v>
      </c>
      <c r="G86" s="85">
        <v>20</v>
      </c>
      <c r="H86" s="13"/>
      <c r="I86" s="85">
        <v>9</v>
      </c>
      <c r="J86" s="13"/>
      <c r="K86" s="85">
        <v>0.28000000000000003</v>
      </c>
      <c r="L86" s="41">
        <f>IF(K86&lt;&gt;"",INT(K86)*60+(K86-INT(K86))*100,"")</f>
        <v>28.000000000000004</v>
      </c>
      <c r="M86" s="24">
        <f>IF(G86&lt;&gt;"",(30*G86)/MAX(G$5:G$253),"0")</f>
        <v>20</v>
      </c>
      <c r="N86" s="24">
        <f>IF(I86&lt;&gt;"",IF(I86=0,0,(10*I86)/MAX(I$5:I$253)),"0")</f>
        <v>9</v>
      </c>
      <c r="O86" s="24">
        <f>IF(L86&lt;&gt;"",60/(MAX(L$5:L$260)-SMALL(L$5:L$260,COUNTIF(L$5:L$260,"&lt;=0")+1))*(MAX(L$5:L$260)-L86),"0")</f>
        <v>55.272727272727273</v>
      </c>
      <c r="P86" s="24">
        <f>M86+N86+O86</f>
        <v>84.27272727272728</v>
      </c>
      <c r="Q86" s="17"/>
      <c r="R86" s="42"/>
      <c r="S86" s="39"/>
      <c r="T86" s="39"/>
    </row>
    <row r="87" spans="1:20" s="18" customFormat="1" ht="47.25" x14ac:dyDescent="0.25">
      <c r="A87" s="158">
        <v>83</v>
      </c>
      <c r="B87" s="52" t="s">
        <v>954</v>
      </c>
      <c r="C87" s="45"/>
      <c r="D87" s="52" t="s">
        <v>944</v>
      </c>
      <c r="E87" s="85">
        <v>7</v>
      </c>
      <c r="F87" s="52" t="s">
        <v>945</v>
      </c>
      <c r="G87" s="85">
        <v>18</v>
      </c>
      <c r="H87" s="41"/>
      <c r="I87" s="85">
        <v>9.5</v>
      </c>
      <c r="J87" s="41"/>
      <c r="K87" s="85">
        <v>0.24</v>
      </c>
      <c r="L87" s="41">
        <f>IF(K87&lt;&gt;"",INT(K87)*60+(K87-INT(K87))*100,"")</f>
        <v>24</v>
      </c>
      <c r="M87" s="24">
        <f>IF(G87&lt;&gt;"",(30*G87)/MAX(G$5:G$253),"0")</f>
        <v>18</v>
      </c>
      <c r="N87" s="24">
        <f>IF(I87&lt;&gt;"",IF(I87=0,0,(10*I87)/MAX(I$5:I$253)),"0")</f>
        <v>9.5</v>
      </c>
      <c r="O87" s="24">
        <f>IF(L87&lt;&gt;"",60/(MAX(L$5:L$260)-SMALL(L$5:L$260,COUNTIF(L$5:L$260,"&lt;=0")+1))*(MAX(L$5:L$260)-L87),"0")</f>
        <v>56.727272727272727</v>
      </c>
      <c r="P87" s="24">
        <f>M87+N87+O87</f>
        <v>84.22727272727272</v>
      </c>
      <c r="Q87" s="17"/>
      <c r="R87" s="42"/>
      <c r="S87" s="39"/>
      <c r="T87" s="39"/>
    </row>
    <row r="88" spans="1:20" s="18" customFormat="1" ht="31.5" x14ac:dyDescent="0.25">
      <c r="A88" s="158">
        <v>84</v>
      </c>
      <c r="B88" s="57" t="s">
        <v>175</v>
      </c>
      <c r="C88" s="56"/>
      <c r="D88" s="52" t="s">
        <v>139</v>
      </c>
      <c r="E88" s="85">
        <v>7</v>
      </c>
      <c r="F88" s="52" t="s">
        <v>151</v>
      </c>
      <c r="G88" s="85">
        <v>24</v>
      </c>
      <c r="H88" s="41"/>
      <c r="I88" s="85">
        <v>9</v>
      </c>
      <c r="J88" s="41"/>
      <c r="K88" s="67">
        <v>0.4</v>
      </c>
      <c r="L88" s="41">
        <f>IF(K88&lt;&gt;"",INT(K88)*60+(K88-INT(K88))*100,"")</f>
        <v>40</v>
      </c>
      <c r="M88" s="24">
        <f>IF(G88&lt;&gt;"",(30*G88)/MAX(G$5:G$253),"0")</f>
        <v>24</v>
      </c>
      <c r="N88" s="24">
        <f>IF(I88&lt;&gt;"",IF(I88=0,0,(10*I88)/MAX(I$5:I$253)),"0")</f>
        <v>9</v>
      </c>
      <c r="O88" s="24">
        <f>IF(L88&lt;&gt;"",60/(MAX(L$5:L$260)-SMALL(L$5:L$260,COUNTIF(L$5:L$260,"&lt;=0")+1))*(MAX(L$5:L$260)-L88),"0")</f>
        <v>50.909090909090914</v>
      </c>
      <c r="P88" s="24">
        <f>M88+N88+O88</f>
        <v>83.909090909090907</v>
      </c>
      <c r="Q88" s="17"/>
      <c r="R88" s="42"/>
      <c r="S88" s="39"/>
      <c r="T88" s="39"/>
    </row>
    <row r="89" spans="1:20" s="18" customFormat="1" ht="31.5" x14ac:dyDescent="0.25">
      <c r="A89" s="1">
        <v>85</v>
      </c>
      <c r="B89" s="52" t="s">
        <v>522</v>
      </c>
      <c r="C89" s="45"/>
      <c r="D89" s="52" t="s">
        <v>473</v>
      </c>
      <c r="E89" s="85">
        <v>7</v>
      </c>
      <c r="F89" s="52" t="s">
        <v>474</v>
      </c>
      <c r="G89" s="85">
        <v>22</v>
      </c>
      <c r="H89" s="41"/>
      <c r="I89" s="85">
        <v>9.9</v>
      </c>
      <c r="J89" s="41"/>
      <c r="K89" s="85">
        <v>0.37</v>
      </c>
      <c r="L89" s="41">
        <f>IF(K89&lt;&gt;"",INT(K89)*60+(K89-INT(K89))*100,"")</f>
        <v>37</v>
      </c>
      <c r="M89" s="24">
        <f>IF(G89&lt;&gt;"",(30*G89)/MAX(G$5:G$253),"0")</f>
        <v>22</v>
      </c>
      <c r="N89" s="24">
        <f>IF(I89&lt;&gt;"",IF(I89=0,0,(10*I89)/MAX(I$5:I$253)),"0")</f>
        <v>9.9</v>
      </c>
      <c r="O89" s="24">
        <f>IF(L89&lt;&gt;"",60/(MAX(L$5:L$260)-SMALL(L$5:L$260,COUNTIF(L$5:L$260,"&lt;=0")+1))*(MAX(L$5:L$260)-L89),"0")</f>
        <v>52</v>
      </c>
      <c r="P89" s="24">
        <f>M89+N89+O89</f>
        <v>83.9</v>
      </c>
      <c r="Q89" s="17"/>
      <c r="R89" s="42"/>
      <c r="S89" s="39"/>
      <c r="T89" s="39"/>
    </row>
    <row r="90" spans="1:20" s="18" customFormat="1" ht="31.5" x14ac:dyDescent="0.25">
      <c r="A90" s="158">
        <v>86</v>
      </c>
      <c r="B90" s="50" t="s">
        <v>878</v>
      </c>
      <c r="C90" s="47"/>
      <c r="D90" s="153" t="s">
        <v>861</v>
      </c>
      <c r="E90" s="85">
        <v>7</v>
      </c>
      <c r="F90" s="52" t="s">
        <v>859</v>
      </c>
      <c r="G90" s="85">
        <v>20</v>
      </c>
      <c r="H90" s="13"/>
      <c r="I90" s="85">
        <v>9.5</v>
      </c>
      <c r="J90" s="13"/>
      <c r="K90" s="85">
        <v>0.31</v>
      </c>
      <c r="L90" s="41">
        <f>IF(K90&lt;&gt;"",INT(K90)*60+(K90-INT(K90))*100,"")</f>
        <v>31</v>
      </c>
      <c r="M90" s="24">
        <f>IF(G90&lt;&gt;"",(30*G90)/MAX(G$5:G$253),"0")</f>
        <v>20</v>
      </c>
      <c r="N90" s="24">
        <f>IF(I90&lt;&gt;"",IF(I90=0,0,(10*I90)/MAX(I$5:I$253)),"0")</f>
        <v>9.5</v>
      </c>
      <c r="O90" s="24">
        <f>IF(L90&lt;&gt;"",60/(MAX(L$5:L$260)-SMALL(L$5:L$260,COUNTIF(L$5:L$260,"&lt;=0")+1))*(MAX(L$5:L$260)-L90),"0")</f>
        <v>54.18181818181818</v>
      </c>
      <c r="P90" s="24">
        <f>M90+N90+O90</f>
        <v>83.681818181818187</v>
      </c>
      <c r="Q90" s="17"/>
      <c r="R90" s="42"/>
      <c r="S90" s="39"/>
      <c r="T90" s="39"/>
    </row>
    <row r="91" spans="1:20" s="18" customFormat="1" ht="31.5" x14ac:dyDescent="0.25">
      <c r="A91" s="158">
        <v>87</v>
      </c>
      <c r="B91" s="52" t="s">
        <v>176</v>
      </c>
      <c r="C91" s="45"/>
      <c r="D91" s="52" t="s">
        <v>139</v>
      </c>
      <c r="E91" s="85">
        <v>7</v>
      </c>
      <c r="F91" s="52" t="s">
        <v>151</v>
      </c>
      <c r="G91" s="85">
        <v>24</v>
      </c>
      <c r="H91" s="41"/>
      <c r="I91" s="85">
        <v>9</v>
      </c>
      <c r="J91" s="41"/>
      <c r="K91" s="85">
        <v>0.41</v>
      </c>
      <c r="L91" s="41">
        <f>IF(K91&lt;&gt;"",INT(K91)*60+(K91-INT(K91))*100,"")</f>
        <v>41</v>
      </c>
      <c r="M91" s="24">
        <f>IF(G91&lt;&gt;"",(30*G91)/MAX(G$5:G$253),"0")</f>
        <v>24</v>
      </c>
      <c r="N91" s="24">
        <f>IF(I91&lt;&gt;"",IF(I91=0,0,(10*I91)/MAX(I$5:I$253)),"0")</f>
        <v>9</v>
      </c>
      <c r="O91" s="24">
        <f>IF(L91&lt;&gt;"",60/(MAX(L$5:L$260)-SMALL(L$5:L$260,COUNTIF(L$5:L$260,"&lt;=0")+1))*(MAX(L$5:L$260)-L91),"0")</f>
        <v>50.545454545454547</v>
      </c>
      <c r="P91" s="24">
        <f>M91+N91+O91</f>
        <v>83.545454545454547</v>
      </c>
      <c r="Q91" s="17"/>
      <c r="R91" s="42"/>
      <c r="S91" s="39"/>
      <c r="T91" s="39"/>
    </row>
    <row r="92" spans="1:20" s="18" customFormat="1" ht="47.25" x14ac:dyDescent="0.25">
      <c r="A92" s="158">
        <v>88</v>
      </c>
      <c r="B92" s="52" t="s">
        <v>799</v>
      </c>
      <c r="C92" s="45"/>
      <c r="D92" s="52" t="s">
        <v>790</v>
      </c>
      <c r="E92" s="85">
        <v>8</v>
      </c>
      <c r="F92" s="52" t="s">
        <v>791</v>
      </c>
      <c r="G92" s="85">
        <v>20</v>
      </c>
      <c r="H92" s="13"/>
      <c r="I92" s="85">
        <v>6</v>
      </c>
      <c r="J92" s="13"/>
      <c r="K92" s="85">
        <v>0.22</v>
      </c>
      <c r="L92" s="41">
        <f>IF(K92&lt;&gt;"",INT(K92)*60+(K92-INT(K92))*100,"")</f>
        <v>22</v>
      </c>
      <c r="M92" s="24">
        <f>IF(G92&lt;&gt;"",(30*G92)/MAX(G$5:G$253),"0")</f>
        <v>20</v>
      </c>
      <c r="N92" s="24">
        <f>IF(I92&lt;&gt;"",IF(I92=0,0,(10*I92)/MAX(I$5:I$253)),"0")</f>
        <v>6</v>
      </c>
      <c r="O92" s="24">
        <f>IF(L92&lt;&gt;"",60/(MAX(L$5:L$260)-SMALL(L$5:L$260,COUNTIF(L$5:L$260,"&lt;=0")+1))*(MAX(L$5:L$260)-L92),"0")</f>
        <v>57.454545454545453</v>
      </c>
      <c r="P92" s="24">
        <f>M92+N92+O92</f>
        <v>83.454545454545453</v>
      </c>
      <c r="Q92" s="17"/>
      <c r="R92" s="42"/>
      <c r="S92" s="39"/>
      <c r="T92" s="39"/>
    </row>
    <row r="93" spans="1:20" s="18" customFormat="1" ht="31.5" x14ac:dyDescent="0.25">
      <c r="A93" s="158">
        <v>89</v>
      </c>
      <c r="B93" s="57" t="s">
        <v>1213</v>
      </c>
      <c r="C93" s="45"/>
      <c r="D93" s="52" t="s">
        <v>1212</v>
      </c>
      <c r="E93" s="85">
        <v>7</v>
      </c>
      <c r="F93" s="52" t="s">
        <v>1206</v>
      </c>
      <c r="G93" s="85">
        <v>20</v>
      </c>
      <c r="H93" s="13"/>
      <c r="I93" s="85">
        <v>6</v>
      </c>
      <c r="J93" s="13"/>
      <c r="K93" s="85">
        <v>0.22</v>
      </c>
      <c r="L93" s="41">
        <f>IF(K93&lt;&gt;"",INT(K93)*60+(K93-INT(K93))*100,"")</f>
        <v>22</v>
      </c>
      <c r="M93" s="24">
        <f>IF(G93&lt;&gt;"",(30*G93)/MAX(G$5:G$253),"0")</f>
        <v>20</v>
      </c>
      <c r="N93" s="24">
        <f>IF(I93&lt;&gt;"",IF(I93=0,0,(10*I93)/MAX(I$5:I$253)),"0")</f>
        <v>6</v>
      </c>
      <c r="O93" s="24">
        <f>IF(L93&lt;&gt;"",60/(MAX(L$5:L$260)-SMALL(L$5:L$260,COUNTIF(L$5:L$260,"&lt;=0")+1))*(MAX(L$5:L$260)-L93),"0")</f>
        <v>57.454545454545453</v>
      </c>
      <c r="P93" s="24">
        <f>M93+N93+O93</f>
        <v>83.454545454545453</v>
      </c>
      <c r="Q93" s="17"/>
      <c r="R93" s="42"/>
      <c r="S93" s="39"/>
      <c r="T93" s="39"/>
    </row>
    <row r="94" spans="1:20" s="18" customFormat="1" ht="31.5" x14ac:dyDescent="0.25">
      <c r="A94" s="158">
        <v>90</v>
      </c>
      <c r="B94" s="52" t="s">
        <v>180</v>
      </c>
      <c r="C94" s="56"/>
      <c r="D94" s="52" t="s">
        <v>139</v>
      </c>
      <c r="E94" s="85">
        <v>8</v>
      </c>
      <c r="F94" s="52" t="s">
        <v>140</v>
      </c>
      <c r="G94" s="85">
        <v>19</v>
      </c>
      <c r="H94" s="41"/>
      <c r="I94" s="85">
        <v>8.8000000000000007</v>
      </c>
      <c r="J94" s="41"/>
      <c r="K94" s="85">
        <v>0.27</v>
      </c>
      <c r="L94" s="41">
        <f>IF(K94&lt;&gt;"",INT(K94)*60+(K94-INT(K94))*100,"")</f>
        <v>27</v>
      </c>
      <c r="M94" s="24">
        <f>IF(G94&lt;&gt;"",(30*G94)/MAX(G$5:G$253),"0")</f>
        <v>19</v>
      </c>
      <c r="N94" s="24">
        <f>IF(I94&lt;&gt;"",IF(I94=0,0,(10*I94)/MAX(I$5:I$253)),"0")</f>
        <v>8.8000000000000007</v>
      </c>
      <c r="O94" s="24">
        <f>IF(L94&lt;&gt;"",60/(MAX(L$5:L$260)-SMALL(L$5:L$260,COUNTIF(L$5:L$260,"&lt;=0")+1))*(MAX(L$5:L$260)-L94),"0")</f>
        <v>55.63636363636364</v>
      </c>
      <c r="P94" s="24">
        <f>M94+N94+O94</f>
        <v>83.436363636363637</v>
      </c>
      <c r="Q94" s="17"/>
      <c r="R94" s="42"/>
      <c r="S94" s="39"/>
      <c r="T94" s="39"/>
    </row>
    <row r="95" spans="1:20" s="18" customFormat="1" ht="31.5" x14ac:dyDescent="0.25">
      <c r="A95" s="1">
        <v>91</v>
      </c>
      <c r="B95" s="50" t="s">
        <v>316</v>
      </c>
      <c r="C95" s="45"/>
      <c r="D95" s="52" t="s">
        <v>296</v>
      </c>
      <c r="E95" s="85">
        <v>8</v>
      </c>
      <c r="F95" s="52" t="s">
        <v>312</v>
      </c>
      <c r="G95" s="85">
        <v>27</v>
      </c>
      <c r="H95" s="41"/>
      <c r="I95" s="85">
        <v>8</v>
      </c>
      <c r="J95" s="41"/>
      <c r="K95" s="41">
        <v>0.47</v>
      </c>
      <c r="L95" s="41">
        <f>IF(K95&lt;&gt;"",INT(K95)*60+(K95-INT(K95))*100,"")</f>
        <v>47</v>
      </c>
      <c r="M95" s="24">
        <f>IF(G95&lt;&gt;"",(30*G95)/MAX(G$5:G$253),"0")</f>
        <v>27</v>
      </c>
      <c r="N95" s="24">
        <f>IF(I95&lt;&gt;"",IF(I95=0,0,(10*I95)/MAX(I$5:I$253)),"0")</f>
        <v>8</v>
      </c>
      <c r="O95" s="24">
        <f>IF(L95&lt;&gt;"",60/(MAX(L$5:L$260)-SMALL(L$5:L$260,COUNTIF(L$5:L$260,"&lt;=0")+1))*(MAX(L$5:L$260)-L95),"0")</f>
        <v>48.363636363636367</v>
      </c>
      <c r="P95" s="24">
        <f>M95+N95+O95</f>
        <v>83.363636363636374</v>
      </c>
      <c r="Q95" s="17"/>
      <c r="R95" s="42"/>
      <c r="S95" s="39"/>
      <c r="T95" s="39"/>
    </row>
    <row r="96" spans="1:20" s="18" customFormat="1" ht="31.5" x14ac:dyDescent="0.25">
      <c r="A96" s="1">
        <v>92</v>
      </c>
      <c r="B96" s="57" t="s">
        <v>535</v>
      </c>
      <c r="C96" s="92"/>
      <c r="D96" s="52" t="s">
        <v>473</v>
      </c>
      <c r="E96" s="67">
        <v>8</v>
      </c>
      <c r="F96" s="52" t="s">
        <v>505</v>
      </c>
      <c r="G96" s="85">
        <v>25</v>
      </c>
      <c r="H96" s="41"/>
      <c r="I96" s="85">
        <v>8.9</v>
      </c>
      <c r="J96" s="41"/>
      <c r="K96" s="67">
        <v>0.44</v>
      </c>
      <c r="L96" s="41">
        <f>IF(K96&lt;&gt;"",INT(K96)*60+(K96-INT(K96))*100,"")</f>
        <v>44</v>
      </c>
      <c r="M96" s="24">
        <f>IF(G96&lt;&gt;"",(30*G96)/MAX(G$5:G$253),"0")</f>
        <v>25</v>
      </c>
      <c r="N96" s="24">
        <f>IF(I96&lt;&gt;"",IF(I96=0,0,(10*I96)/MAX(I$5:I$253)),"0")</f>
        <v>8.9</v>
      </c>
      <c r="O96" s="24">
        <f>IF(L96&lt;&gt;"",60/(MAX(L$5:L$260)-SMALL(L$5:L$260,COUNTIF(L$5:L$260,"&lt;=0")+1))*(MAX(L$5:L$260)-L96),"0")</f>
        <v>49.454545454545453</v>
      </c>
      <c r="P96" s="24">
        <f>M96+N96+O96</f>
        <v>83.354545454545445</v>
      </c>
      <c r="Q96" s="17"/>
      <c r="R96" s="42"/>
      <c r="S96" s="39"/>
      <c r="T96" s="39"/>
    </row>
    <row r="97" spans="1:20" s="18" customFormat="1" ht="31.5" x14ac:dyDescent="0.25">
      <c r="A97" s="1">
        <v>93</v>
      </c>
      <c r="B97" s="50" t="s">
        <v>527</v>
      </c>
      <c r="C97" s="48"/>
      <c r="D97" s="52" t="s">
        <v>473</v>
      </c>
      <c r="E97" s="85">
        <v>7</v>
      </c>
      <c r="F97" s="52" t="s">
        <v>479</v>
      </c>
      <c r="G97" s="85">
        <v>23</v>
      </c>
      <c r="H97" s="41"/>
      <c r="I97" s="85">
        <v>9.9</v>
      </c>
      <c r="J97" s="41"/>
      <c r="K97" s="85">
        <v>0.43</v>
      </c>
      <c r="L97" s="41">
        <f>IF(K97&lt;&gt;"",INT(K97)*60+(K97-INT(K97))*100,"")</f>
        <v>43</v>
      </c>
      <c r="M97" s="24">
        <f>IF(G97&lt;&gt;"",(30*G97)/MAX(G$5:G$253),"0")</f>
        <v>23</v>
      </c>
      <c r="N97" s="24">
        <f>IF(I97&lt;&gt;"",IF(I97=0,0,(10*I97)/MAX(I$5:I$253)),"0")</f>
        <v>9.9</v>
      </c>
      <c r="O97" s="24">
        <f>IF(L97&lt;&gt;"",60/(MAX(L$5:L$260)-SMALL(L$5:L$260,COUNTIF(L$5:L$260,"&lt;=0")+1))*(MAX(L$5:L$260)-L97),"0")</f>
        <v>49.81818181818182</v>
      </c>
      <c r="P97" s="24">
        <f>M97+N97+O97</f>
        <v>82.718181818181819</v>
      </c>
      <c r="Q97" s="17"/>
      <c r="R97" s="42"/>
      <c r="S97" s="39"/>
      <c r="T97" s="39"/>
    </row>
    <row r="98" spans="1:20" s="18" customFormat="1" ht="31.5" x14ac:dyDescent="0.25">
      <c r="A98" s="158">
        <v>94</v>
      </c>
      <c r="B98" s="61" t="s">
        <v>174</v>
      </c>
      <c r="C98" s="141"/>
      <c r="D98" s="52" t="s">
        <v>139</v>
      </c>
      <c r="E98" s="85">
        <v>7</v>
      </c>
      <c r="F98" s="52" t="s">
        <v>151</v>
      </c>
      <c r="G98" s="85">
        <v>23</v>
      </c>
      <c r="H98" s="41"/>
      <c r="I98" s="85">
        <v>8.6</v>
      </c>
      <c r="J98" s="41"/>
      <c r="K98" s="85">
        <v>0.4</v>
      </c>
      <c r="L98" s="41">
        <f>IF(K98&lt;&gt;"",INT(K98)*60+(K98-INT(K98))*100,"")</f>
        <v>40</v>
      </c>
      <c r="M98" s="24">
        <f>IF(G98&lt;&gt;"",(30*G98)/MAX(G$5:G$253),"0")</f>
        <v>23</v>
      </c>
      <c r="N98" s="24">
        <f>IF(I98&lt;&gt;"",IF(I98=0,0,(10*I98)/MAX(I$5:I$253)),"0")</f>
        <v>8.6</v>
      </c>
      <c r="O98" s="24">
        <f>IF(L98&lt;&gt;"",60/(MAX(L$5:L$260)-SMALL(L$5:L$260,COUNTIF(L$5:L$260,"&lt;=0")+1))*(MAX(L$5:L$260)-L98),"0")</f>
        <v>50.909090909090914</v>
      </c>
      <c r="P98" s="24">
        <f>M98+N98+O98</f>
        <v>82.509090909090915</v>
      </c>
      <c r="Q98" s="17"/>
      <c r="R98" s="42"/>
      <c r="S98" s="39"/>
      <c r="T98" s="39"/>
    </row>
    <row r="99" spans="1:20" s="18" customFormat="1" ht="31.5" x14ac:dyDescent="0.25">
      <c r="A99" s="1">
        <v>95</v>
      </c>
      <c r="B99" s="57" t="s">
        <v>518</v>
      </c>
      <c r="C99" s="45"/>
      <c r="D99" s="52" t="s">
        <v>473</v>
      </c>
      <c r="E99" s="85">
        <v>7</v>
      </c>
      <c r="F99" s="52" t="s">
        <v>505</v>
      </c>
      <c r="G99" s="85">
        <v>20</v>
      </c>
      <c r="H99" s="41"/>
      <c r="I99" s="85">
        <v>10</v>
      </c>
      <c r="J99" s="41"/>
      <c r="K99" s="85">
        <v>0.36</v>
      </c>
      <c r="L99" s="41">
        <f>IF(K99&lt;&gt;"",INT(K99)*60+(K99-INT(K99))*100,"")</f>
        <v>36</v>
      </c>
      <c r="M99" s="24">
        <f>IF(G99&lt;&gt;"",(30*G99)/MAX(G$5:G$253),"0")</f>
        <v>20</v>
      </c>
      <c r="N99" s="24">
        <f>IF(I99&lt;&gt;"",IF(I99=0,0,(10*I99)/MAX(I$5:I$253)),"0")</f>
        <v>10</v>
      </c>
      <c r="O99" s="24">
        <f>IF(L99&lt;&gt;"",60/(MAX(L$5:L$260)-SMALL(L$5:L$260,COUNTIF(L$5:L$260,"&lt;=0")+1))*(MAX(L$5:L$260)-L99),"0")</f>
        <v>52.363636363636367</v>
      </c>
      <c r="P99" s="24">
        <f>M99+N99+O99</f>
        <v>82.363636363636374</v>
      </c>
      <c r="Q99" s="17"/>
      <c r="R99" s="42"/>
      <c r="S99" s="39"/>
      <c r="T99" s="39"/>
    </row>
    <row r="100" spans="1:20" s="18" customFormat="1" ht="47.25" x14ac:dyDescent="0.25">
      <c r="A100" s="158">
        <v>96</v>
      </c>
      <c r="B100" s="57" t="s">
        <v>1390</v>
      </c>
      <c r="C100" s="45"/>
      <c r="D100" s="52" t="s">
        <v>1391</v>
      </c>
      <c r="E100" s="85">
        <v>8</v>
      </c>
      <c r="F100" s="52" t="s">
        <v>1388</v>
      </c>
      <c r="G100" s="85">
        <v>26</v>
      </c>
      <c r="H100" s="13"/>
      <c r="I100" s="85">
        <v>8</v>
      </c>
      <c r="J100" s="13"/>
      <c r="K100" s="85">
        <v>0.47</v>
      </c>
      <c r="L100" s="41">
        <f>IF(K100&lt;&gt;"",INT(K100)*60+(K100-INT(K100))*100,"")</f>
        <v>47</v>
      </c>
      <c r="M100" s="24">
        <f>IF(G100&lt;&gt;"",(30*G100)/MAX(G$5:G$253),"0")</f>
        <v>26</v>
      </c>
      <c r="N100" s="24">
        <f>IF(I100&lt;&gt;"",IF(I100=0,0,(10*I100)/MAX(I$5:I$253)),"0")</f>
        <v>8</v>
      </c>
      <c r="O100" s="24">
        <f>IF(L100&lt;&gt;"",60/(MAX(L$5:L$260)-SMALL(L$5:L$260,COUNTIF(L$5:L$260,"&lt;=0")+1))*(MAX(L$5:L$260)-L100),"0")</f>
        <v>48.363636363636367</v>
      </c>
      <c r="P100" s="24">
        <f>M100+N100+O100</f>
        <v>82.363636363636374</v>
      </c>
      <c r="Q100" s="17"/>
      <c r="R100" s="42"/>
      <c r="S100" s="39"/>
      <c r="T100" s="39"/>
    </row>
    <row r="101" spans="1:20" s="18" customFormat="1" ht="31.5" x14ac:dyDescent="0.25">
      <c r="A101" s="1">
        <v>97</v>
      </c>
      <c r="B101" s="50" t="s">
        <v>446</v>
      </c>
      <c r="C101" s="48"/>
      <c r="D101" s="52" t="s">
        <v>408</v>
      </c>
      <c r="E101" s="85">
        <v>7</v>
      </c>
      <c r="F101" s="50" t="s">
        <v>447</v>
      </c>
      <c r="G101" s="85">
        <v>19</v>
      </c>
      <c r="H101" s="41"/>
      <c r="I101" s="85">
        <v>7</v>
      </c>
      <c r="J101" s="41"/>
      <c r="K101" s="85">
        <v>0.27</v>
      </c>
      <c r="L101" s="41">
        <f>IF(K101&lt;&gt;"",INT(K101)*60+(K101-INT(K101))*100,"")</f>
        <v>27</v>
      </c>
      <c r="M101" s="24">
        <f>IF(G101&lt;&gt;"",(30*G101)/MAX(G$5:G$253),"0")</f>
        <v>19</v>
      </c>
      <c r="N101" s="24">
        <f>IF(I101&lt;&gt;"",IF(I101=0,0,(10*I101)/MAX(I$5:I$253)),"0")</f>
        <v>7</v>
      </c>
      <c r="O101" s="24">
        <f>IF(L101&lt;&gt;"",60/(MAX(L$5:L$260)-SMALL(L$5:L$260,COUNTIF(L$5:L$260,"&lt;=0")+1))*(MAX(L$5:L$260)-L101),"0")</f>
        <v>55.63636363636364</v>
      </c>
      <c r="P101" s="24">
        <f>M101+N101+O101</f>
        <v>81.63636363636364</v>
      </c>
      <c r="Q101" s="17"/>
      <c r="R101" s="42"/>
      <c r="S101" s="39"/>
      <c r="T101" s="39"/>
    </row>
    <row r="102" spans="1:20" s="18" customFormat="1" ht="31.5" x14ac:dyDescent="0.25">
      <c r="A102" s="158">
        <v>98</v>
      </c>
      <c r="B102" s="50" t="s">
        <v>880</v>
      </c>
      <c r="C102" s="102"/>
      <c r="D102" s="153" t="s">
        <v>861</v>
      </c>
      <c r="E102" s="85">
        <v>8</v>
      </c>
      <c r="F102" s="52" t="s">
        <v>874</v>
      </c>
      <c r="G102" s="85">
        <v>22</v>
      </c>
      <c r="H102" s="13"/>
      <c r="I102" s="85">
        <v>9</v>
      </c>
      <c r="J102" s="13"/>
      <c r="K102" s="85">
        <v>0.41</v>
      </c>
      <c r="L102" s="41">
        <f>IF(K102&lt;&gt;"",INT(K102)*60+(K102-INT(K102))*100,"")</f>
        <v>41</v>
      </c>
      <c r="M102" s="24">
        <f>IF(G102&lt;&gt;"",(30*G102)/MAX(G$5:G$253),"0")</f>
        <v>22</v>
      </c>
      <c r="N102" s="24">
        <f>IF(I102&lt;&gt;"",IF(I102=0,0,(10*I102)/MAX(I$5:I$253)),"0")</f>
        <v>9</v>
      </c>
      <c r="O102" s="24">
        <f>IF(L102&lt;&gt;"",60/(MAX(L$5:L$260)-SMALL(L$5:L$260,COUNTIF(L$5:L$260,"&lt;=0")+1))*(MAX(L$5:L$260)-L102),"0")</f>
        <v>50.545454545454547</v>
      </c>
      <c r="P102" s="24">
        <f>M102+N102+O102</f>
        <v>81.545454545454547</v>
      </c>
      <c r="Q102" s="17"/>
      <c r="R102" s="42"/>
      <c r="S102" s="39"/>
      <c r="T102" s="39"/>
    </row>
    <row r="103" spans="1:20" s="18" customFormat="1" ht="31.5" x14ac:dyDescent="0.25">
      <c r="A103" s="158">
        <v>99</v>
      </c>
      <c r="B103" s="57" t="s">
        <v>1214</v>
      </c>
      <c r="C103" s="45"/>
      <c r="D103" s="52" t="s">
        <v>1212</v>
      </c>
      <c r="E103" s="85">
        <v>7</v>
      </c>
      <c r="F103" s="52" t="s">
        <v>1206</v>
      </c>
      <c r="G103" s="85">
        <v>18</v>
      </c>
      <c r="H103" s="13"/>
      <c r="I103" s="85">
        <v>6</v>
      </c>
      <c r="J103" s="13"/>
      <c r="K103" s="85">
        <v>0.22</v>
      </c>
      <c r="L103" s="41">
        <f>IF(K103&lt;&gt;"",INT(K103)*60+(K103-INT(K103))*100,"")</f>
        <v>22</v>
      </c>
      <c r="M103" s="24">
        <f>IF(G103&lt;&gt;"",(30*G103)/MAX(G$5:G$253),"0")</f>
        <v>18</v>
      </c>
      <c r="N103" s="24">
        <f>IF(I103&lt;&gt;"",IF(I103=0,0,(10*I103)/MAX(I$5:I$253)),"0")</f>
        <v>6</v>
      </c>
      <c r="O103" s="24">
        <f>IF(L103&lt;&gt;"",60/(MAX(L$5:L$260)-SMALL(L$5:L$260,COUNTIF(L$5:L$260,"&lt;=0")+1))*(MAX(L$5:L$260)-L103),"0")</f>
        <v>57.454545454545453</v>
      </c>
      <c r="P103" s="24">
        <f>M103+N103+O103</f>
        <v>81.454545454545453</v>
      </c>
      <c r="Q103" s="17"/>
      <c r="R103" s="42"/>
      <c r="S103" s="39"/>
      <c r="T103" s="39"/>
    </row>
    <row r="104" spans="1:20" s="18" customFormat="1" ht="31.5" x14ac:dyDescent="0.25">
      <c r="A104" s="158">
        <v>100</v>
      </c>
      <c r="B104" s="57" t="s">
        <v>834</v>
      </c>
      <c r="C104" s="45"/>
      <c r="D104" s="52" t="s">
        <v>826</v>
      </c>
      <c r="E104" s="85">
        <v>7</v>
      </c>
      <c r="F104" s="52" t="s">
        <v>833</v>
      </c>
      <c r="G104" s="85">
        <v>19</v>
      </c>
      <c r="H104" s="13"/>
      <c r="I104" s="85">
        <v>8.5</v>
      </c>
      <c r="J104" s="13"/>
      <c r="K104" s="85">
        <v>0.32</v>
      </c>
      <c r="L104" s="41">
        <f>IF(K104&lt;&gt;"",INT(K104)*60+(K104-INT(K104))*100,"")</f>
        <v>32</v>
      </c>
      <c r="M104" s="24">
        <f>IF(G104&lt;&gt;"",(30*G104)/MAX(G$5:G$253),"0")</f>
        <v>19</v>
      </c>
      <c r="N104" s="24">
        <f>IF(I104&lt;&gt;"",IF(I104=0,0,(10*I104)/MAX(I$5:I$253)),"0")</f>
        <v>8.5</v>
      </c>
      <c r="O104" s="24">
        <f>IF(L104&lt;&gt;"",60/(MAX(L$5:L$260)-SMALL(L$5:L$260,COUNTIF(L$5:L$260,"&lt;=0")+1))*(MAX(L$5:L$260)-L104),"0")</f>
        <v>53.81818181818182</v>
      </c>
      <c r="P104" s="24">
        <f>M104+N104+O104</f>
        <v>81.318181818181813</v>
      </c>
      <c r="Q104" s="17"/>
      <c r="R104" s="42"/>
      <c r="S104" s="39"/>
      <c r="T104" s="39"/>
    </row>
    <row r="105" spans="1:20" ht="31.5" x14ac:dyDescent="0.25">
      <c r="A105" s="158">
        <v>101</v>
      </c>
      <c r="B105" s="57" t="s">
        <v>731</v>
      </c>
      <c r="C105" s="45"/>
      <c r="D105" s="52" t="s">
        <v>671</v>
      </c>
      <c r="E105" s="85">
        <v>7</v>
      </c>
      <c r="F105" s="52" t="s">
        <v>699</v>
      </c>
      <c r="G105" s="85">
        <v>23</v>
      </c>
      <c r="H105" s="13"/>
      <c r="I105" s="85">
        <v>7</v>
      </c>
      <c r="J105" s="13"/>
      <c r="K105" s="85">
        <v>0.39</v>
      </c>
      <c r="L105" s="41">
        <f>IF(K105&lt;&gt;"",INT(K105)*60+(K105-INT(K105))*100,"")</f>
        <v>39</v>
      </c>
      <c r="M105" s="24">
        <f>IF(G105&lt;&gt;"",(30*G105)/MAX(G$5:G$253),"0")</f>
        <v>23</v>
      </c>
      <c r="N105" s="24">
        <f>IF(I105&lt;&gt;"",IF(I105=0,0,(10*I105)/MAX(I$5:I$253)),"0")</f>
        <v>7</v>
      </c>
      <c r="O105" s="24">
        <f>IF(L105&lt;&gt;"",60/(MAX(L$5:L$260)-SMALL(L$5:L$260,COUNTIF(L$5:L$260,"&lt;=0")+1))*(MAX(L$5:L$260)-L105),"0")</f>
        <v>51.272727272727273</v>
      </c>
      <c r="P105" s="24">
        <f>M105+N105+O105</f>
        <v>81.27272727272728</v>
      </c>
      <c r="Q105" s="17"/>
      <c r="R105" s="42"/>
      <c r="S105" s="39"/>
      <c r="T105" s="39"/>
    </row>
    <row r="106" spans="1:20" ht="31.5" x14ac:dyDescent="0.25">
      <c r="A106" s="1">
        <v>102</v>
      </c>
      <c r="B106" s="57" t="s">
        <v>536</v>
      </c>
      <c r="C106" s="45"/>
      <c r="D106" s="52" t="s">
        <v>473</v>
      </c>
      <c r="E106" s="85">
        <v>8</v>
      </c>
      <c r="F106" s="52" t="s">
        <v>505</v>
      </c>
      <c r="G106" s="85">
        <v>16.5</v>
      </c>
      <c r="H106" s="41"/>
      <c r="I106" s="85">
        <v>9.8000000000000007</v>
      </c>
      <c r="J106" s="41"/>
      <c r="K106" s="85">
        <v>0.28999999999999998</v>
      </c>
      <c r="L106" s="41">
        <f>IF(K106&lt;&gt;"",INT(K106)*60+(K106-INT(K106))*100,"")</f>
        <v>28.999999999999996</v>
      </c>
      <c r="M106" s="24">
        <f>IF(G106&lt;&gt;"",(30*G106)/MAX(G$5:G$253),"0")</f>
        <v>16.5</v>
      </c>
      <c r="N106" s="24">
        <f>IF(I106&lt;&gt;"",IF(I106=0,0,(10*I106)/MAX(I$5:I$253)),"0")</f>
        <v>9.8000000000000007</v>
      </c>
      <c r="O106" s="24">
        <f>IF(L106&lt;&gt;"",60/(MAX(L$5:L$260)-SMALL(L$5:L$260,COUNTIF(L$5:L$260,"&lt;=0")+1))*(MAX(L$5:L$260)-L106),"0")</f>
        <v>54.909090909090914</v>
      </c>
      <c r="P106" s="24">
        <f>M106+N106+O106</f>
        <v>81.209090909090918</v>
      </c>
      <c r="Q106" s="17"/>
      <c r="R106" s="42"/>
      <c r="S106" s="39"/>
      <c r="T106" s="39"/>
    </row>
    <row r="107" spans="1:20" ht="31.5" x14ac:dyDescent="0.25">
      <c r="A107" s="158">
        <v>103</v>
      </c>
      <c r="B107" s="52" t="s">
        <v>537</v>
      </c>
      <c r="C107" s="45"/>
      <c r="D107" s="52" t="s">
        <v>473</v>
      </c>
      <c r="E107" s="85">
        <v>8</v>
      </c>
      <c r="F107" s="52" t="s">
        <v>505</v>
      </c>
      <c r="G107" s="85">
        <v>21</v>
      </c>
      <c r="H107" s="41"/>
      <c r="I107" s="85">
        <v>10</v>
      </c>
      <c r="J107" s="41"/>
      <c r="K107" s="85">
        <v>0.42</v>
      </c>
      <c r="L107" s="41">
        <f>IF(K107&lt;&gt;"",INT(K107)*60+(K107-INT(K107))*100,"")</f>
        <v>42</v>
      </c>
      <c r="M107" s="24">
        <f>IF(G107&lt;&gt;"",(30*G107)/MAX(G$5:G$253),"0")</f>
        <v>21</v>
      </c>
      <c r="N107" s="24">
        <f>IF(I107&lt;&gt;"",IF(I107=0,0,(10*I107)/MAX(I$5:I$253)),"0")</f>
        <v>10</v>
      </c>
      <c r="O107" s="24">
        <f>IF(L107&lt;&gt;"",60/(MAX(L$5:L$260)-SMALL(L$5:L$260,COUNTIF(L$5:L$260,"&lt;=0")+1))*(MAX(L$5:L$260)-L107),"0")</f>
        <v>50.18181818181818</v>
      </c>
      <c r="P107" s="24">
        <f>M107+N107+O107</f>
        <v>81.181818181818187</v>
      </c>
      <c r="Q107" s="17"/>
      <c r="R107" s="42"/>
      <c r="S107" s="39"/>
      <c r="T107" s="39"/>
    </row>
    <row r="108" spans="1:20" ht="31.5" x14ac:dyDescent="0.25">
      <c r="A108" s="1">
        <v>104</v>
      </c>
      <c r="B108" s="57" t="s">
        <v>525</v>
      </c>
      <c r="C108" s="45"/>
      <c r="D108" s="52" t="s">
        <v>473</v>
      </c>
      <c r="E108" s="85">
        <v>7</v>
      </c>
      <c r="F108" s="52" t="s">
        <v>479</v>
      </c>
      <c r="G108" s="85">
        <v>25</v>
      </c>
      <c r="H108" s="41"/>
      <c r="I108" s="85">
        <v>9</v>
      </c>
      <c r="J108" s="41"/>
      <c r="K108" s="85">
        <v>0.51</v>
      </c>
      <c r="L108" s="41">
        <f>IF(K108&lt;&gt;"",INT(K108)*60+(K108-INT(K108))*100,"")</f>
        <v>51</v>
      </c>
      <c r="M108" s="24">
        <f>IF(G108&lt;&gt;"",(30*G108)/MAX(G$5:G$253),"0")</f>
        <v>25</v>
      </c>
      <c r="N108" s="24">
        <f>IF(I108&lt;&gt;"",IF(I108=0,0,(10*I108)/MAX(I$5:I$253)),"0")</f>
        <v>9</v>
      </c>
      <c r="O108" s="24">
        <f>IF(L108&lt;&gt;"",60/(MAX(L$5:L$260)-SMALL(L$5:L$260,COUNTIF(L$5:L$260,"&lt;=0")+1))*(MAX(L$5:L$260)-L108),"0")</f>
        <v>46.909090909090914</v>
      </c>
      <c r="P108" s="24">
        <f>M108+N108+O108</f>
        <v>80.909090909090907</v>
      </c>
      <c r="Q108" s="17"/>
      <c r="R108" s="42"/>
      <c r="S108" s="39"/>
      <c r="T108" s="39"/>
    </row>
    <row r="109" spans="1:20" ht="31.5" x14ac:dyDescent="0.25">
      <c r="A109" s="158">
        <v>105</v>
      </c>
      <c r="B109" s="52" t="s">
        <v>796</v>
      </c>
      <c r="C109" s="45"/>
      <c r="D109" s="52" t="s">
        <v>790</v>
      </c>
      <c r="E109" s="85">
        <v>7</v>
      </c>
      <c r="F109" s="52" t="s">
        <v>791</v>
      </c>
      <c r="G109" s="85">
        <v>23</v>
      </c>
      <c r="H109" s="13"/>
      <c r="I109" s="85">
        <v>3</v>
      </c>
      <c r="J109" s="13"/>
      <c r="K109" s="85">
        <v>0.28999999999999998</v>
      </c>
      <c r="L109" s="41">
        <f>IF(K109&lt;&gt;"",INT(K109)*60+(K109-INT(K109))*100,"")</f>
        <v>28.999999999999996</v>
      </c>
      <c r="M109" s="24">
        <f>IF(G109&lt;&gt;"",(30*G109)/MAX(G$5:G$253),"0")</f>
        <v>23</v>
      </c>
      <c r="N109" s="24">
        <f>IF(I109&lt;&gt;"",IF(I109=0,0,(10*I109)/MAX(I$5:I$253)),"0")</f>
        <v>3</v>
      </c>
      <c r="O109" s="24">
        <f>IF(L109&lt;&gt;"",60/(MAX(L$5:L$260)-SMALL(L$5:L$260,COUNTIF(L$5:L$260,"&lt;=0")+1))*(MAX(L$5:L$260)-L109),"0")</f>
        <v>54.909090909090914</v>
      </c>
      <c r="P109" s="24">
        <f>M109+N109+O109</f>
        <v>80.909090909090907</v>
      </c>
      <c r="Q109" s="17"/>
      <c r="R109" s="42"/>
      <c r="S109" s="39"/>
      <c r="T109" s="39"/>
    </row>
    <row r="110" spans="1:20" ht="31.5" x14ac:dyDescent="0.25">
      <c r="A110" s="158">
        <v>106</v>
      </c>
      <c r="B110" s="52" t="s">
        <v>179</v>
      </c>
      <c r="C110" s="56"/>
      <c r="D110" s="52" t="s">
        <v>139</v>
      </c>
      <c r="E110" s="85">
        <v>8</v>
      </c>
      <c r="F110" s="52" t="s">
        <v>140</v>
      </c>
      <c r="G110" s="85">
        <v>22</v>
      </c>
      <c r="H110" s="41"/>
      <c r="I110" s="85">
        <v>9</v>
      </c>
      <c r="J110" s="41"/>
      <c r="K110" s="85">
        <v>0.43</v>
      </c>
      <c r="L110" s="41">
        <f>IF(K110&lt;&gt;"",INT(K110)*60+(K110-INT(K110))*100,"")</f>
        <v>43</v>
      </c>
      <c r="M110" s="24">
        <f>IF(G110&lt;&gt;"",(30*G110)/MAX(G$5:G$253),"0")</f>
        <v>22</v>
      </c>
      <c r="N110" s="24">
        <f>IF(I110&lt;&gt;"",IF(I110=0,0,(10*I110)/MAX(I$5:I$253)),"0")</f>
        <v>9</v>
      </c>
      <c r="O110" s="24">
        <f>IF(L110&lt;&gt;"",60/(MAX(L$5:L$260)-SMALL(L$5:L$260,COUNTIF(L$5:L$260,"&lt;=0")+1))*(MAX(L$5:L$260)-L110),"0")</f>
        <v>49.81818181818182</v>
      </c>
      <c r="P110" s="24">
        <f>M110+N110+O110</f>
        <v>80.818181818181813</v>
      </c>
      <c r="Q110" s="17"/>
      <c r="R110" s="42"/>
      <c r="S110" s="39"/>
      <c r="T110" s="39"/>
    </row>
    <row r="111" spans="1:20" ht="31.5" x14ac:dyDescent="0.25">
      <c r="A111" s="158">
        <v>107</v>
      </c>
      <c r="B111" s="65" t="s">
        <v>1132</v>
      </c>
      <c r="C111" s="43"/>
      <c r="D111" s="65" t="s">
        <v>1043</v>
      </c>
      <c r="E111" s="67">
        <v>7</v>
      </c>
      <c r="F111" s="65" t="s">
        <v>1071</v>
      </c>
      <c r="G111" s="85">
        <v>18</v>
      </c>
      <c r="H111" s="13"/>
      <c r="I111" s="85">
        <v>9.6999999999999993</v>
      </c>
      <c r="J111" s="13"/>
      <c r="K111" s="85">
        <v>0.34</v>
      </c>
      <c r="L111" s="41">
        <f>IF(K111&lt;&gt;"",INT(K111)*60+(K111-INT(K111))*100,"")</f>
        <v>34</v>
      </c>
      <c r="M111" s="24">
        <f>IF(G111&lt;&gt;"",(30*G111)/MAX(G$5:G$253),"0")</f>
        <v>18</v>
      </c>
      <c r="N111" s="24">
        <f>IF(I111&lt;&gt;"",IF(I111=0,0,(10*I111)/MAX(I$5:I$253)),"0")</f>
        <v>9.6999999999999993</v>
      </c>
      <c r="O111" s="24">
        <f>IF(L111&lt;&gt;"",60/(MAX(L$5:L$260)-SMALL(L$5:L$260,COUNTIF(L$5:L$260,"&lt;=0")+1))*(MAX(L$5:L$260)-L111),"0")</f>
        <v>53.090909090909093</v>
      </c>
      <c r="P111" s="24">
        <f>M111+N111+O111</f>
        <v>80.790909090909096</v>
      </c>
      <c r="Q111" s="17"/>
      <c r="R111" s="42"/>
      <c r="S111" s="39"/>
      <c r="T111" s="39"/>
    </row>
    <row r="112" spans="1:20" ht="47.25" x14ac:dyDescent="0.25">
      <c r="A112" s="158">
        <v>108</v>
      </c>
      <c r="B112" s="50" t="s">
        <v>962</v>
      </c>
      <c r="C112" s="48"/>
      <c r="D112" s="50" t="s">
        <v>944</v>
      </c>
      <c r="E112" s="85">
        <v>7</v>
      </c>
      <c r="F112" s="50" t="s">
        <v>945</v>
      </c>
      <c r="G112" s="85">
        <v>16</v>
      </c>
      <c r="H112" s="41"/>
      <c r="I112" s="85">
        <v>9.5</v>
      </c>
      <c r="J112" s="41"/>
      <c r="K112" s="85">
        <v>0.28000000000000003</v>
      </c>
      <c r="L112" s="41">
        <f>IF(K112&lt;&gt;"",INT(K112)*60+(K112-INT(K112))*100,"")</f>
        <v>28.000000000000004</v>
      </c>
      <c r="M112" s="24">
        <f>IF(G112&lt;&gt;"",(30*G112)/MAX(G$5:G$253),"0")</f>
        <v>16</v>
      </c>
      <c r="N112" s="24">
        <f>IF(I112&lt;&gt;"",IF(I112=0,0,(10*I112)/MAX(I$5:I$253)),"0")</f>
        <v>9.5</v>
      </c>
      <c r="O112" s="24">
        <f>IF(L112&lt;&gt;"",60/(MAX(L$5:L$260)-SMALL(L$5:L$260,COUNTIF(L$5:L$260,"&lt;=0")+1))*(MAX(L$5:L$260)-L112),"0")</f>
        <v>55.272727272727273</v>
      </c>
      <c r="P112" s="24">
        <f>M112+N112+O112</f>
        <v>80.77272727272728</v>
      </c>
      <c r="Q112" s="17"/>
      <c r="R112" s="42"/>
      <c r="S112" s="39"/>
      <c r="T112" s="39"/>
    </row>
    <row r="113" spans="1:20" ht="31.5" x14ac:dyDescent="0.25">
      <c r="A113" s="158">
        <v>109</v>
      </c>
      <c r="B113" s="48" t="s">
        <v>736</v>
      </c>
      <c r="C113" s="159"/>
      <c r="D113" s="52" t="s">
        <v>671</v>
      </c>
      <c r="E113" s="85">
        <v>7</v>
      </c>
      <c r="F113" s="52" t="s">
        <v>708</v>
      </c>
      <c r="G113" s="85">
        <v>21</v>
      </c>
      <c r="H113" s="13"/>
      <c r="I113" s="85">
        <v>4</v>
      </c>
      <c r="J113" s="13"/>
      <c r="K113" s="85">
        <v>0.27</v>
      </c>
      <c r="L113" s="41">
        <f>IF(K113&lt;&gt;"",INT(K113)*60+(K113-INT(K113))*100,"")</f>
        <v>27</v>
      </c>
      <c r="M113" s="24">
        <f>IF(G113&lt;&gt;"",(30*G113)/MAX(G$5:G$253),"0")</f>
        <v>21</v>
      </c>
      <c r="N113" s="24">
        <f>IF(I113&lt;&gt;"",IF(I113=0,0,(10*I113)/MAX(I$5:I$253)),"0")</f>
        <v>4</v>
      </c>
      <c r="O113" s="24">
        <f>IF(L113&lt;&gt;"",60/(MAX(L$5:L$260)-SMALL(L$5:L$260,COUNTIF(L$5:L$260,"&lt;=0")+1))*(MAX(L$5:L$260)-L113),"0")</f>
        <v>55.63636363636364</v>
      </c>
      <c r="P113" s="24">
        <f>M113+N113+O113</f>
        <v>80.63636363636364</v>
      </c>
      <c r="Q113" s="17"/>
      <c r="R113" s="42"/>
      <c r="S113" s="39"/>
      <c r="T113" s="39"/>
    </row>
    <row r="114" spans="1:20" ht="31.5" x14ac:dyDescent="0.25">
      <c r="A114" s="1">
        <v>110</v>
      </c>
      <c r="B114" s="57" t="s">
        <v>572</v>
      </c>
      <c r="C114" s="45"/>
      <c r="D114" s="52" t="s">
        <v>555</v>
      </c>
      <c r="E114" s="85">
        <v>8</v>
      </c>
      <c r="F114" s="52" t="s">
        <v>556</v>
      </c>
      <c r="G114" s="85">
        <v>16</v>
      </c>
      <c r="H114" s="41"/>
      <c r="I114" s="41">
        <v>8.1999999999999993</v>
      </c>
      <c r="J114" s="41"/>
      <c r="K114" s="85">
        <v>0.25</v>
      </c>
      <c r="L114" s="41">
        <f>IF(K114&lt;&gt;"",INT(K114)*60+(K114-INT(K114))*100,"")</f>
        <v>25</v>
      </c>
      <c r="M114" s="24">
        <f>IF(G114&lt;&gt;"",(30*G114)/MAX(G$5:G$253),"0")</f>
        <v>16</v>
      </c>
      <c r="N114" s="24">
        <f>IF(I114&lt;&gt;"",IF(I114=0,0,(10*I114)/MAX(I$5:I$253)),"0")</f>
        <v>8.1999999999999993</v>
      </c>
      <c r="O114" s="24">
        <f>IF(L114&lt;&gt;"",60/(MAX(L$5:L$260)-SMALL(L$5:L$260,COUNTIF(L$5:L$260,"&lt;=0")+1))*(MAX(L$5:L$260)-L114),"0")</f>
        <v>56.363636363636367</v>
      </c>
      <c r="P114" s="24">
        <f>M114+N114+O114</f>
        <v>80.563636363636363</v>
      </c>
      <c r="Q114" s="17"/>
      <c r="R114" s="42"/>
      <c r="S114" s="39"/>
      <c r="T114" s="39"/>
    </row>
    <row r="115" spans="1:20" ht="31.5" x14ac:dyDescent="0.25">
      <c r="A115" s="158">
        <v>111</v>
      </c>
      <c r="B115" s="57" t="s">
        <v>1392</v>
      </c>
      <c r="C115" s="45"/>
      <c r="D115" s="52" t="s">
        <v>1391</v>
      </c>
      <c r="E115" s="85">
        <v>8</v>
      </c>
      <c r="F115" s="52" t="s">
        <v>1388</v>
      </c>
      <c r="G115" s="85">
        <v>26</v>
      </c>
      <c r="H115" s="13"/>
      <c r="I115" s="85">
        <v>8</v>
      </c>
      <c r="J115" s="13"/>
      <c r="K115" s="85">
        <v>0.52</v>
      </c>
      <c r="L115" s="41">
        <f>IF(K115&lt;&gt;"",INT(K115)*60+(K115-INT(K115))*100,"")</f>
        <v>52</v>
      </c>
      <c r="M115" s="24">
        <f>IF(G115&lt;&gt;"",(30*G115)/MAX(G$5:G$253),"0")</f>
        <v>26</v>
      </c>
      <c r="N115" s="24">
        <f>IF(I115&lt;&gt;"",IF(I115=0,0,(10*I115)/MAX(I$5:I$253)),"0")</f>
        <v>8</v>
      </c>
      <c r="O115" s="24">
        <f>IF(L115&lt;&gt;"",60/(MAX(L$5:L$260)-SMALL(L$5:L$260,COUNTIF(L$5:L$260,"&lt;=0")+1))*(MAX(L$5:L$260)-L115),"0")</f>
        <v>46.545454545454547</v>
      </c>
      <c r="P115" s="24">
        <f>M115+N115+O115</f>
        <v>80.545454545454547</v>
      </c>
      <c r="Q115" s="17"/>
      <c r="R115" s="42"/>
      <c r="S115" s="39"/>
      <c r="T115" s="39"/>
    </row>
    <row r="116" spans="1:20" ht="31.5" x14ac:dyDescent="0.25">
      <c r="A116" s="1">
        <v>112</v>
      </c>
      <c r="B116" s="57" t="s">
        <v>528</v>
      </c>
      <c r="C116" s="45"/>
      <c r="D116" s="52" t="s">
        <v>473</v>
      </c>
      <c r="E116" s="85">
        <v>8</v>
      </c>
      <c r="F116" s="52" t="s">
        <v>477</v>
      </c>
      <c r="G116" s="85">
        <v>19</v>
      </c>
      <c r="H116" s="41"/>
      <c r="I116" s="85">
        <v>10</v>
      </c>
      <c r="J116" s="41"/>
      <c r="K116" s="85">
        <v>0.39</v>
      </c>
      <c r="L116" s="41">
        <f>IF(K116&lt;&gt;"",INT(K116)*60+(K116-INT(K116))*100,"")</f>
        <v>39</v>
      </c>
      <c r="M116" s="24">
        <f>IF(G116&lt;&gt;"",(30*G116)/MAX(G$5:G$253),"0")</f>
        <v>19</v>
      </c>
      <c r="N116" s="24">
        <f>IF(I116&lt;&gt;"",IF(I116=0,0,(10*I116)/MAX(I$5:I$253)),"0")</f>
        <v>10</v>
      </c>
      <c r="O116" s="24">
        <f>IF(L116&lt;&gt;"",60/(MAX(L$5:L$260)-SMALL(L$5:L$260,COUNTIF(L$5:L$260,"&lt;=0")+1))*(MAX(L$5:L$260)-L116),"0")</f>
        <v>51.272727272727273</v>
      </c>
      <c r="P116" s="24">
        <f>M116+N116+O116</f>
        <v>80.27272727272728</v>
      </c>
      <c r="Q116" s="17"/>
      <c r="R116" s="42"/>
      <c r="S116" s="39"/>
      <c r="T116" s="39"/>
    </row>
    <row r="117" spans="1:20" ht="31.5" x14ac:dyDescent="0.25">
      <c r="A117" s="1">
        <v>113</v>
      </c>
      <c r="B117" s="51" t="s">
        <v>170</v>
      </c>
      <c r="C117" s="56"/>
      <c r="D117" s="52" t="s">
        <v>139</v>
      </c>
      <c r="E117" s="85">
        <v>7</v>
      </c>
      <c r="F117" s="52" t="s">
        <v>161</v>
      </c>
      <c r="G117" s="85">
        <v>17</v>
      </c>
      <c r="H117" s="41"/>
      <c r="I117" s="85">
        <v>9.6999999999999993</v>
      </c>
      <c r="J117" s="41"/>
      <c r="K117" s="85">
        <v>0.33</v>
      </c>
      <c r="L117" s="41">
        <f>IF(K117&lt;&gt;"",INT(K117)*60+(K117-INT(K117))*100,"")</f>
        <v>33</v>
      </c>
      <c r="M117" s="24">
        <f>IF(G117&lt;&gt;"",(30*G117)/MAX(G$5:G$253),"0")</f>
        <v>17</v>
      </c>
      <c r="N117" s="24">
        <f>IF(I117&lt;&gt;"",IF(I117=0,0,(10*I117)/MAX(I$5:I$253)),"0")</f>
        <v>9.6999999999999993</v>
      </c>
      <c r="O117" s="24">
        <f>IF(L117&lt;&gt;"",60/(MAX(L$5:L$260)-SMALL(L$5:L$260,COUNTIF(L$5:L$260,"&lt;=0")+1))*(MAX(L$5:L$260)-L117),"0")</f>
        <v>53.454545454545453</v>
      </c>
      <c r="P117" s="24">
        <f>M117+N117+O117</f>
        <v>80.154545454545456</v>
      </c>
      <c r="Q117" s="17"/>
      <c r="R117" s="42"/>
      <c r="S117" s="39"/>
      <c r="T117" s="39"/>
    </row>
    <row r="118" spans="1:20" ht="31.5" x14ac:dyDescent="0.25">
      <c r="A118" s="158">
        <v>114</v>
      </c>
      <c r="B118" s="52" t="s">
        <v>798</v>
      </c>
      <c r="C118" s="45"/>
      <c r="D118" s="52" t="s">
        <v>790</v>
      </c>
      <c r="E118" s="85">
        <v>7</v>
      </c>
      <c r="F118" s="52" t="s">
        <v>791</v>
      </c>
      <c r="G118" s="85">
        <v>18</v>
      </c>
      <c r="H118" s="13"/>
      <c r="I118" s="85">
        <v>5.7</v>
      </c>
      <c r="J118" s="13"/>
      <c r="K118" s="85">
        <v>0.25</v>
      </c>
      <c r="L118" s="41">
        <f>IF(K118&lt;&gt;"",INT(K118)*60+(K118-INT(K118))*100,"")</f>
        <v>25</v>
      </c>
      <c r="M118" s="24">
        <f>IF(G118&lt;&gt;"",(30*G118)/MAX(G$5:G$253),"0")</f>
        <v>18</v>
      </c>
      <c r="N118" s="24">
        <f>IF(I118&lt;&gt;"",IF(I118=0,0,(10*I118)/MAX(I$5:I$253)),"0")</f>
        <v>5.7</v>
      </c>
      <c r="O118" s="24">
        <f>IF(L118&lt;&gt;"",60/(MAX(L$5:L$260)-SMALL(L$5:L$260,COUNTIF(L$5:L$260,"&lt;=0")+1))*(MAX(L$5:L$260)-L118),"0")</f>
        <v>56.363636363636367</v>
      </c>
      <c r="P118" s="24">
        <f>M118+N118+O118</f>
        <v>80.063636363636363</v>
      </c>
      <c r="Q118" s="17"/>
      <c r="R118" s="42"/>
      <c r="S118" s="39"/>
      <c r="T118" s="39"/>
    </row>
    <row r="119" spans="1:20" ht="31.5" x14ac:dyDescent="0.25">
      <c r="A119" s="158">
        <v>115</v>
      </c>
      <c r="B119" s="50" t="s">
        <v>845</v>
      </c>
      <c r="C119" s="47"/>
      <c r="D119" s="153" t="s">
        <v>826</v>
      </c>
      <c r="E119" s="85">
        <v>8</v>
      </c>
      <c r="F119" s="52" t="s">
        <v>841</v>
      </c>
      <c r="G119" s="85">
        <v>23.5</v>
      </c>
      <c r="H119" s="13"/>
      <c r="I119" s="85">
        <v>9.1</v>
      </c>
      <c r="J119" s="13"/>
      <c r="K119" s="85">
        <v>0.5</v>
      </c>
      <c r="L119" s="41">
        <f>IF(K119&lt;&gt;"",INT(K119)*60+(K119-INT(K119))*100,"")</f>
        <v>50</v>
      </c>
      <c r="M119" s="24">
        <f>IF(G119&lt;&gt;"",(30*G119)/MAX(G$5:G$253),"0")</f>
        <v>23.5</v>
      </c>
      <c r="N119" s="24">
        <f>IF(I119&lt;&gt;"",IF(I119=0,0,(10*I119)/MAX(I$5:I$253)),"0")</f>
        <v>9.1</v>
      </c>
      <c r="O119" s="24">
        <f>IF(L119&lt;&gt;"",60/(MAX(L$5:L$260)-SMALL(L$5:L$260,COUNTIF(L$5:L$260,"&lt;=0")+1))*(MAX(L$5:L$260)-L119),"0")</f>
        <v>47.272727272727273</v>
      </c>
      <c r="P119" s="24">
        <f>M119+N119+O119</f>
        <v>79.872727272727275</v>
      </c>
      <c r="Q119" s="17"/>
      <c r="R119" s="42"/>
      <c r="S119" s="39"/>
      <c r="T119" s="39"/>
    </row>
    <row r="120" spans="1:20" ht="31.5" x14ac:dyDescent="0.25">
      <c r="A120" s="158">
        <v>116</v>
      </c>
      <c r="B120" s="51" t="s">
        <v>650</v>
      </c>
      <c r="C120" s="45"/>
      <c r="D120" s="52" t="s">
        <v>641</v>
      </c>
      <c r="E120" s="85">
        <v>8</v>
      </c>
      <c r="F120" s="52" t="s">
        <v>642</v>
      </c>
      <c r="G120" s="85">
        <v>22</v>
      </c>
      <c r="H120" s="41"/>
      <c r="I120" s="41">
        <v>5.8</v>
      </c>
      <c r="J120" s="41"/>
      <c r="K120" s="41">
        <v>0.37</v>
      </c>
      <c r="L120" s="41">
        <f>IF(K120&lt;&gt;"",INT(K120)*60+(K120-INT(K120))*100,"")</f>
        <v>37</v>
      </c>
      <c r="M120" s="24">
        <f>IF(G120&lt;&gt;"",(30*G120)/MAX(G$5:G$253),"0")</f>
        <v>22</v>
      </c>
      <c r="N120" s="24">
        <f>IF(I120&lt;&gt;"",IF(I120=0,0,(10*I120)/MAX(I$5:I$253)),"0")</f>
        <v>5.8</v>
      </c>
      <c r="O120" s="24">
        <f>IF(L120&lt;&gt;"",60/(MAX(L$5:L$260)-SMALL(L$5:L$260,COUNTIF(L$5:L$260,"&lt;=0")+1))*(MAX(L$5:L$260)-L120),"0")</f>
        <v>52</v>
      </c>
      <c r="P120" s="24">
        <f>M120+N120+O120</f>
        <v>79.8</v>
      </c>
      <c r="Q120" s="17"/>
      <c r="R120" s="42"/>
      <c r="S120" s="39"/>
      <c r="T120" s="39"/>
    </row>
    <row r="121" spans="1:20" ht="47.25" x14ac:dyDescent="0.25">
      <c r="A121" s="158">
        <v>117</v>
      </c>
      <c r="B121" s="50" t="s">
        <v>955</v>
      </c>
      <c r="C121" s="48"/>
      <c r="D121" s="50" t="s">
        <v>944</v>
      </c>
      <c r="E121" s="85">
        <v>7</v>
      </c>
      <c r="F121" s="50" t="s">
        <v>945</v>
      </c>
      <c r="G121" s="85">
        <v>16</v>
      </c>
      <c r="H121" s="41"/>
      <c r="I121" s="85">
        <v>9.5</v>
      </c>
      <c r="J121" s="41"/>
      <c r="K121" s="85">
        <v>0.31</v>
      </c>
      <c r="L121" s="41">
        <f>IF(K121&lt;&gt;"",INT(K121)*60+(K121-INT(K121))*100,"")</f>
        <v>31</v>
      </c>
      <c r="M121" s="24">
        <f>IF(G121&lt;&gt;"",(30*G121)/MAX(G$5:G$253),"0")</f>
        <v>16</v>
      </c>
      <c r="N121" s="24">
        <f>IF(I121&lt;&gt;"",IF(I121=0,0,(10*I121)/MAX(I$5:I$253)),"0")</f>
        <v>9.5</v>
      </c>
      <c r="O121" s="24">
        <f>IF(L121&lt;&gt;"",60/(MAX(L$5:L$260)-SMALL(L$5:L$260,COUNTIF(L$5:L$260,"&lt;=0")+1))*(MAX(L$5:L$260)-L121),"0")</f>
        <v>54.18181818181818</v>
      </c>
      <c r="P121" s="24">
        <f>M121+N121+O121</f>
        <v>79.681818181818187</v>
      </c>
      <c r="Q121" s="17"/>
      <c r="R121" s="42"/>
      <c r="S121" s="39"/>
      <c r="T121" s="39"/>
    </row>
    <row r="122" spans="1:20" ht="31.5" x14ac:dyDescent="0.25">
      <c r="A122" s="158">
        <v>118</v>
      </c>
      <c r="B122" s="52" t="s">
        <v>773</v>
      </c>
      <c r="C122" s="45"/>
      <c r="D122" s="52" t="s">
        <v>746</v>
      </c>
      <c r="E122" s="85">
        <v>8</v>
      </c>
      <c r="F122" s="52" t="s">
        <v>747</v>
      </c>
      <c r="G122" s="85">
        <v>27</v>
      </c>
      <c r="H122" s="13"/>
      <c r="I122" s="85">
        <v>10</v>
      </c>
      <c r="J122" s="13"/>
      <c r="K122" s="85">
        <v>1.03</v>
      </c>
      <c r="L122" s="41">
        <f>IF(K122&lt;&gt;"",INT(K122)*60+(K122-INT(K122))*100,"")</f>
        <v>63</v>
      </c>
      <c r="M122" s="24">
        <f>IF(G122&lt;&gt;"",(30*G122)/MAX(G$5:G$253),"0")</f>
        <v>27</v>
      </c>
      <c r="N122" s="24">
        <f>IF(I122&lt;&gt;"",IF(I122=0,0,(10*I122)/MAX(I$5:I$253)),"0")</f>
        <v>10</v>
      </c>
      <c r="O122" s="24">
        <f>IF(L122&lt;&gt;"",60/(MAX(L$5:L$260)-SMALL(L$5:L$260,COUNTIF(L$5:L$260,"&lt;=0")+1))*(MAX(L$5:L$260)-L122),"0")</f>
        <v>42.545454545454547</v>
      </c>
      <c r="P122" s="24">
        <f>M122+N122+O122</f>
        <v>79.545454545454547</v>
      </c>
      <c r="Q122" s="17"/>
      <c r="R122" s="42"/>
      <c r="S122" s="39"/>
      <c r="T122" s="39"/>
    </row>
    <row r="123" spans="1:20" ht="31.5" x14ac:dyDescent="0.25">
      <c r="A123" s="158">
        <v>119</v>
      </c>
      <c r="B123" s="136" t="s">
        <v>1360</v>
      </c>
      <c r="C123" s="45"/>
      <c r="D123" s="52" t="s">
        <v>1321</v>
      </c>
      <c r="E123" s="85">
        <v>8</v>
      </c>
      <c r="F123" s="52" t="s">
        <v>1325</v>
      </c>
      <c r="G123" s="85">
        <v>26</v>
      </c>
      <c r="H123" s="13"/>
      <c r="I123" s="85">
        <v>7</v>
      </c>
      <c r="J123" s="13"/>
      <c r="K123" s="85">
        <v>0.52</v>
      </c>
      <c r="L123" s="41">
        <f>IF(K123&lt;&gt;"",INT(K123)*60+(K123-INT(K123))*100,"")</f>
        <v>52</v>
      </c>
      <c r="M123" s="24">
        <f>IF(G123&lt;&gt;"",(30*G123)/MAX(G$5:G$253),"0")</f>
        <v>26</v>
      </c>
      <c r="N123" s="24">
        <f>IF(I123&lt;&gt;"",IF(I123=0,0,(10*I123)/MAX(I$5:I$253)),"0")</f>
        <v>7</v>
      </c>
      <c r="O123" s="24">
        <f>IF(L123&lt;&gt;"",60/(MAX(L$5:L$260)-SMALL(L$5:L$260,COUNTIF(L$5:L$260,"&lt;=0")+1))*(MAX(L$5:L$260)-L123),"0")</f>
        <v>46.545454545454547</v>
      </c>
      <c r="P123" s="24">
        <f>M123+N123+O123</f>
        <v>79.545454545454547</v>
      </c>
      <c r="Q123" s="17"/>
      <c r="R123" s="42"/>
      <c r="S123" s="39"/>
      <c r="T123" s="39"/>
    </row>
    <row r="124" spans="1:20" ht="31.5" x14ac:dyDescent="0.25">
      <c r="A124" s="150">
        <v>120</v>
      </c>
      <c r="B124" s="57" t="s">
        <v>908</v>
      </c>
      <c r="C124" s="127"/>
      <c r="D124" s="52" t="s">
        <v>907</v>
      </c>
      <c r="E124" s="85">
        <v>8</v>
      </c>
      <c r="F124" s="52" t="s">
        <v>903</v>
      </c>
      <c r="G124" s="85">
        <v>14</v>
      </c>
      <c r="H124" s="13"/>
      <c r="I124" s="85">
        <v>8</v>
      </c>
      <c r="J124" s="13"/>
      <c r="K124" s="85">
        <v>0.22</v>
      </c>
      <c r="L124" s="41">
        <f>IF(K124&lt;&gt;"",INT(K124)*60+(K124-INT(K124))*100,"")</f>
        <v>22</v>
      </c>
      <c r="M124" s="24">
        <f>IF(G124&lt;&gt;"",(30*G124)/MAX(G$5:G$253),"0")</f>
        <v>14</v>
      </c>
      <c r="N124" s="24">
        <f>IF(I124&lt;&gt;"",IF(I124=0,0,(10*I124)/MAX(I$5:I$253)),"0")</f>
        <v>8</v>
      </c>
      <c r="O124" s="24">
        <f>IF(L124&lt;&gt;"",60/(MAX(L$5:L$260)-SMALL(L$5:L$260,COUNTIF(L$5:L$260,"&lt;=0")+1))*(MAX(L$5:L$260)-L124),"0")</f>
        <v>57.454545454545453</v>
      </c>
      <c r="P124" s="24">
        <f>M124+N124+O124</f>
        <v>79.454545454545453</v>
      </c>
      <c r="Q124" s="17"/>
      <c r="R124" s="42"/>
      <c r="S124" s="39"/>
      <c r="T124" s="39"/>
    </row>
    <row r="125" spans="1:20" ht="31.5" x14ac:dyDescent="0.25">
      <c r="A125" s="158">
        <v>121</v>
      </c>
      <c r="B125" s="110" t="s">
        <v>842</v>
      </c>
      <c r="C125" s="45"/>
      <c r="D125" s="52" t="s">
        <v>826</v>
      </c>
      <c r="E125" s="85">
        <v>8</v>
      </c>
      <c r="F125" s="52" t="s">
        <v>841</v>
      </c>
      <c r="G125" s="85">
        <v>23</v>
      </c>
      <c r="H125" s="13"/>
      <c r="I125" s="85">
        <v>8.6</v>
      </c>
      <c r="J125" s="13"/>
      <c r="K125" s="85">
        <v>0.5</v>
      </c>
      <c r="L125" s="41">
        <f>IF(K125&lt;&gt;"",INT(K125)*60+(K125-INT(K125))*100,"")</f>
        <v>50</v>
      </c>
      <c r="M125" s="24">
        <f>IF(G125&lt;&gt;"",(30*G125)/MAX(G$5:G$253),"0")</f>
        <v>23</v>
      </c>
      <c r="N125" s="24">
        <f>IF(I125&lt;&gt;"",IF(I125=0,0,(10*I125)/MAX(I$5:I$253)),"0")</f>
        <v>8.6</v>
      </c>
      <c r="O125" s="24">
        <f>IF(L125&lt;&gt;"",60/(MAX(L$5:L$260)-SMALL(L$5:L$260,COUNTIF(L$5:L$260,"&lt;=0")+1))*(MAX(L$5:L$260)-L125),"0")</f>
        <v>47.272727272727273</v>
      </c>
      <c r="P125" s="24">
        <f>M125+N125+O125</f>
        <v>78.872727272727275</v>
      </c>
      <c r="Q125" s="17"/>
      <c r="R125" s="42"/>
      <c r="S125" s="39"/>
      <c r="T125" s="39"/>
    </row>
    <row r="126" spans="1:20" ht="31.5" x14ac:dyDescent="0.25">
      <c r="A126" s="1">
        <v>122</v>
      </c>
      <c r="B126" s="50" t="s">
        <v>531</v>
      </c>
      <c r="C126" s="48"/>
      <c r="D126" s="52" t="s">
        <v>473</v>
      </c>
      <c r="E126" s="85">
        <v>8</v>
      </c>
      <c r="F126" s="52" t="s">
        <v>505</v>
      </c>
      <c r="G126" s="85">
        <v>22</v>
      </c>
      <c r="H126" s="41"/>
      <c r="I126" s="85">
        <v>9.8000000000000007</v>
      </c>
      <c r="J126" s="41"/>
      <c r="K126" s="85">
        <v>0.51</v>
      </c>
      <c r="L126" s="41">
        <f>IF(K126&lt;&gt;"",INT(K126)*60+(K126-INT(K126))*100,"")</f>
        <v>51</v>
      </c>
      <c r="M126" s="24">
        <f>IF(G126&lt;&gt;"",(30*G126)/MAX(G$5:G$253),"0")</f>
        <v>22</v>
      </c>
      <c r="N126" s="24">
        <f>IF(I126&lt;&gt;"",IF(I126=0,0,(10*I126)/MAX(I$5:I$253)),"0")</f>
        <v>9.8000000000000007</v>
      </c>
      <c r="O126" s="24">
        <f>IF(L126&lt;&gt;"",60/(MAX(L$5:L$260)-SMALL(L$5:L$260,COUNTIF(L$5:L$260,"&lt;=0")+1))*(MAX(L$5:L$260)-L126),"0")</f>
        <v>46.909090909090914</v>
      </c>
      <c r="P126" s="24">
        <f>M126+N126+O126</f>
        <v>78.709090909090918</v>
      </c>
      <c r="Q126" s="17"/>
      <c r="R126" s="42"/>
      <c r="S126" s="39"/>
      <c r="T126" s="39"/>
    </row>
    <row r="127" spans="1:20" ht="31.5" x14ac:dyDescent="0.25">
      <c r="A127" s="158">
        <v>123</v>
      </c>
      <c r="B127" s="57" t="s">
        <v>906</v>
      </c>
      <c r="C127" s="45"/>
      <c r="D127" s="52" t="s">
        <v>907</v>
      </c>
      <c r="E127" s="85">
        <v>8</v>
      </c>
      <c r="F127" s="52" t="s">
        <v>903</v>
      </c>
      <c r="G127" s="85">
        <v>12</v>
      </c>
      <c r="H127" s="13"/>
      <c r="I127" s="85">
        <v>7.7</v>
      </c>
      <c r="J127" s="13"/>
      <c r="K127" s="85">
        <v>0.18</v>
      </c>
      <c r="L127" s="41">
        <f>IF(K127&lt;&gt;"",INT(K127)*60+(K127-INT(K127))*100,"")</f>
        <v>18</v>
      </c>
      <c r="M127" s="24">
        <f>IF(G127&lt;&gt;"",(30*G127)/MAX(G$5:G$253),"0")</f>
        <v>12</v>
      </c>
      <c r="N127" s="24">
        <f>IF(I127&lt;&gt;"",IF(I127=0,0,(10*I127)/MAX(I$5:I$253)),"0")</f>
        <v>7.7</v>
      </c>
      <c r="O127" s="24">
        <f>IF(L127&lt;&gt;"",60/(MAX(L$5:L$260)-SMALL(L$5:L$260,COUNTIF(L$5:L$260,"&lt;=0")+1))*(MAX(L$5:L$260)-L127),"0")</f>
        <v>58.909090909090914</v>
      </c>
      <c r="P127" s="24">
        <f>M127+N127+O127</f>
        <v>78.609090909090909</v>
      </c>
      <c r="Q127" s="17"/>
      <c r="R127" s="42"/>
      <c r="S127" s="39"/>
      <c r="T127" s="39"/>
    </row>
    <row r="128" spans="1:20" ht="47.25" x14ac:dyDescent="0.25">
      <c r="A128" s="158">
        <v>124</v>
      </c>
      <c r="B128" s="52" t="s">
        <v>961</v>
      </c>
      <c r="C128" s="45"/>
      <c r="D128" s="52" t="s">
        <v>944</v>
      </c>
      <c r="E128" s="85">
        <v>7</v>
      </c>
      <c r="F128" s="52" t="s">
        <v>945</v>
      </c>
      <c r="G128" s="85">
        <v>15</v>
      </c>
      <c r="H128" s="41"/>
      <c r="I128" s="85">
        <v>9.5</v>
      </c>
      <c r="J128" s="41"/>
      <c r="K128" s="85">
        <v>0.32</v>
      </c>
      <c r="L128" s="41">
        <f>IF(K128&lt;&gt;"",INT(K128)*60+(K128-INT(K128))*100,"")</f>
        <v>32</v>
      </c>
      <c r="M128" s="24">
        <f>IF(G128&lt;&gt;"",(30*G128)/MAX(G$5:G$253),"0")</f>
        <v>15</v>
      </c>
      <c r="N128" s="24">
        <f>IF(I128&lt;&gt;"",IF(I128=0,0,(10*I128)/MAX(I$5:I$253)),"0")</f>
        <v>9.5</v>
      </c>
      <c r="O128" s="24">
        <f>IF(L128&lt;&gt;"",60/(MAX(L$5:L$260)-SMALL(L$5:L$260,COUNTIF(L$5:L$260,"&lt;=0")+1))*(MAX(L$5:L$260)-L128),"0")</f>
        <v>53.81818181818182</v>
      </c>
      <c r="P128" s="24">
        <f>M128+N128+O128</f>
        <v>78.318181818181813</v>
      </c>
      <c r="Q128" s="17"/>
      <c r="R128" s="42"/>
      <c r="S128" s="39"/>
      <c r="T128" s="39"/>
    </row>
    <row r="129" spans="1:20" ht="31.5" x14ac:dyDescent="0.25">
      <c r="A129" s="1">
        <v>125</v>
      </c>
      <c r="B129" s="57" t="s">
        <v>168</v>
      </c>
      <c r="C129" s="56"/>
      <c r="D129" s="52" t="s">
        <v>139</v>
      </c>
      <c r="E129" s="85">
        <v>7</v>
      </c>
      <c r="F129" s="52" t="s">
        <v>161</v>
      </c>
      <c r="G129" s="85">
        <v>15</v>
      </c>
      <c r="H129" s="41"/>
      <c r="I129" s="85">
        <v>9.5</v>
      </c>
      <c r="J129" s="41"/>
      <c r="K129" s="85">
        <v>0.33</v>
      </c>
      <c r="L129" s="41">
        <f>IF(K129&lt;&gt;"",INT(K129)*60+(K129-INT(K129))*100,"")</f>
        <v>33</v>
      </c>
      <c r="M129" s="24">
        <f>IF(G129&lt;&gt;"",(30*G129)/MAX(G$5:G$253),"0")</f>
        <v>15</v>
      </c>
      <c r="N129" s="24">
        <f>IF(I129&lt;&gt;"",IF(I129=0,0,(10*I129)/MAX(I$5:I$253)),"0")</f>
        <v>9.5</v>
      </c>
      <c r="O129" s="24">
        <f>IF(L129&lt;&gt;"",60/(MAX(L$5:L$260)-SMALL(L$5:L$260,COUNTIF(L$5:L$260,"&lt;=0")+1))*(MAX(L$5:L$260)-L129),"0")</f>
        <v>53.454545454545453</v>
      </c>
      <c r="P129" s="24">
        <f>M129+N129+O129</f>
        <v>77.954545454545453</v>
      </c>
      <c r="Q129" s="17"/>
      <c r="R129" s="42"/>
      <c r="S129" s="39"/>
      <c r="T129" s="39"/>
    </row>
    <row r="130" spans="1:20" ht="31.5" x14ac:dyDescent="0.25">
      <c r="A130" s="158">
        <v>126</v>
      </c>
      <c r="B130" s="57" t="s">
        <v>772</v>
      </c>
      <c r="C130" s="45"/>
      <c r="D130" s="52" t="s">
        <v>746</v>
      </c>
      <c r="E130" s="85">
        <v>8</v>
      </c>
      <c r="F130" s="52" t="s">
        <v>747</v>
      </c>
      <c r="G130" s="85">
        <v>25</v>
      </c>
      <c r="H130" s="13"/>
      <c r="I130" s="85">
        <v>10</v>
      </c>
      <c r="J130" s="13"/>
      <c r="K130" s="85">
        <v>1.02</v>
      </c>
      <c r="L130" s="41">
        <f>IF(K130&lt;&gt;"",INT(K130)*60+(K130-INT(K130))*100,"")</f>
        <v>62</v>
      </c>
      <c r="M130" s="24">
        <f>IF(G130&lt;&gt;"",(30*G130)/MAX(G$5:G$253),"0")</f>
        <v>25</v>
      </c>
      <c r="N130" s="24">
        <f>IF(I130&lt;&gt;"",IF(I130=0,0,(10*I130)/MAX(I$5:I$253)),"0")</f>
        <v>10</v>
      </c>
      <c r="O130" s="24">
        <f>IF(L130&lt;&gt;"",60/(MAX(L$5:L$260)-SMALL(L$5:L$260,COUNTIF(L$5:L$260,"&lt;=0")+1))*(MAX(L$5:L$260)-L130),"0")</f>
        <v>42.909090909090914</v>
      </c>
      <c r="P130" s="24">
        <f>M130+N130+O130</f>
        <v>77.909090909090907</v>
      </c>
      <c r="Q130" s="17"/>
      <c r="R130" s="42"/>
      <c r="S130" s="39"/>
      <c r="T130" s="39"/>
    </row>
    <row r="131" spans="1:20" ht="15.75" hidden="1" customHeight="1" x14ac:dyDescent="0.25">
      <c r="A131" s="158"/>
      <c r="B131" s="52" t="s">
        <v>728</v>
      </c>
      <c r="C131" s="45"/>
      <c r="D131" s="52" t="s">
        <v>671</v>
      </c>
      <c r="E131" s="85">
        <v>7</v>
      </c>
      <c r="F131" s="52" t="s">
        <v>699</v>
      </c>
      <c r="G131" s="85">
        <v>23</v>
      </c>
      <c r="H131" s="117">
        <f>MIN(G5:G130)</f>
        <v>12</v>
      </c>
      <c r="I131" s="85">
        <v>7</v>
      </c>
      <c r="J131" s="117">
        <f>MIN(I5:I130)</f>
        <v>0</v>
      </c>
      <c r="K131" s="85">
        <v>0.54</v>
      </c>
      <c r="L131" s="41">
        <f>IF(K131&lt;&gt;"",INT(K131)*60+(K131-INT(K131))*100,"")</f>
        <v>54</v>
      </c>
      <c r="M131" s="24">
        <f>IF(G131&lt;&gt;"",(30*G131)/MAX(G$5:G$253),"0")</f>
        <v>23</v>
      </c>
      <c r="N131" s="24">
        <f>IF(I131&lt;&gt;"",IF(I131=0,0,(10*I131)/MAX(I$5:I$253)),"0")</f>
        <v>7</v>
      </c>
      <c r="O131" s="24">
        <f>IF(L131&lt;&gt;"",60/(MAX(L$5:L$260)-SMALL(L$5:L$260,COUNTIF(L$5:L$260,"&lt;=0")+1))*(MAX(L$5:L$260)-L131),"0")</f>
        <v>45.81818181818182</v>
      </c>
      <c r="P131" s="24">
        <f>M131+N131+O131</f>
        <v>75.818181818181813</v>
      </c>
      <c r="Q131" s="17"/>
      <c r="R131" s="42"/>
      <c r="S131" s="39"/>
      <c r="T131" s="39"/>
    </row>
    <row r="132" spans="1:20" ht="31.5" x14ac:dyDescent="0.25">
      <c r="A132" s="1">
        <v>127</v>
      </c>
      <c r="B132" s="50" t="s">
        <v>532</v>
      </c>
      <c r="C132" s="48"/>
      <c r="D132" s="52" t="s">
        <v>473</v>
      </c>
      <c r="E132" s="85">
        <v>8</v>
      </c>
      <c r="F132" s="52" t="s">
        <v>477</v>
      </c>
      <c r="G132" s="85">
        <v>20</v>
      </c>
      <c r="H132" s="115"/>
      <c r="I132" s="85">
        <v>8</v>
      </c>
      <c r="J132" s="115"/>
      <c r="K132" s="85">
        <v>0.43</v>
      </c>
      <c r="L132" s="41">
        <f>IF(K132&lt;&gt;"",INT(K132)*60+(K132-INT(K132))*100,"")</f>
        <v>43</v>
      </c>
      <c r="M132" s="24">
        <f>IF(G132&lt;&gt;"",(30*G132)/MAX(G$5:G$253),"0")</f>
        <v>20</v>
      </c>
      <c r="N132" s="24">
        <f>IF(I132&lt;&gt;"",IF(I132=0,0,(10*I132)/MAX(I$5:I$253)),"0")</f>
        <v>8</v>
      </c>
      <c r="O132" s="24">
        <f>IF(L132&lt;&gt;"",60/(MAX(L$5:L$260)-SMALL(L$5:L$260,COUNTIF(L$5:L$260,"&lt;=0")+1))*(MAX(L$5:L$260)-L132),"0")</f>
        <v>49.81818181818182</v>
      </c>
      <c r="P132" s="24">
        <f>M132+N132+O132</f>
        <v>77.818181818181813</v>
      </c>
      <c r="Q132" s="17"/>
      <c r="R132" s="42"/>
      <c r="S132" s="39"/>
      <c r="T132" s="39"/>
    </row>
    <row r="133" spans="1:20" ht="31.5" x14ac:dyDescent="0.25">
      <c r="A133" s="158">
        <v>128</v>
      </c>
      <c r="B133" s="57" t="s">
        <v>1012</v>
      </c>
      <c r="C133" s="45"/>
      <c r="D133" s="52" t="s">
        <v>1006</v>
      </c>
      <c r="E133" s="85">
        <v>8</v>
      </c>
      <c r="F133" s="52" t="s">
        <v>1003</v>
      </c>
      <c r="G133" s="85">
        <v>17</v>
      </c>
      <c r="I133" s="85">
        <v>7.6</v>
      </c>
      <c r="K133" s="85">
        <v>0.34</v>
      </c>
      <c r="L133" s="41">
        <f>IF(K133&lt;&gt;"",INT(K133)*60+(K133-INT(K133))*100,"")</f>
        <v>34</v>
      </c>
      <c r="M133" s="24">
        <f>IF(G133&lt;&gt;"",(30*G133)/MAX(G$5:G$253),"0")</f>
        <v>17</v>
      </c>
      <c r="N133" s="24">
        <f>IF(I133&lt;&gt;"",IF(I133=0,0,(10*I133)/MAX(I$5:I$253)),"0")</f>
        <v>7.6</v>
      </c>
      <c r="O133" s="24">
        <f>IF(L133&lt;&gt;"",60/(MAX(L$5:L$260)-SMALL(L$5:L$260,COUNTIF(L$5:L$260,"&lt;=0")+1))*(MAX(L$5:L$260)-L133),"0")</f>
        <v>53.090909090909093</v>
      </c>
      <c r="P133" s="24">
        <f>M133+N133+O133</f>
        <v>77.690909090909088</v>
      </c>
      <c r="Q133" s="17"/>
      <c r="R133" s="42"/>
      <c r="S133" s="39"/>
      <c r="T133" s="39"/>
    </row>
    <row r="134" spans="1:20" ht="47.25" x14ac:dyDescent="0.25">
      <c r="A134" s="1">
        <v>129</v>
      </c>
      <c r="B134" s="48" t="s">
        <v>125</v>
      </c>
      <c r="C134" s="45"/>
      <c r="D134" s="52" t="s">
        <v>126</v>
      </c>
      <c r="E134" s="85">
        <v>8</v>
      </c>
      <c r="F134" s="52" t="s">
        <v>127</v>
      </c>
      <c r="G134" s="41">
        <v>21</v>
      </c>
      <c r="H134" s="115"/>
      <c r="I134" s="41">
        <v>6</v>
      </c>
      <c r="J134" s="115"/>
      <c r="K134" s="85">
        <v>0.41</v>
      </c>
      <c r="L134" s="41">
        <f>IF(K134&lt;&gt;"",INT(K134)*60+(K134-INT(K134))*100,"")</f>
        <v>41</v>
      </c>
      <c r="M134" s="24">
        <f>IF(G134&lt;&gt;"",(30*G134)/MAX(G$5:G$253),"0")</f>
        <v>21</v>
      </c>
      <c r="N134" s="24">
        <f>IF(I134&lt;&gt;"",IF(I134=0,0,(10*I134)/MAX(I$5:I$253)),"0")</f>
        <v>6</v>
      </c>
      <c r="O134" s="24">
        <f>IF(L134&lt;&gt;"",60/(MAX(L$5:L$260)-SMALL(L$5:L$260,COUNTIF(L$5:L$260,"&lt;=0")+1))*(MAX(L$5:L$260)-L134),"0")</f>
        <v>50.545454545454547</v>
      </c>
      <c r="P134" s="24">
        <f>M134+N134+O134</f>
        <v>77.545454545454547</v>
      </c>
      <c r="Q134" s="17"/>
      <c r="R134" s="42"/>
      <c r="S134" s="39"/>
      <c r="T134" s="39"/>
    </row>
    <row r="135" spans="1:20" ht="47.25" x14ac:dyDescent="0.25">
      <c r="A135" s="158">
        <v>130</v>
      </c>
      <c r="B135" s="54" t="s">
        <v>958</v>
      </c>
      <c r="C135" s="45"/>
      <c r="D135" s="52" t="s">
        <v>944</v>
      </c>
      <c r="E135" s="85">
        <v>7</v>
      </c>
      <c r="F135" s="52" t="s">
        <v>945</v>
      </c>
      <c r="G135" s="85">
        <v>11</v>
      </c>
      <c r="H135" s="115"/>
      <c r="I135" s="85">
        <v>9</v>
      </c>
      <c r="J135" s="115"/>
      <c r="K135" s="85">
        <v>0.22</v>
      </c>
      <c r="L135" s="41">
        <f>IF(K135&lt;&gt;"",INT(K135)*60+(K135-INT(K135))*100,"")</f>
        <v>22</v>
      </c>
      <c r="M135" s="24">
        <f>IF(G135&lt;&gt;"",(30*G135)/MAX(G$5:G$253),"0")</f>
        <v>11</v>
      </c>
      <c r="N135" s="24">
        <f>IF(I135&lt;&gt;"",IF(I135=0,0,(10*I135)/MAX(I$5:I$253)),"0")</f>
        <v>9</v>
      </c>
      <c r="O135" s="24">
        <f>IF(L135&lt;&gt;"",60/(MAX(L$5:L$260)-SMALL(L$5:L$260,COUNTIF(L$5:L$260,"&lt;=0")+1))*(MAX(L$5:L$260)-L135),"0")</f>
        <v>57.454545454545453</v>
      </c>
      <c r="P135" s="24">
        <f>M135+N135+O135</f>
        <v>77.454545454545453</v>
      </c>
      <c r="Q135" s="17"/>
      <c r="R135" s="42"/>
      <c r="S135" s="39"/>
      <c r="T135" s="39"/>
    </row>
    <row r="136" spans="1:20" ht="31.5" x14ac:dyDescent="0.25">
      <c r="A136" s="150">
        <v>131</v>
      </c>
      <c r="B136" s="57" t="s">
        <v>1361</v>
      </c>
      <c r="C136" s="127"/>
      <c r="D136" s="52" t="s">
        <v>1321</v>
      </c>
      <c r="E136" s="85">
        <v>8</v>
      </c>
      <c r="F136" s="52" t="s">
        <v>1325</v>
      </c>
      <c r="G136" s="85">
        <v>25</v>
      </c>
      <c r="I136" s="85">
        <v>7</v>
      </c>
      <c r="K136" s="85">
        <v>0.55000000000000004</v>
      </c>
      <c r="L136" s="41">
        <f>IF(K136&lt;&gt;"",INT(K136)*60+(K136-INT(K136))*100,"")</f>
        <v>55.000000000000007</v>
      </c>
      <c r="M136" s="24">
        <f>IF(G136&lt;&gt;"",(30*G136)/MAX(G$5:G$253),"0")</f>
        <v>25</v>
      </c>
      <c r="N136" s="24">
        <f>IF(I136&lt;&gt;"",IF(I136=0,0,(10*I136)/MAX(I$5:I$253)),"0")</f>
        <v>7</v>
      </c>
      <c r="O136" s="24">
        <f>IF(L136&lt;&gt;"",60/(MAX(L$5:L$260)-SMALL(L$5:L$260,COUNTIF(L$5:L$260,"&lt;=0")+1))*(MAX(L$5:L$260)-L136),"0")</f>
        <v>45.454545454545453</v>
      </c>
      <c r="P136" s="24">
        <f>M136+N136+O136</f>
        <v>77.454545454545453</v>
      </c>
      <c r="Q136" s="17"/>
      <c r="R136" s="42"/>
      <c r="S136" s="39"/>
      <c r="T136" s="39"/>
    </row>
    <row r="137" spans="1:20" ht="47.25" x14ac:dyDescent="0.25">
      <c r="A137" s="126">
        <v>132</v>
      </c>
      <c r="B137" s="57" t="s">
        <v>46</v>
      </c>
      <c r="C137" s="127"/>
      <c r="D137" s="52" t="s">
        <v>41</v>
      </c>
      <c r="E137" s="85">
        <v>8</v>
      </c>
      <c r="F137" s="52" t="s">
        <v>45</v>
      </c>
      <c r="G137" s="41">
        <v>18</v>
      </c>
      <c r="H137" s="115"/>
      <c r="I137" s="41">
        <v>8</v>
      </c>
      <c r="J137" s="115"/>
      <c r="K137" s="41">
        <v>0.39</v>
      </c>
      <c r="L137" s="41">
        <f>IF(K137&lt;&gt;"",INT(K137)*60+(K137-INT(K137))*100,"")</f>
        <v>39</v>
      </c>
      <c r="M137" s="24">
        <f>IF(G137&lt;&gt;"",(30*G137)/MAX(G$5:G$253),"0")</f>
        <v>18</v>
      </c>
      <c r="N137" s="24">
        <f>IF(I137&lt;&gt;"",IF(I137=0,0,(10*I137)/MAX(I$5:I$253)),"0")</f>
        <v>8</v>
      </c>
      <c r="O137" s="24">
        <f>IF(L137&lt;&gt;"",60/(MAX(L$5:L$260)-SMALL(L$5:L$260,COUNTIF(L$5:L$260,"&lt;=0")+1))*(MAX(L$5:L$260)-L137),"0")</f>
        <v>51.272727272727273</v>
      </c>
      <c r="P137" s="24">
        <f>M137+N137+O137</f>
        <v>77.27272727272728</v>
      </c>
      <c r="Q137" s="17"/>
      <c r="R137" s="42"/>
      <c r="S137" s="39"/>
      <c r="T137" s="39"/>
    </row>
    <row r="138" spans="1:20" ht="31.5" x14ac:dyDescent="0.25">
      <c r="A138" s="150">
        <v>133</v>
      </c>
      <c r="B138" s="65" t="s">
        <v>1139</v>
      </c>
      <c r="C138" s="59"/>
      <c r="D138" s="65" t="s">
        <v>1043</v>
      </c>
      <c r="E138" s="67">
        <v>8</v>
      </c>
      <c r="F138" s="65" t="s">
        <v>1063</v>
      </c>
      <c r="G138" s="85">
        <v>16</v>
      </c>
      <c r="I138" s="85">
        <v>10</v>
      </c>
      <c r="K138" s="85">
        <v>0.39</v>
      </c>
      <c r="L138" s="41">
        <f>IF(K138&lt;&gt;"",INT(K138)*60+(K138-INT(K138))*100,"")</f>
        <v>39</v>
      </c>
      <c r="M138" s="24">
        <f>IF(G138&lt;&gt;"",(30*G138)/MAX(G$5:G$253),"0")</f>
        <v>16</v>
      </c>
      <c r="N138" s="24">
        <f>IF(I138&lt;&gt;"",IF(I138=0,0,(10*I138)/MAX(I$5:I$253)),"0")</f>
        <v>10</v>
      </c>
      <c r="O138" s="24">
        <f>IF(L138&lt;&gt;"",60/(MAX(L$5:L$260)-SMALL(L$5:L$260,COUNTIF(L$5:L$260,"&lt;=0")+1))*(MAX(L$5:L$260)-L138),"0")</f>
        <v>51.272727272727273</v>
      </c>
      <c r="P138" s="24">
        <f>M138+N138+O138</f>
        <v>77.27272727272728</v>
      </c>
      <c r="Q138" s="17"/>
      <c r="R138" s="42"/>
      <c r="S138" s="39"/>
      <c r="T138" s="39"/>
    </row>
    <row r="139" spans="1:20" ht="31.5" x14ac:dyDescent="0.25">
      <c r="A139" s="150">
        <v>134</v>
      </c>
      <c r="B139" s="57" t="s">
        <v>795</v>
      </c>
      <c r="C139" s="127"/>
      <c r="D139" s="52" t="s">
        <v>790</v>
      </c>
      <c r="E139" s="85">
        <v>7</v>
      </c>
      <c r="F139" s="52" t="s">
        <v>791</v>
      </c>
      <c r="G139" s="85">
        <v>22</v>
      </c>
      <c r="I139" s="85">
        <v>4</v>
      </c>
      <c r="K139" s="85">
        <v>0.4</v>
      </c>
      <c r="L139" s="41">
        <f>IF(K139&lt;&gt;"",INT(K139)*60+(K139-INT(K139))*100,"")</f>
        <v>40</v>
      </c>
      <c r="M139" s="24">
        <f>IF(G139&lt;&gt;"",(30*G139)/MAX(G$5:G$253),"0")</f>
        <v>22</v>
      </c>
      <c r="N139" s="24">
        <f>IF(I139&lt;&gt;"",IF(I139=0,0,(10*I139)/MAX(I$5:I$253)),"0")</f>
        <v>4</v>
      </c>
      <c r="O139" s="24">
        <f>IF(L139&lt;&gt;"",60/(MAX(L$5:L$260)-SMALL(L$5:L$260,COUNTIF(L$5:L$260,"&lt;=0")+1))*(MAX(L$5:L$260)-L139),"0")</f>
        <v>50.909090909090914</v>
      </c>
      <c r="P139" s="24">
        <f>M139+N139+O139</f>
        <v>76.909090909090907</v>
      </c>
      <c r="Q139" s="17"/>
      <c r="R139" s="42"/>
      <c r="S139" s="39"/>
      <c r="T139" s="39"/>
    </row>
    <row r="140" spans="1:20" ht="31.5" x14ac:dyDescent="0.25">
      <c r="A140" s="126">
        <v>135</v>
      </c>
      <c r="B140" s="57" t="s">
        <v>571</v>
      </c>
      <c r="C140" s="127"/>
      <c r="D140" s="52" t="s">
        <v>555</v>
      </c>
      <c r="E140" s="85">
        <v>8</v>
      </c>
      <c r="F140" s="52" t="s">
        <v>556</v>
      </c>
      <c r="G140" s="85">
        <v>17</v>
      </c>
      <c r="H140" s="115"/>
      <c r="I140" s="41">
        <v>7.4</v>
      </c>
      <c r="J140" s="115"/>
      <c r="K140" s="85">
        <v>0.36</v>
      </c>
      <c r="L140" s="41">
        <f>IF(K140&lt;&gt;"",INT(K140)*60+(K140-INT(K140))*100,"")</f>
        <v>36</v>
      </c>
      <c r="M140" s="24">
        <f>IF(G140&lt;&gt;"",(30*G140)/MAX(G$5:G$253),"0")</f>
        <v>17</v>
      </c>
      <c r="N140" s="24">
        <f>IF(I140&lt;&gt;"",IF(I140=0,0,(10*I140)/MAX(I$5:I$253)),"0")</f>
        <v>7.4</v>
      </c>
      <c r="O140" s="24">
        <f>IF(L140&lt;&gt;"",60/(MAX(L$5:L$260)-SMALL(L$5:L$260,COUNTIF(L$5:L$260,"&lt;=0")+1))*(MAX(L$5:L$260)-L140),"0")</f>
        <v>52.363636363636367</v>
      </c>
      <c r="P140" s="24">
        <f>M140+N140+O140</f>
        <v>76.763636363636365</v>
      </c>
      <c r="Q140" s="17"/>
      <c r="R140" s="42"/>
      <c r="S140" s="39"/>
      <c r="T140" s="39"/>
    </row>
    <row r="141" spans="1:20" ht="31.5" x14ac:dyDescent="0.25">
      <c r="A141" s="150">
        <v>136</v>
      </c>
      <c r="B141" s="57" t="s">
        <v>637</v>
      </c>
      <c r="C141" s="127"/>
      <c r="D141" s="52" t="s">
        <v>616</v>
      </c>
      <c r="E141" s="85">
        <v>7</v>
      </c>
      <c r="F141" s="52" t="s">
        <v>617</v>
      </c>
      <c r="G141" s="85">
        <v>18</v>
      </c>
      <c r="H141" s="115"/>
      <c r="I141" s="41">
        <v>5</v>
      </c>
      <c r="J141" s="115"/>
      <c r="K141" s="85">
        <v>0.33</v>
      </c>
      <c r="L141" s="41">
        <f>IF(K141&lt;&gt;"",INT(K141)*60+(K141-INT(K141))*100,"")</f>
        <v>33</v>
      </c>
      <c r="M141" s="24">
        <f>IF(G141&lt;&gt;"",(30*G141)/MAX(G$5:G$253),"0")</f>
        <v>18</v>
      </c>
      <c r="N141" s="24">
        <f>IF(I141&lt;&gt;"",IF(I141=0,0,(10*I141)/MAX(I$5:I$253)),"0")</f>
        <v>5</v>
      </c>
      <c r="O141" s="24">
        <f>IF(L141&lt;&gt;"",60/(MAX(L$5:L$260)-SMALL(L$5:L$260,COUNTIF(L$5:L$260,"&lt;=0")+1))*(MAX(L$5:L$260)-L141),"0")</f>
        <v>53.454545454545453</v>
      </c>
      <c r="P141" s="24">
        <f>M141+N141+O141</f>
        <v>76.454545454545453</v>
      </c>
      <c r="Q141" s="17"/>
      <c r="R141" s="42"/>
      <c r="S141" s="39"/>
      <c r="T141" s="39"/>
    </row>
    <row r="142" spans="1:20" ht="31.5" x14ac:dyDescent="0.25">
      <c r="A142" s="150">
        <v>137</v>
      </c>
      <c r="B142" s="57" t="s">
        <v>770</v>
      </c>
      <c r="C142" s="127"/>
      <c r="D142" s="52" t="s">
        <v>746</v>
      </c>
      <c r="E142" s="85">
        <v>7</v>
      </c>
      <c r="F142" s="52" t="s">
        <v>747</v>
      </c>
      <c r="G142" s="85">
        <v>26</v>
      </c>
      <c r="I142" s="85">
        <v>9</v>
      </c>
      <c r="K142" s="85">
        <v>1.06</v>
      </c>
      <c r="L142" s="41">
        <f>IF(K142&lt;&gt;"",INT(K142)*60+(K142-INT(K142))*100,"")</f>
        <v>66</v>
      </c>
      <c r="M142" s="24">
        <f>IF(G142&lt;&gt;"",(30*G142)/MAX(G$5:G$253),"0")</f>
        <v>26</v>
      </c>
      <c r="N142" s="24">
        <f>IF(I142&lt;&gt;"",IF(I142=0,0,(10*I142)/MAX(I$5:I$253)),"0")</f>
        <v>9</v>
      </c>
      <c r="O142" s="24">
        <f>IF(L142&lt;&gt;"",60/(MAX(L$5:L$260)-SMALL(L$5:L$260,COUNTIF(L$5:L$260,"&lt;=0")+1))*(MAX(L$5:L$260)-L142),"0")</f>
        <v>41.454545454545453</v>
      </c>
      <c r="P142" s="24">
        <f>M142+N142+O142</f>
        <v>76.454545454545453</v>
      </c>
      <c r="Q142" s="17"/>
      <c r="R142" s="42"/>
      <c r="S142" s="39"/>
      <c r="T142" s="39"/>
    </row>
    <row r="143" spans="1:20" ht="31.5" x14ac:dyDescent="0.25">
      <c r="A143" s="1">
        <v>138</v>
      </c>
      <c r="B143" s="110" t="s">
        <v>523</v>
      </c>
      <c r="C143" s="45"/>
      <c r="D143" s="52" t="s">
        <v>473</v>
      </c>
      <c r="E143" s="85">
        <v>7</v>
      </c>
      <c r="F143" s="52" t="s">
        <v>474</v>
      </c>
      <c r="G143" s="85">
        <v>21</v>
      </c>
      <c r="H143" s="115"/>
      <c r="I143" s="85">
        <v>10</v>
      </c>
      <c r="J143" s="115"/>
      <c r="K143" s="85">
        <v>0.56000000000000005</v>
      </c>
      <c r="L143" s="41">
        <f>IF(K143&lt;&gt;"",INT(K143)*60+(K143-INT(K143))*100,"")</f>
        <v>56.000000000000007</v>
      </c>
      <c r="M143" s="24">
        <f>IF(G143&lt;&gt;"",(30*G143)/MAX(G$5:G$253),"0")</f>
        <v>21</v>
      </c>
      <c r="N143" s="24">
        <f>IF(I143&lt;&gt;"",IF(I143=0,0,(10*I143)/MAX(I$5:I$253)),"0")</f>
        <v>10</v>
      </c>
      <c r="O143" s="24">
        <f>IF(L143&lt;&gt;"",60/(MAX(L$5:L$260)-SMALL(L$5:L$260,COUNTIF(L$5:L$260,"&lt;=0")+1))*(MAX(L$5:L$260)-L143),"0")</f>
        <v>45.090909090909093</v>
      </c>
      <c r="P143" s="24">
        <f>M143+N143+O143</f>
        <v>76.090909090909093</v>
      </c>
      <c r="Q143" s="17"/>
      <c r="R143" s="42"/>
      <c r="S143" s="39"/>
      <c r="T143" s="39"/>
    </row>
    <row r="144" spans="1:20" ht="47.25" x14ac:dyDescent="0.25">
      <c r="A144" s="158">
        <v>139</v>
      </c>
      <c r="B144" s="57" t="s">
        <v>959</v>
      </c>
      <c r="C144" s="92"/>
      <c r="D144" s="57" t="s">
        <v>944</v>
      </c>
      <c r="E144" s="67">
        <v>7</v>
      </c>
      <c r="F144" s="57" t="s">
        <v>945</v>
      </c>
      <c r="G144" s="85">
        <v>10</v>
      </c>
      <c r="H144" s="115"/>
      <c r="I144" s="85">
        <v>9</v>
      </c>
      <c r="J144" s="115"/>
      <c r="K144" s="67">
        <v>0.23</v>
      </c>
      <c r="L144" s="41">
        <f>IF(K144&lt;&gt;"",INT(K144)*60+(K144-INT(K144))*100,"")</f>
        <v>23</v>
      </c>
      <c r="M144" s="24">
        <f>IF(G144&lt;&gt;"",(30*G144)/MAX(G$5:G$253),"0")</f>
        <v>10</v>
      </c>
      <c r="N144" s="24">
        <f>IF(I144&lt;&gt;"",IF(I144=0,0,(10*I144)/MAX(I$5:I$253)),"0")</f>
        <v>9</v>
      </c>
      <c r="O144" s="24">
        <f>IF(L144&lt;&gt;"",60/(MAX(L$5:L$260)-SMALL(L$5:L$260,COUNTIF(L$5:L$260,"&lt;=0")+1))*(MAX(L$5:L$260)-L144),"0")</f>
        <v>57.090909090909093</v>
      </c>
      <c r="P144" s="24">
        <f>M144+N144+O144</f>
        <v>76.090909090909093</v>
      </c>
      <c r="Q144" s="17"/>
      <c r="R144" s="42"/>
      <c r="S144" s="39"/>
      <c r="T144" s="39"/>
    </row>
    <row r="145" spans="1:20" ht="31.5" x14ac:dyDescent="0.25">
      <c r="A145" s="158">
        <v>140</v>
      </c>
      <c r="B145" s="65" t="s">
        <v>1141</v>
      </c>
      <c r="C145" s="43"/>
      <c r="D145" s="65" t="s">
        <v>1043</v>
      </c>
      <c r="E145" s="67">
        <v>8</v>
      </c>
      <c r="F145" s="65" t="s">
        <v>1071</v>
      </c>
      <c r="G145" s="85">
        <v>13</v>
      </c>
      <c r="I145" s="85">
        <v>10</v>
      </c>
      <c r="K145" s="85">
        <v>0.34</v>
      </c>
      <c r="L145" s="41">
        <f>IF(K145&lt;&gt;"",INT(K145)*60+(K145-INT(K145))*100,"")</f>
        <v>34</v>
      </c>
      <c r="M145" s="24">
        <f>IF(G145&lt;&gt;"",(30*G145)/MAX(G$5:G$253),"0")</f>
        <v>13</v>
      </c>
      <c r="N145" s="24">
        <f>IF(I145&lt;&gt;"",IF(I145=0,0,(10*I145)/MAX(I$5:I$253)),"0")</f>
        <v>10</v>
      </c>
      <c r="O145" s="24">
        <f>IF(L145&lt;&gt;"",60/(MAX(L$5:L$260)-SMALL(L$5:L$260,COUNTIF(L$5:L$260,"&lt;=0")+1))*(MAX(L$5:L$260)-L145),"0")</f>
        <v>53.090909090909093</v>
      </c>
      <c r="P145" s="24">
        <f>M145+N145+O145</f>
        <v>76.090909090909093</v>
      </c>
      <c r="Q145" s="17"/>
      <c r="R145" s="42"/>
      <c r="S145" s="39"/>
      <c r="T145" s="39"/>
    </row>
    <row r="146" spans="1:20" ht="31.5" x14ac:dyDescent="0.25">
      <c r="A146" s="158">
        <v>141</v>
      </c>
      <c r="B146" s="52" t="s">
        <v>1215</v>
      </c>
      <c r="C146" s="45"/>
      <c r="D146" s="52" t="s">
        <v>1212</v>
      </c>
      <c r="E146" s="85">
        <v>7</v>
      </c>
      <c r="F146" s="52" t="s">
        <v>1206</v>
      </c>
      <c r="G146" s="85">
        <v>13</v>
      </c>
      <c r="I146" s="85">
        <v>6</v>
      </c>
      <c r="K146" s="85">
        <v>0.24</v>
      </c>
      <c r="L146" s="41">
        <f>IF(K146&lt;&gt;"",INT(K146)*60+(K146-INT(K146))*100,"")</f>
        <v>24</v>
      </c>
      <c r="M146" s="24">
        <f>IF(G146&lt;&gt;"",(30*G146)/MAX(G$5:G$253),"0")</f>
        <v>13</v>
      </c>
      <c r="N146" s="24">
        <f>IF(I146&lt;&gt;"",IF(I146=0,0,(10*I146)/MAX(I$5:I$253)),"0")</f>
        <v>6</v>
      </c>
      <c r="O146" s="24">
        <f>IF(L146&lt;&gt;"",60/(MAX(L$5:L$260)-SMALL(L$5:L$260,COUNTIF(L$5:L$260,"&lt;=0")+1))*(MAX(L$5:L$260)-L146),"0")</f>
        <v>56.727272727272727</v>
      </c>
      <c r="P146" s="24">
        <f>M146+N146+O146</f>
        <v>75.72727272727272</v>
      </c>
      <c r="Q146" s="17"/>
      <c r="R146" s="42"/>
      <c r="S146" s="39"/>
      <c r="T146" s="39"/>
    </row>
    <row r="147" spans="1:20" ht="47.25" x14ac:dyDescent="0.25">
      <c r="A147" s="158">
        <v>142</v>
      </c>
      <c r="B147" s="57" t="s">
        <v>664</v>
      </c>
      <c r="C147" s="45"/>
      <c r="D147" s="52" t="s">
        <v>655</v>
      </c>
      <c r="E147" s="85">
        <v>8</v>
      </c>
      <c r="F147" s="52" t="s">
        <v>656</v>
      </c>
      <c r="G147" s="85">
        <v>15</v>
      </c>
      <c r="H147" s="115"/>
      <c r="I147" s="41">
        <v>9</v>
      </c>
      <c r="J147" s="115"/>
      <c r="K147" s="41">
        <v>0.38</v>
      </c>
      <c r="L147" s="41">
        <f>IF(K147&lt;&gt;"",INT(K147)*60+(K147-INT(K147))*100,"")</f>
        <v>38</v>
      </c>
      <c r="M147" s="24">
        <f>IF(G147&lt;&gt;"",(30*G147)/MAX(G$5:G$253),"0")</f>
        <v>15</v>
      </c>
      <c r="N147" s="24">
        <f>IF(I147&lt;&gt;"",IF(I147=0,0,(10*I147)/MAX(I$5:I$253)),"0")</f>
        <v>9</v>
      </c>
      <c r="O147" s="24">
        <f>IF(L147&lt;&gt;"",60/(MAX(L$5:L$260)-SMALL(L$5:L$260,COUNTIF(L$5:L$260,"&lt;=0")+1))*(MAX(L$5:L$260)-L147),"0")</f>
        <v>51.63636363636364</v>
      </c>
      <c r="P147" s="24">
        <f>M147+N147+O147</f>
        <v>75.63636363636364</v>
      </c>
      <c r="Q147" s="17"/>
      <c r="R147" s="42"/>
      <c r="S147" s="39"/>
      <c r="T147" s="39"/>
    </row>
    <row r="148" spans="1:20" ht="31.5" x14ac:dyDescent="0.25">
      <c r="A148" s="1">
        <v>143</v>
      </c>
      <c r="B148" s="52" t="s">
        <v>533</v>
      </c>
      <c r="C148" s="45"/>
      <c r="D148" s="52" t="s">
        <v>473</v>
      </c>
      <c r="E148" s="85">
        <v>8</v>
      </c>
      <c r="F148" s="52" t="s">
        <v>477</v>
      </c>
      <c r="G148" s="85">
        <v>16</v>
      </c>
      <c r="H148" s="115"/>
      <c r="I148" s="85">
        <v>10</v>
      </c>
      <c r="J148" s="115"/>
      <c r="K148" s="85">
        <v>0.44</v>
      </c>
      <c r="L148" s="41">
        <f>IF(K148&lt;&gt;"",INT(K148)*60+(K148-INT(K148))*100,"")</f>
        <v>44</v>
      </c>
      <c r="M148" s="24">
        <f>IF(G148&lt;&gt;"",(30*G148)/MAX(G$5:G$253),"0")</f>
        <v>16</v>
      </c>
      <c r="N148" s="24">
        <f>IF(I148&lt;&gt;"",IF(I148=0,0,(10*I148)/MAX(I$5:I$253)),"0")</f>
        <v>10</v>
      </c>
      <c r="O148" s="24">
        <f>IF(L148&lt;&gt;"",60/(MAX(L$5:L$260)-SMALL(L$5:L$260,COUNTIF(L$5:L$260,"&lt;=0")+1))*(MAX(L$5:L$260)-L148),"0")</f>
        <v>49.454545454545453</v>
      </c>
      <c r="P148" s="24">
        <f>M148+N148+O148</f>
        <v>75.454545454545453</v>
      </c>
      <c r="Q148" s="17"/>
      <c r="R148" s="42"/>
      <c r="S148" s="39"/>
      <c r="T148" s="39"/>
    </row>
    <row r="149" spans="1:20" ht="31.5" x14ac:dyDescent="0.25">
      <c r="A149" s="158">
        <v>144</v>
      </c>
      <c r="B149" s="52" t="s">
        <v>1362</v>
      </c>
      <c r="C149" s="45"/>
      <c r="D149" s="52" t="s">
        <v>1321</v>
      </c>
      <c r="E149" s="85">
        <v>8</v>
      </c>
      <c r="F149" s="52" t="s">
        <v>1325</v>
      </c>
      <c r="G149" s="85">
        <v>24</v>
      </c>
      <c r="I149" s="85">
        <v>7</v>
      </c>
      <c r="K149" s="85">
        <v>0.57999999999999996</v>
      </c>
      <c r="L149" s="41">
        <f>IF(K149&lt;&gt;"",INT(K149)*60+(K149-INT(K149))*100,"")</f>
        <v>57.999999999999993</v>
      </c>
      <c r="M149" s="24">
        <f>IF(G149&lt;&gt;"",(30*G149)/MAX(G$5:G$253),"0")</f>
        <v>24</v>
      </c>
      <c r="N149" s="24">
        <f>IF(I149&lt;&gt;"",IF(I149=0,0,(10*I149)/MAX(I$5:I$253)),"0")</f>
        <v>7</v>
      </c>
      <c r="O149" s="24">
        <f>IF(L149&lt;&gt;"",60/(MAX(L$5:L$260)-SMALL(L$5:L$260,COUNTIF(L$5:L$260,"&lt;=0")+1))*(MAX(L$5:L$260)-L149),"0")</f>
        <v>44.363636363636367</v>
      </c>
      <c r="P149" s="24">
        <f>M149+N149+O149</f>
        <v>75.363636363636374</v>
      </c>
      <c r="Q149" s="17"/>
      <c r="R149" s="42"/>
      <c r="S149" s="39"/>
      <c r="T149" s="39"/>
    </row>
    <row r="150" spans="1:20" ht="31.5" x14ac:dyDescent="0.25">
      <c r="A150" s="1">
        <v>145</v>
      </c>
      <c r="B150" s="52" t="s">
        <v>526</v>
      </c>
      <c r="C150" s="45"/>
      <c r="D150" s="52" t="s">
        <v>473</v>
      </c>
      <c r="E150" s="85">
        <v>7</v>
      </c>
      <c r="F150" s="52" t="s">
        <v>479</v>
      </c>
      <c r="G150" s="85">
        <v>17</v>
      </c>
      <c r="H150" s="115"/>
      <c r="I150" s="85">
        <v>6.3</v>
      </c>
      <c r="J150" s="115"/>
      <c r="K150" s="85">
        <v>0.37</v>
      </c>
      <c r="L150" s="41">
        <f>IF(K150&lt;&gt;"",INT(K150)*60+(K150-INT(K150))*100,"")</f>
        <v>37</v>
      </c>
      <c r="M150" s="24">
        <f>IF(G150&lt;&gt;"",(30*G150)/MAX(G$5:G$253),"0")</f>
        <v>17</v>
      </c>
      <c r="N150" s="24">
        <f>IF(I150&lt;&gt;"",IF(I150=0,0,(10*I150)/MAX(I$5:I$253)),"0")</f>
        <v>6.3</v>
      </c>
      <c r="O150" s="24">
        <f>IF(L150&lt;&gt;"",60/(MAX(L$5:L$260)-SMALL(L$5:L$260,COUNTIF(L$5:L$260,"&lt;=0")+1))*(MAX(L$5:L$260)-L150),"0")</f>
        <v>52</v>
      </c>
      <c r="P150" s="24">
        <f>M150+N150+O150</f>
        <v>75.3</v>
      </c>
      <c r="Q150" s="17"/>
      <c r="R150" s="42"/>
      <c r="S150" s="39"/>
      <c r="T150" s="39"/>
    </row>
    <row r="151" spans="1:20" ht="31.5" x14ac:dyDescent="0.25">
      <c r="A151" s="1">
        <v>146</v>
      </c>
      <c r="B151" s="57" t="s">
        <v>202</v>
      </c>
      <c r="C151" s="45"/>
      <c r="D151" s="52" t="s">
        <v>191</v>
      </c>
      <c r="E151" s="85">
        <v>8</v>
      </c>
      <c r="F151" s="52" t="s">
        <v>192</v>
      </c>
      <c r="G151" s="41">
        <v>19</v>
      </c>
      <c r="H151" s="115"/>
      <c r="I151" s="41">
        <v>10</v>
      </c>
      <c r="J151" s="115"/>
      <c r="K151" s="85">
        <v>0.53</v>
      </c>
      <c r="L151" s="41">
        <f>IF(K151&lt;&gt;"",INT(K151)*60+(K151-INT(K151))*100,"")</f>
        <v>53</v>
      </c>
      <c r="M151" s="24">
        <f>IF(G151&lt;&gt;"",(30*G151)/MAX(G$5:G$253),"0")</f>
        <v>19</v>
      </c>
      <c r="N151" s="24">
        <f>IF(I151&lt;&gt;"",IF(I151=0,0,(10*I151)/MAX(I$5:I$253)),"0")</f>
        <v>10</v>
      </c>
      <c r="O151" s="24">
        <f>IF(L151&lt;&gt;"",60/(MAX(L$5:L$260)-SMALL(L$5:L$260,COUNTIF(L$5:L$260,"&lt;=0")+1))*(MAX(L$5:L$260)-L151),"0")</f>
        <v>46.18181818181818</v>
      </c>
      <c r="P151" s="24">
        <f>M151+N151+O151</f>
        <v>75.181818181818187</v>
      </c>
      <c r="Q151" s="17"/>
      <c r="R151" s="42"/>
      <c r="S151" s="39"/>
      <c r="T151" s="39"/>
    </row>
    <row r="152" spans="1:20" ht="31.5" x14ac:dyDescent="0.25">
      <c r="A152" s="158">
        <v>147</v>
      </c>
      <c r="B152" s="57" t="s">
        <v>769</v>
      </c>
      <c r="C152" s="45"/>
      <c r="D152" s="52" t="s">
        <v>746</v>
      </c>
      <c r="E152" s="85">
        <v>7</v>
      </c>
      <c r="F152" s="52" t="s">
        <v>747</v>
      </c>
      <c r="G152" s="85">
        <v>24</v>
      </c>
      <c r="I152" s="85">
        <v>9</v>
      </c>
      <c r="K152" s="85">
        <v>1.05</v>
      </c>
      <c r="L152" s="41">
        <f>IF(K152&lt;&gt;"",INT(K152)*60+(K152-INT(K152))*100,"")</f>
        <v>65</v>
      </c>
      <c r="M152" s="24">
        <f>IF(G152&lt;&gt;"",(30*G152)/MAX(G$5:G$253),"0")</f>
        <v>24</v>
      </c>
      <c r="N152" s="24">
        <f>IF(I152&lt;&gt;"",IF(I152=0,0,(10*I152)/MAX(I$5:I$253)),"0")</f>
        <v>9</v>
      </c>
      <c r="O152" s="24">
        <f>IF(L152&lt;&gt;"",60/(MAX(L$5:L$260)-SMALL(L$5:L$260,COUNTIF(L$5:L$260,"&lt;=0")+1))*(MAX(L$5:L$260)-L152),"0")</f>
        <v>41.81818181818182</v>
      </c>
      <c r="P152" s="24">
        <f>M152+N152+O152</f>
        <v>74.818181818181813</v>
      </c>
      <c r="Q152" s="17"/>
      <c r="R152" s="42"/>
      <c r="S152" s="39"/>
      <c r="T152" s="39"/>
    </row>
    <row r="153" spans="1:20" ht="31.5" x14ac:dyDescent="0.25">
      <c r="A153" s="1">
        <v>148</v>
      </c>
      <c r="B153" s="57" t="s">
        <v>111</v>
      </c>
      <c r="C153" s="45"/>
      <c r="D153" s="52" t="s">
        <v>104</v>
      </c>
      <c r="E153" s="85">
        <v>7</v>
      </c>
      <c r="F153" s="52" t="s">
        <v>111</v>
      </c>
      <c r="G153" s="41">
        <v>22</v>
      </c>
      <c r="H153" s="115"/>
      <c r="I153" s="41">
        <v>7.2</v>
      </c>
      <c r="J153" s="115"/>
      <c r="K153" s="41">
        <v>0.55000000000000004</v>
      </c>
      <c r="L153" s="41">
        <f>IF(K153&lt;&gt;"",INT(K153)*60+(K153-INT(K153))*100,"")</f>
        <v>55.000000000000007</v>
      </c>
      <c r="M153" s="24">
        <f>IF(G153&lt;&gt;"",(30*G153)/MAX(G$5:G$253),"0")</f>
        <v>22</v>
      </c>
      <c r="N153" s="24">
        <f>IF(I153&lt;&gt;"",IF(I153=0,0,(10*I153)/MAX(I$5:I$253)),"0")</f>
        <v>7.2</v>
      </c>
      <c r="O153" s="24">
        <f>IF(L153&lt;&gt;"",60/(MAX(L$5:L$260)-SMALL(L$5:L$260,COUNTIF(L$5:L$260,"&lt;=0")+1))*(MAX(L$5:L$260)-L153),"0")</f>
        <v>45.454545454545453</v>
      </c>
      <c r="P153" s="24">
        <f>M153+N153+O153</f>
        <v>74.654545454545456</v>
      </c>
      <c r="Q153" s="17"/>
      <c r="R153" s="42"/>
      <c r="S153" s="39"/>
      <c r="T153" s="39"/>
    </row>
    <row r="154" spans="1:20" ht="31.5" x14ac:dyDescent="0.25">
      <c r="A154" s="158">
        <v>149</v>
      </c>
      <c r="B154" s="65" t="s">
        <v>1134</v>
      </c>
      <c r="C154" s="43"/>
      <c r="D154" s="65" t="s">
        <v>1043</v>
      </c>
      <c r="E154" s="67">
        <v>7</v>
      </c>
      <c r="F154" s="65" t="s">
        <v>1113</v>
      </c>
      <c r="G154" s="85">
        <v>11</v>
      </c>
      <c r="I154" s="85">
        <v>8</v>
      </c>
      <c r="K154" s="85">
        <v>0.27</v>
      </c>
      <c r="L154" s="41">
        <f>IF(K154&lt;&gt;"",INT(K154)*60+(K154-INT(K154))*100,"")</f>
        <v>27</v>
      </c>
      <c r="M154" s="24">
        <f>IF(G154&lt;&gt;"",(30*G154)/MAX(G$5:G$253),"0")</f>
        <v>11</v>
      </c>
      <c r="N154" s="24">
        <f>IF(I154&lt;&gt;"",IF(I154=0,0,(10*I154)/MAX(I$5:I$253)),"0")</f>
        <v>8</v>
      </c>
      <c r="O154" s="24">
        <f>IF(L154&lt;&gt;"",60/(MAX(L$5:L$260)-SMALL(L$5:L$260,COUNTIF(L$5:L$260,"&lt;=0")+1))*(MAX(L$5:L$260)-L154),"0")</f>
        <v>55.63636363636364</v>
      </c>
      <c r="P154" s="24">
        <f>M154+N154+O154</f>
        <v>74.63636363636364</v>
      </c>
      <c r="Q154" s="17"/>
      <c r="R154" s="42"/>
      <c r="S154" s="39"/>
      <c r="T154" s="39"/>
    </row>
    <row r="155" spans="1:20" ht="31.5" x14ac:dyDescent="0.25">
      <c r="A155" s="158">
        <v>150</v>
      </c>
      <c r="B155" s="52" t="s">
        <v>776</v>
      </c>
      <c r="C155" s="45"/>
      <c r="D155" s="52" t="s">
        <v>746</v>
      </c>
      <c r="E155" s="85">
        <v>8</v>
      </c>
      <c r="F155" s="52" t="s">
        <v>747</v>
      </c>
      <c r="G155" s="85">
        <v>24</v>
      </c>
      <c r="I155" s="85">
        <v>9</v>
      </c>
      <c r="K155" s="85">
        <v>1.06</v>
      </c>
      <c r="L155" s="41">
        <f>IF(K155&lt;&gt;"",INT(K155)*60+(K155-INT(K155))*100,"")</f>
        <v>66</v>
      </c>
      <c r="M155" s="24">
        <f>IF(G155&lt;&gt;"",(30*G155)/MAX(G$5:G$253),"0")</f>
        <v>24</v>
      </c>
      <c r="N155" s="24">
        <f>IF(I155&lt;&gt;"",IF(I155=0,0,(10*I155)/MAX(I$5:I$253)),"0")</f>
        <v>9</v>
      </c>
      <c r="O155" s="24">
        <f>IF(L155&lt;&gt;"",60/(MAX(L$5:L$260)-SMALL(L$5:L$260,COUNTIF(L$5:L$260,"&lt;=0")+1))*(MAX(L$5:L$260)-L155),"0")</f>
        <v>41.454545454545453</v>
      </c>
      <c r="P155" s="24">
        <f>M155+N155+O155</f>
        <v>74.454545454545453</v>
      </c>
      <c r="Q155" s="17"/>
      <c r="R155" s="42"/>
      <c r="S155" s="39"/>
      <c r="T155" s="39"/>
    </row>
    <row r="156" spans="1:20" ht="31.5" x14ac:dyDescent="0.25">
      <c r="A156" s="158">
        <v>151</v>
      </c>
      <c r="B156" s="50" t="s">
        <v>1363</v>
      </c>
      <c r="C156" s="48"/>
      <c r="D156" s="50" t="s">
        <v>1321</v>
      </c>
      <c r="E156" s="85">
        <v>8</v>
      </c>
      <c r="F156" s="50" t="s">
        <v>1325</v>
      </c>
      <c r="G156" s="85">
        <v>24</v>
      </c>
      <c r="I156" s="85">
        <v>6</v>
      </c>
      <c r="K156" s="85">
        <v>0.57999999999999996</v>
      </c>
      <c r="L156" s="41">
        <f>IF(K156&lt;&gt;"",INT(K156)*60+(K156-INT(K156))*100,"")</f>
        <v>57.999999999999993</v>
      </c>
      <c r="M156" s="24">
        <f>IF(G156&lt;&gt;"",(30*G156)/MAX(G$5:G$253),"0")</f>
        <v>24</v>
      </c>
      <c r="N156" s="24">
        <f>IF(I156&lt;&gt;"",IF(I156=0,0,(10*I156)/MAX(I$5:I$253)),"0")</f>
        <v>6</v>
      </c>
      <c r="O156" s="24">
        <f>IF(L156&lt;&gt;"",60/(MAX(L$5:L$260)-SMALL(L$5:L$260,COUNTIF(L$5:L$260,"&lt;=0")+1))*(MAX(L$5:L$260)-L156),"0")</f>
        <v>44.363636363636367</v>
      </c>
      <c r="P156" s="24">
        <f>M156+N156+O156</f>
        <v>74.363636363636374</v>
      </c>
      <c r="Q156" s="17"/>
      <c r="R156" s="42"/>
      <c r="S156" s="39"/>
      <c r="T156" s="39"/>
    </row>
    <row r="157" spans="1:20" ht="31.5" x14ac:dyDescent="0.25">
      <c r="A157" s="158">
        <v>152</v>
      </c>
      <c r="B157" s="57" t="s">
        <v>730</v>
      </c>
      <c r="C157" s="92"/>
      <c r="D157" s="52" t="s">
        <v>671</v>
      </c>
      <c r="E157" s="85">
        <v>7</v>
      </c>
      <c r="F157" s="52" t="s">
        <v>699</v>
      </c>
      <c r="G157" s="85">
        <v>15</v>
      </c>
      <c r="I157" s="85">
        <v>7</v>
      </c>
      <c r="K157" s="67">
        <v>0.37</v>
      </c>
      <c r="L157" s="41">
        <f>IF(K157&lt;&gt;"",INT(K157)*60+(K157-INT(K157))*100,"")</f>
        <v>37</v>
      </c>
      <c r="M157" s="24">
        <f>IF(G157&lt;&gt;"",(30*G157)/MAX(G$5:G$253),"0")</f>
        <v>15</v>
      </c>
      <c r="N157" s="24">
        <f>IF(I157&lt;&gt;"",IF(I157=0,0,(10*I157)/MAX(I$5:I$253)),"0")</f>
        <v>7</v>
      </c>
      <c r="O157" s="24">
        <f>IF(L157&lt;&gt;"",60/(MAX(L$5:L$260)-SMALL(L$5:L$260,COUNTIF(L$5:L$260,"&lt;=0")+1))*(MAX(L$5:L$260)-L157),"0")</f>
        <v>52</v>
      </c>
      <c r="P157" s="24">
        <f>M157+N157+O157</f>
        <v>74</v>
      </c>
      <c r="Q157" s="17"/>
      <c r="R157" s="42"/>
      <c r="S157" s="39"/>
      <c r="T157" s="39"/>
    </row>
    <row r="158" spans="1:20" ht="31.5" x14ac:dyDescent="0.25">
      <c r="A158" s="1">
        <v>153</v>
      </c>
      <c r="B158" s="52" t="s">
        <v>171</v>
      </c>
      <c r="C158" s="60"/>
      <c r="D158" s="52" t="s">
        <v>139</v>
      </c>
      <c r="E158" s="85">
        <v>7</v>
      </c>
      <c r="F158" s="52" t="s">
        <v>161</v>
      </c>
      <c r="G158" s="85">
        <v>12</v>
      </c>
      <c r="H158" s="115"/>
      <c r="I158" s="85">
        <v>9.6999999999999993</v>
      </c>
      <c r="J158" s="115"/>
      <c r="K158" s="85">
        <v>0.37</v>
      </c>
      <c r="L158" s="41">
        <f>IF(K158&lt;&gt;"",INT(K158)*60+(K158-INT(K158))*100,"")</f>
        <v>37</v>
      </c>
      <c r="M158" s="24">
        <f>IF(G158&lt;&gt;"",(30*G158)/MAX(G$5:G$253),"0")</f>
        <v>12</v>
      </c>
      <c r="N158" s="24">
        <f>IF(I158&lt;&gt;"",IF(I158=0,0,(10*I158)/MAX(I$5:I$253)),"0")</f>
        <v>9.6999999999999993</v>
      </c>
      <c r="O158" s="24">
        <f>IF(L158&lt;&gt;"",60/(MAX(L$5:L$260)-SMALL(L$5:L$260,COUNTIF(L$5:L$260,"&lt;=0")+1))*(MAX(L$5:L$260)-L158),"0")</f>
        <v>52</v>
      </c>
      <c r="P158" s="24">
        <f>M158+N158+O158</f>
        <v>73.7</v>
      </c>
      <c r="Q158" s="17"/>
      <c r="R158" s="42"/>
      <c r="S158" s="39"/>
      <c r="T158" s="39"/>
    </row>
    <row r="159" spans="1:20" ht="31.5" x14ac:dyDescent="0.25">
      <c r="A159" s="1">
        <v>154</v>
      </c>
      <c r="B159" s="57" t="s">
        <v>517</v>
      </c>
      <c r="C159" s="45"/>
      <c r="D159" s="52" t="s">
        <v>473</v>
      </c>
      <c r="E159" s="85">
        <v>7</v>
      </c>
      <c r="F159" s="52" t="s">
        <v>479</v>
      </c>
      <c r="G159" s="85">
        <v>19</v>
      </c>
      <c r="H159" s="115"/>
      <c r="I159" s="85">
        <v>4.5</v>
      </c>
      <c r="J159" s="115"/>
      <c r="K159" s="85">
        <v>0.43</v>
      </c>
      <c r="L159" s="41">
        <f>IF(K159&lt;&gt;"",INT(K159)*60+(K159-INT(K159))*100,"")</f>
        <v>43</v>
      </c>
      <c r="M159" s="24">
        <f>IF(G159&lt;&gt;"",(30*G159)/MAX(G$5:G$253),"0")</f>
        <v>19</v>
      </c>
      <c r="N159" s="24">
        <f>IF(I159&lt;&gt;"",IF(I159=0,0,(10*I159)/MAX(I$5:I$253)),"0")</f>
        <v>4.5</v>
      </c>
      <c r="O159" s="24">
        <f>IF(L159&lt;&gt;"",60/(MAX(L$5:L$260)-SMALL(L$5:L$260,COUNTIF(L$5:L$260,"&lt;=0")+1))*(MAX(L$5:L$260)-L159),"0")</f>
        <v>49.81818181818182</v>
      </c>
      <c r="P159" s="24">
        <f>M159+N159+O159</f>
        <v>73.318181818181813</v>
      </c>
      <c r="Q159" s="17"/>
      <c r="R159" s="42"/>
      <c r="S159" s="39"/>
      <c r="T159" s="39"/>
    </row>
    <row r="160" spans="1:20" ht="31.5" x14ac:dyDescent="0.25">
      <c r="A160" s="158">
        <v>155</v>
      </c>
      <c r="B160" s="52" t="s">
        <v>172</v>
      </c>
      <c r="C160" s="56"/>
      <c r="D160" s="52" t="s">
        <v>139</v>
      </c>
      <c r="E160" s="85">
        <v>7</v>
      </c>
      <c r="F160" s="52" t="s">
        <v>151</v>
      </c>
      <c r="G160" s="85">
        <v>16</v>
      </c>
      <c r="H160" s="115"/>
      <c r="I160" s="85">
        <v>7</v>
      </c>
      <c r="J160" s="115"/>
      <c r="K160" s="85">
        <v>0.42</v>
      </c>
      <c r="L160" s="41">
        <f>IF(K160&lt;&gt;"",INT(K160)*60+(K160-INT(K160))*100,"")</f>
        <v>42</v>
      </c>
      <c r="M160" s="24">
        <f>IF(G160&lt;&gt;"",(30*G160)/MAX(G$5:G$253),"0")</f>
        <v>16</v>
      </c>
      <c r="N160" s="24">
        <f>IF(I160&lt;&gt;"",IF(I160=0,0,(10*I160)/MAX(I$5:I$253)),"0")</f>
        <v>7</v>
      </c>
      <c r="O160" s="24">
        <f>IF(L160&lt;&gt;"",60/(MAX(L$5:L$260)-SMALL(L$5:L$260,COUNTIF(L$5:L$260,"&lt;=0")+1))*(MAX(L$5:L$260)-L160),"0")</f>
        <v>50.18181818181818</v>
      </c>
      <c r="P160" s="24">
        <f>M160+N160+O160</f>
        <v>73.181818181818187</v>
      </c>
      <c r="Q160" s="17"/>
      <c r="R160" s="42"/>
      <c r="S160" s="39"/>
      <c r="T160" s="39"/>
    </row>
    <row r="161" spans="1:20" ht="47.25" x14ac:dyDescent="0.25">
      <c r="A161" s="158">
        <v>156</v>
      </c>
      <c r="B161" s="57" t="s">
        <v>953</v>
      </c>
      <c r="C161" s="45"/>
      <c r="D161" s="52" t="s">
        <v>944</v>
      </c>
      <c r="E161" s="85">
        <v>7</v>
      </c>
      <c r="F161" s="52" t="s">
        <v>945</v>
      </c>
      <c r="G161" s="85">
        <v>9</v>
      </c>
      <c r="H161" s="115"/>
      <c r="I161" s="85">
        <v>8.5</v>
      </c>
      <c r="J161" s="115"/>
      <c r="K161" s="85">
        <v>0.27</v>
      </c>
      <c r="L161" s="41">
        <f>IF(K161&lt;&gt;"",INT(K161)*60+(K161-INT(K161))*100,"")</f>
        <v>27</v>
      </c>
      <c r="M161" s="24">
        <f>IF(G161&lt;&gt;"",(30*G161)/MAX(G$5:G$253),"0")</f>
        <v>9</v>
      </c>
      <c r="N161" s="24">
        <f>IF(I161&lt;&gt;"",IF(I161=0,0,(10*I161)/MAX(I$5:I$253)),"0")</f>
        <v>8.5</v>
      </c>
      <c r="O161" s="24">
        <f>IF(L161&lt;&gt;"",60/(MAX(L$5:L$260)-SMALL(L$5:L$260,COUNTIF(L$5:L$260,"&lt;=0")+1))*(MAX(L$5:L$260)-L161),"0")</f>
        <v>55.63636363636364</v>
      </c>
      <c r="P161" s="24">
        <f>M161+N161+O161</f>
        <v>73.13636363636364</v>
      </c>
      <c r="Q161" s="17"/>
      <c r="R161" s="42"/>
      <c r="S161" s="39"/>
      <c r="T161" s="39"/>
    </row>
    <row r="162" spans="1:20" ht="47.25" x14ac:dyDescent="0.25">
      <c r="A162" s="1">
        <v>157</v>
      </c>
      <c r="B162" s="48" t="s">
        <v>128</v>
      </c>
      <c r="C162" s="45"/>
      <c r="D162" s="52" t="s">
        <v>126</v>
      </c>
      <c r="E162" s="85">
        <v>8</v>
      </c>
      <c r="F162" s="52" t="s">
        <v>127</v>
      </c>
      <c r="G162" s="41">
        <v>20</v>
      </c>
      <c r="H162" s="115"/>
      <c r="I162" s="41">
        <v>5</v>
      </c>
      <c r="J162" s="115"/>
      <c r="K162" s="85">
        <v>0.48</v>
      </c>
      <c r="L162" s="41">
        <f>IF(K162&lt;&gt;"",INT(K162)*60+(K162-INT(K162))*100,"")</f>
        <v>48</v>
      </c>
      <c r="M162" s="24">
        <f>IF(G162&lt;&gt;"",(30*G162)/MAX(G$5:G$253),"0")</f>
        <v>20</v>
      </c>
      <c r="N162" s="24">
        <f>IF(I162&lt;&gt;"",IF(I162=0,0,(10*I162)/MAX(I$5:I$253)),"0")</f>
        <v>5</v>
      </c>
      <c r="O162" s="24">
        <f>IF(L162&lt;&gt;"",60/(MAX(L$5:L$260)-SMALL(L$5:L$260,COUNTIF(L$5:L$260,"&lt;=0")+1))*(MAX(L$5:L$260)-L162),"0")</f>
        <v>48</v>
      </c>
      <c r="P162" s="24">
        <f>M162+N162+O162</f>
        <v>73</v>
      </c>
      <c r="Q162" s="17"/>
      <c r="R162" s="42"/>
      <c r="S162" s="39"/>
      <c r="T162" s="39"/>
    </row>
    <row r="163" spans="1:20" ht="31.5" x14ac:dyDescent="0.25">
      <c r="A163" s="1">
        <v>158</v>
      </c>
      <c r="B163" s="52" t="s">
        <v>519</v>
      </c>
      <c r="C163" s="45"/>
      <c r="D163" s="52" t="s">
        <v>473</v>
      </c>
      <c r="E163" s="85">
        <v>7</v>
      </c>
      <c r="F163" s="52" t="s">
        <v>505</v>
      </c>
      <c r="G163" s="85">
        <v>21</v>
      </c>
      <c r="H163" s="115"/>
      <c r="I163" s="85">
        <v>8</v>
      </c>
      <c r="J163" s="115"/>
      <c r="K163" s="85">
        <v>0.59</v>
      </c>
      <c r="L163" s="41">
        <f>IF(K163&lt;&gt;"",INT(K163)*60+(K163-INT(K163))*100,"")</f>
        <v>59</v>
      </c>
      <c r="M163" s="24">
        <f>IF(G163&lt;&gt;"",(30*G163)/MAX(G$5:G$253),"0")</f>
        <v>21</v>
      </c>
      <c r="N163" s="24">
        <f>IF(I163&lt;&gt;"",IF(I163=0,0,(10*I163)/MAX(I$5:I$253)),"0")</f>
        <v>8</v>
      </c>
      <c r="O163" s="24">
        <f>IF(L163&lt;&gt;"",60/(MAX(L$5:L$260)-SMALL(L$5:L$260,COUNTIF(L$5:L$260,"&lt;=0")+1))*(MAX(L$5:L$260)-L163),"0")</f>
        <v>44</v>
      </c>
      <c r="P163" s="24">
        <f>M163+N163+O163</f>
        <v>73</v>
      </c>
      <c r="Q163" s="17"/>
      <c r="R163" s="42"/>
      <c r="S163" s="39"/>
      <c r="T163" s="39"/>
    </row>
    <row r="164" spans="1:20" ht="31.5" x14ac:dyDescent="0.25">
      <c r="A164" s="158">
        <v>159</v>
      </c>
      <c r="B164" s="50" t="s">
        <v>775</v>
      </c>
      <c r="C164" s="48"/>
      <c r="D164" s="52" t="s">
        <v>746</v>
      </c>
      <c r="E164" s="85">
        <v>8</v>
      </c>
      <c r="F164" s="52" t="s">
        <v>747</v>
      </c>
      <c r="G164" s="85">
        <v>22</v>
      </c>
      <c r="I164" s="85">
        <v>9</v>
      </c>
      <c r="K164" s="85">
        <v>1.05</v>
      </c>
      <c r="L164" s="41">
        <f>IF(K164&lt;&gt;"",INT(K164)*60+(K164-INT(K164))*100,"")</f>
        <v>65</v>
      </c>
      <c r="M164" s="24">
        <f>IF(G164&lt;&gt;"",(30*G164)/MAX(G$5:G$253),"0")</f>
        <v>22</v>
      </c>
      <c r="N164" s="24">
        <f>IF(I164&lt;&gt;"",IF(I164=0,0,(10*I164)/MAX(I$5:I$253)),"0")</f>
        <v>9</v>
      </c>
      <c r="O164" s="24">
        <f>IF(L164&lt;&gt;"",60/(MAX(L$5:L$260)-SMALL(L$5:L$260,COUNTIF(L$5:L$260,"&lt;=0")+1))*(MAX(L$5:L$260)-L164),"0")</f>
        <v>41.81818181818182</v>
      </c>
      <c r="P164" s="24">
        <f>M164+N164+O164</f>
        <v>72.818181818181813</v>
      </c>
      <c r="Q164" s="17"/>
      <c r="R164" s="42"/>
      <c r="S164" s="39"/>
      <c r="T164" s="39"/>
    </row>
    <row r="165" spans="1:20" ht="31.5" x14ac:dyDescent="0.25">
      <c r="A165" s="158">
        <v>160</v>
      </c>
      <c r="B165" s="50" t="s">
        <v>521</v>
      </c>
      <c r="C165" s="48"/>
      <c r="D165" s="52" t="s">
        <v>473</v>
      </c>
      <c r="E165" s="85">
        <v>7</v>
      </c>
      <c r="F165" s="52" t="s">
        <v>474</v>
      </c>
      <c r="G165" s="85">
        <v>15</v>
      </c>
      <c r="H165" s="115"/>
      <c r="I165" s="85">
        <v>10</v>
      </c>
      <c r="J165" s="115"/>
      <c r="K165" s="85">
        <v>0.5</v>
      </c>
      <c r="L165" s="41">
        <f>IF(K165&lt;&gt;"",INT(K165)*60+(K165-INT(K165))*100,"")</f>
        <v>50</v>
      </c>
      <c r="M165" s="24">
        <f>IF(G165&lt;&gt;"",(30*G165)/MAX(G$5:G$253),"0")</f>
        <v>15</v>
      </c>
      <c r="N165" s="24">
        <f>IF(I165&lt;&gt;"",IF(I165=0,0,(10*I165)/MAX(I$5:I$253)),"0")</f>
        <v>10</v>
      </c>
      <c r="O165" s="24">
        <f>IF(L165&lt;&gt;"",60/(MAX(L$5:L$260)-SMALL(L$5:L$260,COUNTIF(L$5:L$260,"&lt;=0")+1))*(MAX(L$5:L$260)-L165),"0")</f>
        <v>47.272727272727273</v>
      </c>
      <c r="P165" s="24">
        <f>M165+N165+O165</f>
        <v>72.27272727272728</v>
      </c>
      <c r="Q165" s="17"/>
      <c r="R165" s="42"/>
      <c r="S165" s="39"/>
      <c r="T165" s="39"/>
    </row>
    <row r="166" spans="1:20" ht="31.5" x14ac:dyDescent="0.25">
      <c r="A166" s="158">
        <v>161</v>
      </c>
      <c r="B166" s="50" t="s">
        <v>1364</v>
      </c>
      <c r="C166" s="48"/>
      <c r="D166" s="50" t="s">
        <v>1321</v>
      </c>
      <c r="E166" s="85">
        <v>8</v>
      </c>
      <c r="F166" s="50" t="s">
        <v>1325</v>
      </c>
      <c r="G166" s="85">
        <v>23</v>
      </c>
      <c r="I166" s="85">
        <v>6</v>
      </c>
      <c r="K166" s="85">
        <v>1.01</v>
      </c>
      <c r="L166" s="41">
        <f>IF(K166&lt;&gt;"",INT(K166)*60+(K166-INT(K166))*100,"")</f>
        <v>61</v>
      </c>
      <c r="M166" s="24">
        <f>IF(G166&lt;&gt;"",(30*G166)/MAX(G$5:G$253),"0")</f>
        <v>23</v>
      </c>
      <c r="N166" s="24">
        <f>IF(I166&lt;&gt;"",IF(I166=0,0,(10*I166)/MAX(I$5:I$253)),"0")</f>
        <v>6</v>
      </c>
      <c r="O166" s="24">
        <f>IF(L166&lt;&gt;"",60/(MAX(L$5:L$260)-SMALL(L$5:L$260,COUNTIF(L$5:L$260,"&lt;=0")+1))*(MAX(L$5:L$260)-L166),"0")</f>
        <v>43.272727272727273</v>
      </c>
      <c r="P166" s="24">
        <f>M166+N166+O166</f>
        <v>72.27272727272728</v>
      </c>
      <c r="Q166" s="17"/>
      <c r="R166" s="42"/>
      <c r="S166" s="39"/>
      <c r="T166" s="39"/>
    </row>
    <row r="167" spans="1:20" ht="31.5" x14ac:dyDescent="0.25">
      <c r="A167" s="158">
        <v>162</v>
      </c>
      <c r="B167" s="52" t="s">
        <v>530</v>
      </c>
      <c r="C167" s="45"/>
      <c r="D167" s="52" t="s">
        <v>473</v>
      </c>
      <c r="E167" s="85">
        <v>8</v>
      </c>
      <c r="F167" s="52" t="s">
        <v>477</v>
      </c>
      <c r="G167" s="85">
        <v>17</v>
      </c>
      <c r="H167" s="115"/>
      <c r="I167" s="85">
        <v>9.5</v>
      </c>
      <c r="J167" s="115"/>
      <c r="K167" s="85">
        <v>0.55000000000000004</v>
      </c>
      <c r="L167" s="41">
        <f>IF(K167&lt;&gt;"",INT(K167)*60+(K167-INT(K167))*100,"")</f>
        <v>55.000000000000007</v>
      </c>
      <c r="M167" s="24">
        <f>IF(G167&lt;&gt;"",(30*G167)/MAX(G$5:G$253),"0")</f>
        <v>17</v>
      </c>
      <c r="N167" s="24">
        <f>IF(I167&lt;&gt;"",IF(I167=0,0,(10*I167)/MAX(I$5:I$253)),"0")</f>
        <v>9.5</v>
      </c>
      <c r="O167" s="24">
        <f>IF(L167&lt;&gt;"",60/(MAX(L$5:L$260)-SMALL(L$5:L$260,COUNTIF(L$5:L$260,"&lt;=0")+1))*(MAX(L$5:L$260)-L167),"0")</f>
        <v>45.454545454545453</v>
      </c>
      <c r="P167" s="24">
        <f>M167+N167+O167</f>
        <v>71.954545454545453</v>
      </c>
      <c r="Q167" s="17"/>
      <c r="R167" s="42"/>
      <c r="S167" s="39"/>
      <c r="T167" s="39"/>
    </row>
    <row r="168" spans="1:20" ht="31.5" x14ac:dyDescent="0.25">
      <c r="A168" s="158">
        <v>163</v>
      </c>
      <c r="B168" s="50" t="s">
        <v>726</v>
      </c>
      <c r="C168" s="48"/>
      <c r="D168" s="52" t="s">
        <v>671</v>
      </c>
      <c r="E168" s="85">
        <v>7</v>
      </c>
      <c r="F168" s="52" t="s">
        <v>699</v>
      </c>
      <c r="G168" s="85">
        <v>21</v>
      </c>
      <c r="H168" s="115"/>
      <c r="I168" s="85">
        <v>5</v>
      </c>
      <c r="J168" s="115"/>
      <c r="K168" s="85">
        <v>0.54</v>
      </c>
      <c r="L168" s="41">
        <f>IF(K168&lt;&gt;"",INT(K168)*60+(K168-INT(K168))*100,"")</f>
        <v>54</v>
      </c>
      <c r="M168" s="24">
        <f>IF(G168&lt;&gt;"",(30*G168)/MAX(G$5:G$253),"0")</f>
        <v>21</v>
      </c>
      <c r="N168" s="24">
        <f>IF(I168&lt;&gt;"",IF(I168=0,0,(10*I168)/MAX(I$5:I$253)),"0")</f>
        <v>5</v>
      </c>
      <c r="O168" s="24">
        <f>IF(L168&lt;&gt;"",60/(MAX(L$5:L$260)-SMALL(L$5:L$260,COUNTIF(L$5:L$260,"&lt;=0")+1))*(MAX(L$5:L$260)-L168),"0")</f>
        <v>45.81818181818182</v>
      </c>
      <c r="P168" s="24">
        <f>M168+N168+O168</f>
        <v>71.818181818181813</v>
      </c>
      <c r="Q168" s="17"/>
      <c r="R168" s="42"/>
      <c r="S168" s="39"/>
      <c r="T168" s="39"/>
    </row>
    <row r="169" spans="1:20" ht="47.25" x14ac:dyDescent="0.25">
      <c r="A169" s="158">
        <v>164</v>
      </c>
      <c r="B169" s="50" t="s">
        <v>963</v>
      </c>
      <c r="C169" s="48"/>
      <c r="D169" s="50" t="s">
        <v>944</v>
      </c>
      <c r="E169" s="85">
        <v>7</v>
      </c>
      <c r="F169" s="50" t="s">
        <v>945</v>
      </c>
      <c r="G169" s="85">
        <v>16</v>
      </c>
      <c r="H169" s="115"/>
      <c r="I169" s="85">
        <v>9.5</v>
      </c>
      <c r="J169" s="115"/>
      <c r="K169" s="85">
        <v>0.53</v>
      </c>
      <c r="L169" s="41">
        <f>IF(K169&lt;&gt;"",INT(K169)*60+(K169-INT(K169))*100,"")</f>
        <v>53</v>
      </c>
      <c r="M169" s="24">
        <f>IF(G169&lt;&gt;"",(30*G169)/MAX(G$5:G$253),"0")</f>
        <v>16</v>
      </c>
      <c r="N169" s="24">
        <f>IF(I169&lt;&gt;"",IF(I169=0,0,(10*I169)/MAX(I$5:I$253)),"0")</f>
        <v>9.5</v>
      </c>
      <c r="O169" s="24">
        <f>IF(L169&lt;&gt;"",60/(MAX(L$5:L$260)-SMALL(L$5:L$260,COUNTIF(L$5:L$260,"&lt;=0")+1))*(MAX(L$5:L$260)-L169),"0")</f>
        <v>46.18181818181818</v>
      </c>
      <c r="P169" s="24">
        <f>M169+N169+O169</f>
        <v>71.681818181818187</v>
      </c>
      <c r="Q169" s="17"/>
      <c r="R169" s="42"/>
      <c r="S169" s="39"/>
      <c r="T169" s="39"/>
    </row>
    <row r="170" spans="1:20" ht="31.5" x14ac:dyDescent="0.25">
      <c r="A170" s="158">
        <v>165</v>
      </c>
      <c r="B170" s="50" t="s">
        <v>609</v>
      </c>
      <c r="C170" s="48"/>
      <c r="D170" s="52" t="s">
        <v>591</v>
      </c>
      <c r="E170" s="85">
        <v>8</v>
      </c>
      <c r="F170" s="52" t="s">
        <v>592</v>
      </c>
      <c r="G170" s="85">
        <v>22</v>
      </c>
      <c r="H170" s="115"/>
      <c r="I170" s="85">
        <v>9.3000000000000007</v>
      </c>
      <c r="J170" s="115"/>
      <c r="K170" s="85">
        <v>1.1000000000000001</v>
      </c>
      <c r="L170" s="41">
        <f>IF(K170&lt;&gt;"",INT(K170)*60+(K170-INT(K170))*100,"")</f>
        <v>70.000000000000014</v>
      </c>
      <c r="M170" s="24">
        <f>IF(G170&lt;&gt;"",(30*G170)/MAX(G$5:G$253),"0")</f>
        <v>22</v>
      </c>
      <c r="N170" s="24">
        <f>IF(I170&lt;&gt;"",IF(I170=0,0,(10*I170)/MAX(I$5:I$253)),"0")</f>
        <v>9.3000000000000007</v>
      </c>
      <c r="O170" s="24">
        <f>IF(L170&lt;&gt;"",60/(MAX(L$5:L$260)-SMALL(L$5:L$260,COUNTIF(L$5:L$260,"&lt;=0")+1))*(MAX(L$5:L$260)-L170),"0")</f>
        <v>39.999999999999993</v>
      </c>
      <c r="P170" s="24">
        <f>M170+N170+O170</f>
        <v>71.3</v>
      </c>
      <c r="Q170" s="17"/>
      <c r="R170" s="42"/>
      <c r="S170" s="39"/>
      <c r="T170" s="39"/>
    </row>
    <row r="171" spans="1:20" ht="31.5" x14ac:dyDescent="0.25">
      <c r="A171" s="158">
        <v>166</v>
      </c>
      <c r="B171" s="50" t="s">
        <v>1401</v>
      </c>
      <c r="C171" s="48"/>
      <c r="D171" s="50" t="s">
        <v>1395</v>
      </c>
      <c r="E171" s="85">
        <v>8</v>
      </c>
      <c r="F171" s="50" t="s">
        <v>1396</v>
      </c>
      <c r="G171" s="85">
        <v>11</v>
      </c>
      <c r="I171" s="85">
        <v>5</v>
      </c>
      <c r="K171" s="85">
        <v>0.28000000000000003</v>
      </c>
      <c r="L171" s="41">
        <f>IF(K171&lt;&gt;"",INT(K171)*60+(K171-INT(K171))*100,"")</f>
        <v>28.000000000000004</v>
      </c>
      <c r="M171" s="24">
        <f>IF(G171&lt;&gt;"",(30*G171)/MAX(G$5:G$253),"0")</f>
        <v>11</v>
      </c>
      <c r="N171" s="24">
        <f>IF(I171&lt;&gt;"",IF(I171=0,0,(10*I171)/MAX(I$5:I$253)),"0")</f>
        <v>5</v>
      </c>
      <c r="O171" s="24">
        <f>IF(L171&lt;&gt;"",60/(MAX(L$5:L$260)-SMALL(L$5:L$260,COUNTIF(L$5:L$260,"&lt;=0")+1))*(MAX(L$5:L$260)-L171),"0")</f>
        <v>55.272727272727273</v>
      </c>
      <c r="P171" s="24">
        <f>M171+N171+O171</f>
        <v>71.27272727272728</v>
      </c>
      <c r="Q171" s="17"/>
      <c r="R171" s="42"/>
      <c r="S171" s="39"/>
      <c r="T171" s="39"/>
    </row>
    <row r="172" spans="1:20" ht="31.5" x14ac:dyDescent="0.25">
      <c r="A172" s="1">
        <v>167</v>
      </c>
      <c r="B172" s="52" t="s">
        <v>450</v>
      </c>
      <c r="C172" s="45"/>
      <c r="D172" s="52" t="s">
        <v>408</v>
      </c>
      <c r="E172" s="67">
        <v>8</v>
      </c>
      <c r="F172" s="57" t="s">
        <v>415</v>
      </c>
      <c r="G172" s="85">
        <v>13</v>
      </c>
      <c r="H172" s="115"/>
      <c r="I172" s="85">
        <v>8</v>
      </c>
      <c r="J172" s="115"/>
      <c r="K172" s="85">
        <v>0.42</v>
      </c>
      <c r="L172" s="41">
        <f>IF(K172&lt;&gt;"",INT(K172)*60+(K172-INT(K172))*100,"")</f>
        <v>42</v>
      </c>
      <c r="M172" s="24">
        <f>IF(G172&lt;&gt;"",(30*G172)/MAX(G$5:G$253),"0")</f>
        <v>13</v>
      </c>
      <c r="N172" s="24">
        <f>IF(I172&lt;&gt;"",IF(I172=0,0,(10*I172)/MAX(I$5:I$253)),"0")</f>
        <v>8</v>
      </c>
      <c r="O172" s="24">
        <f>IF(L172&lt;&gt;"",60/(MAX(L$5:L$260)-SMALL(L$5:L$260,COUNTIF(L$5:L$260,"&lt;=0")+1))*(MAX(L$5:L$260)-L172),"0")</f>
        <v>50.18181818181818</v>
      </c>
      <c r="P172" s="24">
        <f>M172+N172+O172</f>
        <v>71.181818181818187</v>
      </c>
      <c r="Q172" s="17"/>
      <c r="R172" s="42"/>
      <c r="S172" s="39"/>
      <c r="T172" s="39"/>
    </row>
    <row r="173" spans="1:20" ht="31.5" x14ac:dyDescent="0.25">
      <c r="A173" s="158">
        <v>168</v>
      </c>
      <c r="B173" s="57" t="s">
        <v>895</v>
      </c>
      <c r="C173" s="45"/>
      <c r="D173" s="52" t="s">
        <v>890</v>
      </c>
      <c r="E173" s="85">
        <v>8</v>
      </c>
      <c r="F173" s="52" t="s">
        <v>891</v>
      </c>
      <c r="G173" s="85">
        <v>9</v>
      </c>
      <c r="I173" s="85">
        <v>9</v>
      </c>
      <c r="K173" s="85">
        <v>0.35</v>
      </c>
      <c r="L173" s="41">
        <f>IF(K173&lt;&gt;"",INT(K173)*60+(K173-INT(K173))*100,"")</f>
        <v>35</v>
      </c>
      <c r="M173" s="24">
        <f>IF(G173&lt;&gt;"",(30*G173)/MAX(G$5:G$253),"0")</f>
        <v>9</v>
      </c>
      <c r="N173" s="24">
        <f>IF(I173&lt;&gt;"",IF(I173=0,0,(10*I173)/MAX(I$5:I$253)),"0")</f>
        <v>9</v>
      </c>
      <c r="O173" s="24">
        <f>IF(L173&lt;&gt;"",60/(MAX(L$5:L$260)-SMALL(L$5:L$260,COUNTIF(L$5:L$260,"&lt;=0")+1))*(MAX(L$5:L$260)-L173),"0")</f>
        <v>52.727272727272727</v>
      </c>
      <c r="P173" s="24">
        <f>M173+N173+O173</f>
        <v>70.72727272727272</v>
      </c>
      <c r="Q173" s="17"/>
      <c r="R173" s="42"/>
      <c r="S173" s="39"/>
      <c r="T173" s="39"/>
    </row>
    <row r="174" spans="1:20" ht="47.25" x14ac:dyDescent="0.25">
      <c r="A174" s="158">
        <v>169</v>
      </c>
      <c r="B174" s="57" t="s">
        <v>952</v>
      </c>
      <c r="C174" s="45"/>
      <c r="D174" s="52" t="s">
        <v>944</v>
      </c>
      <c r="E174" s="85">
        <v>7</v>
      </c>
      <c r="F174" s="52" t="s">
        <v>945</v>
      </c>
      <c r="G174" s="85">
        <v>15</v>
      </c>
      <c r="H174" s="115"/>
      <c r="I174" s="85">
        <v>9.5</v>
      </c>
      <c r="J174" s="115"/>
      <c r="K174" s="85">
        <v>0.53</v>
      </c>
      <c r="L174" s="41">
        <f>IF(K174&lt;&gt;"",INT(K174)*60+(K174-INT(K174))*100,"")</f>
        <v>53</v>
      </c>
      <c r="M174" s="24">
        <f>IF(G174&lt;&gt;"",(30*G174)/MAX(G$5:G$253),"0")</f>
        <v>15</v>
      </c>
      <c r="N174" s="24">
        <f>IF(I174&lt;&gt;"",IF(I174=0,0,(10*I174)/MAX(I$5:I$253)),"0")</f>
        <v>9.5</v>
      </c>
      <c r="O174" s="24">
        <f>IF(L174&lt;&gt;"",60/(MAX(L$5:L$260)-SMALL(L$5:L$260,COUNTIF(L$5:L$260,"&lt;=0")+1))*(MAX(L$5:L$260)-L174),"0")</f>
        <v>46.18181818181818</v>
      </c>
      <c r="P174" s="24">
        <f>M174+N174+O174</f>
        <v>70.681818181818187</v>
      </c>
      <c r="Q174" s="17"/>
      <c r="R174" s="42"/>
      <c r="S174" s="39"/>
      <c r="T174" s="39"/>
    </row>
    <row r="175" spans="1:20" ht="31.5" x14ac:dyDescent="0.25">
      <c r="A175" s="158">
        <v>170</v>
      </c>
      <c r="B175" s="57" t="s">
        <v>992</v>
      </c>
      <c r="C175" s="45"/>
      <c r="D175" s="52" t="s">
        <v>987</v>
      </c>
      <c r="E175" s="85">
        <v>8</v>
      </c>
      <c r="F175" s="52" t="s">
        <v>988</v>
      </c>
      <c r="G175" s="85">
        <v>8</v>
      </c>
      <c r="I175" s="85">
        <v>8.5</v>
      </c>
      <c r="K175" s="85">
        <v>0.31</v>
      </c>
      <c r="L175" s="41">
        <f>IF(K175&lt;&gt;"",INT(K175)*60+(K175-INT(K175))*100,"")</f>
        <v>31</v>
      </c>
      <c r="M175" s="24">
        <f>IF(G175&lt;&gt;"",(30*G175)/MAX(G$5:G$253),"0")</f>
        <v>8</v>
      </c>
      <c r="N175" s="24">
        <f>IF(I175&lt;&gt;"",IF(I175=0,0,(10*I175)/MAX(I$5:I$253)),"0")</f>
        <v>8.5</v>
      </c>
      <c r="O175" s="24">
        <f>IF(L175&lt;&gt;"",60/(MAX(L$5:L$260)-SMALL(L$5:L$260,COUNTIF(L$5:L$260,"&lt;=0")+1))*(MAX(L$5:L$260)-L175),"0")</f>
        <v>54.18181818181818</v>
      </c>
      <c r="P175" s="24">
        <f>M175+N175+O175</f>
        <v>70.681818181818187</v>
      </c>
      <c r="Q175" s="17"/>
      <c r="R175" s="42"/>
      <c r="S175" s="39"/>
      <c r="T175" s="39"/>
    </row>
    <row r="176" spans="1:20" ht="31.5" x14ac:dyDescent="0.25">
      <c r="A176" s="158">
        <v>171</v>
      </c>
      <c r="B176" s="57" t="s">
        <v>1359</v>
      </c>
      <c r="C176" s="45"/>
      <c r="D176" s="52" t="s">
        <v>1321</v>
      </c>
      <c r="E176" s="85">
        <v>7</v>
      </c>
      <c r="F176" s="52" t="s">
        <v>1325</v>
      </c>
      <c r="G176" s="85">
        <v>26</v>
      </c>
      <c r="I176" s="85">
        <v>7</v>
      </c>
      <c r="K176" s="85">
        <v>1.18</v>
      </c>
      <c r="L176" s="41">
        <f>IF(K176&lt;&gt;"",INT(K176)*60+(K176-INT(K176))*100,"")</f>
        <v>78</v>
      </c>
      <c r="M176" s="24">
        <f>IF(G176&lt;&gt;"",(30*G176)/MAX(G$5:G$253),"0")</f>
        <v>26</v>
      </c>
      <c r="N176" s="24">
        <f>IF(I176&lt;&gt;"",IF(I176=0,0,(10*I176)/MAX(I$5:I$253)),"0")</f>
        <v>7</v>
      </c>
      <c r="O176" s="24">
        <f>IF(L176&lt;&gt;"",60/(MAX(L$5:L$260)-SMALL(L$5:L$260,COUNTIF(L$5:L$260,"&lt;=0")+1))*(MAX(L$5:L$260)-L176),"0")</f>
        <v>37.090909090909093</v>
      </c>
      <c r="P176" s="24">
        <f>M176+N176+O176</f>
        <v>70.090909090909093</v>
      </c>
      <c r="Q176" s="17"/>
      <c r="R176" s="42"/>
      <c r="S176" s="39"/>
      <c r="T176" s="39"/>
    </row>
    <row r="177" spans="1:20" ht="47.25" x14ac:dyDescent="0.25">
      <c r="A177" s="158">
        <v>172</v>
      </c>
      <c r="B177" s="57" t="s">
        <v>960</v>
      </c>
      <c r="C177" s="45"/>
      <c r="D177" s="52" t="s">
        <v>944</v>
      </c>
      <c r="E177" s="85">
        <v>7</v>
      </c>
      <c r="F177" s="52" t="s">
        <v>945</v>
      </c>
      <c r="G177" s="85">
        <v>10</v>
      </c>
      <c r="H177" s="115"/>
      <c r="I177" s="85">
        <v>9.5</v>
      </c>
      <c r="J177" s="115"/>
      <c r="K177" s="85">
        <v>0.41</v>
      </c>
      <c r="L177" s="41">
        <f>IF(K177&lt;&gt;"",INT(K177)*60+(K177-INT(K177))*100,"")</f>
        <v>41</v>
      </c>
      <c r="M177" s="24">
        <f>IF(G177&lt;&gt;"",(30*G177)/MAX(G$5:G$253),"0")</f>
        <v>10</v>
      </c>
      <c r="N177" s="24">
        <f>IF(I177&lt;&gt;"",IF(I177=0,0,(10*I177)/MAX(I$5:I$253)),"0")</f>
        <v>9.5</v>
      </c>
      <c r="O177" s="24">
        <f>IF(L177&lt;&gt;"",60/(MAX(L$5:L$260)-SMALL(L$5:L$260,COUNTIF(L$5:L$260,"&lt;=0")+1))*(MAX(L$5:L$260)-L177),"0")</f>
        <v>50.545454545454547</v>
      </c>
      <c r="P177" s="24">
        <f>M177+N177+O177</f>
        <v>70.045454545454547</v>
      </c>
      <c r="Q177" s="17"/>
      <c r="R177" s="42"/>
      <c r="S177" s="39"/>
      <c r="T177" s="39"/>
    </row>
    <row r="178" spans="1:20" ht="31.5" x14ac:dyDescent="0.25">
      <c r="A178" s="158">
        <v>173</v>
      </c>
      <c r="B178" s="57" t="s">
        <v>896</v>
      </c>
      <c r="C178" s="45"/>
      <c r="D178" s="52" t="s">
        <v>890</v>
      </c>
      <c r="E178" s="85">
        <v>8</v>
      </c>
      <c r="F178" s="52" t="s">
        <v>891</v>
      </c>
      <c r="G178" s="85">
        <v>10</v>
      </c>
      <c r="I178" s="85">
        <v>8</v>
      </c>
      <c r="K178" s="85">
        <v>0.37</v>
      </c>
      <c r="L178" s="41">
        <f>IF(K178&lt;&gt;"",INT(K178)*60+(K178-INT(K178))*100,"")</f>
        <v>37</v>
      </c>
      <c r="M178" s="24">
        <f>IF(G178&lt;&gt;"",(30*G178)/MAX(G$5:G$253),"0")</f>
        <v>10</v>
      </c>
      <c r="N178" s="24">
        <f>IF(I178&lt;&gt;"",IF(I178=0,0,(10*I178)/MAX(I$5:I$253)),"0")</f>
        <v>8</v>
      </c>
      <c r="O178" s="24">
        <f>IF(L178&lt;&gt;"",60/(MAX(L$5:L$260)-SMALL(L$5:L$260,COUNTIF(L$5:L$260,"&lt;=0")+1))*(MAX(L$5:L$260)-L178),"0")</f>
        <v>52</v>
      </c>
      <c r="P178" s="24">
        <f>M178+N178+O178</f>
        <v>70</v>
      </c>
      <c r="Q178" s="17"/>
      <c r="R178" s="42"/>
      <c r="S178" s="39"/>
      <c r="T178" s="39"/>
    </row>
    <row r="179" spans="1:20" ht="31.5" x14ac:dyDescent="0.25">
      <c r="A179" s="1">
        <v>174</v>
      </c>
      <c r="B179" s="50" t="s">
        <v>452</v>
      </c>
      <c r="C179" s="48"/>
      <c r="D179" s="52" t="s">
        <v>408</v>
      </c>
      <c r="E179" s="67">
        <v>8</v>
      </c>
      <c r="F179" s="57" t="s">
        <v>415</v>
      </c>
      <c r="G179" s="85">
        <v>11</v>
      </c>
      <c r="H179" s="115"/>
      <c r="I179" s="85">
        <v>5</v>
      </c>
      <c r="J179" s="115"/>
      <c r="K179" s="85">
        <v>0.32</v>
      </c>
      <c r="L179" s="41">
        <f>IF(K179&lt;&gt;"",INT(K179)*60+(K179-INT(K179))*100,"")</f>
        <v>32</v>
      </c>
      <c r="M179" s="24">
        <f>IF(G179&lt;&gt;"",(30*G179)/MAX(G$5:G$253),"0")</f>
        <v>11</v>
      </c>
      <c r="N179" s="24">
        <f>IF(I179&lt;&gt;"",IF(I179=0,0,(10*I179)/MAX(I$5:I$253)),"0")</f>
        <v>5</v>
      </c>
      <c r="O179" s="24">
        <f>IF(L179&lt;&gt;"",60/(MAX(L$5:L$260)-SMALL(L$5:L$260,COUNTIF(L$5:L$260,"&lt;=0")+1))*(MAX(L$5:L$260)-L179),"0")</f>
        <v>53.81818181818182</v>
      </c>
      <c r="P179" s="24">
        <f>M179+N179+O179</f>
        <v>69.818181818181813</v>
      </c>
      <c r="Q179" s="17"/>
      <c r="R179" s="42"/>
      <c r="S179" s="39"/>
      <c r="T179" s="39"/>
    </row>
    <row r="180" spans="1:20" ht="31.5" x14ac:dyDescent="0.25">
      <c r="A180" s="158">
        <v>175</v>
      </c>
      <c r="B180" s="57" t="s">
        <v>649</v>
      </c>
      <c r="C180" s="45"/>
      <c r="D180" s="52" t="s">
        <v>641</v>
      </c>
      <c r="E180" s="85">
        <v>7</v>
      </c>
      <c r="F180" s="52" t="s">
        <v>645</v>
      </c>
      <c r="G180" s="85">
        <v>12</v>
      </c>
      <c r="H180" s="41"/>
      <c r="I180" s="41">
        <v>6.5</v>
      </c>
      <c r="J180" s="41"/>
      <c r="K180" s="41">
        <v>0.4</v>
      </c>
      <c r="L180" s="41">
        <f>IF(K180&lt;&gt;"",INT(K180)*60+(K180-INT(K180))*100,"")</f>
        <v>40</v>
      </c>
      <c r="M180" s="24">
        <f>IF(G180&lt;&gt;"",(30*G180)/MAX(G$5:G$253),"0")</f>
        <v>12</v>
      </c>
      <c r="N180" s="24">
        <f>IF(I180&lt;&gt;"",IF(I180=0,0,(10*I180)/MAX(I$5:I$253)),"0")</f>
        <v>6.5</v>
      </c>
      <c r="O180" s="24">
        <f>IF(L180&lt;&gt;"",60/(MAX(L$5:L$260)-SMALL(L$5:L$260,COUNTIF(L$5:L$260,"&lt;=0")+1))*(MAX(L$5:L$260)-L180),"0")</f>
        <v>50.909090909090914</v>
      </c>
      <c r="P180" s="24">
        <f>M180+N180+O180</f>
        <v>69.409090909090907</v>
      </c>
      <c r="Q180" s="17"/>
      <c r="R180" s="42"/>
      <c r="S180" s="39"/>
      <c r="T180" s="39"/>
    </row>
    <row r="181" spans="1:20" ht="31.5" x14ac:dyDescent="0.25">
      <c r="A181" s="158">
        <v>176</v>
      </c>
      <c r="B181" s="50" t="s">
        <v>797</v>
      </c>
      <c r="C181" s="48"/>
      <c r="D181" s="52" t="s">
        <v>790</v>
      </c>
      <c r="E181" s="85">
        <v>7</v>
      </c>
      <c r="F181" s="52" t="s">
        <v>791</v>
      </c>
      <c r="G181" s="85">
        <v>18</v>
      </c>
      <c r="H181" s="13"/>
      <c r="I181" s="85">
        <v>3</v>
      </c>
      <c r="J181" s="13"/>
      <c r="K181" s="85">
        <v>0.47</v>
      </c>
      <c r="L181" s="41">
        <f>IF(K181&lt;&gt;"",INT(K181)*60+(K181-INT(K181))*100,"")</f>
        <v>47</v>
      </c>
      <c r="M181" s="24">
        <f>IF(G181&lt;&gt;"",(30*G181)/MAX(G$5:G$253),"0")</f>
        <v>18</v>
      </c>
      <c r="N181" s="24">
        <f>IF(I181&lt;&gt;"",IF(I181=0,0,(10*I181)/MAX(I$5:I$253)),"0")</f>
        <v>3</v>
      </c>
      <c r="O181" s="24">
        <f>IF(L181&lt;&gt;"",60/(MAX(L$5:L$260)-SMALL(L$5:L$260,COUNTIF(L$5:L$260,"&lt;=0")+1))*(MAX(L$5:L$260)-L181),"0")</f>
        <v>48.363636363636367</v>
      </c>
      <c r="P181" s="24">
        <f>M181+N181+O181</f>
        <v>69.363636363636374</v>
      </c>
      <c r="Q181" s="17"/>
      <c r="R181" s="42"/>
      <c r="S181" s="39"/>
      <c r="T181" s="39"/>
    </row>
    <row r="182" spans="1:20" ht="35.25" customHeight="1" x14ac:dyDescent="0.25">
      <c r="A182" s="158">
        <v>177</v>
      </c>
      <c r="B182" s="57" t="s">
        <v>1415</v>
      </c>
      <c r="C182" s="119"/>
      <c r="D182" s="52" t="s">
        <v>1413</v>
      </c>
      <c r="E182" s="85">
        <v>8</v>
      </c>
      <c r="F182" s="52" t="s">
        <v>1406</v>
      </c>
      <c r="G182" s="38">
        <v>8</v>
      </c>
      <c r="H182" s="13"/>
      <c r="I182" s="85">
        <v>6</v>
      </c>
      <c r="J182" s="13"/>
      <c r="K182" s="85">
        <v>0.28000000000000003</v>
      </c>
      <c r="L182" s="41">
        <f>IF(K182&lt;&gt;"",INT(K182)*60+(K182-INT(K182))*100,"")</f>
        <v>28.000000000000004</v>
      </c>
      <c r="M182" s="24">
        <f>IF(G182&lt;&gt;"",(30*G182)/MAX(G$5:G$253),"0")</f>
        <v>8</v>
      </c>
      <c r="N182" s="24">
        <f>IF(I182&lt;&gt;"",IF(I182=0,0,(10*I182)/MAX(I$5:I$253)),"0")</f>
        <v>6</v>
      </c>
      <c r="O182" s="24">
        <f>IF(L182&lt;&gt;"",60/(MAX(L$5:L$260)-SMALL(L$5:L$260,COUNTIF(L$5:L$260,"&lt;=0")+1))*(MAX(L$5:L$260)-L182),"0")</f>
        <v>55.272727272727273</v>
      </c>
      <c r="P182" s="24">
        <f>M182+N182+O182</f>
        <v>69.27272727272728</v>
      </c>
      <c r="Q182" s="17"/>
      <c r="R182" s="42"/>
      <c r="S182" s="39"/>
      <c r="T182" s="39"/>
    </row>
    <row r="183" spans="1:20" ht="31.5" x14ac:dyDescent="0.25">
      <c r="A183" s="158">
        <v>178</v>
      </c>
      <c r="B183" s="52" t="s">
        <v>608</v>
      </c>
      <c r="C183" s="45"/>
      <c r="D183" s="52" t="s">
        <v>591</v>
      </c>
      <c r="E183" s="85">
        <v>8</v>
      </c>
      <c r="F183" s="52" t="s">
        <v>592</v>
      </c>
      <c r="G183" s="85">
        <v>22</v>
      </c>
      <c r="H183" s="41"/>
      <c r="I183" s="85">
        <v>8.1</v>
      </c>
      <c r="J183" s="41"/>
      <c r="K183" s="85">
        <v>1.1299999999999999</v>
      </c>
      <c r="L183" s="41">
        <f>IF(K183&lt;&gt;"",INT(K183)*60+(K183-INT(K183))*100,"")</f>
        <v>72.999999999999986</v>
      </c>
      <c r="M183" s="24">
        <f>IF(G183&lt;&gt;"",(30*G183)/MAX(G$5:G$253),"0")</f>
        <v>22</v>
      </c>
      <c r="N183" s="24">
        <f>IF(I183&lt;&gt;"",IF(I183=0,0,(10*I183)/MAX(I$5:I$253)),"0")</f>
        <v>8.1</v>
      </c>
      <c r="O183" s="24">
        <f>IF(L183&lt;&gt;"",60/(MAX(L$5:L$260)-SMALL(L$5:L$260,COUNTIF(L$5:L$260,"&lt;=0")+1))*(MAX(L$5:L$260)-L183),"0")</f>
        <v>38.909090909090914</v>
      </c>
      <c r="P183" s="24">
        <f>M183+N183+O183</f>
        <v>69.009090909090915</v>
      </c>
      <c r="Q183" s="17"/>
      <c r="R183" s="42"/>
      <c r="S183" s="39"/>
      <c r="T183" s="39"/>
    </row>
    <row r="184" spans="1:20" ht="31.5" x14ac:dyDescent="0.25">
      <c r="A184" s="1">
        <v>179</v>
      </c>
      <c r="B184" s="57" t="s">
        <v>529</v>
      </c>
      <c r="C184" s="45"/>
      <c r="D184" s="52" t="s">
        <v>473</v>
      </c>
      <c r="E184" s="85">
        <v>8</v>
      </c>
      <c r="F184" s="52" t="s">
        <v>477</v>
      </c>
      <c r="G184" s="85">
        <v>16</v>
      </c>
      <c r="H184" s="41"/>
      <c r="I184" s="85">
        <v>7.9</v>
      </c>
      <c r="J184" s="41"/>
      <c r="K184" s="85">
        <v>0.56000000000000005</v>
      </c>
      <c r="L184" s="41">
        <f>IF(K184&lt;&gt;"",INT(K184)*60+(K184-INT(K184))*100,"")</f>
        <v>56.000000000000007</v>
      </c>
      <c r="M184" s="24">
        <f>IF(G184&lt;&gt;"",(30*G184)/MAX(G$5:G$253),"0")</f>
        <v>16</v>
      </c>
      <c r="N184" s="24">
        <f>IF(I184&lt;&gt;"",IF(I184=0,0,(10*I184)/MAX(I$5:I$253)),"0")</f>
        <v>7.9</v>
      </c>
      <c r="O184" s="24">
        <f>IF(L184&lt;&gt;"",60/(MAX(L$5:L$260)-SMALL(L$5:L$260,COUNTIF(L$5:L$260,"&lt;=0")+1))*(MAX(L$5:L$260)-L184),"0")</f>
        <v>45.090909090909093</v>
      </c>
      <c r="P184" s="24">
        <f>M184+N184+O184</f>
        <v>68.990909090909099</v>
      </c>
      <c r="Q184" s="17"/>
      <c r="R184" s="42"/>
      <c r="S184" s="39"/>
      <c r="T184" s="39"/>
    </row>
    <row r="185" spans="1:20" ht="31.5" x14ac:dyDescent="0.25">
      <c r="A185" s="1">
        <v>180</v>
      </c>
      <c r="B185" s="51" t="s">
        <v>388</v>
      </c>
      <c r="C185" s="107"/>
      <c r="D185" s="52" t="s">
        <v>365</v>
      </c>
      <c r="E185" s="107">
        <v>8</v>
      </c>
      <c r="F185" s="52" t="s">
        <v>373</v>
      </c>
      <c r="G185" s="41">
        <v>12</v>
      </c>
      <c r="H185" s="41"/>
      <c r="I185" s="46">
        <v>6.8</v>
      </c>
      <c r="J185" s="41"/>
      <c r="K185" s="46">
        <v>0.42</v>
      </c>
      <c r="L185" s="41">
        <f>IF(K185&lt;&gt;"",INT(K185)*60+(K185-INT(K185))*100,"")</f>
        <v>42</v>
      </c>
      <c r="M185" s="24">
        <f>IF(G185&lt;&gt;"",(30*G185)/MAX(G$5:G$253),"0")</f>
        <v>12</v>
      </c>
      <c r="N185" s="24">
        <f>IF(I185&lt;&gt;"",IF(I185=0,0,(10*I185)/MAX(I$5:I$253)),"0")</f>
        <v>6.8</v>
      </c>
      <c r="O185" s="24">
        <f>IF(L185&lt;&gt;"",60/(MAX(L$5:L$260)-SMALL(L$5:L$260,COUNTIF(L$5:L$260,"&lt;=0")+1))*(MAX(L$5:L$260)-L185),"0")</f>
        <v>50.18181818181818</v>
      </c>
      <c r="P185" s="24">
        <f>M185+N185+O185</f>
        <v>68.981818181818184</v>
      </c>
      <c r="Q185" s="17"/>
      <c r="R185" s="42"/>
      <c r="S185" s="39"/>
      <c r="T185" s="39"/>
    </row>
    <row r="186" spans="1:20" ht="31.5" x14ac:dyDescent="0.25">
      <c r="A186" s="158">
        <v>181</v>
      </c>
      <c r="B186" s="52" t="s">
        <v>729</v>
      </c>
      <c r="C186" s="45"/>
      <c r="D186" s="52" t="s">
        <v>671</v>
      </c>
      <c r="E186" s="85">
        <v>7</v>
      </c>
      <c r="F186" s="52" t="s">
        <v>699</v>
      </c>
      <c r="G186" s="85">
        <v>15</v>
      </c>
      <c r="H186" s="13"/>
      <c r="I186" s="85">
        <v>7</v>
      </c>
      <c r="J186" s="13"/>
      <c r="K186" s="85">
        <v>0.51</v>
      </c>
      <c r="L186" s="41">
        <f>IF(K186&lt;&gt;"",INT(K186)*60+(K186-INT(K186))*100,"")</f>
        <v>51</v>
      </c>
      <c r="M186" s="24">
        <f>IF(G186&lt;&gt;"",(30*G186)/MAX(G$5:G$253),"0")</f>
        <v>15</v>
      </c>
      <c r="N186" s="24">
        <f>IF(I186&lt;&gt;"",IF(I186=0,0,(10*I186)/MAX(I$5:I$253)),"0")</f>
        <v>7</v>
      </c>
      <c r="O186" s="24">
        <f>IF(L186&lt;&gt;"",60/(MAX(L$5:L$260)-SMALL(L$5:L$260,COUNTIF(L$5:L$260,"&lt;=0")+1))*(MAX(L$5:L$260)-L186),"0")</f>
        <v>46.909090909090914</v>
      </c>
      <c r="P186" s="24">
        <f>M186+N186+O186</f>
        <v>68.909090909090907</v>
      </c>
      <c r="Q186" s="17"/>
      <c r="R186" s="42"/>
      <c r="S186" s="39"/>
      <c r="T186" s="39"/>
    </row>
    <row r="187" spans="1:20" ht="31.5" x14ac:dyDescent="0.25">
      <c r="A187" s="1">
        <v>182</v>
      </c>
      <c r="B187" s="52" t="s">
        <v>383</v>
      </c>
      <c r="C187" s="107"/>
      <c r="D187" s="52" t="s">
        <v>365</v>
      </c>
      <c r="E187" s="107">
        <v>8</v>
      </c>
      <c r="F187" s="52" t="s">
        <v>373</v>
      </c>
      <c r="G187" s="41">
        <v>13</v>
      </c>
      <c r="H187" s="41"/>
      <c r="I187" s="46">
        <v>7.8</v>
      </c>
      <c r="J187" s="41"/>
      <c r="K187" s="46">
        <v>0.49</v>
      </c>
      <c r="L187" s="41">
        <f>IF(K187&lt;&gt;"",INT(K187)*60+(K187-INT(K187))*100,"")</f>
        <v>49</v>
      </c>
      <c r="M187" s="24">
        <f>IF(G187&lt;&gt;"",(30*G187)/MAX(G$5:G$253),"0")</f>
        <v>13</v>
      </c>
      <c r="N187" s="24">
        <f>IF(I187&lt;&gt;"",IF(I187=0,0,(10*I187)/MAX(I$5:I$253)),"0")</f>
        <v>7.8</v>
      </c>
      <c r="O187" s="24">
        <f>IF(L187&lt;&gt;"",60/(MAX(L$5:L$260)-SMALL(L$5:L$260,COUNTIF(L$5:L$260,"&lt;=0")+1))*(MAX(L$5:L$260)-L187),"0")</f>
        <v>47.63636363636364</v>
      </c>
      <c r="P187" s="24">
        <f>M187+N187+O187</f>
        <v>68.436363636363637</v>
      </c>
      <c r="Q187" s="17"/>
      <c r="R187" s="42"/>
      <c r="S187" s="39"/>
      <c r="T187" s="39"/>
    </row>
    <row r="188" spans="1:20" ht="31.5" x14ac:dyDescent="0.25">
      <c r="A188" s="1">
        <v>183</v>
      </c>
      <c r="B188" s="57" t="s">
        <v>602</v>
      </c>
      <c r="C188" s="66"/>
      <c r="D188" s="52" t="s">
        <v>591</v>
      </c>
      <c r="E188" s="85">
        <v>7</v>
      </c>
      <c r="F188" s="52" t="s">
        <v>592</v>
      </c>
      <c r="G188" s="85">
        <v>22</v>
      </c>
      <c r="H188" s="41"/>
      <c r="I188" s="85">
        <v>8.9</v>
      </c>
      <c r="J188" s="41"/>
      <c r="K188" s="85">
        <v>1.17</v>
      </c>
      <c r="L188" s="41">
        <f>IF(K188&lt;&gt;"",INT(K188)*60+(K188-INT(K188))*100,"")</f>
        <v>77</v>
      </c>
      <c r="M188" s="24">
        <f>IF(G188&lt;&gt;"",(30*G188)/MAX(G$5:G$253),"0")</f>
        <v>22</v>
      </c>
      <c r="N188" s="24">
        <f>IF(I188&lt;&gt;"",IF(I188=0,0,(10*I188)/MAX(I$5:I$253)),"0")</f>
        <v>8.9</v>
      </c>
      <c r="O188" s="24">
        <f>IF(L188&lt;&gt;"",60/(MAX(L$5:L$260)-SMALL(L$5:L$260,COUNTIF(L$5:L$260,"&lt;=0")+1))*(MAX(L$5:L$260)-L188),"0")</f>
        <v>37.454545454545453</v>
      </c>
      <c r="P188" s="24">
        <f>M188+N188+O188</f>
        <v>68.354545454545445</v>
      </c>
      <c r="Q188" s="17"/>
      <c r="R188" s="42"/>
      <c r="S188" s="39"/>
      <c r="T188" s="39"/>
    </row>
    <row r="189" spans="1:20" ht="31.5" x14ac:dyDescent="0.25">
      <c r="A189" s="1">
        <v>184</v>
      </c>
      <c r="B189" s="57" t="s">
        <v>382</v>
      </c>
      <c r="C189" s="99"/>
      <c r="D189" s="52" t="s">
        <v>365</v>
      </c>
      <c r="E189" s="107">
        <v>7</v>
      </c>
      <c r="F189" s="52" t="s">
        <v>373</v>
      </c>
      <c r="G189" s="41">
        <v>14</v>
      </c>
      <c r="H189" s="41"/>
      <c r="I189" s="43">
        <v>6.9</v>
      </c>
      <c r="J189" s="41"/>
      <c r="K189" s="43">
        <v>0.5</v>
      </c>
      <c r="L189" s="41">
        <f>IF(K189&lt;&gt;"",INT(K189)*60+(K189-INT(K189))*100,"")</f>
        <v>50</v>
      </c>
      <c r="M189" s="24">
        <f>IF(G189&lt;&gt;"",(30*G189)/MAX(G$5:G$253),"0")</f>
        <v>14</v>
      </c>
      <c r="N189" s="24">
        <f>IF(I189&lt;&gt;"",IF(I189=0,0,(10*I189)/MAX(I$5:I$253)),"0")</f>
        <v>6.9</v>
      </c>
      <c r="O189" s="24">
        <f>IF(L189&lt;&gt;"",60/(MAX(L$5:L$260)-SMALL(L$5:L$260,COUNTIF(L$5:L$260,"&lt;=0")+1))*(MAX(L$5:L$260)-L189),"0")</f>
        <v>47.272727272727273</v>
      </c>
      <c r="P189" s="24">
        <f>M189+N189+O189</f>
        <v>68.172727272727272</v>
      </c>
      <c r="Q189" s="17"/>
      <c r="R189" s="42"/>
      <c r="S189" s="39"/>
      <c r="T189" s="39"/>
    </row>
    <row r="190" spans="1:20" ht="31.5" x14ac:dyDescent="0.25">
      <c r="A190" s="1">
        <v>185</v>
      </c>
      <c r="B190" s="57" t="s">
        <v>89</v>
      </c>
      <c r="C190" s="45"/>
      <c r="D190" s="52" t="s">
        <v>75</v>
      </c>
      <c r="E190" s="85">
        <v>7</v>
      </c>
      <c r="F190" s="52" t="s">
        <v>76</v>
      </c>
      <c r="G190" s="41">
        <v>16</v>
      </c>
      <c r="H190" s="41"/>
      <c r="I190" s="41">
        <v>8.1999999999999993</v>
      </c>
      <c r="J190" s="41"/>
      <c r="K190" s="41">
        <v>1</v>
      </c>
      <c r="L190" s="41">
        <f>IF(K190&lt;&gt;"",INT(K190)*60+(K190-INT(K190))*100,"")</f>
        <v>60</v>
      </c>
      <c r="M190" s="24">
        <f>IF(G190&lt;&gt;"",(30*G190)/MAX(G$5:G$253),"0")</f>
        <v>16</v>
      </c>
      <c r="N190" s="24">
        <f>IF(I190&lt;&gt;"",IF(I190=0,0,(10*I190)/MAX(I$5:I$253)),"0")</f>
        <v>8.1999999999999993</v>
      </c>
      <c r="O190" s="24">
        <f>IF(L190&lt;&gt;"",60/(MAX(L$5:L$260)-SMALL(L$5:L$260,COUNTIF(L$5:L$260,"&lt;=0")+1))*(MAX(L$5:L$260)-L190),"0")</f>
        <v>43.63636363636364</v>
      </c>
      <c r="P190" s="24">
        <f>M190+N190+O190</f>
        <v>67.836363636363643</v>
      </c>
      <c r="Q190" s="17"/>
      <c r="R190" s="42"/>
      <c r="S190" s="39"/>
      <c r="T190" s="39"/>
    </row>
    <row r="191" spans="1:20" ht="31.5" x14ac:dyDescent="0.25">
      <c r="A191" s="1">
        <v>186</v>
      </c>
      <c r="B191" s="57" t="s">
        <v>199</v>
      </c>
      <c r="C191" s="45"/>
      <c r="D191" s="52" t="s">
        <v>191</v>
      </c>
      <c r="E191" s="85">
        <v>7</v>
      </c>
      <c r="F191" s="52" t="s">
        <v>198</v>
      </c>
      <c r="G191" s="41">
        <v>16</v>
      </c>
      <c r="H191" s="41"/>
      <c r="I191" s="41">
        <v>7</v>
      </c>
      <c r="J191" s="41"/>
      <c r="K191" s="85">
        <v>0.56999999999999995</v>
      </c>
      <c r="L191" s="41">
        <f>IF(K191&lt;&gt;"",INT(K191)*60+(K191-INT(K191))*100,"")</f>
        <v>56.999999999999993</v>
      </c>
      <c r="M191" s="24">
        <f>IF(G191&lt;&gt;"",(30*G191)/MAX(G$5:G$253),"0")</f>
        <v>16</v>
      </c>
      <c r="N191" s="24">
        <f>IF(I191&lt;&gt;"",IF(I191=0,0,(10*I191)/MAX(I$5:I$253)),"0")</f>
        <v>7</v>
      </c>
      <c r="O191" s="24">
        <f>IF(L191&lt;&gt;"",60/(MAX(L$5:L$260)-SMALL(L$5:L$260,COUNTIF(L$5:L$260,"&lt;=0")+1))*(MAX(L$5:L$260)-L191),"0")</f>
        <v>44.727272727272727</v>
      </c>
      <c r="P191" s="24">
        <f>M191+N191+O191</f>
        <v>67.72727272727272</v>
      </c>
      <c r="Q191" s="17"/>
      <c r="R191" s="42"/>
      <c r="S191" s="39"/>
      <c r="T191" s="39"/>
    </row>
    <row r="192" spans="1:20" ht="31.5" x14ac:dyDescent="0.25">
      <c r="A192" s="158">
        <v>187</v>
      </c>
      <c r="B192" s="52" t="s">
        <v>444</v>
      </c>
      <c r="C192" s="45"/>
      <c r="D192" s="52" t="s">
        <v>408</v>
      </c>
      <c r="E192" s="85">
        <v>7</v>
      </c>
      <c r="F192" s="52" t="s">
        <v>441</v>
      </c>
      <c r="G192" s="85">
        <v>10</v>
      </c>
      <c r="H192" s="115"/>
      <c r="I192" s="85">
        <v>5</v>
      </c>
      <c r="J192" s="115"/>
      <c r="K192" s="85">
        <v>0.36</v>
      </c>
      <c r="L192" s="41">
        <f>IF(K192&lt;&gt;"",INT(K192)*60+(K192-INT(K192))*100,"")</f>
        <v>36</v>
      </c>
      <c r="M192" s="24">
        <f>IF(G192&lt;&gt;"",(30*G192)/MAX(G$5:G$253),"0")</f>
        <v>10</v>
      </c>
      <c r="N192" s="24">
        <f>IF(I192&lt;&gt;"",IF(I192=0,0,(10*I192)/MAX(I$5:I$253)),"0")</f>
        <v>5</v>
      </c>
      <c r="O192" s="24">
        <f>IF(L192&lt;&gt;"",60/(MAX(L$5:L$260)-SMALL(L$5:L$260,COUNTIF(L$5:L$260,"&lt;=0")+1))*(MAX(L$5:L$260)-L192),"0")</f>
        <v>52.363636363636367</v>
      </c>
      <c r="P192" s="24">
        <f>M192+N192+O192</f>
        <v>67.363636363636374</v>
      </c>
      <c r="Q192" s="17"/>
      <c r="R192" s="42"/>
      <c r="S192" s="39"/>
      <c r="T192" s="39"/>
    </row>
    <row r="193" spans="1:20" ht="31.5" x14ac:dyDescent="0.25">
      <c r="A193" s="158">
        <v>188</v>
      </c>
      <c r="B193" s="52" t="s">
        <v>603</v>
      </c>
      <c r="C193" s="45"/>
      <c r="D193" s="52" t="s">
        <v>591</v>
      </c>
      <c r="E193" s="85">
        <v>7</v>
      </c>
      <c r="F193" s="52" t="s">
        <v>592</v>
      </c>
      <c r="G193" s="85">
        <v>22</v>
      </c>
      <c r="H193" s="115"/>
      <c r="I193" s="85">
        <v>9.1</v>
      </c>
      <c r="J193" s="115"/>
      <c r="K193" s="85">
        <v>1.21</v>
      </c>
      <c r="L193" s="41">
        <f>IF(K193&lt;&gt;"",INT(K193)*60+(K193-INT(K193))*100,"")</f>
        <v>81</v>
      </c>
      <c r="M193" s="24">
        <f>IF(G193&lt;&gt;"",(30*G193)/MAX(G$5:G$253),"0")</f>
        <v>22</v>
      </c>
      <c r="N193" s="24">
        <f>IF(I193&lt;&gt;"",IF(I193=0,0,(10*I193)/MAX(I$5:I$253)),"0")</f>
        <v>9.1</v>
      </c>
      <c r="O193" s="24">
        <f>IF(L193&lt;&gt;"",60/(MAX(L$5:L$260)-SMALL(L$5:L$260,COUNTIF(L$5:L$260,"&lt;=0")+1))*(MAX(L$5:L$260)-L193),"0")</f>
        <v>36</v>
      </c>
      <c r="P193" s="24">
        <f>M193+N193+O193</f>
        <v>67.099999999999994</v>
      </c>
      <c r="Q193" s="17"/>
      <c r="R193" s="42"/>
      <c r="S193" s="39"/>
      <c r="T193" s="39"/>
    </row>
    <row r="194" spans="1:20" ht="47.25" x14ac:dyDescent="0.25">
      <c r="A194" s="158">
        <v>189</v>
      </c>
      <c r="B194" s="52" t="s">
        <v>1188</v>
      </c>
      <c r="C194" s="45"/>
      <c r="D194" s="52" t="s">
        <v>1171</v>
      </c>
      <c r="E194" s="85">
        <v>7</v>
      </c>
      <c r="F194" s="52" t="s">
        <v>1183</v>
      </c>
      <c r="G194" s="85">
        <v>7</v>
      </c>
      <c r="I194" s="85">
        <v>9</v>
      </c>
      <c r="K194" s="85">
        <v>0.41</v>
      </c>
      <c r="L194" s="41">
        <f>IF(K194&lt;&gt;"",INT(K194)*60+(K194-INT(K194))*100,"")</f>
        <v>41</v>
      </c>
      <c r="M194" s="24">
        <f>IF(G194&lt;&gt;"",(30*G194)/MAX(G$5:G$253),"0")</f>
        <v>7</v>
      </c>
      <c r="N194" s="24">
        <f>IF(I194&lt;&gt;"",IF(I194=0,0,(10*I194)/MAX(I$5:I$253)),"0")</f>
        <v>9</v>
      </c>
      <c r="O194" s="24">
        <f>IF(L194&lt;&gt;"",60/(MAX(L$5:L$260)-SMALL(L$5:L$260,COUNTIF(L$5:L$260,"&lt;=0")+1))*(MAX(L$5:L$260)-L194),"0")</f>
        <v>50.545454545454547</v>
      </c>
      <c r="P194" s="24">
        <f>M194+N194+O194</f>
        <v>66.545454545454547</v>
      </c>
      <c r="Q194" s="17"/>
      <c r="R194" s="42"/>
      <c r="S194" s="39"/>
      <c r="T194" s="39"/>
    </row>
    <row r="195" spans="1:20" ht="31.5" x14ac:dyDescent="0.25">
      <c r="A195" s="158">
        <v>190</v>
      </c>
      <c r="B195" s="52" t="s">
        <v>381</v>
      </c>
      <c r="C195" s="99"/>
      <c r="D195" s="52" t="s">
        <v>365</v>
      </c>
      <c r="E195" s="107">
        <v>7</v>
      </c>
      <c r="F195" s="52" t="s">
        <v>373</v>
      </c>
      <c r="G195" s="41">
        <v>11</v>
      </c>
      <c r="H195" s="115"/>
      <c r="I195" s="46">
        <v>7.5</v>
      </c>
      <c r="J195" s="115"/>
      <c r="K195" s="46">
        <v>0.52</v>
      </c>
      <c r="L195" s="41">
        <f>IF(K195&lt;&gt;"",INT(K195)*60+(K195-INT(K195))*100,"")</f>
        <v>52</v>
      </c>
      <c r="M195" s="24">
        <f>IF(G195&lt;&gt;"",(30*G195)/MAX(G$5:G$253),"0")</f>
        <v>11</v>
      </c>
      <c r="N195" s="24">
        <f>IF(I195&lt;&gt;"",IF(I195=0,0,(10*I195)/MAX(I$5:I$253)),"0")</f>
        <v>7.5</v>
      </c>
      <c r="O195" s="24">
        <f>IF(L195&lt;&gt;"",60/(MAX(L$5:L$260)-SMALL(L$5:L$260,COUNTIF(L$5:L$260,"&lt;=0")+1))*(MAX(L$5:L$260)-L195),"0")</f>
        <v>46.545454545454547</v>
      </c>
      <c r="P195" s="24">
        <f>M195+N195+O195</f>
        <v>65.045454545454547</v>
      </c>
      <c r="Q195" s="17"/>
      <c r="R195" s="42"/>
      <c r="S195" s="39"/>
      <c r="T195" s="39"/>
    </row>
    <row r="196" spans="1:20" ht="31.5" x14ac:dyDescent="0.25">
      <c r="A196" s="158">
        <v>191</v>
      </c>
      <c r="B196" s="57" t="s">
        <v>636</v>
      </c>
      <c r="C196" s="45"/>
      <c r="D196" s="52" t="s">
        <v>616</v>
      </c>
      <c r="E196" s="85">
        <v>7</v>
      </c>
      <c r="F196" s="52" t="s">
        <v>617</v>
      </c>
      <c r="G196" s="85">
        <v>8</v>
      </c>
      <c r="H196" s="115"/>
      <c r="I196" s="41">
        <v>4</v>
      </c>
      <c r="J196" s="115"/>
      <c r="K196" s="85">
        <v>0.35</v>
      </c>
      <c r="L196" s="41">
        <f>IF(K196&lt;&gt;"",INT(K196)*60+(K196-INT(K196))*100,"")</f>
        <v>35</v>
      </c>
      <c r="M196" s="24">
        <f>IF(G196&lt;&gt;"",(30*G196)/MAX(G$5:G$253),"0")</f>
        <v>8</v>
      </c>
      <c r="N196" s="24">
        <f>IF(I196&lt;&gt;"",IF(I196=0,0,(10*I196)/MAX(I$5:I$253)),"0")</f>
        <v>4</v>
      </c>
      <c r="O196" s="24">
        <f>IF(L196&lt;&gt;"",60/(MAX(L$5:L$260)-SMALL(L$5:L$260,COUNTIF(L$5:L$260,"&lt;=0")+1))*(MAX(L$5:L$260)-L196),"0")</f>
        <v>52.727272727272727</v>
      </c>
      <c r="P196" s="24">
        <f>M196+N196+O196</f>
        <v>64.72727272727272</v>
      </c>
      <c r="Q196" s="17"/>
      <c r="R196" s="42"/>
      <c r="S196" s="39"/>
      <c r="T196" s="39"/>
    </row>
    <row r="197" spans="1:20" ht="31.5" x14ac:dyDescent="0.25">
      <c r="A197" s="158">
        <v>192</v>
      </c>
      <c r="B197" s="48" t="s">
        <v>739</v>
      </c>
      <c r="C197" s="124"/>
      <c r="D197" s="52" t="s">
        <v>671</v>
      </c>
      <c r="E197" s="85">
        <v>7</v>
      </c>
      <c r="F197" s="52" t="s">
        <v>708</v>
      </c>
      <c r="G197" s="85">
        <v>11</v>
      </c>
      <c r="I197" s="85">
        <v>3</v>
      </c>
      <c r="K197" s="85">
        <v>0.41</v>
      </c>
      <c r="L197" s="41">
        <f>IF(K197&lt;&gt;"",INT(K197)*60+(K197-INT(K197))*100,"")</f>
        <v>41</v>
      </c>
      <c r="M197" s="24">
        <f>IF(G197&lt;&gt;"",(30*G197)/MAX(G$5:G$253),"0")</f>
        <v>11</v>
      </c>
      <c r="N197" s="24">
        <f>IF(I197&lt;&gt;"",IF(I197=0,0,(10*I197)/MAX(I$5:I$253)),"0")</f>
        <v>3</v>
      </c>
      <c r="O197" s="24">
        <f>IF(L197&lt;&gt;"",60/(MAX(L$5:L$260)-SMALL(L$5:L$260,COUNTIF(L$5:L$260,"&lt;=0")+1))*(MAX(L$5:L$260)-L197),"0")</f>
        <v>50.545454545454547</v>
      </c>
      <c r="P197" s="24">
        <f>M197+N197+O197</f>
        <v>64.545454545454547</v>
      </c>
      <c r="Q197" s="17"/>
      <c r="R197" s="42"/>
      <c r="S197" s="39"/>
      <c r="T197" s="39"/>
    </row>
    <row r="198" spans="1:20" ht="31.5" x14ac:dyDescent="0.25">
      <c r="A198" s="1">
        <v>193</v>
      </c>
      <c r="B198" s="57" t="s">
        <v>385</v>
      </c>
      <c r="C198" s="99"/>
      <c r="D198" s="52" t="s">
        <v>365</v>
      </c>
      <c r="E198" s="107">
        <v>8</v>
      </c>
      <c r="F198" s="52" t="s">
        <v>373</v>
      </c>
      <c r="G198" s="41">
        <v>9</v>
      </c>
      <c r="H198" s="115"/>
      <c r="I198" s="43">
        <v>6.9</v>
      </c>
      <c r="J198" s="115"/>
      <c r="K198" s="43">
        <v>0.47</v>
      </c>
      <c r="L198" s="41">
        <f>IF(K198&lt;&gt;"",INT(K198)*60+(K198-INT(K198))*100,"")</f>
        <v>47</v>
      </c>
      <c r="M198" s="24">
        <f>IF(G198&lt;&gt;"",(30*G198)/MAX(G$5:G$253),"0")</f>
        <v>9</v>
      </c>
      <c r="N198" s="24">
        <f>IF(I198&lt;&gt;"",IF(I198=0,0,(10*I198)/MAX(I$5:I$253)),"0")</f>
        <v>6.9</v>
      </c>
      <c r="O198" s="24">
        <f>IF(L198&lt;&gt;"",60/(MAX(L$5:L$260)-SMALL(L$5:L$260,COUNTIF(L$5:L$260,"&lt;=0")+1))*(MAX(L$5:L$260)-L198),"0")</f>
        <v>48.363636363636367</v>
      </c>
      <c r="P198" s="24">
        <f>M198+N198+O198</f>
        <v>64.263636363636365</v>
      </c>
      <c r="Q198" s="17"/>
      <c r="R198" s="42"/>
      <c r="S198" s="39"/>
      <c r="T198" s="39"/>
    </row>
    <row r="199" spans="1:20" ht="31.5" x14ac:dyDescent="0.25">
      <c r="A199" s="158">
        <v>194</v>
      </c>
      <c r="B199" s="52" t="s">
        <v>1365</v>
      </c>
      <c r="C199" s="45"/>
      <c r="D199" s="52" t="s">
        <v>1321</v>
      </c>
      <c r="E199" s="85">
        <v>8</v>
      </c>
      <c r="F199" s="52" t="s">
        <v>1325</v>
      </c>
      <c r="G199" s="85">
        <v>23</v>
      </c>
      <c r="I199" s="85">
        <v>5</v>
      </c>
      <c r="K199" s="85">
        <v>1.21</v>
      </c>
      <c r="L199" s="41">
        <f>IF(K199&lt;&gt;"",INT(K199)*60+(K199-INT(K199))*100,"")</f>
        <v>81</v>
      </c>
      <c r="M199" s="24">
        <f>IF(G199&lt;&gt;"",(30*G199)/MAX(G$5:G$253),"0")</f>
        <v>23</v>
      </c>
      <c r="N199" s="24">
        <f>IF(I199&lt;&gt;"",IF(I199=0,0,(10*I199)/MAX(I$5:I$253)),"0")</f>
        <v>5</v>
      </c>
      <c r="O199" s="24">
        <f>IF(L199&lt;&gt;"",60/(MAX(L$5:L$260)-SMALL(L$5:L$260,COUNTIF(L$5:L$260,"&lt;=0")+1))*(MAX(L$5:L$260)-L199),"0")</f>
        <v>36</v>
      </c>
      <c r="P199" s="24">
        <f>M199+N199+O199</f>
        <v>64</v>
      </c>
      <c r="Q199" s="17"/>
      <c r="R199" s="42"/>
      <c r="S199" s="39"/>
      <c r="T199" s="39"/>
    </row>
    <row r="200" spans="1:20" ht="31.5" x14ac:dyDescent="0.25">
      <c r="A200" s="158">
        <v>195</v>
      </c>
      <c r="B200" s="57" t="s">
        <v>1010</v>
      </c>
      <c r="C200" s="45"/>
      <c r="D200" s="52" t="s">
        <v>1011</v>
      </c>
      <c r="E200" s="85">
        <v>7</v>
      </c>
      <c r="F200" s="52" t="s">
        <v>1003</v>
      </c>
      <c r="G200" s="85">
        <v>11</v>
      </c>
      <c r="I200" s="85">
        <v>8.3000000000000007</v>
      </c>
      <c r="K200" s="85">
        <v>0.57999999999999996</v>
      </c>
      <c r="L200" s="41">
        <f>IF(K200&lt;&gt;"",INT(K200)*60+(K200-INT(K200))*100,"")</f>
        <v>57.999999999999993</v>
      </c>
      <c r="M200" s="24">
        <f>IF(G200&lt;&gt;"",(30*G200)/MAX(G$5:G$253),"0")</f>
        <v>11</v>
      </c>
      <c r="N200" s="24">
        <f>IF(I200&lt;&gt;"",IF(I200=0,0,(10*I200)/MAX(I$5:I$253)),"0")</f>
        <v>8.3000000000000007</v>
      </c>
      <c r="O200" s="24">
        <f>IF(L200&lt;&gt;"",60/(MAX(L$5:L$260)-SMALL(L$5:L$260,COUNTIF(L$5:L$260,"&lt;=0")+1))*(MAX(L$5:L$260)-L200),"0")</f>
        <v>44.363636363636367</v>
      </c>
      <c r="P200" s="24">
        <f>M200+N200+O200</f>
        <v>63.663636363636371</v>
      </c>
      <c r="Q200" s="17"/>
      <c r="R200" s="42"/>
      <c r="S200" s="39"/>
      <c r="T200" s="39"/>
    </row>
    <row r="201" spans="1:20" ht="31.5" x14ac:dyDescent="0.25">
      <c r="A201" s="1">
        <v>196</v>
      </c>
      <c r="B201" s="57" t="s">
        <v>569</v>
      </c>
      <c r="C201" s="45"/>
      <c r="D201" s="52" t="s">
        <v>555</v>
      </c>
      <c r="E201" s="85">
        <v>7</v>
      </c>
      <c r="F201" s="52" t="s">
        <v>556</v>
      </c>
      <c r="G201" s="85">
        <v>13</v>
      </c>
      <c r="H201" s="115"/>
      <c r="I201" s="41">
        <v>5.5</v>
      </c>
      <c r="J201" s="115"/>
      <c r="K201" s="85">
        <v>0.56999999999999995</v>
      </c>
      <c r="L201" s="41">
        <f>IF(K201&lt;&gt;"",INT(K201)*60+(K201-INT(K201))*100,"")</f>
        <v>56.999999999999993</v>
      </c>
      <c r="M201" s="24">
        <f>IF(G201&lt;&gt;"",(30*G201)/MAX(G$5:G$253),"0")</f>
        <v>13</v>
      </c>
      <c r="N201" s="24">
        <f>IF(I201&lt;&gt;"",IF(I201=0,0,(10*I201)/MAX(I$5:I$253)),"0")</f>
        <v>5.5</v>
      </c>
      <c r="O201" s="24">
        <f>IF(L201&lt;&gt;"",60/(MAX(L$5:L$260)-SMALL(L$5:L$260,COUNTIF(L$5:L$260,"&lt;=0")+1))*(MAX(L$5:L$260)-L201),"0")</f>
        <v>44.727272727272727</v>
      </c>
      <c r="P201" s="24">
        <f>M201+N201+O201</f>
        <v>63.227272727272727</v>
      </c>
      <c r="Q201" s="17"/>
      <c r="R201" s="42"/>
      <c r="S201" s="39"/>
      <c r="T201" s="39"/>
    </row>
    <row r="202" spans="1:20" ht="31.5" x14ac:dyDescent="0.25">
      <c r="A202" s="158">
        <v>197</v>
      </c>
      <c r="B202" s="52" t="s">
        <v>386</v>
      </c>
      <c r="C202" s="41"/>
      <c r="D202" s="52" t="s">
        <v>365</v>
      </c>
      <c r="E202" s="107">
        <v>8</v>
      </c>
      <c r="F202" s="52" t="s">
        <v>373</v>
      </c>
      <c r="G202" s="41">
        <v>11</v>
      </c>
      <c r="H202" s="115"/>
      <c r="I202" s="46">
        <v>7.1</v>
      </c>
      <c r="J202" s="115"/>
      <c r="K202" s="46">
        <v>0.56000000000000005</v>
      </c>
      <c r="L202" s="41">
        <f>IF(K202&lt;&gt;"",INT(K202)*60+(K202-INT(K202))*100,"")</f>
        <v>56.000000000000007</v>
      </c>
      <c r="M202" s="24">
        <f>IF(G202&lt;&gt;"",(30*G202)/MAX(G$5:G$253),"0")</f>
        <v>11</v>
      </c>
      <c r="N202" s="24">
        <f>IF(I202&lt;&gt;"",IF(I202=0,0,(10*I202)/MAX(I$5:I$253)),"0")</f>
        <v>7.1</v>
      </c>
      <c r="O202" s="24">
        <f>IF(L202&lt;&gt;"",60/(MAX(L$5:L$260)-SMALL(L$5:L$260,COUNTIF(L$5:L$260,"&lt;=0")+1))*(MAX(L$5:L$260)-L202),"0")</f>
        <v>45.090909090909093</v>
      </c>
      <c r="P202" s="24">
        <f>M202+N202+O202</f>
        <v>63.190909090909095</v>
      </c>
      <c r="Q202" s="17"/>
      <c r="R202" s="42"/>
      <c r="S202" s="39"/>
      <c r="T202" s="39"/>
    </row>
    <row r="203" spans="1:20" ht="47.25" x14ac:dyDescent="0.25">
      <c r="A203" s="1">
        <v>198</v>
      </c>
      <c r="B203" s="52" t="s">
        <v>379</v>
      </c>
      <c r="C203" s="107"/>
      <c r="D203" s="52" t="s">
        <v>365</v>
      </c>
      <c r="E203" s="107">
        <v>7</v>
      </c>
      <c r="F203" s="52" t="s">
        <v>373</v>
      </c>
      <c r="G203" s="41">
        <v>11</v>
      </c>
      <c r="H203" s="115"/>
      <c r="I203" s="43">
        <v>7.8</v>
      </c>
      <c r="J203" s="115"/>
      <c r="K203" s="43">
        <v>0.57999999999999996</v>
      </c>
      <c r="L203" s="41">
        <f>IF(K203&lt;&gt;"",INT(K203)*60+(K203-INT(K203))*100,"")</f>
        <v>57.999999999999993</v>
      </c>
      <c r="M203" s="24">
        <f>IF(G203&lt;&gt;"",(30*G203)/MAX(G$5:G$253),"0")</f>
        <v>11</v>
      </c>
      <c r="N203" s="24">
        <f>IF(I203&lt;&gt;"",IF(I203=0,0,(10*I203)/MAX(I$5:I$253)),"0")</f>
        <v>7.8</v>
      </c>
      <c r="O203" s="24">
        <f>IF(L203&lt;&gt;"",60/(MAX(L$5:L$260)-SMALL(L$5:L$260,COUNTIF(L$5:L$260,"&lt;=0")+1))*(MAX(L$5:L$260)-L203),"0")</f>
        <v>44.363636363636367</v>
      </c>
      <c r="P203" s="24">
        <f>M203+N203+O203</f>
        <v>63.163636363636371</v>
      </c>
      <c r="Q203" s="17"/>
      <c r="R203" s="42"/>
      <c r="S203" s="39"/>
      <c r="T203" s="39"/>
    </row>
    <row r="204" spans="1:20" ht="31.5" x14ac:dyDescent="0.25">
      <c r="A204" s="1">
        <v>199</v>
      </c>
      <c r="B204" s="57" t="s">
        <v>448</v>
      </c>
      <c r="C204" s="92"/>
      <c r="D204" s="52" t="s">
        <v>408</v>
      </c>
      <c r="E204" s="67">
        <v>8</v>
      </c>
      <c r="F204" s="57" t="s">
        <v>415</v>
      </c>
      <c r="G204" s="85">
        <v>8</v>
      </c>
      <c r="H204" s="115"/>
      <c r="I204" s="85">
        <v>7.5</v>
      </c>
      <c r="J204" s="115"/>
      <c r="K204" s="67">
        <v>0.49</v>
      </c>
      <c r="L204" s="41">
        <f>IF(K204&lt;&gt;"",INT(K204)*60+(K204-INT(K204))*100,"")</f>
        <v>49</v>
      </c>
      <c r="M204" s="24">
        <f>IF(G204&lt;&gt;"",(30*G204)/MAX(G$5:G$253),"0")</f>
        <v>8</v>
      </c>
      <c r="N204" s="24">
        <f>IF(I204&lt;&gt;"",IF(I204=0,0,(10*I204)/MAX(I$5:I$253)),"0")</f>
        <v>7.5</v>
      </c>
      <c r="O204" s="24">
        <f>IF(L204&lt;&gt;"",60/(MAX(L$5:L$260)-SMALL(L$5:L$260,COUNTIF(L$5:L$260,"&lt;=0")+1))*(MAX(L$5:L$260)-L204),"0")</f>
        <v>47.63636363636364</v>
      </c>
      <c r="P204" s="24">
        <f>M204+N204+O204</f>
        <v>63.13636363636364</v>
      </c>
      <c r="Q204" s="17"/>
      <c r="R204" s="42"/>
      <c r="S204" s="39"/>
      <c r="T204" s="39"/>
    </row>
    <row r="205" spans="1:20" ht="31.5" x14ac:dyDescent="0.25">
      <c r="A205" s="158">
        <v>200</v>
      </c>
      <c r="B205" s="57" t="s">
        <v>648</v>
      </c>
      <c r="C205" s="45"/>
      <c r="D205" s="52" t="s">
        <v>641</v>
      </c>
      <c r="E205" s="85">
        <v>7</v>
      </c>
      <c r="F205" s="52" t="s">
        <v>645</v>
      </c>
      <c r="G205" s="85">
        <v>9</v>
      </c>
      <c r="H205" s="115"/>
      <c r="I205" s="41">
        <v>5</v>
      </c>
      <c r="J205" s="115"/>
      <c r="K205" s="41">
        <v>0.45</v>
      </c>
      <c r="L205" s="41">
        <f>IF(K205&lt;&gt;"",INT(K205)*60+(K205-INT(K205))*100,"")</f>
        <v>45</v>
      </c>
      <c r="M205" s="24">
        <f>IF(G205&lt;&gt;"",(30*G205)/MAX(G$5:G$253),"0")</f>
        <v>9</v>
      </c>
      <c r="N205" s="24">
        <f>IF(I205&lt;&gt;"",IF(I205=0,0,(10*I205)/MAX(I$5:I$253)),"0")</f>
        <v>5</v>
      </c>
      <c r="O205" s="24">
        <f>IF(L205&lt;&gt;"",60/(MAX(L$5:L$260)-SMALL(L$5:L$260,COUNTIF(L$5:L$260,"&lt;=0")+1))*(MAX(L$5:L$260)-L205),"0")</f>
        <v>49.090909090909093</v>
      </c>
      <c r="P205" s="24">
        <f>M205+N205+O205</f>
        <v>63.090909090909093</v>
      </c>
      <c r="Q205" s="17"/>
      <c r="R205" s="42"/>
      <c r="S205" s="39"/>
      <c r="T205" s="39"/>
    </row>
    <row r="206" spans="1:20" ht="31.5" x14ac:dyDescent="0.25">
      <c r="A206" s="158">
        <v>201</v>
      </c>
      <c r="B206" s="52" t="s">
        <v>732</v>
      </c>
      <c r="C206" s="45"/>
      <c r="D206" s="52" t="s">
        <v>671</v>
      </c>
      <c r="E206" s="85">
        <v>7</v>
      </c>
      <c r="F206" s="52" t="s">
        <v>699</v>
      </c>
      <c r="G206" s="85">
        <v>15</v>
      </c>
      <c r="I206" s="85">
        <v>4</v>
      </c>
      <c r="K206" s="85">
        <v>0.59</v>
      </c>
      <c r="L206" s="41">
        <f>IF(K206&lt;&gt;"",INT(K206)*60+(K206-INT(K206))*100,"")</f>
        <v>59</v>
      </c>
      <c r="M206" s="24">
        <f>IF(G206&lt;&gt;"",(30*G206)/MAX(G$5:G$253),"0")</f>
        <v>15</v>
      </c>
      <c r="N206" s="24">
        <f>IF(I206&lt;&gt;"",IF(I206=0,0,(10*I206)/MAX(I$5:I$253)),"0")</f>
        <v>4</v>
      </c>
      <c r="O206" s="24">
        <f>IF(L206&lt;&gt;"",60/(MAX(L$5:L$260)-SMALL(L$5:L$260,COUNTIF(L$5:L$260,"&lt;=0")+1))*(MAX(L$5:L$260)-L206),"0")</f>
        <v>44</v>
      </c>
      <c r="P206" s="24">
        <f>M206+N206+O206</f>
        <v>63</v>
      </c>
      <c r="Q206" s="17"/>
      <c r="R206" s="42"/>
      <c r="S206" s="39"/>
      <c r="T206" s="39"/>
    </row>
    <row r="207" spans="1:20" ht="31.5" x14ac:dyDescent="0.25">
      <c r="A207" s="1">
        <v>202</v>
      </c>
      <c r="B207" s="57" t="s">
        <v>570</v>
      </c>
      <c r="C207" s="45"/>
      <c r="D207" s="52" t="s">
        <v>555</v>
      </c>
      <c r="E207" s="85">
        <v>7</v>
      </c>
      <c r="F207" s="52" t="s">
        <v>558</v>
      </c>
      <c r="G207" s="85">
        <v>12</v>
      </c>
      <c r="H207" s="115"/>
      <c r="I207" s="41">
        <v>8</v>
      </c>
      <c r="J207" s="115"/>
      <c r="K207" s="85">
        <v>1.02</v>
      </c>
      <c r="L207" s="41">
        <f>IF(K207&lt;&gt;"",INT(K207)*60+(K207-INT(K207))*100,"")</f>
        <v>62</v>
      </c>
      <c r="M207" s="24">
        <f>IF(G207&lt;&gt;"",(30*G207)/MAX(G$5:G$253),"0")</f>
        <v>12</v>
      </c>
      <c r="N207" s="24">
        <f>IF(I207&lt;&gt;"",IF(I207=0,0,(10*I207)/MAX(I$5:I$253)),"0")</f>
        <v>8</v>
      </c>
      <c r="O207" s="24">
        <f>IF(L207&lt;&gt;"",60/(MAX(L$5:L$260)-SMALL(L$5:L$260,COUNTIF(L$5:L$260,"&lt;=0")+1))*(MAX(L$5:L$260)-L207),"0")</f>
        <v>42.909090909090914</v>
      </c>
      <c r="P207" s="24">
        <f>M207+N207+O207</f>
        <v>62.909090909090914</v>
      </c>
      <c r="Q207" s="17"/>
      <c r="R207" s="42"/>
      <c r="S207" s="39"/>
      <c r="T207" s="39"/>
    </row>
    <row r="208" spans="1:20" ht="31.5" x14ac:dyDescent="0.25">
      <c r="A208" s="158">
        <v>203</v>
      </c>
      <c r="B208" s="57" t="s">
        <v>894</v>
      </c>
      <c r="C208" s="45"/>
      <c r="D208" s="52" t="s">
        <v>890</v>
      </c>
      <c r="E208" s="85">
        <v>7</v>
      </c>
      <c r="F208" s="52" t="s">
        <v>891</v>
      </c>
      <c r="G208" s="85">
        <v>9</v>
      </c>
      <c r="I208" s="85">
        <v>5</v>
      </c>
      <c r="K208" s="85">
        <v>0.46</v>
      </c>
      <c r="L208" s="41">
        <f>IF(K208&lt;&gt;"",INT(K208)*60+(K208-INT(K208))*100,"")</f>
        <v>46</v>
      </c>
      <c r="M208" s="24">
        <f>IF(G208&lt;&gt;"",(30*G208)/MAX(G$5:G$253),"0")</f>
        <v>9</v>
      </c>
      <c r="N208" s="24">
        <f>IF(I208&lt;&gt;"",IF(I208=0,0,(10*I208)/MAX(I$5:I$253)),"0")</f>
        <v>5</v>
      </c>
      <c r="O208" s="24">
        <f>IF(L208&lt;&gt;"",60/(MAX(L$5:L$260)-SMALL(L$5:L$260,COUNTIF(L$5:L$260,"&lt;=0")+1))*(MAX(L$5:L$260)-L208),"0")</f>
        <v>48.727272727272727</v>
      </c>
      <c r="P208" s="24">
        <f>M208+N208+O208</f>
        <v>62.727272727272727</v>
      </c>
      <c r="Q208" s="17"/>
      <c r="R208" s="42"/>
      <c r="S208" s="39"/>
      <c r="T208" s="39"/>
    </row>
    <row r="209" spans="1:20" ht="31.5" x14ac:dyDescent="0.25">
      <c r="A209" s="1">
        <v>204</v>
      </c>
      <c r="B209" s="50" t="s">
        <v>68</v>
      </c>
      <c r="C209" s="48"/>
      <c r="D209" s="50" t="s">
        <v>61</v>
      </c>
      <c r="E209" s="85">
        <v>8</v>
      </c>
      <c r="F209" s="50" t="s">
        <v>66</v>
      </c>
      <c r="G209" s="85">
        <v>18.5</v>
      </c>
      <c r="H209" s="115"/>
      <c r="I209" s="41">
        <v>2</v>
      </c>
      <c r="J209" s="115"/>
      <c r="K209" s="85">
        <v>1.04</v>
      </c>
      <c r="L209" s="41">
        <f>IF(K209&lt;&gt;"",INT(K209)*60+(K209-INT(K209))*100,"")</f>
        <v>64</v>
      </c>
      <c r="M209" s="24">
        <f>IF(G209&lt;&gt;"",(30*G209)/MAX(G$5:G$253),"0")</f>
        <v>18.5</v>
      </c>
      <c r="N209" s="24">
        <f>IF(I209&lt;&gt;"",IF(I209=0,0,(10*I209)/MAX(I$5:I$253)),"0")</f>
        <v>2</v>
      </c>
      <c r="O209" s="24">
        <f>IF(L209&lt;&gt;"",60/(MAX(L$5:L$260)-SMALL(L$5:L$260,COUNTIF(L$5:L$260,"&lt;=0")+1))*(MAX(L$5:L$260)-L209),"0")</f>
        <v>42.18181818181818</v>
      </c>
      <c r="P209" s="24">
        <f>M209+N209+O209</f>
        <v>62.68181818181818</v>
      </c>
      <c r="Q209" s="17"/>
      <c r="R209" s="42"/>
      <c r="S209" s="39"/>
      <c r="T209" s="39"/>
    </row>
    <row r="210" spans="1:20" ht="31.5" x14ac:dyDescent="0.25">
      <c r="A210" s="158">
        <v>205</v>
      </c>
      <c r="B210" s="57" t="s">
        <v>991</v>
      </c>
      <c r="C210" s="45"/>
      <c r="D210" s="52" t="s">
        <v>987</v>
      </c>
      <c r="E210" s="85">
        <v>8</v>
      </c>
      <c r="F210" s="52" t="s">
        <v>988</v>
      </c>
      <c r="G210" s="85">
        <v>8</v>
      </c>
      <c r="I210" s="85">
        <v>3.5</v>
      </c>
      <c r="K210" s="85">
        <v>0.4</v>
      </c>
      <c r="L210" s="41">
        <f>IF(K210&lt;&gt;"",INT(K210)*60+(K210-INT(K210))*100,"")</f>
        <v>40</v>
      </c>
      <c r="M210" s="24">
        <f>IF(G210&lt;&gt;"",(30*G210)/MAX(G$5:G$253),"0")</f>
        <v>8</v>
      </c>
      <c r="N210" s="24">
        <f>IF(I210&lt;&gt;"",IF(I210=0,0,(10*I210)/MAX(I$5:I$253)),"0")</f>
        <v>3.5</v>
      </c>
      <c r="O210" s="24">
        <f>IF(L210&lt;&gt;"",60/(MAX(L$5:L$260)-SMALL(L$5:L$260,COUNTIF(L$5:L$260,"&lt;=0")+1))*(MAX(L$5:L$260)-L210),"0")</f>
        <v>50.909090909090914</v>
      </c>
      <c r="P210" s="24">
        <f>M210+N210+O210</f>
        <v>62.409090909090914</v>
      </c>
      <c r="Q210" s="17"/>
      <c r="R210" s="42"/>
      <c r="S210" s="39"/>
      <c r="T210" s="39"/>
    </row>
    <row r="211" spans="1:20" ht="31.5" x14ac:dyDescent="0.25">
      <c r="A211" s="1">
        <v>206</v>
      </c>
      <c r="B211" s="122" t="s">
        <v>445</v>
      </c>
      <c r="C211" s="48"/>
      <c r="D211" s="52" t="s">
        <v>408</v>
      </c>
      <c r="E211" s="85">
        <v>7</v>
      </c>
      <c r="F211" s="52" t="s">
        <v>441</v>
      </c>
      <c r="G211" s="85">
        <v>7</v>
      </c>
      <c r="H211" s="115"/>
      <c r="I211" s="85">
        <v>3</v>
      </c>
      <c r="J211" s="115"/>
      <c r="K211" s="85">
        <v>0.36</v>
      </c>
      <c r="L211" s="41">
        <f>IF(K211&lt;&gt;"",INT(K211)*60+(K211-INT(K211))*100,"")</f>
        <v>36</v>
      </c>
      <c r="M211" s="24">
        <f>IF(G211&lt;&gt;"",(30*G211)/MAX(G$5:G$253),"0")</f>
        <v>7</v>
      </c>
      <c r="N211" s="24">
        <f>IF(I211&lt;&gt;"",IF(I211=0,0,(10*I211)/MAX(I$5:I$253)),"0")</f>
        <v>3</v>
      </c>
      <c r="O211" s="24">
        <f>IF(L211&lt;&gt;"",60/(MAX(L$5:L$260)-SMALL(L$5:L$260,COUNTIF(L$5:L$260,"&lt;=0")+1))*(MAX(L$5:L$260)-L211),"0")</f>
        <v>52.363636363636367</v>
      </c>
      <c r="P211" s="24">
        <f>M211+N211+O211</f>
        <v>62.363636363636367</v>
      </c>
      <c r="Q211" s="17"/>
      <c r="R211" s="42"/>
      <c r="S211" s="39"/>
      <c r="T211" s="39"/>
    </row>
    <row r="212" spans="1:20" ht="31.5" x14ac:dyDescent="0.25">
      <c r="A212" s="158">
        <v>207</v>
      </c>
      <c r="B212" s="120" t="s">
        <v>990</v>
      </c>
      <c r="C212" s="45"/>
      <c r="D212" s="52" t="s">
        <v>987</v>
      </c>
      <c r="E212" s="85">
        <v>7</v>
      </c>
      <c r="F212" s="52" t="s">
        <v>988</v>
      </c>
      <c r="G212" s="85">
        <v>9</v>
      </c>
      <c r="I212" s="85">
        <v>8.5</v>
      </c>
      <c r="K212" s="85">
        <v>0.56999999999999995</v>
      </c>
      <c r="L212" s="41">
        <f>IF(K212&lt;&gt;"",INT(K212)*60+(K212-INT(K212))*100,"")</f>
        <v>56.999999999999993</v>
      </c>
      <c r="M212" s="24">
        <f>IF(G212&lt;&gt;"",(30*G212)/MAX(G$5:G$253),"0")</f>
        <v>9</v>
      </c>
      <c r="N212" s="24">
        <f>IF(I212&lt;&gt;"",IF(I212=0,0,(10*I212)/MAX(I$5:I$253)),"0")</f>
        <v>8.5</v>
      </c>
      <c r="O212" s="24">
        <f>IF(L212&lt;&gt;"",60/(MAX(L$5:L$260)-SMALL(L$5:L$260,COUNTIF(L$5:L$260,"&lt;=0")+1))*(MAX(L$5:L$260)-L212),"0")</f>
        <v>44.727272727272727</v>
      </c>
      <c r="P212" s="24">
        <f>M212+N212+O212</f>
        <v>62.227272727272727</v>
      </c>
      <c r="Q212" s="17"/>
      <c r="R212" s="42"/>
      <c r="S212" s="39"/>
      <c r="T212" s="39"/>
    </row>
    <row r="213" spans="1:20" ht="31.5" x14ac:dyDescent="0.25">
      <c r="A213" s="158">
        <v>208</v>
      </c>
      <c r="B213" s="70" t="s">
        <v>378</v>
      </c>
      <c r="C213" s="41"/>
      <c r="D213" s="52" t="s">
        <v>365</v>
      </c>
      <c r="E213" s="41">
        <v>7</v>
      </c>
      <c r="F213" s="52" t="s">
        <v>373</v>
      </c>
      <c r="G213" s="41">
        <v>9</v>
      </c>
      <c r="H213" s="115"/>
      <c r="I213" s="46">
        <v>6.9</v>
      </c>
      <c r="J213" s="115"/>
      <c r="K213" s="46">
        <v>0.54</v>
      </c>
      <c r="L213" s="41">
        <f>IF(K213&lt;&gt;"",INT(K213)*60+(K213-INT(K213))*100,"")</f>
        <v>54</v>
      </c>
      <c r="M213" s="24">
        <f>IF(G213&lt;&gt;"",(30*G213)/MAX(G$5:G$253),"0")</f>
        <v>9</v>
      </c>
      <c r="N213" s="24">
        <f>IF(I213&lt;&gt;"",IF(I213=0,0,(10*I213)/MAX(I$5:I$253)),"0")</f>
        <v>6.9</v>
      </c>
      <c r="O213" s="24">
        <f>IF(L213&lt;&gt;"",60/(MAX(L$5:L$260)-SMALL(L$5:L$260,COUNTIF(L$5:L$260,"&lt;=0")+1))*(MAX(L$5:L$260)-L213),"0")</f>
        <v>45.81818181818182</v>
      </c>
      <c r="P213" s="24">
        <f>M213+N213+O213</f>
        <v>61.718181818181819</v>
      </c>
      <c r="Q213" s="17"/>
      <c r="R213" s="42"/>
      <c r="S213" s="39"/>
      <c r="T213" s="39"/>
    </row>
    <row r="214" spans="1:20" ht="31.5" x14ac:dyDescent="0.25">
      <c r="A214" s="1">
        <v>209</v>
      </c>
      <c r="B214" s="120" t="s">
        <v>380</v>
      </c>
      <c r="C214" s="107"/>
      <c r="D214" s="52" t="s">
        <v>365</v>
      </c>
      <c r="E214" s="107">
        <v>7</v>
      </c>
      <c r="F214" s="52" t="s">
        <v>373</v>
      </c>
      <c r="G214" s="41">
        <v>11</v>
      </c>
      <c r="H214" s="115"/>
      <c r="I214" s="43">
        <v>6.7</v>
      </c>
      <c r="J214" s="115"/>
      <c r="K214" s="43">
        <v>1</v>
      </c>
      <c r="L214" s="41">
        <f>IF(K214&lt;&gt;"",INT(K214)*60+(K214-INT(K214))*100,"")</f>
        <v>60</v>
      </c>
      <c r="M214" s="24">
        <f>IF(G214&lt;&gt;"",(30*G214)/MAX(G$5:G$253),"0")</f>
        <v>11</v>
      </c>
      <c r="N214" s="24">
        <f>IF(I214&lt;&gt;"",IF(I214=0,0,(10*I214)/MAX(I$5:I$253)),"0")</f>
        <v>6.7</v>
      </c>
      <c r="O214" s="24">
        <f>IF(L214&lt;&gt;"",60/(MAX(L$5:L$260)-SMALL(L$5:L$260,COUNTIF(L$5:L$260,"&lt;=0")+1))*(MAX(L$5:L$260)-L214),"0")</f>
        <v>43.63636363636364</v>
      </c>
      <c r="P214" s="24">
        <f>M214+N214+O214</f>
        <v>61.336363636363643</v>
      </c>
      <c r="Q214" s="17"/>
      <c r="R214" s="42"/>
      <c r="S214" s="39"/>
      <c r="T214" s="39"/>
    </row>
    <row r="215" spans="1:20" ht="31.5" x14ac:dyDescent="0.25">
      <c r="A215" s="1">
        <v>210</v>
      </c>
      <c r="B215" s="120" t="s">
        <v>387</v>
      </c>
      <c r="C215" s="99"/>
      <c r="D215" s="52" t="s">
        <v>365</v>
      </c>
      <c r="E215" s="107">
        <v>8</v>
      </c>
      <c r="F215" s="52" t="s">
        <v>373</v>
      </c>
      <c r="G215" s="41">
        <v>11</v>
      </c>
      <c r="H215" s="115"/>
      <c r="I215" s="43">
        <v>6.5</v>
      </c>
      <c r="J215" s="115"/>
      <c r="K215" s="46">
        <v>0.6</v>
      </c>
      <c r="L215" s="41">
        <f>IF(K215&lt;&gt;"",INT(K215)*60+(K215-INT(K215))*100,"")</f>
        <v>60</v>
      </c>
      <c r="M215" s="24">
        <f>IF(G215&lt;&gt;"",(30*G215)/MAX(G$5:G$253),"0")</f>
        <v>11</v>
      </c>
      <c r="N215" s="24">
        <f>IF(I215&lt;&gt;"",IF(I215=0,0,(10*I215)/MAX(I$5:I$253)),"0")</f>
        <v>6.5</v>
      </c>
      <c r="O215" s="24">
        <f>IF(L215&lt;&gt;"",60/(MAX(L$5:L$260)-SMALL(L$5:L$260,COUNTIF(L$5:L$260,"&lt;=0")+1))*(MAX(L$5:L$260)-L215),"0")</f>
        <v>43.63636363636364</v>
      </c>
      <c r="P215" s="24">
        <f>M215+N215+O215</f>
        <v>61.13636363636364</v>
      </c>
      <c r="Q215" s="17"/>
      <c r="R215" s="42"/>
      <c r="S215" s="39"/>
      <c r="T215" s="39"/>
    </row>
    <row r="216" spans="1:20" ht="31.5" x14ac:dyDescent="0.25">
      <c r="A216" s="1">
        <v>211</v>
      </c>
      <c r="B216" s="70" t="s">
        <v>384</v>
      </c>
      <c r="C216" s="107"/>
      <c r="D216" s="52" t="s">
        <v>365</v>
      </c>
      <c r="E216" s="107">
        <v>8</v>
      </c>
      <c r="F216" s="52" t="s">
        <v>373</v>
      </c>
      <c r="G216" s="41">
        <v>8</v>
      </c>
      <c r="H216" s="115"/>
      <c r="I216" s="43">
        <v>7</v>
      </c>
      <c r="J216" s="115"/>
      <c r="K216" s="43">
        <v>0.57999999999999996</v>
      </c>
      <c r="L216" s="41">
        <f>IF(K216&lt;&gt;"",INT(K216)*60+(K216-INT(K216))*100,"")</f>
        <v>57.999999999999993</v>
      </c>
      <c r="M216" s="24">
        <f>IF(G216&lt;&gt;"",(30*G216)/MAX(G$5:G$253),"0")</f>
        <v>8</v>
      </c>
      <c r="N216" s="24">
        <f>IF(I216&lt;&gt;"",IF(I216=0,0,(10*I216)/MAX(I$5:I$253)),"0")</f>
        <v>7</v>
      </c>
      <c r="O216" s="24">
        <f>IF(L216&lt;&gt;"",60/(MAX(L$5:L$260)-SMALL(L$5:L$260,COUNTIF(L$5:L$260,"&lt;=0")+1))*(MAX(L$5:L$260)-L216),"0")</f>
        <v>44.363636363636367</v>
      </c>
      <c r="P216" s="24">
        <f>M216+N216+O216</f>
        <v>59.363636363636367</v>
      </c>
      <c r="Q216" s="17"/>
      <c r="R216" s="42"/>
      <c r="S216" s="39"/>
      <c r="T216" s="39"/>
    </row>
    <row r="217" spans="1:20" ht="31.5" x14ac:dyDescent="0.25">
      <c r="A217" s="1">
        <v>212</v>
      </c>
      <c r="B217" s="50" t="s">
        <v>604</v>
      </c>
      <c r="C217" s="48"/>
      <c r="D217" s="52" t="s">
        <v>591</v>
      </c>
      <c r="E217" s="85">
        <v>7</v>
      </c>
      <c r="F217" s="52" t="s">
        <v>592</v>
      </c>
      <c r="G217" s="85">
        <v>22</v>
      </c>
      <c r="H217" s="115"/>
      <c r="I217" s="85">
        <v>8.8000000000000007</v>
      </c>
      <c r="J217" s="115"/>
      <c r="K217" s="85">
        <v>1.42</v>
      </c>
      <c r="L217" s="41">
        <f>IF(K217&lt;&gt;"",INT(K217)*60+(K217-INT(K217))*100,"")</f>
        <v>102</v>
      </c>
      <c r="M217" s="24">
        <f>IF(G217&lt;&gt;"",(30*G217)/MAX(G$5:G$253),"0")</f>
        <v>22</v>
      </c>
      <c r="N217" s="24">
        <f>IF(I217&lt;&gt;"",IF(I217=0,0,(10*I217)/MAX(I$5:I$253)),"0")</f>
        <v>8.8000000000000007</v>
      </c>
      <c r="O217" s="24">
        <f>IF(L217&lt;&gt;"",60/(MAX(L$5:L$260)-SMALL(L$5:L$260,COUNTIF(L$5:L$260,"&lt;=0")+1))*(MAX(L$5:L$260)-L217),"0")</f>
        <v>28.363636363636363</v>
      </c>
      <c r="P217" s="24">
        <f>M217+N217+O217</f>
        <v>59.163636363636364</v>
      </c>
      <c r="Q217" s="17"/>
      <c r="R217" s="42"/>
      <c r="S217" s="39"/>
      <c r="T217" s="39"/>
    </row>
    <row r="218" spans="1:20" ht="31.5" x14ac:dyDescent="0.25">
      <c r="A218" s="1">
        <v>213</v>
      </c>
      <c r="B218" s="57" t="s">
        <v>443</v>
      </c>
      <c r="C218" s="45"/>
      <c r="D218" s="52" t="s">
        <v>408</v>
      </c>
      <c r="E218" s="85">
        <v>7</v>
      </c>
      <c r="F218" s="52" t="s">
        <v>441</v>
      </c>
      <c r="G218" s="85">
        <v>10</v>
      </c>
      <c r="H218" s="115"/>
      <c r="I218" s="85">
        <v>8</v>
      </c>
      <c r="J218" s="115"/>
      <c r="K218" s="85">
        <v>1.08</v>
      </c>
      <c r="L218" s="41">
        <f>IF(K218&lt;&gt;"",INT(K218)*60+(K218-INT(K218))*100,"")</f>
        <v>68</v>
      </c>
      <c r="M218" s="24">
        <f>IF(G218&lt;&gt;"",(30*G218)/MAX(G$5:G$253),"0")</f>
        <v>10</v>
      </c>
      <c r="N218" s="24">
        <f>IF(I218&lt;&gt;"",IF(I218=0,0,(10*I218)/MAX(I$5:I$253)),"0")</f>
        <v>8</v>
      </c>
      <c r="O218" s="24">
        <f>IF(L218&lt;&gt;"",60/(MAX(L$5:L$260)-SMALL(L$5:L$260,COUNTIF(L$5:L$260,"&lt;=0")+1))*(MAX(L$5:L$260)-L218),"0")</f>
        <v>40.727272727272727</v>
      </c>
      <c r="P218" s="24">
        <f>M218+N218+O218</f>
        <v>58.727272727272727</v>
      </c>
      <c r="Q218" s="17"/>
      <c r="R218" s="42"/>
      <c r="S218" s="39"/>
      <c r="T218" s="39"/>
    </row>
    <row r="219" spans="1:20" ht="31.5" x14ac:dyDescent="0.25">
      <c r="A219" s="1">
        <v>214</v>
      </c>
      <c r="B219" s="50" t="s">
        <v>67</v>
      </c>
      <c r="C219" s="45"/>
      <c r="D219" s="145" t="s">
        <v>61</v>
      </c>
      <c r="E219" s="85">
        <v>8</v>
      </c>
      <c r="F219" s="50" t="s">
        <v>66</v>
      </c>
      <c r="G219" s="85">
        <v>20.5</v>
      </c>
      <c r="H219" s="115"/>
      <c r="I219" s="41">
        <v>2</v>
      </c>
      <c r="J219" s="115"/>
      <c r="K219" s="85">
        <v>1.21</v>
      </c>
      <c r="L219" s="41">
        <f>IF(K219&lt;&gt;"",INT(K219)*60+(K219-INT(K219))*100,"")</f>
        <v>81</v>
      </c>
      <c r="M219" s="24">
        <f>IF(G219&lt;&gt;"",(30*G219)/MAX(G$5:G$253),"0")</f>
        <v>20.5</v>
      </c>
      <c r="N219" s="24">
        <f>IF(I219&lt;&gt;"",IF(I219=0,0,(10*I219)/MAX(I$5:I$253)),"0")</f>
        <v>2</v>
      </c>
      <c r="O219" s="24">
        <f>IF(L219&lt;&gt;"",60/(MAX(L$5:L$260)-SMALL(L$5:L$260,COUNTIF(L$5:L$260,"&lt;=0")+1))*(MAX(L$5:L$260)-L219),"0")</f>
        <v>36</v>
      </c>
      <c r="P219" s="24">
        <f>M219+N219+O219</f>
        <v>58.5</v>
      </c>
      <c r="Q219" s="17"/>
      <c r="R219" s="42"/>
      <c r="S219" s="39"/>
      <c r="T219" s="39"/>
    </row>
    <row r="220" spans="1:20" ht="31.5" x14ac:dyDescent="0.25">
      <c r="A220" s="158">
        <v>215</v>
      </c>
      <c r="B220" s="57" t="s">
        <v>442</v>
      </c>
      <c r="C220" s="45"/>
      <c r="D220" s="52" t="s">
        <v>408</v>
      </c>
      <c r="E220" s="85">
        <v>7</v>
      </c>
      <c r="F220" s="52" t="s">
        <v>441</v>
      </c>
      <c r="G220" s="85">
        <v>11</v>
      </c>
      <c r="H220" s="115"/>
      <c r="I220" s="85">
        <v>3</v>
      </c>
      <c r="J220" s="115"/>
      <c r="K220" s="85">
        <v>1.07</v>
      </c>
      <c r="L220" s="41">
        <f>IF(K220&lt;&gt;"",INT(K220)*60+(K220-INT(K220))*100,"")</f>
        <v>67</v>
      </c>
      <c r="M220" s="24">
        <f>IF(G220&lt;&gt;"",(30*G220)/MAX(G$5:G$253),"0")</f>
        <v>11</v>
      </c>
      <c r="N220" s="24">
        <f>IF(I220&lt;&gt;"",IF(I220=0,0,(10*I220)/MAX(I$5:I$253)),"0")</f>
        <v>3</v>
      </c>
      <c r="O220" s="24">
        <f>IF(L220&lt;&gt;"",60/(MAX(L$5:L$260)-SMALL(L$5:L$260,COUNTIF(L$5:L$260,"&lt;=0")+1))*(MAX(L$5:L$260)-L220),"0")</f>
        <v>41.090909090909093</v>
      </c>
      <c r="P220" s="24">
        <f>M220+N220+O220</f>
        <v>55.090909090909093</v>
      </c>
      <c r="Q220" s="17"/>
      <c r="R220" s="42"/>
      <c r="S220" s="39"/>
      <c r="T220" s="39"/>
    </row>
    <row r="221" spans="1:20" ht="31.5" x14ac:dyDescent="0.25">
      <c r="A221" s="1">
        <v>216</v>
      </c>
      <c r="B221" s="50" t="s">
        <v>65</v>
      </c>
      <c r="C221" s="48"/>
      <c r="D221" s="50" t="s">
        <v>61</v>
      </c>
      <c r="E221" s="85">
        <v>7</v>
      </c>
      <c r="F221" s="50" t="s">
        <v>62</v>
      </c>
      <c r="G221" s="41">
        <v>18.5</v>
      </c>
      <c r="H221" s="115"/>
      <c r="I221" s="41">
        <v>2</v>
      </c>
      <c r="J221" s="115"/>
      <c r="K221" s="41">
        <v>1.32</v>
      </c>
      <c r="L221" s="41">
        <f>IF(K221&lt;&gt;"",INT(K221)*60+(K221-INT(K221))*100,"")</f>
        <v>92</v>
      </c>
      <c r="M221" s="24">
        <f>IF(G221&lt;&gt;"",(30*G221)/MAX(G$5:G$253),"0")</f>
        <v>18.5</v>
      </c>
      <c r="N221" s="24">
        <f>IF(I221&lt;&gt;"",IF(I221=0,0,(10*I221)/MAX(I$5:I$253)),"0")</f>
        <v>2</v>
      </c>
      <c r="O221" s="24">
        <f>IF(L221&lt;&gt;"",60/(MAX(L$5:L$260)-SMALL(L$5:L$260,COUNTIF(L$5:L$260,"&lt;=0")+1))*(MAX(L$5:L$260)-L221),"0")</f>
        <v>32</v>
      </c>
      <c r="P221" s="24">
        <f>M221+N221+O221</f>
        <v>52.5</v>
      </c>
      <c r="Q221" s="17"/>
      <c r="R221" s="42"/>
      <c r="S221" s="39"/>
      <c r="T221" s="39"/>
    </row>
    <row r="222" spans="1:20" ht="31.5" x14ac:dyDescent="0.25">
      <c r="A222" s="158">
        <v>217</v>
      </c>
      <c r="B222" s="57" t="s">
        <v>601</v>
      </c>
      <c r="C222" s="45"/>
      <c r="D222" s="52" t="s">
        <v>591</v>
      </c>
      <c r="E222" s="85">
        <v>7</v>
      </c>
      <c r="F222" s="52" t="s">
        <v>592</v>
      </c>
      <c r="G222" s="85">
        <v>20</v>
      </c>
      <c r="H222" s="115"/>
      <c r="I222" s="85">
        <v>6.5</v>
      </c>
      <c r="J222" s="115"/>
      <c r="K222" s="85">
        <v>1.49</v>
      </c>
      <c r="L222" s="41">
        <f>IF(K222&lt;&gt;"",INT(K222)*60+(K222-INT(K222))*100,"")</f>
        <v>109</v>
      </c>
      <c r="M222" s="24">
        <f>IF(G222&lt;&gt;"",(30*G222)/MAX(G$5:G$253),"0")</f>
        <v>20</v>
      </c>
      <c r="N222" s="24">
        <f>IF(I222&lt;&gt;"",IF(I222=0,0,(10*I222)/MAX(I$5:I$253)),"0")</f>
        <v>6.5</v>
      </c>
      <c r="O222" s="24">
        <f>IF(L222&lt;&gt;"",60/(MAX(L$5:L$260)-SMALL(L$5:L$260,COUNTIF(L$5:L$260,"&lt;=0")+1))*(MAX(L$5:L$260)-L222),"0")</f>
        <v>25.81818181818182</v>
      </c>
      <c r="P222" s="24">
        <f>M222+N222+O222</f>
        <v>52.31818181818182</v>
      </c>
      <c r="Q222" s="17"/>
      <c r="R222" s="42"/>
      <c r="S222" s="39"/>
      <c r="T222" s="39"/>
    </row>
    <row r="223" spans="1:20" ht="31.5" x14ac:dyDescent="0.25">
      <c r="A223" s="158">
        <v>218</v>
      </c>
      <c r="B223" s="57" t="s">
        <v>771</v>
      </c>
      <c r="C223" s="45"/>
      <c r="D223" s="52" t="s">
        <v>746</v>
      </c>
      <c r="E223" s="85">
        <v>8</v>
      </c>
      <c r="F223" s="52" t="s">
        <v>747</v>
      </c>
      <c r="G223" s="85">
        <v>22</v>
      </c>
      <c r="I223" s="85">
        <v>7</v>
      </c>
      <c r="K223" s="85">
        <v>2</v>
      </c>
      <c r="L223" s="41">
        <f>IF(K223&lt;&gt;"",INT(K223)*60+(K223-INT(K223))*100,"")</f>
        <v>120</v>
      </c>
      <c r="M223" s="24">
        <f>IF(G223&lt;&gt;"",(30*G223)/MAX(G$5:G$253),"0")</f>
        <v>22</v>
      </c>
      <c r="N223" s="24">
        <f>IF(I223&lt;&gt;"",IF(I223=0,0,(10*I223)/MAX(I$5:I$253)),"0")</f>
        <v>7</v>
      </c>
      <c r="O223" s="24">
        <f>IF(L223&lt;&gt;"",60/(MAX(L$5:L$260)-SMALL(L$5:L$260,COUNTIF(L$5:L$260,"&lt;=0")+1))*(MAX(L$5:L$260)-L223),"0")</f>
        <v>21.81818181818182</v>
      </c>
      <c r="P223" s="24">
        <f>M223+N223+O223</f>
        <v>50.81818181818182</v>
      </c>
      <c r="Q223" s="17"/>
      <c r="R223" s="42"/>
      <c r="S223" s="39"/>
      <c r="T223" s="39"/>
    </row>
    <row r="224" spans="1:20" ht="31.5" x14ac:dyDescent="0.25">
      <c r="A224" s="1">
        <v>219</v>
      </c>
      <c r="B224" s="50" t="s">
        <v>64</v>
      </c>
      <c r="C224" s="151"/>
      <c r="D224" s="160" t="s">
        <v>61</v>
      </c>
      <c r="E224" s="85">
        <v>7</v>
      </c>
      <c r="F224" s="122" t="s">
        <v>62</v>
      </c>
      <c r="G224" s="41">
        <v>18.5</v>
      </c>
      <c r="H224" s="115"/>
      <c r="I224" s="41">
        <v>2</v>
      </c>
      <c r="J224" s="115"/>
      <c r="K224" s="41">
        <v>1.42</v>
      </c>
      <c r="L224" s="41">
        <f>IF(K224&lt;&gt;"",INT(K224)*60+(K224-INT(K224))*100,"")</f>
        <v>102</v>
      </c>
      <c r="M224" s="24">
        <f>IF(G224&lt;&gt;"",(30*G224)/MAX(G$5:G$253),"0")</f>
        <v>18.5</v>
      </c>
      <c r="N224" s="24">
        <f>IF(I224&lt;&gt;"",IF(I224=0,0,(10*I224)/MAX(I$5:I$253)),"0")</f>
        <v>2</v>
      </c>
      <c r="O224" s="24">
        <f>IF(L224&lt;&gt;"",60/(MAX(L$5:L$260)-SMALL(L$5:L$260,COUNTIF(L$5:L$260,"&lt;=0")+1))*(MAX(L$5:L$260)-L224),"0")</f>
        <v>28.363636363636363</v>
      </c>
      <c r="P224" s="24">
        <f>M224+N224+O224</f>
        <v>48.86363636363636</v>
      </c>
      <c r="Q224" s="17"/>
      <c r="R224" s="42"/>
      <c r="S224" s="39"/>
      <c r="T224" s="39"/>
    </row>
    <row r="225" spans="1:20" ht="31.5" x14ac:dyDescent="0.25">
      <c r="A225" s="1">
        <v>220</v>
      </c>
      <c r="B225" s="57" t="s">
        <v>607</v>
      </c>
      <c r="C225" s="127"/>
      <c r="D225" s="72" t="s">
        <v>591</v>
      </c>
      <c r="E225" s="85">
        <v>8</v>
      </c>
      <c r="F225" s="70" t="s">
        <v>606</v>
      </c>
      <c r="G225" s="85">
        <v>17</v>
      </c>
      <c r="H225" s="115"/>
      <c r="I225" s="85">
        <v>7.1</v>
      </c>
      <c r="J225" s="115"/>
      <c r="K225" s="85">
        <v>1.53</v>
      </c>
      <c r="L225" s="41">
        <f>IF(K225&lt;&gt;"",INT(K225)*60+(K225-INT(K225))*100,"")</f>
        <v>113</v>
      </c>
      <c r="M225" s="24">
        <f>IF(G225&lt;&gt;"",(30*G225)/MAX(G$5:G$253),"0")</f>
        <v>17</v>
      </c>
      <c r="N225" s="24">
        <f>IF(I225&lt;&gt;"",IF(I225=0,0,(10*I225)/MAX(I$5:I$253)),"0")</f>
        <v>7.1</v>
      </c>
      <c r="O225" s="24">
        <f>IF(L225&lt;&gt;"",60/(MAX(L$5:L$260)-SMALL(L$5:L$260,COUNTIF(L$5:L$260,"&lt;=0")+1))*(MAX(L$5:L$260)-L225),"0")</f>
        <v>24.363636363636363</v>
      </c>
      <c r="P225" s="24">
        <f>M225+N225+O225</f>
        <v>48.463636363636368</v>
      </c>
      <c r="Q225" s="17"/>
      <c r="R225" s="42"/>
      <c r="S225" s="39"/>
      <c r="T225" s="39"/>
    </row>
    <row r="226" spans="1:20" ht="31.5" x14ac:dyDescent="0.25">
      <c r="A226" s="158">
        <v>221</v>
      </c>
      <c r="B226" s="50" t="s">
        <v>774</v>
      </c>
      <c r="C226" s="151"/>
      <c r="D226" s="72" t="s">
        <v>746</v>
      </c>
      <c r="E226" s="85">
        <v>8</v>
      </c>
      <c r="F226" s="70" t="s">
        <v>747</v>
      </c>
      <c r="G226" s="85">
        <v>18</v>
      </c>
      <c r="I226" s="85">
        <v>7</v>
      </c>
      <c r="K226" s="85">
        <v>2</v>
      </c>
      <c r="L226" s="41">
        <f>IF(K226&lt;&gt;"",INT(K226)*60+(K226-INT(K226))*100,"")</f>
        <v>120</v>
      </c>
      <c r="M226" s="24">
        <f>IF(G226&lt;&gt;"",(30*G226)/MAX(G$5:G$253),"0")</f>
        <v>18</v>
      </c>
      <c r="N226" s="24">
        <f>IF(I226&lt;&gt;"",IF(I226=0,0,(10*I226)/MAX(I$5:I$253)),"0")</f>
        <v>7</v>
      </c>
      <c r="O226" s="24">
        <f>IF(L226&lt;&gt;"",60/(MAX(L$5:L$260)-SMALL(L$5:L$260,COUNTIF(L$5:L$260,"&lt;=0")+1))*(MAX(L$5:L$260)-L226),"0")</f>
        <v>21.81818181818182</v>
      </c>
      <c r="P226" s="24">
        <f>M226+N226+O226</f>
        <v>46.81818181818182</v>
      </c>
      <c r="Q226" s="17"/>
      <c r="R226" s="42"/>
      <c r="S226" s="39"/>
      <c r="T226" s="39"/>
    </row>
    <row r="227" spans="1:20" ht="31.5" x14ac:dyDescent="0.25">
      <c r="A227" s="1">
        <v>222</v>
      </c>
      <c r="B227" s="50" t="s">
        <v>69</v>
      </c>
      <c r="C227" s="151"/>
      <c r="D227" s="160" t="s">
        <v>61</v>
      </c>
      <c r="E227" s="161">
        <v>8</v>
      </c>
      <c r="F227" s="122" t="s">
        <v>66</v>
      </c>
      <c r="G227" s="85">
        <v>20.5</v>
      </c>
      <c r="H227" s="115"/>
      <c r="I227" s="41">
        <v>3</v>
      </c>
      <c r="J227" s="115"/>
      <c r="K227" s="161">
        <v>1.58</v>
      </c>
      <c r="L227" s="41">
        <f>IF(K227&lt;&gt;"",INT(K227)*60+(K227-INT(K227))*100,"")</f>
        <v>118</v>
      </c>
      <c r="M227" s="24">
        <f>IF(G227&lt;&gt;"",(30*G227)/MAX(G$5:G$253),"0")</f>
        <v>20.5</v>
      </c>
      <c r="N227" s="24">
        <f>IF(I227&lt;&gt;"",IF(I227=0,0,(10*I227)/MAX(I$5:I$253)),"0")</f>
        <v>3</v>
      </c>
      <c r="O227" s="24">
        <f>IF(L227&lt;&gt;"",60/(MAX(L$5:L$260)-SMALL(L$5:L$260,COUNTIF(L$5:L$260,"&lt;=0")+1))*(MAX(L$5:L$260)-L227),"0")</f>
        <v>22.545454545454547</v>
      </c>
      <c r="P227" s="24">
        <f>M227+N227+O227</f>
        <v>46.045454545454547</v>
      </c>
      <c r="Q227" s="17"/>
      <c r="R227" s="42"/>
      <c r="S227" s="39"/>
      <c r="T227" s="39"/>
    </row>
    <row r="228" spans="1:20" ht="31.5" x14ac:dyDescent="0.25">
      <c r="A228" s="158">
        <v>223</v>
      </c>
      <c r="B228" s="50" t="s">
        <v>70</v>
      </c>
      <c r="C228" s="151"/>
      <c r="D228" s="160" t="s">
        <v>61</v>
      </c>
      <c r="E228" s="67">
        <v>8</v>
      </c>
      <c r="F228" s="122" t="s">
        <v>66</v>
      </c>
      <c r="G228" s="85">
        <v>20.5</v>
      </c>
      <c r="H228" s="115"/>
      <c r="I228" s="41">
        <v>4</v>
      </c>
      <c r="J228" s="115"/>
      <c r="K228" s="85">
        <v>2.0099999999999998</v>
      </c>
      <c r="L228" s="41">
        <f>IF(K228&lt;&gt;"",INT(K228)*60+(K228-INT(K228))*100,"")</f>
        <v>120.99999999999997</v>
      </c>
      <c r="M228" s="24">
        <f>IF(G228&lt;&gt;"",(30*G228)/MAX(G$5:G$253),"0")</f>
        <v>20.5</v>
      </c>
      <c r="N228" s="24">
        <f>IF(I228&lt;&gt;"",IF(I228=0,0,(10*I228)/MAX(I$5:I$253)),"0")</f>
        <v>4</v>
      </c>
      <c r="O228" s="24">
        <f>IF(L228&lt;&gt;"",60/(MAX(L$5:L$260)-SMALL(L$5:L$260,COUNTIF(L$5:L$260,"&lt;=0")+1))*(MAX(L$5:L$260)-L228),"0")</f>
        <v>21.454545454545464</v>
      </c>
      <c r="P228" s="24">
        <f>M228+N228+O228</f>
        <v>45.954545454545467</v>
      </c>
      <c r="Q228" s="17"/>
      <c r="R228" s="42"/>
      <c r="S228" s="39"/>
      <c r="T228" s="39"/>
    </row>
    <row r="229" spans="1:20" ht="31.5" x14ac:dyDescent="0.25">
      <c r="A229" s="158">
        <v>224</v>
      </c>
      <c r="B229" s="52" t="s">
        <v>1366</v>
      </c>
      <c r="C229" s="127"/>
      <c r="D229" s="72" t="s">
        <v>1321</v>
      </c>
      <c r="E229" s="85">
        <v>8</v>
      </c>
      <c r="F229" s="70" t="s">
        <v>1325</v>
      </c>
      <c r="G229" s="85">
        <v>11</v>
      </c>
      <c r="I229" s="85">
        <v>7</v>
      </c>
      <c r="K229" s="85">
        <v>1.45</v>
      </c>
      <c r="L229" s="41">
        <f>IF(K229&lt;&gt;"",INT(K229)*60+(K229-INT(K229))*100,"")</f>
        <v>105</v>
      </c>
      <c r="M229" s="24">
        <f>IF(G229&lt;&gt;"",(30*G229)/MAX(G$5:G$253),"0")</f>
        <v>11</v>
      </c>
      <c r="N229" s="24">
        <f>IF(I229&lt;&gt;"",IF(I229=0,0,(10*I229)/MAX(I$5:I$253)),"0")</f>
        <v>7</v>
      </c>
      <c r="O229" s="24">
        <f>IF(L229&lt;&gt;"",60/(MAX(L$5:L$260)-SMALL(L$5:L$260,COUNTIF(L$5:L$260,"&lt;=0")+1))*(MAX(L$5:L$260)-L229),"0")</f>
        <v>27.272727272727273</v>
      </c>
      <c r="P229" s="24">
        <f>M229+N229+O229</f>
        <v>45.272727272727273</v>
      </c>
      <c r="Q229" s="17"/>
      <c r="R229" s="42"/>
      <c r="S229" s="39"/>
      <c r="T229" s="39"/>
    </row>
    <row r="230" spans="1:20" ht="31.5" x14ac:dyDescent="0.25">
      <c r="A230" s="1">
        <v>225</v>
      </c>
      <c r="B230" s="57" t="s">
        <v>605</v>
      </c>
      <c r="C230" s="127"/>
      <c r="D230" s="72" t="s">
        <v>591</v>
      </c>
      <c r="E230" s="85">
        <v>8</v>
      </c>
      <c r="F230" s="70" t="s">
        <v>606</v>
      </c>
      <c r="G230" s="85">
        <v>17</v>
      </c>
      <c r="H230" s="115"/>
      <c r="I230" s="85">
        <v>7.3</v>
      </c>
      <c r="J230" s="115"/>
      <c r="K230" s="85">
        <v>2.0299999999999998</v>
      </c>
      <c r="L230" s="41">
        <f>IF(K230&lt;&gt;"",INT(K230)*60+(K230-INT(K230))*100,"")</f>
        <v>122.99999999999999</v>
      </c>
      <c r="M230" s="24">
        <f>IF(G230&lt;&gt;"",(30*G230)/MAX(G$5:G$253),"0")</f>
        <v>17</v>
      </c>
      <c r="N230" s="24">
        <f>IF(I230&lt;&gt;"",IF(I230=0,0,(10*I230)/MAX(I$5:I$253)),"0")</f>
        <v>7.3</v>
      </c>
      <c r="O230" s="24">
        <f>IF(L230&lt;&gt;"",60/(MAX(L$5:L$260)-SMALL(L$5:L$260,COUNTIF(L$5:L$260,"&lt;=0")+1))*(MAX(L$5:L$260)-L230),"0")</f>
        <v>20.727272727272734</v>
      </c>
      <c r="P230" s="24">
        <f>M230+N230+O230</f>
        <v>45.027272727272731</v>
      </c>
      <c r="Q230" s="17"/>
      <c r="R230" s="42"/>
      <c r="S230" s="39"/>
      <c r="T230" s="39"/>
    </row>
    <row r="231" spans="1:20" ht="31.5" x14ac:dyDescent="0.25">
      <c r="A231" s="1">
        <v>226</v>
      </c>
      <c r="B231" s="57" t="s">
        <v>524</v>
      </c>
      <c r="C231" s="144"/>
      <c r="D231" s="72" t="s">
        <v>473</v>
      </c>
      <c r="E231" s="67">
        <v>7</v>
      </c>
      <c r="F231" s="70" t="s">
        <v>479</v>
      </c>
      <c r="G231" s="85">
        <v>6.5</v>
      </c>
      <c r="H231" s="115"/>
      <c r="I231" s="85">
        <v>6.3</v>
      </c>
      <c r="J231" s="115"/>
      <c r="K231" s="67">
        <v>1.36</v>
      </c>
      <c r="L231" s="41">
        <f>IF(K231&lt;&gt;"",INT(K231)*60+(K231-INT(K231))*100,"")</f>
        <v>96</v>
      </c>
      <c r="M231" s="24">
        <f>IF(G231&lt;&gt;"",(30*G231)/MAX(G$5:G$253),"0")</f>
        <v>6.5</v>
      </c>
      <c r="N231" s="24">
        <f>IF(I231&lt;&gt;"",IF(I231=0,0,(10*I231)/MAX(I$5:I$253)),"0")</f>
        <v>6.3</v>
      </c>
      <c r="O231" s="24">
        <f>IF(L231&lt;&gt;"",60/(MAX(L$5:L$260)-SMALL(L$5:L$260,COUNTIF(L$5:L$260,"&lt;=0")+1))*(MAX(L$5:L$260)-L231),"0")</f>
        <v>30.545454545454547</v>
      </c>
      <c r="P231" s="24">
        <f>M231+N231+O231</f>
        <v>43.345454545454544</v>
      </c>
      <c r="Q231" s="17"/>
      <c r="R231" s="42"/>
      <c r="S231" s="39"/>
      <c r="T231" s="39"/>
    </row>
    <row r="232" spans="1:20" ht="31.5" x14ac:dyDescent="0.25">
      <c r="A232" s="1">
        <v>227</v>
      </c>
      <c r="B232" s="50" t="s">
        <v>1455</v>
      </c>
      <c r="C232" s="48"/>
      <c r="D232" s="50" t="s">
        <v>61</v>
      </c>
      <c r="E232" s="85">
        <v>8</v>
      </c>
      <c r="F232" s="50" t="s">
        <v>66</v>
      </c>
      <c r="G232" s="85">
        <v>20.5</v>
      </c>
      <c r="H232" s="115"/>
      <c r="I232" s="41">
        <v>2</v>
      </c>
      <c r="J232" s="115"/>
      <c r="K232" s="85">
        <v>2.15</v>
      </c>
      <c r="L232" s="41">
        <f>IF(K232&lt;&gt;"",INT(K232)*60+(K232-INT(K232))*100,"")</f>
        <v>135</v>
      </c>
      <c r="M232" s="24">
        <f>IF(G232&lt;&gt;"",(30*G232)/MAX(G$5:G$253),"0")</f>
        <v>20.5</v>
      </c>
      <c r="N232" s="24">
        <f>IF(I232&lt;&gt;"",IF(I232=0,0,(10*I232)/MAX(I$5:I$253)),"0")</f>
        <v>2</v>
      </c>
      <c r="O232" s="24">
        <f>IF(L232&lt;&gt;"",60/(MAX(L$5:L$260)-SMALL(L$5:L$260,COUNTIF(L$5:L$260,"&lt;=0")+1))*(MAX(L$5:L$260)-L232),"0")</f>
        <v>16.363636363636363</v>
      </c>
      <c r="P232" s="24">
        <f>M232+N232+O232</f>
        <v>38.86363636363636</v>
      </c>
      <c r="Q232" s="17"/>
      <c r="R232" s="42"/>
      <c r="S232" s="39"/>
      <c r="T232" s="39"/>
    </row>
    <row r="233" spans="1:20" ht="31.5" x14ac:dyDescent="0.25">
      <c r="A233" s="1">
        <v>228</v>
      </c>
      <c r="B233" s="57" t="s">
        <v>225</v>
      </c>
      <c r="C233" s="45"/>
      <c r="D233" s="52" t="s">
        <v>210</v>
      </c>
      <c r="E233" s="85">
        <v>8</v>
      </c>
      <c r="F233" s="52" t="s">
        <v>226</v>
      </c>
      <c r="G233" s="85">
        <v>8.5</v>
      </c>
      <c r="H233" s="115"/>
      <c r="I233" s="41">
        <v>5</v>
      </c>
      <c r="J233" s="115"/>
      <c r="K233" s="85">
        <v>1.56</v>
      </c>
      <c r="L233" s="41">
        <f>IF(K233&lt;&gt;"",INT(K233)*60+(K233-INT(K233))*100,"")</f>
        <v>116</v>
      </c>
      <c r="M233" s="24">
        <f>IF(G233&lt;&gt;"",(30*G233)/MAX(G$5:G$253),"0")</f>
        <v>8.5</v>
      </c>
      <c r="N233" s="24">
        <f>IF(I233&lt;&gt;"",IF(I233=0,0,(10*I233)/MAX(I$5:I$253)),"0")</f>
        <v>5</v>
      </c>
      <c r="O233" s="24">
        <f>IF(L233&lt;&gt;"",60/(MAX(L$5:L$260)-SMALL(L$5:L$260,COUNTIF(L$5:L$260,"&lt;=0")+1))*(MAX(L$5:L$260)-L233),"0")</f>
        <v>23.272727272727273</v>
      </c>
      <c r="P233" s="24">
        <f>M233+N233+O233</f>
        <v>36.772727272727273</v>
      </c>
      <c r="Q233" s="17"/>
      <c r="R233" s="42"/>
      <c r="S233" s="39"/>
      <c r="T233" s="39"/>
    </row>
    <row r="234" spans="1:20" ht="31.5" x14ac:dyDescent="0.25">
      <c r="A234" s="1">
        <v>229</v>
      </c>
      <c r="B234" s="57" t="s">
        <v>35</v>
      </c>
      <c r="C234" s="107"/>
      <c r="D234" s="52" t="s">
        <v>32</v>
      </c>
      <c r="E234" s="107">
        <v>8</v>
      </c>
      <c r="F234" s="52" t="s">
        <v>33</v>
      </c>
      <c r="G234" s="41">
        <v>23</v>
      </c>
      <c r="H234" s="115"/>
      <c r="I234" s="41">
        <v>10</v>
      </c>
      <c r="J234" s="115"/>
      <c r="K234" s="41"/>
      <c r="L234" s="41" t="str">
        <f>IF(K234&lt;&gt;"",INT(K234)*60+(K234-INT(K234))*100,"")</f>
        <v/>
      </c>
      <c r="M234" s="24">
        <f>IF(G234&lt;&gt;"",(30*G234)/MAX(G$5:G$253),"0")</f>
        <v>23</v>
      </c>
      <c r="N234" s="24">
        <f>IF(I234&lt;&gt;"",IF(I234=0,0,(10*I234)/MAX(I$5:I$253)),"0")</f>
        <v>10</v>
      </c>
      <c r="O234" s="24" t="str">
        <f>IF(L234&lt;&gt;"",60/(MAX(L$5:L$260)-SMALL(L$5:L$260,COUNTIF(L$5:L$260,"&lt;=0")+1))*(MAX(L$5:L$260)-L234),"0")</f>
        <v>0</v>
      </c>
      <c r="P234" s="24">
        <f>M234+N234+O234</f>
        <v>33</v>
      </c>
      <c r="Q234" s="17"/>
      <c r="R234" s="42"/>
      <c r="S234" s="39"/>
      <c r="T234" s="39"/>
    </row>
    <row r="235" spans="1:20" ht="31.5" x14ac:dyDescent="0.25">
      <c r="A235" s="158">
        <v>230</v>
      </c>
      <c r="B235" s="57" t="s">
        <v>286</v>
      </c>
      <c r="C235" s="45"/>
      <c r="D235" s="52" t="s">
        <v>261</v>
      </c>
      <c r="E235" s="85">
        <v>8</v>
      </c>
      <c r="F235" s="52" t="s">
        <v>262</v>
      </c>
      <c r="G235" s="85">
        <v>24</v>
      </c>
      <c r="H235" s="115"/>
      <c r="I235" s="41">
        <v>9</v>
      </c>
      <c r="J235" s="115"/>
      <c r="K235" s="41"/>
      <c r="L235" s="41" t="str">
        <f>IF(K235&lt;&gt;"",INT(K235)*60+(K235-INT(K235))*100,"")</f>
        <v/>
      </c>
      <c r="M235" s="24">
        <f>IF(G235&lt;&gt;"",(30*G235)/MAX(G$5:G$253),"0")</f>
        <v>24</v>
      </c>
      <c r="N235" s="24">
        <f>IF(I235&lt;&gt;"",IF(I235=0,0,(10*I235)/MAX(I$5:I$253)),"0")</f>
        <v>9</v>
      </c>
      <c r="O235" s="24" t="str">
        <f>IF(L235&lt;&gt;"",60/(MAX(L$5:L$260)-SMALL(L$5:L$260,COUNTIF(L$5:L$260,"&lt;=0")+1))*(MAX(L$5:L$260)-L235),"0")</f>
        <v>0</v>
      </c>
      <c r="P235" s="24">
        <f>M235+N235+O235</f>
        <v>33</v>
      </c>
      <c r="Q235" s="17"/>
      <c r="R235" s="42"/>
      <c r="S235" s="39"/>
      <c r="T235" s="39"/>
    </row>
    <row r="236" spans="1:20" ht="31.5" x14ac:dyDescent="0.25">
      <c r="A236" s="1">
        <v>231</v>
      </c>
      <c r="B236" s="57" t="s">
        <v>287</v>
      </c>
      <c r="C236" s="45"/>
      <c r="D236" s="52" t="s">
        <v>261</v>
      </c>
      <c r="E236" s="85">
        <v>8</v>
      </c>
      <c r="F236" s="52" t="s">
        <v>262</v>
      </c>
      <c r="G236" s="85">
        <v>24</v>
      </c>
      <c r="H236" s="115"/>
      <c r="I236" s="41">
        <v>9</v>
      </c>
      <c r="J236" s="115"/>
      <c r="K236" s="41"/>
      <c r="L236" s="41" t="str">
        <f>IF(K236&lt;&gt;"",INT(K236)*60+(K236-INT(K236))*100,"")</f>
        <v/>
      </c>
      <c r="M236" s="24">
        <f>IF(G236&lt;&gt;"",(30*G236)/MAX(G$5:G$253),"0")</f>
        <v>24</v>
      </c>
      <c r="N236" s="24">
        <f>IF(I236&lt;&gt;"",IF(I236=0,0,(10*I236)/MAX(I$5:I$253)),"0")</f>
        <v>9</v>
      </c>
      <c r="O236" s="24" t="str">
        <f>IF(L236&lt;&gt;"",60/(MAX(L$5:L$260)-SMALL(L$5:L$260,COUNTIF(L$5:L$260,"&lt;=0")+1))*(MAX(L$5:L$260)-L236),"0")</f>
        <v>0</v>
      </c>
      <c r="P236" s="24">
        <f>M236+N236+O236</f>
        <v>33</v>
      </c>
      <c r="Q236" s="17"/>
      <c r="R236" s="42"/>
      <c r="S236" s="39"/>
      <c r="T236" s="39"/>
    </row>
    <row r="237" spans="1:20" ht="31.5" x14ac:dyDescent="0.25">
      <c r="A237" s="1">
        <v>232</v>
      </c>
      <c r="B237" s="52" t="s">
        <v>288</v>
      </c>
      <c r="C237" s="45"/>
      <c r="D237" s="52" t="s">
        <v>261</v>
      </c>
      <c r="E237" s="85">
        <v>8</v>
      </c>
      <c r="F237" s="52" t="s">
        <v>262</v>
      </c>
      <c r="G237" s="85">
        <v>24</v>
      </c>
      <c r="H237" s="115"/>
      <c r="I237" s="41">
        <v>9</v>
      </c>
      <c r="J237" s="115"/>
      <c r="K237" s="41"/>
      <c r="L237" s="41" t="str">
        <f>IF(K237&lt;&gt;"",INT(K237)*60+(K237-INT(K237))*100,"")</f>
        <v/>
      </c>
      <c r="M237" s="24">
        <f>IF(G237&lt;&gt;"",(30*G237)/MAX(G$5:G$253),"0")</f>
        <v>24</v>
      </c>
      <c r="N237" s="24">
        <f>IF(I237&lt;&gt;"",IF(I237=0,0,(10*I237)/MAX(I$5:I$253)),"0")</f>
        <v>9</v>
      </c>
      <c r="O237" s="24" t="str">
        <f>IF(L237&lt;&gt;"",60/(MAX(L$5:L$260)-SMALL(L$5:L$260,COUNTIF(L$5:L$260,"&lt;=0")+1))*(MAX(L$5:L$260)-L237),"0")</f>
        <v>0</v>
      </c>
      <c r="P237" s="24">
        <f>M237+N237+O237</f>
        <v>33</v>
      </c>
      <c r="Q237" s="17"/>
      <c r="R237" s="42"/>
      <c r="S237" s="39"/>
      <c r="T237" s="39"/>
    </row>
    <row r="238" spans="1:20" ht="31.5" x14ac:dyDescent="0.25">
      <c r="A238" s="158">
        <v>233</v>
      </c>
      <c r="B238" s="50" t="s">
        <v>289</v>
      </c>
      <c r="C238" s="45"/>
      <c r="D238" s="52" t="s">
        <v>261</v>
      </c>
      <c r="E238" s="85">
        <v>8</v>
      </c>
      <c r="F238" s="52" t="s">
        <v>262</v>
      </c>
      <c r="G238" s="85">
        <v>24</v>
      </c>
      <c r="H238" s="115"/>
      <c r="I238" s="41">
        <v>9</v>
      </c>
      <c r="J238" s="115"/>
      <c r="K238" s="41"/>
      <c r="L238" s="41" t="str">
        <f>IF(K238&lt;&gt;"",INT(K238)*60+(K238-INT(K238))*100,"")</f>
        <v/>
      </c>
      <c r="M238" s="24">
        <f>IF(G238&lt;&gt;"",(30*G238)/MAX(G$5:G$253),"0")</f>
        <v>24</v>
      </c>
      <c r="N238" s="24">
        <f>IF(I238&lt;&gt;"",IF(I238=0,0,(10*I238)/MAX(I$5:I$253)),"0")</f>
        <v>9</v>
      </c>
      <c r="O238" s="24" t="str">
        <f>IF(L238&lt;&gt;"",60/(MAX(L$5:L$260)-SMALL(L$5:L$260,COUNTIF(L$5:L$260,"&lt;=0")+1))*(MAX(L$5:L$260)-L238),"0")</f>
        <v>0</v>
      </c>
      <c r="P238" s="24">
        <f>M238+N238+O238</f>
        <v>33</v>
      </c>
      <c r="Q238" s="17"/>
      <c r="R238" s="42"/>
      <c r="S238" s="39"/>
      <c r="T238" s="39"/>
    </row>
    <row r="239" spans="1:20" ht="31.5" x14ac:dyDescent="0.25">
      <c r="A239" s="1">
        <v>234</v>
      </c>
      <c r="B239" s="50" t="s">
        <v>290</v>
      </c>
      <c r="C239" s="45"/>
      <c r="D239" s="52" t="s">
        <v>261</v>
      </c>
      <c r="E239" s="85">
        <v>8</v>
      </c>
      <c r="F239" s="52" t="s">
        <v>262</v>
      </c>
      <c r="G239" s="85">
        <v>24</v>
      </c>
      <c r="H239" s="115"/>
      <c r="I239" s="41">
        <v>9</v>
      </c>
      <c r="J239" s="115"/>
      <c r="K239" s="41"/>
      <c r="L239" s="41" t="str">
        <f>IF(K239&lt;&gt;"",INT(K239)*60+(K239-INT(K239))*100,"")</f>
        <v/>
      </c>
      <c r="M239" s="24">
        <f>IF(G239&lt;&gt;"",(30*G239)/MAX(G$5:G$253),"0")</f>
        <v>24</v>
      </c>
      <c r="N239" s="24">
        <f>IF(I239&lt;&gt;"",IF(I239=0,0,(10*I239)/MAX(I$5:I$253)),"0")</f>
        <v>9</v>
      </c>
      <c r="O239" s="24" t="str">
        <f>IF(L239&lt;&gt;"",60/(MAX(L$5:L$260)-SMALL(L$5:L$260,COUNTIF(L$5:L$260,"&lt;=0")+1))*(MAX(L$5:L$260)-L239),"0")</f>
        <v>0</v>
      </c>
      <c r="P239" s="24">
        <f>M239+N239+O239</f>
        <v>33</v>
      </c>
      <c r="Q239" s="17"/>
      <c r="R239" s="42"/>
      <c r="S239" s="39"/>
      <c r="T239" s="39"/>
    </row>
    <row r="240" spans="1:20" ht="31.5" x14ac:dyDescent="0.25">
      <c r="A240" s="1">
        <v>235</v>
      </c>
      <c r="B240" s="57" t="s">
        <v>278</v>
      </c>
      <c r="C240" s="45"/>
      <c r="D240" s="52" t="s">
        <v>261</v>
      </c>
      <c r="E240" s="85">
        <v>7</v>
      </c>
      <c r="F240" s="52" t="s">
        <v>262</v>
      </c>
      <c r="G240" s="85">
        <v>21</v>
      </c>
      <c r="H240" s="115"/>
      <c r="I240" s="85">
        <v>9</v>
      </c>
      <c r="J240" s="115"/>
      <c r="K240" s="41"/>
      <c r="L240" s="41" t="str">
        <f>IF(K240&lt;&gt;"",INT(K240)*60+(K240-INT(K240))*100,"")</f>
        <v/>
      </c>
      <c r="M240" s="24">
        <f>IF(G240&lt;&gt;"",(30*G240)/MAX(G$5:G$253),"0")</f>
        <v>21</v>
      </c>
      <c r="N240" s="24">
        <f>IF(I240&lt;&gt;"",IF(I240=0,0,(10*I240)/MAX(I$5:I$253)),"0")</f>
        <v>9</v>
      </c>
      <c r="O240" s="24" t="str">
        <f>IF(L240&lt;&gt;"",60/(MAX(L$5:L$260)-SMALL(L$5:L$260,COUNTIF(L$5:L$260,"&lt;=0")+1))*(MAX(L$5:L$260)-L240),"0")</f>
        <v>0</v>
      </c>
      <c r="P240" s="24">
        <f>M240+N240+O240</f>
        <v>30</v>
      </c>
      <c r="Q240" s="17"/>
      <c r="R240" s="42"/>
      <c r="S240" s="39"/>
      <c r="T240" s="39"/>
    </row>
    <row r="241" spans="1:20" ht="31.5" x14ac:dyDescent="0.25">
      <c r="A241" s="158">
        <v>236</v>
      </c>
      <c r="B241" s="57" t="s">
        <v>279</v>
      </c>
      <c r="C241" s="45"/>
      <c r="D241" s="52" t="s">
        <v>261</v>
      </c>
      <c r="E241" s="85">
        <v>7</v>
      </c>
      <c r="F241" s="52" t="s">
        <v>262</v>
      </c>
      <c r="G241" s="85">
        <v>21</v>
      </c>
      <c r="H241" s="115"/>
      <c r="I241" s="85">
        <v>9</v>
      </c>
      <c r="J241" s="115"/>
      <c r="K241" s="41"/>
      <c r="L241" s="41" t="str">
        <f>IF(K241&lt;&gt;"",INT(K241)*60+(K241-INT(K241))*100,"")</f>
        <v/>
      </c>
      <c r="M241" s="24">
        <f>IF(G241&lt;&gt;"",(30*G241)/MAX(G$5:G$253),"0")</f>
        <v>21</v>
      </c>
      <c r="N241" s="24">
        <f>IF(I241&lt;&gt;"",IF(I241=0,0,(10*I241)/MAX(I$5:I$253)),"0")</f>
        <v>9</v>
      </c>
      <c r="O241" s="24" t="str">
        <f>IF(L241&lt;&gt;"",60/(MAX(L$5:L$260)-SMALL(L$5:L$260,COUNTIF(L$5:L$260,"&lt;=0")+1))*(MAX(L$5:L$260)-L241),"0")</f>
        <v>0</v>
      </c>
      <c r="P241" s="24">
        <f>M241+N241+O241</f>
        <v>30</v>
      </c>
      <c r="Q241" s="17"/>
      <c r="R241" s="42"/>
      <c r="S241" s="39"/>
      <c r="T241" s="39"/>
    </row>
    <row r="242" spans="1:20" ht="31.5" x14ac:dyDescent="0.25">
      <c r="A242" s="1">
        <v>237</v>
      </c>
      <c r="B242" s="52" t="s">
        <v>280</v>
      </c>
      <c r="C242" s="45"/>
      <c r="D242" s="52" t="s">
        <v>261</v>
      </c>
      <c r="E242" s="85">
        <v>7</v>
      </c>
      <c r="F242" s="52" t="s">
        <v>262</v>
      </c>
      <c r="G242" s="85">
        <v>21</v>
      </c>
      <c r="H242" s="115"/>
      <c r="I242" s="85">
        <v>9</v>
      </c>
      <c r="J242" s="115"/>
      <c r="K242" s="41"/>
      <c r="L242" s="41" t="str">
        <f>IF(K242&lt;&gt;"",INT(K242)*60+(K242-INT(K242))*100,"")</f>
        <v/>
      </c>
      <c r="M242" s="24">
        <f>IF(G242&lt;&gt;"",(30*G242)/MAX(G$5:G$253),"0")</f>
        <v>21</v>
      </c>
      <c r="N242" s="24">
        <f>IF(I242&lt;&gt;"",IF(I242=0,0,(10*I242)/MAX(I$5:I$253)),"0")</f>
        <v>9</v>
      </c>
      <c r="O242" s="24" t="str">
        <f>IF(L242&lt;&gt;"",60/(MAX(L$5:L$260)-SMALL(L$5:L$260,COUNTIF(L$5:L$260,"&lt;=0")+1))*(MAX(L$5:L$260)-L242),"0")</f>
        <v>0</v>
      </c>
      <c r="P242" s="24">
        <f>M242+N242+O242</f>
        <v>30</v>
      </c>
      <c r="Q242" s="17"/>
      <c r="R242" s="42"/>
      <c r="S242" s="39"/>
      <c r="T242" s="39"/>
    </row>
    <row r="243" spans="1:20" ht="31.5" x14ac:dyDescent="0.25">
      <c r="A243" s="1">
        <v>238</v>
      </c>
      <c r="B243" s="57" t="s">
        <v>34</v>
      </c>
      <c r="C243" s="41"/>
      <c r="D243" s="52" t="s">
        <v>32</v>
      </c>
      <c r="E243" s="41">
        <v>8</v>
      </c>
      <c r="F243" s="52" t="s">
        <v>33</v>
      </c>
      <c r="G243" s="41">
        <v>24</v>
      </c>
      <c r="H243" s="115"/>
      <c r="I243" s="41">
        <v>4</v>
      </c>
      <c r="J243" s="115"/>
      <c r="K243" s="41"/>
      <c r="L243" s="41" t="str">
        <f>IF(K243&lt;&gt;"",INT(K243)*60+(K243-INT(K243))*100,"")</f>
        <v/>
      </c>
      <c r="M243" s="24">
        <f>IF(G243&lt;&gt;"",(30*G243)/MAX(G$5:G$253),"0")</f>
        <v>24</v>
      </c>
      <c r="N243" s="24">
        <f>IF(I243&lt;&gt;"",IF(I243=0,0,(10*I243)/MAX(I$5:I$253)),"0")</f>
        <v>4</v>
      </c>
      <c r="O243" s="24" t="str">
        <f>IF(L243&lt;&gt;"",60/(MAX(L$5:L$260)-SMALL(L$5:L$260,COUNTIF(L$5:L$260,"&lt;=0")+1))*(MAX(L$5:L$260)-L243),"0")</f>
        <v>0</v>
      </c>
      <c r="P243" s="24">
        <f>M243+N243+O243</f>
        <v>28</v>
      </c>
      <c r="Q243" s="17"/>
      <c r="R243" s="42"/>
      <c r="S243" s="39"/>
      <c r="T243" s="39"/>
    </row>
    <row r="244" spans="1:20" ht="47.25" x14ac:dyDescent="0.25">
      <c r="A244" s="158">
        <v>239</v>
      </c>
      <c r="B244" s="57" t="s">
        <v>271</v>
      </c>
      <c r="C244" s="45"/>
      <c r="D244" s="52" t="s">
        <v>261</v>
      </c>
      <c r="E244" s="85">
        <v>7</v>
      </c>
      <c r="F244" s="52" t="s">
        <v>262</v>
      </c>
      <c r="G244" s="85">
        <v>21</v>
      </c>
      <c r="H244" s="115"/>
      <c r="I244" s="85">
        <v>7</v>
      </c>
      <c r="J244" s="115"/>
      <c r="K244" s="41"/>
      <c r="L244" s="41" t="str">
        <f>IF(K244&lt;&gt;"",INT(K244)*60+(K244-INT(K244))*100,"")</f>
        <v/>
      </c>
      <c r="M244" s="24">
        <f>IF(G244&lt;&gt;"",(30*G244)/MAX(G$5:G$253),"0")</f>
        <v>21</v>
      </c>
      <c r="N244" s="24">
        <f>IF(I244&lt;&gt;"",IF(I244=0,0,(10*I244)/MAX(I$5:I$253)),"0")</f>
        <v>7</v>
      </c>
      <c r="O244" s="24" t="str">
        <f>IF(L244&lt;&gt;"",60/(MAX(L$5:L$260)-SMALL(L$5:L$260,COUNTIF(L$5:L$260,"&lt;=0")+1))*(MAX(L$5:L$260)-L244),"0")</f>
        <v>0</v>
      </c>
      <c r="P244" s="24">
        <f>M244+N244+O244</f>
        <v>28</v>
      </c>
      <c r="Q244" s="17"/>
      <c r="R244" s="42"/>
      <c r="S244" s="39"/>
      <c r="T244" s="39"/>
    </row>
    <row r="245" spans="1:20" ht="31.5" x14ac:dyDescent="0.25">
      <c r="A245" s="158">
        <v>240</v>
      </c>
      <c r="B245" s="57" t="s">
        <v>272</v>
      </c>
      <c r="C245" s="45"/>
      <c r="D245" s="52" t="s">
        <v>261</v>
      </c>
      <c r="E245" s="85">
        <v>7</v>
      </c>
      <c r="F245" s="52" t="s">
        <v>262</v>
      </c>
      <c r="G245" s="85">
        <v>21</v>
      </c>
      <c r="H245" s="115"/>
      <c r="I245" s="85">
        <v>7</v>
      </c>
      <c r="J245" s="115"/>
      <c r="K245" s="41"/>
      <c r="L245" s="41" t="str">
        <f>IF(K245&lt;&gt;"",INT(K245)*60+(K245-INT(K245))*100,"")</f>
        <v/>
      </c>
      <c r="M245" s="24">
        <f>IF(G245&lt;&gt;"",(30*G245)/MAX(G$5:G$253),"0")</f>
        <v>21</v>
      </c>
      <c r="N245" s="24">
        <f>IF(I245&lt;&gt;"",IF(I245=0,0,(10*I245)/MAX(I$5:I$253)),"0")</f>
        <v>7</v>
      </c>
      <c r="O245" s="24" t="str">
        <f>IF(L245&lt;&gt;"",60/(MAX(L$5:L$260)-SMALL(L$5:L$260,COUNTIF(L$5:L$260,"&lt;=0")+1))*(MAX(L$5:L$260)-L245),"0")</f>
        <v>0</v>
      </c>
      <c r="P245" s="24">
        <f>M245+N245+O245</f>
        <v>28</v>
      </c>
      <c r="Q245" s="17"/>
      <c r="R245" s="42"/>
      <c r="S245" s="39"/>
      <c r="T245" s="39"/>
    </row>
    <row r="246" spans="1:20" ht="31.5" x14ac:dyDescent="0.25">
      <c r="A246" s="1">
        <v>241</v>
      </c>
      <c r="B246" s="52" t="s">
        <v>273</v>
      </c>
      <c r="C246" s="45"/>
      <c r="D246" s="52" t="s">
        <v>261</v>
      </c>
      <c r="E246" s="85">
        <v>7</v>
      </c>
      <c r="F246" s="52" t="s">
        <v>262</v>
      </c>
      <c r="G246" s="85">
        <v>21</v>
      </c>
      <c r="H246" s="115"/>
      <c r="I246" s="85">
        <v>7</v>
      </c>
      <c r="J246" s="115"/>
      <c r="K246" s="41"/>
      <c r="L246" s="41" t="str">
        <f>IF(K246&lt;&gt;"",INT(K246)*60+(K246-INT(K246))*100,"")</f>
        <v/>
      </c>
      <c r="M246" s="24">
        <f>IF(G246&lt;&gt;"",(30*G246)/MAX(G$5:G$253),"0")</f>
        <v>21</v>
      </c>
      <c r="N246" s="24">
        <f>IF(I246&lt;&gt;"",IF(I246=0,0,(10*I246)/MAX(I$5:I$253)),"0")</f>
        <v>7</v>
      </c>
      <c r="O246" s="24" t="str">
        <f>IF(L246&lt;&gt;"",60/(MAX(L$5:L$260)-SMALL(L$5:L$260,COUNTIF(L$5:L$260,"&lt;=0")+1))*(MAX(L$5:L$260)-L246),"0")</f>
        <v>0</v>
      </c>
      <c r="P246" s="24">
        <f>M246+N246+O246</f>
        <v>28</v>
      </c>
      <c r="Q246" s="17"/>
      <c r="R246" s="42"/>
      <c r="S246" s="39"/>
      <c r="T246" s="39"/>
    </row>
    <row r="247" spans="1:20" ht="31.5" x14ac:dyDescent="0.25">
      <c r="A247" s="1">
        <v>242</v>
      </c>
      <c r="B247" s="50" t="s">
        <v>274</v>
      </c>
      <c r="C247" s="45"/>
      <c r="D247" s="52" t="s">
        <v>261</v>
      </c>
      <c r="E247" s="85">
        <v>7</v>
      </c>
      <c r="F247" s="52" t="s">
        <v>262</v>
      </c>
      <c r="G247" s="85">
        <v>21</v>
      </c>
      <c r="H247" s="115"/>
      <c r="I247" s="85">
        <v>7</v>
      </c>
      <c r="J247" s="115"/>
      <c r="K247" s="41"/>
      <c r="L247" s="41" t="str">
        <f>IF(K247&lt;&gt;"",INT(K247)*60+(K247-INT(K247))*100,"")</f>
        <v/>
      </c>
      <c r="M247" s="24">
        <f>IF(G247&lt;&gt;"",(30*G247)/MAX(G$5:G$253),"0")</f>
        <v>21</v>
      </c>
      <c r="N247" s="24">
        <f>IF(I247&lt;&gt;"",IF(I247=0,0,(10*I247)/MAX(I$5:I$253)),"0")</f>
        <v>7</v>
      </c>
      <c r="O247" s="24" t="str">
        <f>IF(L247&lt;&gt;"",60/(MAX(L$5:L$260)-SMALL(L$5:L$260,COUNTIF(L$5:L$260,"&lt;=0")+1))*(MAX(L$5:L$260)-L247),"0")</f>
        <v>0</v>
      </c>
      <c r="P247" s="24">
        <f>M247+N247+O247</f>
        <v>28</v>
      </c>
      <c r="Q247" s="17"/>
      <c r="R247" s="42"/>
      <c r="S247" s="39"/>
      <c r="T247" s="39"/>
    </row>
    <row r="248" spans="1:20" ht="31.5" x14ac:dyDescent="0.25">
      <c r="A248" s="1">
        <v>243</v>
      </c>
      <c r="B248" s="50" t="s">
        <v>275</v>
      </c>
      <c r="C248" s="45"/>
      <c r="D248" s="52" t="s">
        <v>261</v>
      </c>
      <c r="E248" s="85">
        <v>7</v>
      </c>
      <c r="F248" s="52" t="s">
        <v>262</v>
      </c>
      <c r="G248" s="85">
        <v>21</v>
      </c>
      <c r="H248" s="115"/>
      <c r="I248" s="85">
        <v>7</v>
      </c>
      <c r="J248" s="115"/>
      <c r="K248" s="41"/>
      <c r="L248" s="41" t="str">
        <f>IF(K248&lt;&gt;"",INT(K248)*60+(K248-INT(K248))*100,"")</f>
        <v/>
      </c>
      <c r="M248" s="24">
        <f>IF(G248&lt;&gt;"",(30*G248)/MAX(G$5:G$253),"0")</f>
        <v>21</v>
      </c>
      <c r="N248" s="24">
        <f>IF(I248&lt;&gt;"",IF(I248=0,0,(10*I248)/MAX(I$5:I$253)),"0")</f>
        <v>7</v>
      </c>
      <c r="O248" s="24" t="str">
        <f>IF(L248&lt;&gt;"",60/(MAX(L$5:L$260)-SMALL(L$5:L$260,COUNTIF(L$5:L$260,"&lt;=0")+1))*(MAX(L$5:L$260)-L248),"0")</f>
        <v>0</v>
      </c>
      <c r="P248" s="24">
        <f>M248+N248+O248</f>
        <v>28</v>
      </c>
      <c r="Q248" s="17"/>
      <c r="R248" s="42"/>
      <c r="S248" s="39"/>
      <c r="T248" s="39"/>
    </row>
    <row r="249" spans="1:20" ht="31.5" x14ac:dyDescent="0.25">
      <c r="A249" s="1">
        <v>244</v>
      </c>
      <c r="B249" s="52" t="s">
        <v>276</v>
      </c>
      <c r="C249" s="45"/>
      <c r="D249" s="52" t="s">
        <v>261</v>
      </c>
      <c r="E249" s="85">
        <v>7</v>
      </c>
      <c r="F249" s="52" t="s">
        <v>262</v>
      </c>
      <c r="G249" s="85">
        <v>21</v>
      </c>
      <c r="H249" s="115"/>
      <c r="I249" s="85">
        <v>7</v>
      </c>
      <c r="J249" s="115"/>
      <c r="K249" s="41"/>
      <c r="L249" s="41" t="str">
        <f>IF(K249&lt;&gt;"",INT(K249)*60+(K249-INT(K249))*100,"")</f>
        <v/>
      </c>
      <c r="M249" s="24">
        <f>IF(G249&lt;&gt;"",(30*G249)/MAX(G$5:G$253),"0")</f>
        <v>21</v>
      </c>
      <c r="N249" s="24">
        <f>IF(I249&lt;&gt;"",IF(I249=0,0,(10*I249)/MAX(I$5:I$253)),"0")</f>
        <v>7</v>
      </c>
      <c r="O249" s="24" t="str">
        <f>IF(L249&lt;&gt;"",60/(MAX(L$5:L$260)-SMALL(L$5:L$260,COUNTIF(L$5:L$260,"&lt;=0")+1))*(MAX(L$5:L$260)-L249),"0")</f>
        <v>0</v>
      </c>
      <c r="P249" s="24">
        <f>M249+N249+O249</f>
        <v>28</v>
      </c>
      <c r="Q249" s="17"/>
      <c r="R249" s="42"/>
      <c r="S249" s="39"/>
      <c r="T249" s="39"/>
    </row>
    <row r="250" spans="1:20" ht="31.5" x14ac:dyDescent="0.25">
      <c r="A250" s="1">
        <v>245</v>
      </c>
      <c r="B250" s="52" t="s">
        <v>277</v>
      </c>
      <c r="C250" s="45"/>
      <c r="D250" s="52" t="s">
        <v>261</v>
      </c>
      <c r="E250" s="85">
        <v>7</v>
      </c>
      <c r="F250" s="52" t="s">
        <v>262</v>
      </c>
      <c r="G250" s="85">
        <v>15</v>
      </c>
      <c r="H250" s="115"/>
      <c r="I250" s="85">
        <v>7</v>
      </c>
      <c r="J250" s="115"/>
      <c r="K250" s="41"/>
      <c r="L250" s="41" t="str">
        <f>IF(K250&lt;&gt;"",INT(K250)*60+(K250-INT(K250))*100,"")</f>
        <v/>
      </c>
      <c r="M250" s="24">
        <f>IF(G250&lt;&gt;"",(30*G250)/MAX(G$5:G$253),"0")</f>
        <v>15</v>
      </c>
      <c r="N250" s="24">
        <f>IF(I250&lt;&gt;"",IF(I250=0,0,(10*I250)/MAX(I$5:I$253)),"0")</f>
        <v>7</v>
      </c>
      <c r="O250" s="24" t="str">
        <f>IF(L250&lt;&gt;"",60/(MAX(L$5:L$260)-SMALL(L$5:L$260,COUNTIF(L$5:L$260,"&lt;=0")+1))*(MAX(L$5:L$260)-L250),"0")</f>
        <v>0</v>
      </c>
      <c r="P250" s="24">
        <f>M250+N250+O250</f>
        <v>22</v>
      </c>
      <c r="Q250" s="17"/>
      <c r="R250" s="42"/>
      <c r="S250" s="39"/>
      <c r="T250" s="39"/>
    </row>
    <row r="251" spans="1:20" ht="31.5" x14ac:dyDescent="0.25">
      <c r="A251" s="158">
        <v>246</v>
      </c>
      <c r="B251" s="52" t="s">
        <v>584</v>
      </c>
      <c r="C251" s="45"/>
      <c r="D251" s="52" t="s">
        <v>578</v>
      </c>
      <c r="E251" s="85">
        <v>8</v>
      </c>
      <c r="F251" s="52" t="s">
        <v>579</v>
      </c>
      <c r="G251" s="85">
        <v>20</v>
      </c>
      <c r="H251" s="115"/>
      <c r="I251" s="41"/>
      <c r="J251" s="115"/>
      <c r="K251" s="41"/>
      <c r="L251" s="41" t="str">
        <f>IF(K251&lt;&gt;"",INT(K251)*60+(K251-INT(K251))*100,"")</f>
        <v/>
      </c>
      <c r="M251" s="24">
        <f>IF(G251&lt;&gt;"",(30*G251)/MAX(G$5:G$253),"0")</f>
        <v>20</v>
      </c>
      <c r="N251" s="24" t="str">
        <f>IF(I251&lt;&gt;"",IF(I251=0,0,(10*I251)/MAX(I$5:I$253)),"0")</f>
        <v>0</v>
      </c>
      <c r="O251" s="24" t="str">
        <f>IF(L251&lt;&gt;"",60/(MAX(L$5:L$260)-SMALL(L$5:L$260,COUNTIF(L$5:L$260,"&lt;=0")+1))*(MAX(L$5:L$260)-L251),"0")</f>
        <v>0</v>
      </c>
      <c r="P251" s="24">
        <f>M251+N251+O251</f>
        <v>20</v>
      </c>
      <c r="Q251" s="17"/>
      <c r="R251" s="42"/>
      <c r="S251" s="39"/>
      <c r="T251" s="39"/>
    </row>
    <row r="252" spans="1:20" ht="33.75" customHeight="1" x14ac:dyDescent="0.25">
      <c r="A252" s="158">
        <v>247</v>
      </c>
      <c r="B252" s="57" t="s">
        <v>1367</v>
      </c>
      <c r="C252" s="92"/>
      <c r="D252" s="57" t="s">
        <v>1321</v>
      </c>
      <c r="E252" s="67">
        <v>8</v>
      </c>
      <c r="F252" s="57" t="s">
        <v>1325</v>
      </c>
      <c r="G252" s="85">
        <v>7</v>
      </c>
      <c r="I252" s="85">
        <v>3</v>
      </c>
      <c r="K252" s="67">
        <v>2.34</v>
      </c>
      <c r="L252" s="41">
        <f>IF(K252&lt;&gt;"",INT(K252)*60+(K252-INT(K252))*100,"")</f>
        <v>154</v>
      </c>
      <c r="M252" s="24">
        <f>IF(G252&lt;&gt;"",(30*G252)/MAX(G$5:G$253),"0")</f>
        <v>7</v>
      </c>
      <c r="N252" s="24">
        <f>IF(I252&lt;&gt;"",IF(I252=0,0,(10*I252)/MAX(I$5:I$253)),"0")</f>
        <v>3</v>
      </c>
      <c r="O252" s="24">
        <f>IF(L252&lt;&gt;"",60/(MAX(L$5:L$260)-SMALL(L$5:L$260,COUNTIF(L$5:L$260,"&lt;=0")+1))*(MAX(L$5:L$260)-L252),"0")</f>
        <v>9.454545454545455</v>
      </c>
      <c r="P252" s="24">
        <f>M252+N252+O252</f>
        <v>19.454545454545453</v>
      </c>
      <c r="Q252" s="17"/>
      <c r="R252" s="42"/>
      <c r="S252" s="39"/>
      <c r="T252" s="39"/>
    </row>
    <row r="253" spans="1:20" ht="32.25" customHeight="1" x14ac:dyDescent="0.25">
      <c r="A253" s="1">
        <v>248</v>
      </c>
      <c r="B253" s="50" t="s">
        <v>451</v>
      </c>
      <c r="C253" s="48"/>
      <c r="D253" s="52" t="s">
        <v>408</v>
      </c>
      <c r="E253" s="67">
        <v>8</v>
      </c>
      <c r="F253" s="57" t="s">
        <v>415</v>
      </c>
      <c r="G253" s="85">
        <v>11</v>
      </c>
      <c r="H253" s="115"/>
      <c r="I253" s="85">
        <v>3</v>
      </c>
      <c r="J253" s="115"/>
      <c r="K253" s="85">
        <v>3</v>
      </c>
      <c r="L253" s="41">
        <f>IF(K253&lt;&gt;"",INT(K253)*60+(K253-INT(K253))*100,"")</f>
        <v>180</v>
      </c>
      <c r="M253" s="24">
        <f>IF(G253&lt;&gt;"",(30*G253)/MAX(G$5:G$253),"0")</f>
        <v>11</v>
      </c>
      <c r="N253" s="24">
        <f>IF(I253&lt;&gt;"",IF(I253=0,0,(10*I253)/MAX(I$5:I$253)),"0")</f>
        <v>3</v>
      </c>
      <c r="O253" s="24">
        <f>IF(L253&lt;&gt;"",60/(MAX(L$5:L$260)-SMALL(L$5:L$260,COUNTIF(L$5:L$260,"&lt;=0")+1))*(MAX(L$5:L$260)-L253),"0")</f>
        <v>0</v>
      </c>
      <c r="P253" s="24">
        <f>M253+N253+O253</f>
        <v>14</v>
      </c>
      <c r="Q253" s="17"/>
      <c r="R253" s="42"/>
      <c r="S253" s="39"/>
      <c r="T253" s="39"/>
    </row>
  </sheetData>
  <sortState ref="A5:P253">
    <sortCondition descending="1" ref="P5:P253"/>
  </sortState>
  <mergeCells count="14">
    <mergeCell ref="S2:S4"/>
    <mergeCell ref="T2:T4"/>
    <mergeCell ref="Q2:Q4"/>
    <mergeCell ref="R2:R4"/>
    <mergeCell ref="A1:P1"/>
    <mergeCell ref="A2:A4"/>
    <mergeCell ref="B2:B4"/>
    <mergeCell ref="C2:C4"/>
    <mergeCell ref="D2:D4"/>
    <mergeCell ref="E2:E4"/>
    <mergeCell ref="F2:F4"/>
    <mergeCell ref="G2:O2"/>
    <mergeCell ref="G3:K3"/>
    <mergeCell ref="M3:O3"/>
  </mergeCells>
  <pageMargins left="0.7" right="0.7" top="0.75" bottom="0.75" header="0.3" footer="0.3"/>
  <pageSetup paperSize="9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zoomScale="75" zoomScaleNormal="75" workbookViewId="0">
      <selection activeCell="B187" sqref="B187"/>
    </sheetView>
  </sheetViews>
  <sheetFormatPr defaultColWidth="9.140625" defaultRowHeight="15.75" x14ac:dyDescent="0.25"/>
  <cols>
    <col min="1" max="1" width="9.140625" style="8" customWidth="1"/>
    <col min="2" max="2" width="23" style="10" customWidth="1"/>
    <col min="3" max="3" width="9.140625" style="7"/>
    <col min="4" max="4" width="27.7109375" style="10" customWidth="1"/>
    <col min="5" max="5" width="9.140625" style="8"/>
    <col min="6" max="6" width="22.28515625" style="6" customWidth="1"/>
    <col min="7" max="7" width="8.140625" style="9" bestFit="1" customWidth="1"/>
    <col min="8" max="8" width="12.42578125" style="9" hidden="1" customWidth="1"/>
    <col min="9" max="9" width="14.28515625" style="9" customWidth="1"/>
    <col min="10" max="10" width="11.5703125" style="9" hidden="1" customWidth="1"/>
    <col min="11" max="11" width="22.85546875" style="9" customWidth="1"/>
    <col min="12" max="12" width="7.28515625" style="9" customWidth="1"/>
    <col min="13" max="13" width="11.5703125" style="9" bestFit="1" customWidth="1"/>
    <col min="14" max="14" width="13.42578125" style="9" bestFit="1" customWidth="1"/>
    <col min="15" max="15" width="13.85546875" style="9" bestFit="1" customWidth="1"/>
    <col min="16" max="16" width="13.140625" style="8" bestFit="1" customWidth="1"/>
    <col min="17" max="18" width="9.140625" style="6"/>
    <col min="19" max="19" width="7.140625" style="6" customWidth="1"/>
    <col min="20" max="20" width="14.42578125" style="6" customWidth="1"/>
    <col min="21" max="16384" width="9.140625" style="6"/>
  </cols>
  <sheetData>
    <row r="1" spans="1:20" ht="30" customHeight="1" x14ac:dyDescent="0.25">
      <c r="A1" s="76" t="s">
        <v>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2"/>
      <c r="R1" s="2"/>
      <c r="S1" s="2"/>
      <c r="T1" s="2"/>
    </row>
    <row r="2" spans="1:20" ht="31.5" x14ac:dyDescent="0.25">
      <c r="A2" s="73" t="s">
        <v>0</v>
      </c>
      <c r="B2" s="73" t="s">
        <v>9</v>
      </c>
      <c r="C2" s="77" t="s">
        <v>1</v>
      </c>
      <c r="D2" s="73" t="s">
        <v>2</v>
      </c>
      <c r="E2" s="73" t="s">
        <v>3</v>
      </c>
      <c r="F2" s="73" t="s">
        <v>4</v>
      </c>
      <c r="G2" s="80"/>
      <c r="H2" s="80"/>
      <c r="I2" s="80"/>
      <c r="J2" s="80"/>
      <c r="K2" s="80"/>
      <c r="L2" s="80"/>
      <c r="M2" s="80"/>
      <c r="N2" s="80"/>
      <c r="O2" s="80"/>
      <c r="P2" s="3" t="s">
        <v>6</v>
      </c>
      <c r="Q2" s="73" t="s">
        <v>29</v>
      </c>
      <c r="R2" s="73" t="s">
        <v>5</v>
      </c>
      <c r="S2" s="73" t="s">
        <v>8</v>
      </c>
      <c r="T2" s="73" t="s">
        <v>7</v>
      </c>
    </row>
    <row r="3" spans="1:20" x14ac:dyDescent="0.25">
      <c r="A3" s="74"/>
      <c r="B3" s="74"/>
      <c r="C3" s="78"/>
      <c r="D3" s="74"/>
      <c r="E3" s="74"/>
      <c r="F3" s="74"/>
      <c r="G3" s="80" t="s">
        <v>25</v>
      </c>
      <c r="H3" s="80"/>
      <c r="I3" s="80"/>
      <c r="J3" s="80"/>
      <c r="K3" s="80"/>
      <c r="L3" s="3"/>
      <c r="M3" s="80" t="s">
        <v>27</v>
      </c>
      <c r="N3" s="80"/>
      <c r="O3" s="80"/>
      <c r="P3" s="3"/>
      <c r="Q3" s="74"/>
      <c r="R3" s="74"/>
      <c r="S3" s="74"/>
      <c r="T3" s="74"/>
    </row>
    <row r="4" spans="1:20" ht="31.5" x14ac:dyDescent="0.25">
      <c r="A4" s="75"/>
      <c r="B4" s="75"/>
      <c r="C4" s="79"/>
      <c r="D4" s="75"/>
      <c r="E4" s="75"/>
      <c r="F4" s="75"/>
      <c r="G4" s="3" t="s">
        <v>22</v>
      </c>
      <c r="H4" s="3"/>
      <c r="I4" s="3" t="s">
        <v>23</v>
      </c>
      <c r="J4" s="3"/>
      <c r="K4" s="3" t="s">
        <v>28</v>
      </c>
      <c r="L4" s="3"/>
      <c r="M4" s="3" t="s">
        <v>22</v>
      </c>
      <c r="N4" s="3" t="s">
        <v>23</v>
      </c>
      <c r="O4" s="3" t="s">
        <v>26</v>
      </c>
      <c r="P4" s="3" t="s">
        <v>30</v>
      </c>
      <c r="Q4" s="75"/>
      <c r="R4" s="75"/>
      <c r="S4" s="75"/>
      <c r="T4" s="75"/>
    </row>
    <row r="5" spans="1:20" ht="33" customHeight="1" x14ac:dyDescent="0.25">
      <c r="A5" s="1">
        <v>1</v>
      </c>
      <c r="B5" s="48" t="s">
        <v>706</v>
      </c>
      <c r="C5" s="45"/>
      <c r="D5" s="52" t="s">
        <v>707</v>
      </c>
      <c r="E5" s="85">
        <v>7</v>
      </c>
      <c r="F5" s="52" t="s">
        <v>708</v>
      </c>
      <c r="G5" s="85">
        <v>30</v>
      </c>
      <c r="H5" s="41"/>
      <c r="I5" s="85">
        <v>10</v>
      </c>
      <c r="J5" s="41"/>
      <c r="K5" s="99">
        <v>0.19</v>
      </c>
      <c r="L5" s="41">
        <f>IF(K5&lt;&gt;"",INT(K5)*60+(K5-INT(K5))*100,"")</f>
        <v>19</v>
      </c>
      <c r="M5" s="24">
        <f>IF(G5&lt;&gt;"",(30*G5)/MAX(G$5:G$181),"0")</f>
        <v>30</v>
      </c>
      <c r="N5" s="24">
        <f>IF(I5&lt;&gt;"",IF(I5=0,0,(10*I5)/MAX(I$5:I$181)),"0")</f>
        <v>10</v>
      </c>
      <c r="O5" s="24">
        <f>IF(L5&lt;&gt;"",60/(MAX(L$5:L$181)-SMALL(L$5:L$181,COUNTIF(L$5:L$181,"&lt;=0")+1))*(MAX(L$5:L$181)-L5),"0")</f>
        <v>60</v>
      </c>
      <c r="P5" s="24">
        <f>M5+N5+O5</f>
        <v>100</v>
      </c>
      <c r="Q5" s="20"/>
      <c r="R5" s="24"/>
      <c r="S5" s="41"/>
      <c r="T5" s="41"/>
    </row>
    <row r="6" spans="1:20" ht="31.5" customHeight="1" x14ac:dyDescent="0.25">
      <c r="A6" s="1">
        <v>2</v>
      </c>
      <c r="B6" s="48" t="s">
        <v>718</v>
      </c>
      <c r="C6" s="48"/>
      <c r="D6" s="50" t="s">
        <v>707</v>
      </c>
      <c r="E6" s="85">
        <v>7</v>
      </c>
      <c r="F6" s="52" t="s">
        <v>708</v>
      </c>
      <c r="G6" s="85">
        <v>30</v>
      </c>
      <c r="H6" s="41"/>
      <c r="I6" s="85">
        <v>10</v>
      </c>
      <c r="J6" s="41"/>
      <c r="K6" s="85">
        <v>0.23</v>
      </c>
      <c r="L6" s="41">
        <f>IF(K6&lt;&gt;"",INT(K6)*60+(K6-INT(K6))*100,"")</f>
        <v>23</v>
      </c>
      <c r="M6" s="24">
        <f>IF(G6&lt;&gt;"",(30*G6)/MAX(G$5:G$181),"0")</f>
        <v>30</v>
      </c>
      <c r="N6" s="24">
        <f>IF(I6&lt;&gt;"",IF(I6=0,0,(10*I6)/MAX(I$5:I$181)),"0")</f>
        <v>10</v>
      </c>
      <c r="O6" s="24">
        <f>IF(L6&lt;&gt;"",60/(MAX(L$5:L$181)-SMALL(L$5:L$181,COUNTIF(L$5:L$181,"&lt;=0")+1))*(MAX(L$5:L$181)-L6),"0")</f>
        <v>58.451612903225808</v>
      </c>
      <c r="P6" s="24">
        <f>M6+N6+O6</f>
        <v>98.451612903225808</v>
      </c>
      <c r="Q6" s="21"/>
      <c r="R6" s="24"/>
      <c r="S6" s="41"/>
      <c r="T6" s="41"/>
    </row>
    <row r="7" spans="1:20" ht="33" customHeight="1" x14ac:dyDescent="0.25">
      <c r="A7" s="1">
        <v>3</v>
      </c>
      <c r="B7" s="48" t="s">
        <v>714</v>
      </c>
      <c r="C7" s="45"/>
      <c r="D7" s="52" t="s">
        <v>707</v>
      </c>
      <c r="E7" s="85">
        <v>7</v>
      </c>
      <c r="F7" s="52" t="s">
        <v>708</v>
      </c>
      <c r="G7" s="85">
        <v>28</v>
      </c>
      <c r="H7" s="41"/>
      <c r="I7" s="85">
        <v>10</v>
      </c>
      <c r="J7" s="41"/>
      <c r="K7" s="85">
        <v>0.23</v>
      </c>
      <c r="L7" s="41">
        <f>IF(K7&lt;&gt;"",INT(K7)*60+(K7-INT(K7))*100,"")</f>
        <v>23</v>
      </c>
      <c r="M7" s="24">
        <f>IF(G7&lt;&gt;"",(30*G7)/MAX(G$5:G$181),"0")</f>
        <v>28</v>
      </c>
      <c r="N7" s="24">
        <f>IF(I7&lt;&gt;"",IF(I7=0,0,(10*I7)/MAX(I$5:I$181)),"0")</f>
        <v>10</v>
      </c>
      <c r="O7" s="24">
        <f>IF(L7&lt;&gt;"",60/(MAX(L$5:L$181)-SMALL(L$5:L$181,COUNTIF(L$5:L$181,"&lt;=0")+1))*(MAX(L$5:L$181)-L7),"0")</f>
        <v>58.451612903225808</v>
      </c>
      <c r="P7" s="24">
        <f>M7+N7+O7</f>
        <v>96.451612903225808</v>
      </c>
      <c r="Q7" s="21"/>
      <c r="R7" s="24"/>
      <c r="S7" s="41"/>
      <c r="T7" s="41"/>
    </row>
    <row r="8" spans="1:20" ht="32.25" customHeight="1" x14ac:dyDescent="0.25">
      <c r="A8" s="1">
        <v>4</v>
      </c>
      <c r="B8" s="52" t="s">
        <v>1242</v>
      </c>
      <c r="C8" s="52"/>
      <c r="D8" s="52" t="s">
        <v>1217</v>
      </c>
      <c r="E8" s="85">
        <v>7</v>
      </c>
      <c r="F8" s="52" t="s">
        <v>1220</v>
      </c>
      <c r="G8" s="46">
        <v>30</v>
      </c>
      <c r="H8" s="41"/>
      <c r="I8" s="46">
        <v>10</v>
      </c>
      <c r="J8" s="41"/>
      <c r="K8" s="46">
        <v>0.31</v>
      </c>
      <c r="L8" s="41">
        <f>IF(K8&lt;&gt;"",INT(K8)*60+(K8-INT(K8))*100,"")</f>
        <v>31</v>
      </c>
      <c r="M8" s="24">
        <f>IF(G8&lt;&gt;"",(30*G8)/MAX(G$5:G$181),"0")</f>
        <v>30</v>
      </c>
      <c r="N8" s="24">
        <f>IF(I8&lt;&gt;"",IF(I8=0,0,(10*I8)/MAX(I$5:I$181)),"0")</f>
        <v>10</v>
      </c>
      <c r="O8" s="24">
        <f>IF(L8&lt;&gt;"",60/(MAX(L$5:L$181)-SMALL(L$5:L$181,COUNTIF(L$5:L$181,"&lt;=0")+1))*(MAX(L$5:L$181)-L8),"0")</f>
        <v>55.354838709677416</v>
      </c>
      <c r="P8" s="24">
        <f>M8+N8+O8</f>
        <v>95.354838709677409</v>
      </c>
      <c r="Q8" s="21"/>
      <c r="R8" s="24"/>
      <c r="S8" s="41"/>
      <c r="T8" s="41"/>
    </row>
    <row r="9" spans="1:20" ht="33" customHeight="1" x14ac:dyDescent="0.25">
      <c r="A9" s="1">
        <v>5</v>
      </c>
      <c r="B9" s="65" t="s">
        <v>1115</v>
      </c>
      <c r="C9" s="43"/>
      <c r="D9" s="65" t="s">
        <v>1043</v>
      </c>
      <c r="E9" s="67">
        <v>7</v>
      </c>
      <c r="F9" s="65" t="s">
        <v>1113</v>
      </c>
      <c r="G9" s="85">
        <v>26</v>
      </c>
      <c r="H9" s="41"/>
      <c r="I9" s="85">
        <v>10</v>
      </c>
      <c r="J9" s="41"/>
      <c r="K9" s="107">
        <v>0.21</v>
      </c>
      <c r="L9" s="41">
        <f>IF(K9&lt;&gt;"",INT(K9)*60+(K9-INT(K9))*100,"")</f>
        <v>21</v>
      </c>
      <c r="M9" s="24">
        <f>IF(G9&lt;&gt;"",(30*G9)/MAX(G$5:G$181),"0")</f>
        <v>26</v>
      </c>
      <c r="N9" s="24">
        <f>IF(I9&lt;&gt;"",IF(I9=0,0,(10*I9)/MAX(I$5:I$181)),"0")</f>
        <v>10</v>
      </c>
      <c r="O9" s="24">
        <f>IF(L9&lt;&gt;"",60/(MAX(L$5:L$181)-SMALL(L$5:L$181,COUNTIF(L$5:L$181,"&lt;=0")+1))*(MAX(L$5:L$181)-L9),"0")</f>
        <v>59.225806451612904</v>
      </c>
      <c r="P9" s="24">
        <f>M9+N9+O9</f>
        <v>95.225806451612897</v>
      </c>
      <c r="Q9" s="21"/>
      <c r="R9" s="24"/>
      <c r="S9" s="41"/>
      <c r="T9" s="41"/>
    </row>
    <row r="10" spans="1:20" ht="31.5" customHeight="1" x14ac:dyDescent="0.25">
      <c r="A10" s="1">
        <v>6</v>
      </c>
      <c r="B10" s="65" t="s">
        <v>1110</v>
      </c>
      <c r="C10" s="43"/>
      <c r="D10" s="65" t="s">
        <v>1043</v>
      </c>
      <c r="E10" s="67">
        <v>7</v>
      </c>
      <c r="F10" s="65" t="s">
        <v>1071</v>
      </c>
      <c r="G10" s="85">
        <v>27</v>
      </c>
      <c r="H10" s="41"/>
      <c r="I10" s="85">
        <v>9.9</v>
      </c>
      <c r="J10" s="41"/>
      <c r="K10" s="85">
        <v>0.25</v>
      </c>
      <c r="L10" s="41">
        <f>IF(K10&lt;&gt;"",INT(K10)*60+(K10-INT(K10))*100,"")</f>
        <v>25</v>
      </c>
      <c r="M10" s="24">
        <f>IF(G10&lt;&gt;"",(30*G10)/MAX(G$5:G$181),"0")</f>
        <v>27</v>
      </c>
      <c r="N10" s="24">
        <f>IF(I10&lt;&gt;"",IF(I10=0,0,(10*I10)/MAX(I$5:I$181)),"0")</f>
        <v>9.9</v>
      </c>
      <c r="O10" s="24">
        <f>IF(L10&lt;&gt;"",60/(MAX(L$5:L$181)-SMALL(L$5:L$181,COUNTIF(L$5:L$181,"&lt;=0")+1))*(MAX(L$5:L$181)-L10),"0")</f>
        <v>57.677419354838705</v>
      </c>
      <c r="P10" s="24">
        <f>M10+N10+O10</f>
        <v>94.577419354838696</v>
      </c>
      <c r="Q10" s="21"/>
      <c r="R10" s="24"/>
      <c r="S10" s="41"/>
      <c r="T10" s="41"/>
    </row>
    <row r="11" spans="1:20" ht="31.5" customHeight="1" x14ac:dyDescent="0.25">
      <c r="A11" s="1">
        <v>7</v>
      </c>
      <c r="B11" s="48" t="s">
        <v>717</v>
      </c>
      <c r="C11" s="45"/>
      <c r="D11" s="52" t="s">
        <v>707</v>
      </c>
      <c r="E11" s="85">
        <v>7</v>
      </c>
      <c r="F11" s="52" t="s">
        <v>708</v>
      </c>
      <c r="G11" s="85">
        <v>30</v>
      </c>
      <c r="H11" s="41"/>
      <c r="I11" s="85">
        <v>8</v>
      </c>
      <c r="J11" s="41"/>
      <c r="K11" s="85">
        <v>0.28999999999999998</v>
      </c>
      <c r="L11" s="41">
        <f>IF(K11&lt;&gt;"",INT(K11)*60+(K11-INT(K11))*100,"")</f>
        <v>28.999999999999996</v>
      </c>
      <c r="M11" s="24">
        <f>IF(G11&lt;&gt;"",(30*G11)/MAX(G$5:G$181),"0")</f>
        <v>30</v>
      </c>
      <c r="N11" s="24">
        <f>IF(I11&lt;&gt;"",IF(I11=0,0,(10*I11)/MAX(I$5:I$181)),"0")</f>
        <v>8</v>
      </c>
      <c r="O11" s="24">
        <f>IF(L11&lt;&gt;"",60/(MAX(L$5:L$181)-SMALL(L$5:L$181,COUNTIF(L$5:L$181,"&lt;=0")+1))*(MAX(L$5:L$181)-L11),"0")</f>
        <v>56.129032258064512</v>
      </c>
      <c r="P11" s="24">
        <f>M11+N11+O11</f>
        <v>94.129032258064512</v>
      </c>
      <c r="Q11" s="21"/>
      <c r="R11" s="24"/>
      <c r="S11" s="41"/>
      <c r="T11" s="41"/>
    </row>
    <row r="12" spans="1:20" ht="32.25" customHeight="1" x14ac:dyDescent="0.25">
      <c r="A12" s="1">
        <v>8</v>
      </c>
      <c r="B12" s="52" t="s">
        <v>1182</v>
      </c>
      <c r="C12" s="56"/>
      <c r="D12" s="52" t="s">
        <v>1171</v>
      </c>
      <c r="E12" s="85">
        <v>7</v>
      </c>
      <c r="F12" s="52" t="s">
        <v>1183</v>
      </c>
      <c r="G12" s="85">
        <v>30</v>
      </c>
      <c r="H12" s="41"/>
      <c r="I12" s="85">
        <v>9.9</v>
      </c>
      <c r="J12" s="41"/>
      <c r="K12" s="85">
        <v>0.34</v>
      </c>
      <c r="L12" s="41">
        <f>IF(K12&lt;&gt;"",INT(K12)*60+(K12-INT(K12))*100,"")</f>
        <v>34</v>
      </c>
      <c r="M12" s="24">
        <f>IF(G12&lt;&gt;"",(30*G12)/MAX(G$5:G$181),"0")</f>
        <v>30</v>
      </c>
      <c r="N12" s="24">
        <f>IF(I12&lt;&gt;"",IF(I12=0,0,(10*I12)/MAX(I$5:I$181)),"0")</f>
        <v>9.9</v>
      </c>
      <c r="O12" s="24">
        <f>IF(L12&lt;&gt;"",60/(MAX(L$5:L$181)-SMALL(L$5:L$181,COUNTIF(L$5:L$181,"&lt;=0")+1))*(MAX(L$5:L$181)-L12),"0")</f>
        <v>54.193548387096776</v>
      </c>
      <c r="P12" s="24">
        <f>M12+N12+O12</f>
        <v>94.093548387096774</v>
      </c>
      <c r="Q12" s="21"/>
      <c r="R12" s="24"/>
      <c r="S12" s="41"/>
      <c r="T12" s="41"/>
    </row>
    <row r="13" spans="1:20" ht="33" customHeight="1" x14ac:dyDescent="0.25">
      <c r="A13" s="1">
        <v>9</v>
      </c>
      <c r="B13" s="52" t="s">
        <v>1243</v>
      </c>
      <c r="C13" s="52"/>
      <c r="D13" s="52" t="s">
        <v>1217</v>
      </c>
      <c r="E13" s="85">
        <v>7</v>
      </c>
      <c r="F13" s="52" t="s">
        <v>1220</v>
      </c>
      <c r="G13" s="46">
        <v>28</v>
      </c>
      <c r="H13" s="41"/>
      <c r="I13" s="46">
        <v>9.5</v>
      </c>
      <c r="J13" s="41"/>
      <c r="K13" s="46">
        <v>0.32</v>
      </c>
      <c r="L13" s="41">
        <f>IF(K13&lt;&gt;"",INT(K13)*60+(K13-INT(K13))*100,"")</f>
        <v>32</v>
      </c>
      <c r="M13" s="24">
        <f>IF(G13&lt;&gt;"",(30*G13)/MAX(G$5:G$181),"0")</f>
        <v>28</v>
      </c>
      <c r="N13" s="24">
        <f>IF(I13&lt;&gt;"",IF(I13=0,0,(10*I13)/MAX(I$5:I$181)),"0")</f>
        <v>9.5</v>
      </c>
      <c r="O13" s="24">
        <f>IF(L13&lt;&gt;"",60/(MAX(L$5:L$181)-SMALL(L$5:L$181,COUNTIF(L$5:L$181,"&lt;=0")+1))*(MAX(L$5:L$181)-L13),"0")</f>
        <v>54.967741935483872</v>
      </c>
      <c r="P13" s="24">
        <f>M13+N13+O13</f>
        <v>92.467741935483872</v>
      </c>
      <c r="Q13" s="21"/>
      <c r="R13" s="24"/>
      <c r="S13" s="41"/>
      <c r="T13" s="41"/>
    </row>
    <row r="14" spans="1:20" ht="32.25" customHeight="1" x14ac:dyDescent="0.25">
      <c r="A14" s="1">
        <v>10</v>
      </c>
      <c r="B14" s="50" t="s">
        <v>20</v>
      </c>
      <c r="C14" s="45"/>
      <c r="D14" s="52" t="s">
        <v>305</v>
      </c>
      <c r="E14" s="85">
        <v>8</v>
      </c>
      <c r="F14" s="52" t="s">
        <v>312</v>
      </c>
      <c r="G14" s="85">
        <v>30</v>
      </c>
      <c r="H14" s="41"/>
      <c r="I14" s="85">
        <v>10</v>
      </c>
      <c r="J14" s="41"/>
      <c r="K14" s="41">
        <v>0.39</v>
      </c>
      <c r="L14" s="41">
        <f>IF(K14&lt;&gt;"",INT(K14)*60+(K14-INT(K14))*100,"")</f>
        <v>39</v>
      </c>
      <c r="M14" s="24">
        <f>IF(G14&lt;&gt;"",(30*G14)/MAX(G$5:G$181),"0")</f>
        <v>30</v>
      </c>
      <c r="N14" s="24">
        <f>IF(I14&lt;&gt;"",IF(I14=0,0,(10*I14)/MAX(I$5:I$181)),"0")</f>
        <v>10</v>
      </c>
      <c r="O14" s="24">
        <f>IF(L14&lt;&gt;"",60/(MAX(L$5:L$181)-SMALL(L$5:L$181,COUNTIF(L$5:L$181,"&lt;=0")+1))*(MAX(L$5:L$181)-L14),"0")</f>
        <v>52.258064516129032</v>
      </c>
      <c r="P14" s="24">
        <f>M14+N14+O14</f>
        <v>92.258064516129025</v>
      </c>
      <c r="Q14" s="21"/>
      <c r="R14" s="24"/>
      <c r="S14" s="41"/>
      <c r="T14" s="41"/>
    </row>
    <row r="15" spans="1:20" ht="33" customHeight="1" x14ac:dyDescent="0.25">
      <c r="A15" s="1">
        <v>11</v>
      </c>
      <c r="B15" s="48" t="s">
        <v>719</v>
      </c>
      <c r="C15" s="48"/>
      <c r="D15" s="50" t="s">
        <v>707</v>
      </c>
      <c r="E15" s="85">
        <v>7</v>
      </c>
      <c r="F15" s="52" t="s">
        <v>708</v>
      </c>
      <c r="G15" s="85">
        <v>27</v>
      </c>
      <c r="H15" s="41"/>
      <c r="I15" s="85">
        <v>9</v>
      </c>
      <c r="J15" s="41"/>
      <c r="K15" s="85">
        <v>0.28999999999999998</v>
      </c>
      <c r="L15" s="41">
        <f>IF(K15&lt;&gt;"",INT(K15)*60+(K15-INT(K15))*100,"")</f>
        <v>28.999999999999996</v>
      </c>
      <c r="M15" s="24">
        <f>IF(G15&lt;&gt;"",(30*G15)/MAX(G$5:G$181),"0")</f>
        <v>27</v>
      </c>
      <c r="N15" s="24">
        <f>IF(I15&lt;&gt;"",IF(I15=0,0,(10*I15)/MAX(I$5:I$181)),"0")</f>
        <v>9</v>
      </c>
      <c r="O15" s="24">
        <f>IF(L15&lt;&gt;"",60/(MAX(L$5:L$181)-SMALL(L$5:L$181,COUNTIF(L$5:L$181,"&lt;=0")+1))*(MAX(L$5:L$181)-L15),"0")</f>
        <v>56.129032258064512</v>
      </c>
      <c r="P15" s="24">
        <f>M15+N15+O15</f>
        <v>92.129032258064512</v>
      </c>
      <c r="Q15" s="21"/>
      <c r="R15" s="24"/>
      <c r="S15" s="41"/>
      <c r="T15" s="41"/>
    </row>
    <row r="16" spans="1:20" ht="31.5" x14ac:dyDescent="0.25">
      <c r="A16" s="1">
        <v>12</v>
      </c>
      <c r="B16" s="65" t="s">
        <v>1122</v>
      </c>
      <c r="C16" s="43"/>
      <c r="D16" s="65" t="s">
        <v>1043</v>
      </c>
      <c r="E16" s="67">
        <v>8</v>
      </c>
      <c r="F16" s="65" t="s">
        <v>1071</v>
      </c>
      <c r="G16" s="85">
        <v>26</v>
      </c>
      <c r="H16" s="41"/>
      <c r="I16" s="85">
        <v>10</v>
      </c>
      <c r="J16" s="41"/>
      <c r="K16" s="85">
        <v>0.31</v>
      </c>
      <c r="L16" s="41">
        <f>IF(K16&lt;&gt;"",INT(K16)*60+(K16-INT(K16))*100,"")</f>
        <v>31</v>
      </c>
      <c r="M16" s="24">
        <f>IF(G16&lt;&gt;"",(30*G16)/MAX(G$5:G$181),"0")</f>
        <v>26</v>
      </c>
      <c r="N16" s="24">
        <f>IF(I16&lt;&gt;"",IF(I16=0,0,(10*I16)/MAX(I$5:I$181)),"0")</f>
        <v>10</v>
      </c>
      <c r="O16" s="24">
        <f>IF(L16&lt;&gt;"",60/(MAX(L$5:L$181)-SMALL(L$5:L$181,COUNTIF(L$5:L$181,"&lt;=0")+1))*(MAX(L$5:L$181)-L16),"0")</f>
        <v>55.354838709677416</v>
      </c>
      <c r="P16" s="24">
        <f>M16+N16+O16</f>
        <v>91.354838709677409</v>
      </c>
      <c r="Q16" s="21"/>
      <c r="R16" s="24"/>
      <c r="S16" s="41"/>
      <c r="T16" s="41"/>
    </row>
    <row r="17" spans="1:20" ht="31.5" x14ac:dyDescent="0.25">
      <c r="A17" s="1">
        <v>13</v>
      </c>
      <c r="B17" s="57" t="s">
        <v>165</v>
      </c>
      <c r="C17" s="56"/>
      <c r="D17" s="52" t="s">
        <v>139</v>
      </c>
      <c r="E17" s="85">
        <v>7</v>
      </c>
      <c r="F17" s="52" t="s">
        <v>151</v>
      </c>
      <c r="G17" s="85">
        <v>28</v>
      </c>
      <c r="H17" s="41"/>
      <c r="I17" s="167">
        <v>9.6</v>
      </c>
      <c r="J17" s="41"/>
      <c r="K17" s="85">
        <v>0.37</v>
      </c>
      <c r="L17" s="41">
        <f>IF(K17&lt;&gt;"",INT(K17)*60+(K17-INT(K17))*100,"")</f>
        <v>37</v>
      </c>
      <c r="M17" s="24">
        <f>IF(G17&lt;&gt;"",(30*G17)/MAX(G$5:G$181),"0")</f>
        <v>28</v>
      </c>
      <c r="N17" s="24">
        <f>IF(I17&lt;&gt;"",IF(I17=0,0,(10*I17)/MAX(I$5:I$181)),"0")</f>
        <v>9.6</v>
      </c>
      <c r="O17" s="24">
        <f>IF(L17&lt;&gt;"",60/(MAX(L$5:L$181)-SMALL(L$5:L$181,COUNTIF(L$5:L$181,"&lt;=0")+1))*(MAX(L$5:L$181)-L17),"0")</f>
        <v>53.032258064516128</v>
      </c>
      <c r="P17" s="24">
        <f>M17+N17+O17</f>
        <v>90.632258064516122</v>
      </c>
      <c r="Q17" s="17"/>
      <c r="R17" s="24"/>
      <c r="S17" s="41"/>
      <c r="T17" s="41"/>
    </row>
    <row r="18" spans="1:20" ht="31.5" x14ac:dyDescent="0.25">
      <c r="A18" s="1">
        <v>14</v>
      </c>
      <c r="B18" s="65" t="s">
        <v>1121</v>
      </c>
      <c r="C18" s="43"/>
      <c r="D18" s="65" t="s">
        <v>1043</v>
      </c>
      <c r="E18" s="67">
        <v>8</v>
      </c>
      <c r="F18" s="65" t="s">
        <v>1063</v>
      </c>
      <c r="G18" s="85">
        <v>26</v>
      </c>
      <c r="H18" s="41"/>
      <c r="I18" s="85">
        <v>10</v>
      </c>
      <c r="J18" s="41"/>
      <c r="K18" s="85">
        <v>0.33</v>
      </c>
      <c r="L18" s="41">
        <f>IF(K18&lt;&gt;"",INT(K18)*60+(K18-INT(K18))*100,"")</f>
        <v>33</v>
      </c>
      <c r="M18" s="24">
        <f>IF(G18&lt;&gt;"",(30*G18)/MAX(G$5:G$181),"0")</f>
        <v>26</v>
      </c>
      <c r="N18" s="24">
        <f>IF(I18&lt;&gt;"",IF(I18=0,0,(10*I18)/MAX(I$5:I$181)),"0")</f>
        <v>10</v>
      </c>
      <c r="O18" s="24">
        <f>IF(L18&lt;&gt;"",60/(MAX(L$5:L$181)-SMALL(L$5:L$181,COUNTIF(L$5:L$181,"&lt;=0")+1))*(MAX(L$5:L$181)-L18),"0")</f>
        <v>54.58064516129032</v>
      </c>
      <c r="P18" s="24">
        <f>M18+N18+O18</f>
        <v>90.58064516129032</v>
      </c>
      <c r="Q18" s="17"/>
      <c r="R18" s="24"/>
      <c r="S18" s="41"/>
      <c r="T18" s="41"/>
    </row>
    <row r="19" spans="1:20" ht="47.25" x14ac:dyDescent="0.25">
      <c r="A19" s="1">
        <v>15</v>
      </c>
      <c r="B19" s="57" t="s">
        <v>347</v>
      </c>
      <c r="C19" s="45"/>
      <c r="D19" s="52" t="s">
        <v>338</v>
      </c>
      <c r="E19" s="85">
        <v>7</v>
      </c>
      <c r="F19" s="52" t="s">
        <v>346</v>
      </c>
      <c r="G19" s="85">
        <v>26</v>
      </c>
      <c r="H19" s="41"/>
      <c r="I19" s="41">
        <v>10</v>
      </c>
      <c r="J19" s="41"/>
      <c r="K19" s="85">
        <v>0.34</v>
      </c>
      <c r="L19" s="41">
        <f>IF(K19&lt;&gt;"",INT(K19)*60+(K19-INT(K19))*100,"")</f>
        <v>34</v>
      </c>
      <c r="M19" s="24">
        <f>IF(G19&lt;&gt;"",(30*G19)/MAX(G$5:G$181),"0")</f>
        <v>26</v>
      </c>
      <c r="N19" s="24">
        <f>IF(I19&lt;&gt;"",IF(I19=0,0,(10*I19)/MAX(I$5:I$181)),"0")</f>
        <v>10</v>
      </c>
      <c r="O19" s="24">
        <f>IF(L19&lt;&gt;"",60/(MAX(L$5:L$181)-SMALL(L$5:L$181,COUNTIF(L$5:L$181,"&lt;=0")+1))*(MAX(L$5:L$181)-L19),"0")</f>
        <v>54.193548387096776</v>
      </c>
      <c r="P19" s="24">
        <f>M19+N19+O19</f>
        <v>90.193548387096769</v>
      </c>
      <c r="Q19" s="17"/>
      <c r="R19" s="24"/>
      <c r="S19" s="41"/>
      <c r="T19" s="41"/>
    </row>
    <row r="20" spans="1:20" ht="31.5" x14ac:dyDescent="0.25">
      <c r="A20" s="1">
        <v>16</v>
      </c>
      <c r="B20" s="57" t="s">
        <v>1303</v>
      </c>
      <c r="C20" s="45"/>
      <c r="D20" s="52" t="s">
        <v>1296</v>
      </c>
      <c r="E20" s="85">
        <v>7</v>
      </c>
      <c r="F20" s="52" t="s">
        <v>1289</v>
      </c>
      <c r="G20" s="85">
        <v>25</v>
      </c>
      <c r="H20" s="41"/>
      <c r="I20" s="85">
        <v>8.5</v>
      </c>
      <c r="J20" s="41"/>
      <c r="K20" s="107">
        <v>0.28000000000000003</v>
      </c>
      <c r="L20" s="41">
        <f>IF(K20&lt;&gt;"",INT(K20)*60+(K20-INT(K20))*100,"")</f>
        <v>28.000000000000004</v>
      </c>
      <c r="M20" s="24">
        <f>IF(G20&lt;&gt;"",(30*G20)/MAX(G$5:G$181),"0")</f>
        <v>25</v>
      </c>
      <c r="N20" s="24">
        <f>IF(I20&lt;&gt;"",IF(I20=0,0,(10*I20)/MAX(I$5:I$181)),"0")</f>
        <v>8.5</v>
      </c>
      <c r="O20" s="24">
        <f>IF(L20&lt;&gt;"",60/(MAX(L$5:L$181)-SMALL(L$5:L$181,COUNTIF(L$5:L$181,"&lt;=0")+1))*(MAX(L$5:L$181)-L20),"0")</f>
        <v>56.516129032258064</v>
      </c>
      <c r="P20" s="24">
        <f>M20+N20+O20</f>
        <v>90.016129032258064</v>
      </c>
      <c r="Q20" s="17"/>
      <c r="R20" s="24"/>
      <c r="S20" s="41"/>
      <c r="T20" s="41"/>
    </row>
    <row r="21" spans="1:20" ht="31.5" x14ac:dyDescent="0.25">
      <c r="A21" s="1">
        <v>17</v>
      </c>
      <c r="B21" s="57" t="s">
        <v>440</v>
      </c>
      <c r="C21" s="45"/>
      <c r="D21" s="52" t="s">
        <v>408</v>
      </c>
      <c r="E21" s="85">
        <v>7</v>
      </c>
      <c r="F21" s="52" t="s">
        <v>441</v>
      </c>
      <c r="G21" s="85">
        <v>25</v>
      </c>
      <c r="H21" s="41"/>
      <c r="I21" s="41">
        <v>10</v>
      </c>
      <c r="J21" s="41"/>
      <c r="K21" s="41">
        <v>0.32</v>
      </c>
      <c r="L21" s="41">
        <f>IF(K21&lt;&gt;"",INT(K21)*60+(K21-INT(K21))*100,"")</f>
        <v>32</v>
      </c>
      <c r="M21" s="24">
        <f>IF(G21&lt;&gt;"",(30*G21)/MAX(G$5:G$181),"0")</f>
        <v>25</v>
      </c>
      <c r="N21" s="24">
        <f>IF(I21&lt;&gt;"",IF(I21=0,0,(10*I21)/MAX(I$5:I$181)),"0")</f>
        <v>10</v>
      </c>
      <c r="O21" s="24">
        <f>IF(L21&lt;&gt;"",60/(MAX(L$5:L$181)-SMALL(L$5:L$181,COUNTIF(L$5:L$181,"&lt;=0")+1))*(MAX(L$5:L$181)-L21),"0")</f>
        <v>54.967741935483872</v>
      </c>
      <c r="P21" s="24">
        <f>M21+N21+O21</f>
        <v>89.967741935483872</v>
      </c>
      <c r="Q21" s="17"/>
      <c r="R21" s="24"/>
      <c r="S21" s="41"/>
      <c r="T21" s="41"/>
    </row>
    <row r="22" spans="1:20" ht="31.5" x14ac:dyDescent="0.25">
      <c r="A22" s="1">
        <v>18</v>
      </c>
      <c r="B22" s="57" t="s">
        <v>1353</v>
      </c>
      <c r="C22" s="45"/>
      <c r="D22" s="54" t="s">
        <v>1354</v>
      </c>
      <c r="E22" s="85">
        <v>8</v>
      </c>
      <c r="F22" s="52" t="s">
        <v>1325</v>
      </c>
      <c r="G22" s="85">
        <v>30</v>
      </c>
      <c r="H22" s="41"/>
      <c r="I22" s="85">
        <v>10</v>
      </c>
      <c r="J22" s="41"/>
      <c r="K22" s="85">
        <v>0.45</v>
      </c>
      <c r="L22" s="41">
        <f>IF(K22&lt;&gt;"",INT(K22)*60+(K22-INT(K22))*100,"")</f>
        <v>45</v>
      </c>
      <c r="M22" s="24">
        <f>IF(G22&lt;&gt;"",(30*G22)/MAX(G$5:G$181),"0")</f>
        <v>30</v>
      </c>
      <c r="N22" s="24">
        <f>IF(I22&lt;&gt;"",IF(I22=0,0,(10*I22)/MAX(I$5:I$181)),"0")</f>
        <v>10</v>
      </c>
      <c r="O22" s="24">
        <f>IF(L22&lt;&gt;"",60/(MAX(L$5:L$181)-SMALL(L$5:L$181,COUNTIF(L$5:L$181,"&lt;=0")+1))*(MAX(L$5:L$181)-L22),"0")</f>
        <v>49.935483870967744</v>
      </c>
      <c r="P22" s="24">
        <f>M22+N22+O22</f>
        <v>89.935483870967744</v>
      </c>
      <c r="Q22" s="17"/>
      <c r="R22" s="24"/>
      <c r="S22" s="41"/>
      <c r="T22" s="41"/>
    </row>
    <row r="23" spans="1:20" ht="31.5" x14ac:dyDescent="0.25">
      <c r="A23" s="1">
        <v>19</v>
      </c>
      <c r="B23" s="57" t="s">
        <v>1304</v>
      </c>
      <c r="C23" s="45"/>
      <c r="D23" s="54" t="s">
        <v>1296</v>
      </c>
      <c r="E23" s="85">
        <v>7</v>
      </c>
      <c r="F23" s="52" t="s">
        <v>1289</v>
      </c>
      <c r="G23" s="85">
        <v>26</v>
      </c>
      <c r="H23" s="41"/>
      <c r="I23" s="85">
        <v>9.6999999999999993</v>
      </c>
      <c r="J23" s="41"/>
      <c r="K23" s="85">
        <v>0.34</v>
      </c>
      <c r="L23" s="41">
        <f>IF(K23&lt;&gt;"",INT(K23)*60+(K23-INT(K23))*100,"")</f>
        <v>34</v>
      </c>
      <c r="M23" s="24">
        <f>IF(G23&lt;&gt;"",(30*G23)/MAX(G$5:G$181),"0")</f>
        <v>26</v>
      </c>
      <c r="N23" s="24">
        <f>IF(I23&lt;&gt;"",IF(I23=0,0,(10*I23)/MAX(I$5:I$181)),"0")</f>
        <v>9.6999999999999993</v>
      </c>
      <c r="O23" s="24">
        <f>IF(L23&lt;&gt;"",60/(MAX(L$5:L$181)-SMALL(L$5:L$181,COUNTIF(L$5:L$181,"&lt;=0")+1))*(MAX(L$5:L$181)-L23),"0")</f>
        <v>54.193548387096776</v>
      </c>
      <c r="P23" s="24">
        <f>M23+N23+O23</f>
        <v>89.893548387096786</v>
      </c>
      <c r="Q23" s="17"/>
      <c r="R23" s="24"/>
      <c r="S23" s="41"/>
      <c r="T23" s="41"/>
    </row>
    <row r="24" spans="1:20" ht="31.5" x14ac:dyDescent="0.25">
      <c r="A24" s="1">
        <v>20</v>
      </c>
      <c r="B24" s="48" t="s">
        <v>710</v>
      </c>
      <c r="C24" s="118"/>
      <c r="D24" s="54" t="s">
        <v>707</v>
      </c>
      <c r="E24" s="85">
        <v>7</v>
      </c>
      <c r="F24" s="52" t="s">
        <v>708</v>
      </c>
      <c r="G24" s="85">
        <v>29</v>
      </c>
      <c r="H24" s="41"/>
      <c r="I24" s="85">
        <v>8.5</v>
      </c>
      <c r="J24" s="41"/>
      <c r="K24" s="85">
        <v>0.39</v>
      </c>
      <c r="L24" s="41">
        <f>IF(K24&lt;&gt;"",INT(K24)*60+(K24-INT(K24))*100,"")</f>
        <v>39</v>
      </c>
      <c r="M24" s="24">
        <f>IF(G24&lt;&gt;"",(30*G24)/MAX(G$5:G$181),"0")</f>
        <v>29</v>
      </c>
      <c r="N24" s="24">
        <f>IF(I24&lt;&gt;"",IF(I24=0,0,(10*I24)/MAX(I$5:I$181)),"0")</f>
        <v>8.5</v>
      </c>
      <c r="O24" s="24">
        <f>IF(L24&lt;&gt;"",60/(MAX(L$5:L$181)-SMALL(L$5:L$181,COUNTIF(L$5:L$181,"&lt;=0")+1))*(MAX(L$5:L$181)-L24),"0")</f>
        <v>52.258064516129032</v>
      </c>
      <c r="P24" s="24">
        <f>M24+N24+O24</f>
        <v>89.758064516129025</v>
      </c>
      <c r="Q24" s="17"/>
      <c r="R24" s="24"/>
      <c r="S24" s="41"/>
      <c r="T24" s="41"/>
    </row>
    <row r="25" spans="1:20" ht="31.5" x14ac:dyDescent="0.25">
      <c r="A25" s="1">
        <v>21</v>
      </c>
      <c r="B25" s="52" t="s">
        <v>160</v>
      </c>
      <c r="C25" s="53"/>
      <c r="D25" s="54" t="s">
        <v>139</v>
      </c>
      <c r="E25" s="85">
        <v>7</v>
      </c>
      <c r="F25" s="52" t="s">
        <v>161</v>
      </c>
      <c r="G25" s="85">
        <v>27</v>
      </c>
      <c r="H25" s="41"/>
      <c r="I25" s="85">
        <v>10</v>
      </c>
      <c r="J25" s="41"/>
      <c r="K25" s="85">
        <v>0.39</v>
      </c>
      <c r="L25" s="41">
        <f>IF(K25&lt;&gt;"",INT(K25)*60+(K25-INT(K25))*100,"")</f>
        <v>39</v>
      </c>
      <c r="M25" s="24">
        <f>IF(G25&lt;&gt;"",(30*G25)/MAX(G$5:G$181),"0")</f>
        <v>27</v>
      </c>
      <c r="N25" s="24">
        <f>IF(I25&lt;&gt;"",IF(I25=0,0,(10*I25)/MAX(I$5:I$181)),"0")</f>
        <v>10</v>
      </c>
      <c r="O25" s="24">
        <f>IF(L25&lt;&gt;"",60/(MAX(L$5:L$181)-SMALL(L$5:L$181,COUNTIF(L$5:L$181,"&lt;=0")+1))*(MAX(L$5:L$181)-L25),"0")</f>
        <v>52.258064516129032</v>
      </c>
      <c r="P25" s="24">
        <f>M25+N25+O25</f>
        <v>89.258064516129025</v>
      </c>
      <c r="Q25" s="17"/>
      <c r="R25" s="24"/>
      <c r="S25" s="41"/>
      <c r="T25" s="41"/>
    </row>
    <row r="26" spans="1:20" ht="31.5" x14ac:dyDescent="0.25">
      <c r="A26" s="1">
        <v>22</v>
      </c>
      <c r="B26" s="52" t="s">
        <v>178</v>
      </c>
      <c r="C26" s="53"/>
      <c r="D26" s="54" t="s">
        <v>139</v>
      </c>
      <c r="E26" s="85">
        <v>8</v>
      </c>
      <c r="F26" s="52" t="s">
        <v>140</v>
      </c>
      <c r="G26" s="85">
        <v>26</v>
      </c>
      <c r="H26" s="41"/>
      <c r="I26" s="85">
        <v>9.1999999999999993</v>
      </c>
      <c r="J26" s="41"/>
      <c r="K26" s="85">
        <v>0.35</v>
      </c>
      <c r="L26" s="41">
        <f>IF(K26&lt;&gt;"",INT(K26)*60+(K26-INT(K26))*100,"")</f>
        <v>35</v>
      </c>
      <c r="M26" s="24">
        <f>IF(G26&lt;&gt;"",(30*G26)/MAX(G$5:G$181),"0")</f>
        <v>26</v>
      </c>
      <c r="N26" s="24">
        <f>IF(I26&lt;&gt;"",IF(I26=0,0,(10*I26)/MAX(I$5:I$181)),"0")</f>
        <v>9.1999999999999993</v>
      </c>
      <c r="O26" s="24">
        <f>IF(L26&lt;&gt;"",60/(MAX(L$5:L$181)-SMALL(L$5:L$181,COUNTIF(L$5:L$181,"&lt;=0")+1))*(MAX(L$5:L$181)-L26),"0")</f>
        <v>53.806451612903224</v>
      </c>
      <c r="P26" s="24">
        <f>M26+N26+O26</f>
        <v>89.00645161290322</v>
      </c>
      <c r="Q26" s="17"/>
      <c r="R26" s="24"/>
      <c r="S26" s="41"/>
      <c r="T26" s="41"/>
    </row>
    <row r="27" spans="1:20" ht="31.5" x14ac:dyDescent="0.25">
      <c r="A27" s="1">
        <v>23</v>
      </c>
      <c r="B27" s="65" t="s">
        <v>1119</v>
      </c>
      <c r="C27" s="43"/>
      <c r="D27" s="83" t="s">
        <v>1043</v>
      </c>
      <c r="E27" s="67">
        <v>8</v>
      </c>
      <c r="F27" s="65" t="s">
        <v>1063</v>
      </c>
      <c r="G27" s="85">
        <v>25</v>
      </c>
      <c r="H27" s="41"/>
      <c r="I27" s="85">
        <v>10</v>
      </c>
      <c r="J27" s="41"/>
      <c r="K27" s="85">
        <v>0.35</v>
      </c>
      <c r="L27" s="41">
        <f>IF(K27&lt;&gt;"",INT(K27)*60+(K27-INT(K27))*100,"")</f>
        <v>35</v>
      </c>
      <c r="M27" s="24">
        <f>IF(G27&lt;&gt;"",(30*G27)/MAX(G$5:G$181),"0")</f>
        <v>25</v>
      </c>
      <c r="N27" s="24">
        <f>IF(I27&lt;&gt;"",IF(I27=0,0,(10*I27)/MAX(I$5:I$181)),"0")</f>
        <v>10</v>
      </c>
      <c r="O27" s="24">
        <f>IF(L27&lt;&gt;"",60/(MAX(L$5:L$181)-SMALL(L$5:L$181,COUNTIF(L$5:L$181,"&lt;=0")+1))*(MAX(L$5:L$181)-L27),"0")</f>
        <v>53.806451612903224</v>
      </c>
      <c r="P27" s="24">
        <f>M27+N27+O27</f>
        <v>88.806451612903231</v>
      </c>
      <c r="Q27" s="17"/>
      <c r="R27" s="24"/>
      <c r="S27" s="41"/>
      <c r="T27" s="41"/>
    </row>
    <row r="28" spans="1:20" ht="40.5" customHeight="1" x14ac:dyDescent="0.25">
      <c r="A28" s="1">
        <v>24</v>
      </c>
      <c r="B28" s="52" t="s">
        <v>1240</v>
      </c>
      <c r="C28" s="71"/>
      <c r="D28" s="54" t="s">
        <v>1217</v>
      </c>
      <c r="E28" s="85">
        <v>7</v>
      </c>
      <c r="F28" s="52" t="s">
        <v>1220</v>
      </c>
      <c r="G28" s="46">
        <v>27</v>
      </c>
      <c r="H28" s="41"/>
      <c r="I28" s="46">
        <v>8</v>
      </c>
      <c r="J28" s="41"/>
      <c r="K28" s="46">
        <v>0.35</v>
      </c>
      <c r="L28" s="41">
        <f>IF(K28&lt;&gt;"",INT(K28)*60+(K28-INT(K28))*100,"")</f>
        <v>35</v>
      </c>
      <c r="M28" s="24">
        <f>IF(G28&lt;&gt;"",(30*G28)/MAX(G$5:G$181),"0")</f>
        <v>27</v>
      </c>
      <c r="N28" s="24">
        <f>IF(I28&lt;&gt;"",IF(I28=0,0,(10*I28)/MAX(I$5:I$181)),"0")</f>
        <v>8</v>
      </c>
      <c r="O28" s="24">
        <f>IF(L28&lt;&gt;"",60/(MAX(L$5:L$181)-SMALL(L$5:L$181,COUNTIF(L$5:L$181,"&lt;=0")+1))*(MAX(L$5:L$181)-L28),"0")</f>
        <v>53.806451612903224</v>
      </c>
      <c r="P28" s="24">
        <f>M28+N28+O28</f>
        <v>88.806451612903231</v>
      </c>
      <c r="Q28" s="17"/>
      <c r="R28" s="24"/>
      <c r="S28" s="41"/>
      <c r="T28" s="41"/>
    </row>
    <row r="29" spans="1:20" ht="31.5" x14ac:dyDescent="0.25">
      <c r="A29" s="1">
        <v>25</v>
      </c>
      <c r="B29" s="52" t="s">
        <v>163</v>
      </c>
      <c r="C29" s="60"/>
      <c r="D29" s="54" t="s">
        <v>139</v>
      </c>
      <c r="E29" s="85">
        <v>7</v>
      </c>
      <c r="F29" s="52" t="s">
        <v>151</v>
      </c>
      <c r="G29" s="85">
        <v>29</v>
      </c>
      <c r="H29" s="41"/>
      <c r="I29" s="85">
        <v>9.4</v>
      </c>
      <c r="J29" s="41"/>
      <c r="K29" s="85">
        <v>0.44</v>
      </c>
      <c r="L29" s="41">
        <f>IF(K29&lt;&gt;"",INT(K29)*60+(K29-INT(K29))*100,"")</f>
        <v>44</v>
      </c>
      <c r="M29" s="24">
        <f>IF(G29&lt;&gt;"",(30*G29)/MAX(G$5:G$181),"0")</f>
        <v>29</v>
      </c>
      <c r="N29" s="24">
        <f>IF(I29&lt;&gt;"",IF(I29=0,0,(10*I29)/MAX(I$5:I$181)),"0")</f>
        <v>9.4</v>
      </c>
      <c r="O29" s="24">
        <f>IF(L29&lt;&gt;"",60/(MAX(L$5:L$181)-SMALL(L$5:L$181,COUNTIF(L$5:L$181,"&lt;=0")+1))*(MAX(L$5:L$181)-L29),"0")</f>
        <v>50.322580645161288</v>
      </c>
      <c r="P29" s="24">
        <f>M29+N29+O29</f>
        <v>88.722580645161287</v>
      </c>
      <c r="Q29" s="17"/>
      <c r="R29" s="24"/>
      <c r="S29" s="41"/>
      <c r="T29" s="41"/>
    </row>
    <row r="30" spans="1:20" ht="31.5" x14ac:dyDescent="0.25">
      <c r="A30" s="1">
        <v>26</v>
      </c>
      <c r="B30" s="50" t="s">
        <v>310</v>
      </c>
      <c r="C30" s="45"/>
      <c r="D30" s="52" t="s">
        <v>305</v>
      </c>
      <c r="E30" s="85">
        <v>8</v>
      </c>
      <c r="F30" s="52" t="s">
        <v>312</v>
      </c>
      <c r="G30" s="85">
        <v>29</v>
      </c>
      <c r="H30" s="41"/>
      <c r="I30" s="85">
        <v>8</v>
      </c>
      <c r="J30" s="41"/>
      <c r="K30" s="41">
        <v>0.41</v>
      </c>
      <c r="L30" s="41">
        <f>IF(K30&lt;&gt;"",INT(K30)*60+(K30-INT(K30))*100,"")</f>
        <v>41</v>
      </c>
      <c r="M30" s="24">
        <f>IF(G30&lt;&gt;"",(30*G30)/MAX(G$5:G$181),"0")</f>
        <v>29</v>
      </c>
      <c r="N30" s="24">
        <f>IF(I30&lt;&gt;"",IF(I30=0,0,(10*I30)/MAX(I$5:I$181)),"0")</f>
        <v>8</v>
      </c>
      <c r="O30" s="24">
        <f>IF(L30&lt;&gt;"",60/(MAX(L$5:L$181)-SMALL(L$5:L$181,COUNTIF(L$5:L$181,"&lt;=0")+1))*(MAX(L$5:L$181)-L30),"0")</f>
        <v>51.483870967741936</v>
      </c>
      <c r="P30" s="24">
        <f>M30+N30+O30</f>
        <v>88.483870967741936</v>
      </c>
      <c r="Q30" s="17"/>
      <c r="R30" s="24"/>
      <c r="S30" s="41"/>
      <c r="T30" s="41"/>
    </row>
    <row r="31" spans="1:20" ht="31.5" x14ac:dyDescent="0.25">
      <c r="A31" s="1">
        <v>27</v>
      </c>
      <c r="B31" s="52" t="s">
        <v>1239</v>
      </c>
      <c r="C31" s="71"/>
      <c r="D31" s="52" t="s">
        <v>1217</v>
      </c>
      <c r="E31" s="85">
        <v>7</v>
      </c>
      <c r="F31" s="52" t="s">
        <v>1220</v>
      </c>
      <c r="G31" s="46">
        <v>29</v>
      </c>
      <c r="H31" s="41"/>
      <c r="I31" s="46">
        <v>9.5</v>
      </c>
      <c r="J31" s="41"/>
      <c r="K31" s="46">
        <v>0.45</v>
      </c>
      <c r="L31" s="41">
        <f>IF(K31&lt;&gt;"",INT(K31)*60+(K31-INT(K31))*100,"")</f>
        <v>45</v>
      </c>
      <c r="M31" s="24">
        <f>IF(G31&lt;&gt;"",(30*G31)/MAX(G$5:G$181),"0")</f>
        <v>29</v>
      </c>
      <c r="N31" s="24">
        <f>IF(I31&lt;&gt;"",IF(I31=0,0,(10*I31)/MAX(I$5:I$181)),"0")</f>
        <v>9.5</v>
      </c>
      <c r="O31" s="24">
        <f>IF(L31&lt;&gt;"",60/(MAX(L$5:L$181)-SMALL(L$5:L$181,COUNTIF(L$5:L$181,"&lt;=0")+1))*(MAX(L$5:L$181)-L31),"0")</f>
        <v>49.935483870967744</v>
      </c>
      <c r="P31" s="24">
        <f>M31+N31+O31</f>
        <v>88.435483870967744</v>
      </c>
      <c r="Q31" s="17"/>
      <c r="R31" s="24"/>
      <c r="S31" s="41"/>
      <c r="T31" s="41"/>
    </row>
    <row r="32" spans="1:20" ht="31.5" x14ac:dyDescent="0.25">
      <c r="A32" s="1">
        <v>28</v>
      </c>
      <c r="B32" s="52" t="s">
        <v>18</v>
      </c>
      <c r="C32" s="56"/>
      <c r="D32" s="52" t="s">
        <v>139</v>
      </c>
      <c r="E32" s="85">
        <v>8</v>
      </c>
      <c r="F32" s="52" t="s">
        <v>140</v>
      </c>
      <c r="G32" s="85">
        <v>25</v>
      </c>
      <c r="H32" s="41"/>
      <c r="I32" s="85">
        <v>10</v>
      </c>
      <c r="J32" s="41"/>
      <c r="K32" s="85">
        <v>0.37</v>
      </c>
      <c r="L32" s="41">
        <f>IF(K32&lt;&gt;"",INT(K32)*60+(K32-INT(K32))*100,"")</f>
        <v>37</v>
      </c>
      <c r="M32" s="24">
        <f>IF(G32&lt;&gt;"",(30*G32)/MAX(G$5:G$181),"0")</f>
        <v>25</v>
      </c>
      <c r="N32" s="24">
        <f>IF(I32&lt;&gt;"",IF(I32=0,0,(10*I32)/MAX(I$5:I$181)),"0")</f>
        <v>10</v>
      </c>
      <c r="O32" s="24">
        <f>IF(L32&lt;&gt;"",60/(MAX(L$5:L$181)-SMALL(L$5:L$181,COUNTIF(L$5:L$181,"&lt;=0")+1))*(MAX(L$5:L$181)-L32),"0")</f>
        <v>53.032258064516128</v>
      </c>
      <c r="P32" s="24">
        <f>M32+N32+O32</f>
        <v>88.032258064516128</v>
      </c>
      <c r="Q32" s="17"/>
      <c r="R32" s="24"/>
      <c r="S32" s="41"/>
      <c r="T32" s="41"/>
    </row>
    <row r="33" spans="1:20" ht="32.25" customHeight="1" x14ac:dyDescent="0.25">
      <c r="A33" s="1">
        <v>29</v>
      </c>
      <c r="B33" s="50" t="s">
        <v>21</v>
      </c>
      <c r="C33" s="45"/>
      <c r="D33" s="52" t="s">
        <v>305</v>
      </c>
      <c r="E33" s="85">
        <v>8</v>
      </c>
      <c r="F33" s="52" t="s">
        <v>312</v>
      </c>
      <c r="G33" s="85">
        <v>29</v>
      </c>
      <c r="H33" s="41"/>
      <c r="I33" s="85">
        <v>8</v>
      </c>
      <c r="J33" s="41"/>
      <c r="K33" s="41">
        <v>0.43</v>
      </c>
      <c r="L33" s="41">
        <f>IF(K33&lt;&gt;"",INT(K33)*60+(K33-INT(K33))*100,"")</f>
        <v>43</v>
      </c>
      <c r="M33" s="24">
        <f>IF(G33&lt;&gt;"",(30*G33)/MAX(G$5:G$181),"0")</f>
        <v>29</v>
      </c>
      <c r="N33" s="24">
        <f>IF(I33&lt;&gt;"",IF(I33=0,0,(10*I33)/MAX(I$5:I$181)),"0")</f>
        <v>8</v>
      </c>
      <c r="O33" s="24">
        <f>IF(L33&lt;&gt;"",60/(MAX(L$5:L$181)-SMALL(L$5:L$181,COUNTIF(L$5:L$181,"&lt;=0")+1))*(MAX(L$5:L$181)-L33),"0")</f>
        <v>50.70967741935484</v>
      </c>
      <c r="P33" s="24">
        <f>M33+N33+O33</f>
        <v>87.709677419354847</v>
      </c>
      <c r="Q33" s="17"/>
      <c r="R33" s="24"/>
      <c r="S33" s="41"/>
      <c r="T33" s="41"/>
    </row>
    <row r="34" spans="1:20" ht="31.5" x14ac:dyDescent="0.25">
      <c r="A34" s="1">
        <v>30</v>
      </c>
      <c r="B34" s="50" t="s">
        <v>309</v>
      </c>
      <c r="C34" s="45"/>
      <c r="D34" s="52" t="s">
        <v>305</v>
      </c>
      <c r="E34" s="85">
        <v>8</v>
      </c>
      <c r="F34" s="52" t="s">
        <v>312</v>
      </c>
      <c r="G34" s="85">
        <v>28</v>
      </c>
      <c r="H34" s="41"/>
      <c r="I34" s="85">
        <v>8</v>
      </c>
      <c r="J34" s="41"/>
      <c r="K34" s="41">
        <v>0.41</v>
      </c>
      <c r="L34" s="41">
        <f>IF(K34&lt;&gt;"",INT(K34)*60+(K34-INT(K34))*100,"")</f>
        <v>41</v>
      </c>
      <c r="M34" s="24">
        <f>IF(G34&lt;&gt;"",(30*G34)/MAX(G$5:G$181),"0")</f>
        <v>28</v>
      </c>
      <c r="N34" s="24">
        <f>IF(I34&lt;&gt;"",IF(I34=0,0,(10*I34)/MAX(I$5:I$181)),"0")</f>
        <v>8</v>
      </c>
      <c r="O34" s="24">
        <f>IF(L34&lt;&gt;"",60/(MAX(L$5:L$181)-SMALL(L$5:L$181,COUNTIF(L$5:L$181,"&lt;=0")+1))*(MAX(L$5:L$181)-L34),"0")</f>
        <v>51.483870967741936</v>
      </c>
      <c r="P34" s="24">
        <f>M34+N34+O34</f>
        <v>87.483870967741936</v>
      </c>
      <c r="Q34" s="17"/>
      <c r="R34" s="24"/>
      <c r="S34" s="41"/>
      <c r="T34" s="41"/>
    </row>
    <row r="35" spans="1:20" ht="36.75" customHeight="1" x14ac:dyDescent="0.25">
      <c r="A35" s="1">
        <v>31</v>
      </c>
      <c r="B35" s="57" t="s">
        <v>43</v>
      </c>
      <c r="C35" s="45"/>
      <c r="D35" s="52" t="s">
        <v>41</v>
      </c>
      <c r="E35" s="85">
        <v>7</v>
      </c>
      <c r="F35" s="52" t="s">
        <v>42</v>
      </c>
      <c r="G35" s="41">
        <v>23</v>
      </c>
      <c r="H35" s="41"/>
      <c r="I35" s="41">
        <v>9.8000000000000007</v>
      </c>
      <c r="J35" s="41"/>
      <c r="K35" s="41">
        <v>0.33</v>
      </c>
      <c r="L35" s="41">
        <f>IF(K35&lt;&gt;"",INT(K35)*60+(K35-INT(K35))*100,"")</f>
        <v>33</v>
      </c>
      <c r="M35" s="24">
        <f>IF(G35&lt;&gt;"",(30*G35)/MAX(G$5:G$181),"0")</f>
        <v>23</v>
      </c>
      <c r="N35" s="24">
        <f>IF(I35&lt;&gt;"",IF(I35=0,0,(10*I35)/MAX(I$5:I$181)),"0")</f>
        <v>9.8000000000000007</v>
      </c>
      <c r="O35" s="24">
        <f>IF(L35&lt;&gt;"",60/(MAX(L$5:L$181)-SMALL(L$5:L$181,COUNTIF(L$5:L$181,"&lt;=0")+1))*(MAX(L$5:L$181)-L35),"0")</f>
        <v>54.58064516129032</v>
      </c>
      <c r="P35" s="24">
        <f>M35+N35+O35</f>
        <v>87.380645161290317</v>
      </c>
      <c r="Q35" s="17"/>
      <c r="R35" s="24"/>
      <c r="S35" s="41"/>
      <c r="T35" s="41"/>
    </row>
    <row r="36" spans="1:20" ht="31.5" x14ac:dyDescent="0.25">
      <c r="A36" s="1">
        <v>32</v>
      </c>
      <c r="B36" s="52" t="s">
        <v>704</v>
      </c>
      <c r="C36" s="45"/>
      <c r="D36" s="52" t="s">
        <v>671</v>
      </c>
      <c r="E36" s="85">
        <v>7</v>
      </c>
      <c r="F36" s="52" t="s">
        <v>699</v>
      </c>
      <c r="G36" s="85">
        <v>20</v>
      </c>
      <c r="H36" s="41"/>
      <c r="I36" s="85">
        <v>0</v>
      </c>
      <c r="J36" s="41"/>
      <c r="K36" s="85">
        <v>0</v>
      </c>
      <c r="L36" s="41">
        <f>IF(K36&lt;&gt;"",INT(K36)*60+(K36-INT(K36))*100,"")</f>
        <v>0</v>
      </c>
      <c r="M36" s="24">
        <f>IF(G36&lt;&gt;"",(30*G36)/MAX(G$5:G$181),"0")</f>
        <v>20</v>
      </c>
      <c r="N36" s="24">
        <f>IF(I36&lt;&gt;"",IF(I36=0,0,(10*I36)/MAX(I$5:I$181)),"0")</f>
        <v>0</v>
      </c>
      <c r="O36" s="24">
        <f>IF(L36&lt;&gt;"",60/(MAX(L$5:L$181)-SMALL(L$5:L$181,COUNTIF(L$5:L$181,"&lt;=0")+1))*(MAX(L$5:L$181)-L36),"0")</f>
        <v>67.354838709677423</v>
      </c>
      <c r="P36" s="24">
        <f>M36+N36+O36</f>
        <v>87.354838709677423</v>
      </c>
      <c r="Q36" s="17"/>
      <c r="R36" s="24"/>
      <c r="S36" s="41"/>
      <c r="T36" s="41"/>
    </row>
    <row r="37" spans="1:20" ht="31.5" x14ac:dyDescent="0.25">
      <c r="A37" s="1">
        <v>33</v>
      </c>
      <c r="B37" s="52" t="s">
        <v>1244</v>
      </c>
      <c r="C37" s="71"/>
      <c r="D37" s="52" t="s">
        <v>1217</v>
      </c>
      <c r="E37" s="85">
        <v>7</v>
      </c>
      <c r="F37" s="52" t="s">
        <v>1220</v>
      </c>
      <c r="G37" s="46">
        <v>25</v>
      </c>
      <c r="H37" s="41"/>
      <c r="I37" s="46">
        <v>9</v>
      </c>
      <c r="J37" s="41"/>
      <c r="K37" s="46">
        <v>0.37</v>
      </c>
      <c r="L37" s="41">
        <f>IF(K37&lt;&gt;"",INT(K37)*60+(K37-INT(K37))*100,"")</f>
        <v>37</v>
      </c>
      <c r="M37" s="24">
        <f>IF(G37&lt;&gt;"",(30*G37)/MAX(G$5:G$181),"0")</f>
        <v>25</v>
      </c>
      <c r="N37" s="24">
        <f>IF(I37&lt;&gt;"",IF(I37=0,0,(10*I37)/MAX(I$5:I$181)),"0")</f>
        <v>9</v>
      </c>
      <c r="O37" s="24">
        <f>IF(L37&lt;&gt;"",60/(MAX(L$5:L$181)-SMALL(L$5:L$181,COUNTIF(L$5:L$181,"&lt;=0")+1))*(MAX(L$5:L$181)-L37),"0")</f>
        <v>53.032258064516128</v>
      </c>
      <c r="P37" s="24">
        <f>M37+N37+O37</f>
        <v>87.032258064516128</v>
      </c>
      <c r="Q37" s="17"/>
      <c r="R37" s="24"/>
      <c r="S37" s="41"/>
      <c r="T37" s="41"/>
    </row>
    <row r="38" spans="1:20" ht="31.5" x14ac:dyDescent="0.25">
      <c r="A38" s="1">
        <v>34</v>
      </c>
      <c r="B38" s="57" t="s">
        <v>721</v>
      </c>
      <c r="C38" s="45"/>
      <c r="D38" s="52" t="s">
        <v>671</v>
      </c>
      <c r="E38" s="85">
        <v>8</v>
      </c>
      <c r="F38" s="52" t="s">
        <v>679</v>
      </c>
      <c r="G38" s="85">
        <v>26</v>
      </c>
      <c r="H38" s="41"/>
      <c r="I38" s="85">
        <v>9.5</v>
      </c>
      <c r="J38" s="41"/>
      <c r="K38" s="85">
        <v>0.41</v>
      </c>
      <c r="L38" s="41">
        <f>IF(K38&lt;&gt;"",INT(K38)*60+(K38-INT(K38))*100,"")</f>
        <v>41</v>
      </c>
      <c r="M38" s="24">
        <f>IF(G38&lt;&gt;"",(30*G38)/MAX(G$5:G$181),"0")</f>
        <v>26</v>
      </c>
      <c r="N38" s="24">
        <f>IF(I38&lt;&gt;"",IF(I38=0,0,(10*I38)/MAX(I$5:I$181)),"0")</f>
        <v>9.5</v>
      </c>
      <c r="O38" s="24">
        <f>IF(L38&lt;&gt;"",60/(MAX(L$5:L$181)-SMALL(L$5:L$181,COUNTIF(L$5:L$181,"&lt;=0")+1))*(MAX(L$5:L$181)-L38),"0")</f>
        <v>51.483870967741936</v>
      </c>
      <c r="P38" s="24">
        <f>M38+N38+O38</f>
        <v>86.983870967741936</v>
      </c>
      <c r="Q38" s="17"/>
      <c r="R38" s="24"/>
      <c r="S38" s="41"/>
      <c r="T38" s="41"/>
    </row>
    <row r="39" spans="1:20" ht="31.5" x14ac:dyDescent="0.25">
      <c r="A39" s="1">
        <v>35</v>
      </c>
      <c r="B39" s="50" t="s">
        <v>512</v>
      </c>
      <c r="C39" s="48"/>
      <c r="D39" s="52" t="s">
        <v>473</v>
      </c>
      <c r="E39" s="85">
        <v>7</v>
      </c>
      <c r="F39" s="52" t="s">
        <v>479</v>
      </c>
      <c r="G39" s="85">
        <v>25</v>
      </c>
      <c r="H39" s="41"/>
      <c r="I39" s="85">
        <v>9.9</v>
      </c>
      <c r="J39" s="41"/>
      <c r="K39" s="85">
        <v>0.4</v>
      </c>
      <c r="L39" s="41">
        <f>IF(K39&lt;&gt;"",INT(K39)*60+(K39-INT(K39))*100,"")</f>
        <v>40</v>
      </c>
      <c r="M39" s="24">
        <f>IF(G39&lt;&gt;"",(30*G39)/MAX(G$5:G$181),"0")</f>
        <v>25</v>
      </c>
      <c r="N39" s="24">
        <f>IF(I39&lt;&gt;"",IF(I39=0,0,(10*I39)/MAX(I$5:I$181)),"0")</f>
        <v>9.9</v>
      </c>
      <c r="O39" s="24">
        <f>IF(L39&lt;&gt;"",60/(MAX(L$5:L$181)-SMALL(L$5:L$181,COUNTIF(L$5:L$181,"&lt;=0")+1))*(MAX(L$5:L$181)-L39),"0")</f>
        <v>51.87096774193548</v>
      </c>
      <c r="P39" s="24">
        <f>M39+N39+O39</f>
        <v>86.770967741935479</v>
      </c>
      <c r="Q39" s="17"/>
      <c r="R39" s="24"/>
      <c r="S39" s="41"/>
      <c r="T39" s="41"/>
    </row>
    <row r="40" spans="1:20" ht="47.25" x14ac:dyDescent="0.25">
      <c r="A40" s="1">
        <v>36</v>
      </c>
      <c r="B40" s="52" t="s">
        <v>951</v>
      </c>
      <c r="C40" s="45"/>
      <c r="D40" s="52" t="s">
        <v>944</v>
      </c>
      <c r="E40" s="85">
        <v>7</v>
      </c>
      <c r="F40" s="52" t="s">
        <v>945</v>
      </c>
      <c r="G40" s="85">
        <v>18</v>
      </c>
      <c r="H40" s="41"/>
      <c r="I40" s="85">
        <v>9</v>
      </c>
      <c r="J40" s="41"/>
      <c r="K40" s="107">
        <v>0.2</v>
      </c>
      <c r="L40" s="41">
        <f>IF(K40&lt;&gt;"",INT(K40)*60+(K40-INT(K40))*100,"")</f>
        <v>20</v>
      </c>
      <c r="M40" s="24">
        <f>IF(G40&lt;&gt;"",(30*G40)/MAX(G$5:G$181),"0")</f>
        <v>18</v>
      </c>
      <c r="N40" s="24">
        <f>IF(I40&lt;&gt;"",IF(I40=0,0,(10*I40)/MAX(I$5:I$181)),"0")</f>
        <v>9</v>
      </c>
      <c r="O40" s="24">
        <f>IF(L40&lt;&gt;"",60/(MAX(L$5:L$181)-SMALL(L$5:L$181,COUNTIF(L$5:L$181,"&lt;=0")+1))*(MAX(L$5:L$181)-L40),"0")</f>
        <v>59.612903225806448</v>
      </c>
      <c r="P40" s="24">
        <f>M40+N40+O40</f>
        <v>86.612903225806448</v>
      </c>
      <c r="Q40" s="17"/>
      <c r="R40" s="24"/>
      <c r="S40" s="41"/>
      <c r="T40" s="41"/>
    </row>
    <row r="41" spans="1:20" ht="31.5" x14ac:dyDescent="0.25">
      <c r="A41" s="1">
        <v>37</v>
      </c>
      <c r="B41" s="52" t="s">
        <v>633</v>
      </c>
      <c r="C41" s="45"/>
      <c r="D41" s="52" t="s">
        <v>616</v>
      </c>
      <c r="E41" s="85">
        <v>8</v>
      </c>
      <c r="F41" s="52" t="s">
        <v>617</v>
      </c>
      <c r="G41" s="85">
        <v>21</v>
      </c>
      <c r="H41" s="41"/>
      <c r="I41" s="85">
        <v>8</v>
      </c>
      <c r="J41" s="41"/>
      <c r="K41" s="85">
        <v>0.26</v>
      </c>
      <c r="L41" s="41">
        <f>IF(K41&lt;&gt;"",INT(K41)*60+(K41-INT(K41))*100,"")</f>
        <v>26</v>
      </c>
      <c r="M41" s="24">
        <f>IF(G41&lt;&gt;"",(30*G41)/MAX(G$5:G$181),"0")</f>
        <v>21</v>
      </c>
      <c r="N41" s="24">
        <f>IF(I41&lt;&gt;"",IF(I41=0,0,(10*I41)/MAX(I$5:I$181)),"0")</f>
        <v>8</v>
      </c>
      <c r="O41" s="24">
        <f>IF(L41&lt;&gt;"",60/(MAX(L$5:L$181)-SMALL(L$5:L$181,COUNTIF(L$5:L$181,"&lt;=0")+1))*(MAX(L$5:L$181)-L41),"0")</f>
        <v>57.29032258064516</v>
      </c>
      <c r="P41" s="24">
        <f>M41+N41+O41</f>
        <v>86.290322580645153</v>
      </c>
      <c r="Q41" s="17"/>
      <c r="R41" s="24"/>
      <c r="S41" s="41"/>
      <c r="T41" s="41"/>
    </row>
    <row r="42" spans="1:20" ht="31.5" x14ac:dyDescent="0.25">
      <c r="A42" s="1">
        <v>38</v>
      </c>
      <c r="B42" s="65" t="s">
        <v>1124</v>
      </c>
      <c r="C42" s="43"/>
      <c r="D42" s="65" t="s">
        <v>1043</v>
      </c>
      <c r="E42" s="67">
        <v>8</v>
      </c>
      <c r="F42" s="65" t="s">
        <v>1071</v>
      </c>
      <c r="G42" s="85">
        <v>22</v>
      </c>
      <c r="H42" s="41"/>
      <c r="I42" s="85">
        <v>10</v>
      </c>
      <c r="J42" s="41"/>
      <c r="K42" s="85">
        <v>0.34</v>
      </c>
      <c r="L42" s="41">
        <f>IF(K42&lt;&gt;"",INT(K42)*60+(K42-INT(K42))*100,"")</f>
        <v>34</v>
      </c>
      <c r="M42" s="24">
        <f>IF(G42&lt;&gt;"",(30*G42)/MAX(G$5:G$181),"0")</f>
        <v>22</v>
      </c>
      <c r="N42" s="24">
        <f>IF(I42&lt;&gt;"",IF(I42=0,0,(10*I42)/MAX(I$5:I$181)),"0")</f>
        <v>10</v>
      </c>
      <c r="O42" s="24">
        <f>IF(L42&lt;&gt;"",60/(MAX(L$5:L$181)-SMALL(L$5:L$181,COUNTIF(L$5:L$181,"&lt;=0")+1))*(MAX(L$5:L$181)-L42),"0")</f>
        <v>54.193548387096776</v>
      </c>
      <c r="P42" s="24">
        <f>M42+N42+O42</f>
        <v>86.193548387096769</v>
      </c>
      <c r="Q42" s="17"/>
      <c r="R42" s="24"/>
      <c r="S42" s="41"/>
      <c r="T42" s="41"/>
    </row>
    <row r="43" spans="1:20" ht="47.25" x14ac:dyDescent="0.25">
      <c r="A43" s="1">
        <v>39</v>
      </c>
      <c r="B43" s="52" t="s">
        <v>1305</v>
      </c>
      <c r="C43" s="45"/>
      <c r="D43" s="52" t="s">
        <v>1296</v>
      </c>
      <c r="E43" s="85">
        <v>7</v>
      </c>
      <c r="F43" s="52" t="s">
        <v>1293</v>
      </c>
      <c r="G43" s="85">
        <v>23</v>
      </c>
      <c r="H43" s="41"/>
      <c r="I43" s="85">
        <v>9</v>
      </c>
      <c r="J43" s="41"/>
      <c r="K43" s="85">
        <v>0.34</v>
      </c>
      <c r="L43" s="41">
        <f>IF(K43&lt;&gt;"",INT(K43)*60+(K43-INT(K43))*100,"")</f>
        <v>34</v>
      </c>
      <c r="M43" s="24">
        <f>IF(G43&lt;&gt;"",(30*G43)/MAX(G$5:G$181),"0")</f>
        <v>23</v>
      </c>
      <c r="N43" s="24">
        <f>IF(I43&lt;&gt;"",IF(I43=0,0,(10*I43)/MAX(I$5:I$181)),"0")</f>
        <v>9</v>
      </c>
      <c r="O43" s="24">
        <f>IF(L43&lt;&gt;"",60/(MAX(L$5:L$181)-SMALL(L$5:L$181,COUNTIF(L$5:L$181,"&lt;=0")+1))*(MAX(L$5:L$181)-L43),"0")</f>
        <v>54.193548387096776</v>
      </c>
      <c r="P43" s="24">
        <f>M43+N43+O43</f>
        <v>86.193548387096769</v>
      </c>
      <c r="Q43" s="17"/>
      <c r="R43" s="24"/>
      <c r="S43" s="41"/>
      <c r="T43" s="41"/>
    </row>
    <row r="44" spans="1:20" ht="47.25" x14ac:dyDescent="0.25">
      <c r="A44" s="1">
        <v>40</v>
      </c>
      <c r="B44" s="50" t="s">
        <v>1306</v>
      </c>
      <c r="C44" s="48"/>
      <c r="D44" s="50" t="s">
        <v>1296</v>
      </c>
      <c r="E44" s="85">
        <v>7</v>
      </c>
      <c r="F44" s="50" t="s">
        <v>1293</v>
      </c>
      <c r="G44" s="85">
        <v>23</v>
      </c>
      <c r="H44" s="41"/>
      <c r="I44" s="85">
        <v>8</v>
      </c>
      <c r="J44" s="41"/>
      <c r="K44" s="85">
        <v>0.32</v>
      </c>
      <c r="L44" s="41">
        <f>IF(K44&lt;&gt;"",INT(K44)*60+(K44-INT(K44))*100,"")</f>
        <v>32</v>
      </c>
      <c r="M44" s="24">
        <f>IF(G44&lt;&gt;"",(30*G44)/MAX(G$5:G$181),"0")</f>
        <v>23</v>
      </c>
      <c r="N44" s="24">
        <f>IF(I44&lt;&gt;"",IF(I44=0,0,(10*I44)/MAX(I$5:I$181)),"0")</f>
        <v>8</v>
      </c>
      <c r="O44" s="24">
        <f>IF(L44&lt;&gt;"",60/(MAX(L$5:L$181)-SMALL(L$5:L$181,COUNTIF(L$5:L$181,"&lt;=0")+1))*(MAX(L$5:L$181)-L44),"0")</f>
        <v>54.967741935483872</v>
      </c>
      <c r="P44" s="24">
        <f>M44+N44+O44</f>
        <v>85.967741935483872</v>
      </c>
      <c r="Q44" s="17"/>
      <c r="R44" s="24"/>
      <c r="S44" s="41"/>
      <c r="T44" s="41"/>
    </row>
    <row r="45" spans="1:20" ht="31.5" x14ac:dyDescent="0.25">
      <c r="A45" s="1">
        <v>41</v>
      </c>
      <c r="B45" s="50" t="s">
        <v>873</v>
      </c>
      <c r="C45" s="45"/>
      <c r="D45" s="52" t="s">
        <v>861</v>
      </c>
      <c r="E45" s="85">
        <v>8</v>
      </c>
      <c r="F45" s="52" t="s">
        <v>874</v>
      </c>
      <c r="G45" s="85">
        <v>21</v>
      </c>
      <c r="H45" s="41"/>
      <c r="I45" s="41">
        <v>8</v>
      </c>
      <c r="J45" s="41"/>
      <c r="K45" s="41">
        <v>0.27</v>
      </c>
      <c r="L45" s="41">
        <f>IF(K45&lt;&gt;"",INT(K45)*60+(K45-INT(K45))*100,"")</f>
        <v>27</v>
      </c>
      <c r="M45" s="24">
        <f>IF(G45&lt;&gt;"",(30*G45)/MAX(G$5:G$181),"0")</f>
        <v>21</v>
      </c>
      <c r="N45" s="24">
        <f>IF(I45&lt;&gt;"",IF(I45=0,0,(10*I45)/MAX(I$5:I$181)),"0")</f>
        <v>8</v>
      </c>
      <c r="O45" s="24">
        <f>IF(L45&lt;&gt;"",60/(MAX(L$5:L$181)-SMALL(L$5:L$181,COUNTIF(L$5:L$181,"&lt;=0")+1))*(MAX(L$5:L$181)-L45),"0")</f>
        <v>56.903225806451609</v>
      </c>
      <c r="P45" s="24">
        <f>M45+N45+O45</f>
        <v>85.903225806451616</v>
      </c>
      <c r="Q45" s="17"/>
      <c r="R45" s="24"/>
      <c r="S45" s="41"/>
      <c r="T45" s="41"/>
    </row>
    <row r="46" spans="1:20" ht="31.5" x14ac:dyDescent="0.25">
      <c r="A46" s="1">
        <v>42</v>
      </c>
      <c r="B46" s="65" t="s">
        <v>1118</v>
      </c>
      <c r="C46" s="43"/>
      <c r="D46" s="65" t="s">
        <v>1043</v>
      </c>
      <c r="E46" s="67">
        <v>7</v>
      </c>
      <c r="F46" s="65" t="s">
        <v>1113</v>
      </c>
      <c r="G46" s="85">
        <v>20</v>
      </c>
      <c r="H46" s="41"/>
      <c r="I46" s="85">
        <v>10</v>
      </c>
      <c r="J46" s="41"/>
      <c r="K46" s="85">
        <v>0.3</v>
      </c>
      <c r="L46" s="41">
        <f>IF(K46&lt;&gt;"",INT(K46)*60+(K46-INT(K46))*100,"")</f>
        <v>30</v>
      </c>
      <c r="M46" s="24">
        <f>IF(G46&lt;&gt;"",(30*G46)/MAX(G$5:G$181),"0")</f>
        <v>20</v>
      </c>
      <c r="N46" s="24">
        <f>IF(I46&lt;&gt;"",IF(I46=0,0,(10*I46)/MAX(I$5:I$181)),"0")</f>
        <v>10</v>
      </c>
      <c r="O46" s="24">
        <f>IF(L46&lt;&gt;"",60/(MAX(L$5:L$181)-SMALL(L$5:L$181,COUNTIF(L$5:L$181,"&lt;=0")+1))*(MAX(L$5:L$181)-L46),"0")</f>
        <v>55.741935483870968</v>
      </c>
      <c r="P46" s="24">
        <f>M46+N46+O46</f>
        <v>85.741935483870975</v>
      </c>
      <c r="Q46" s="17"/>
      <c r="R46" s="24"/>
      <c r="S46" s="41"/>
      <c r="T46" s="41"/>
    </row>
    <row r="47" spans="1:20" ht="31.5" x14ac:dyDescent="0.25">
      <c r="A47" s="1">
        <v>43</v>
      </c>
      <c r="B47" s="50" t="s">
        <v>311</v>
      </c>
      <c r="C47" s="45"/>
      <c r="D47" s="54" t="s">
        <v>305</v>
      </c>
      <c r="E47" s="85">
        <v>8</v>
      </c>
      <c r="F47" s="52" t="s">
        <v>312</v>
      </c>
      <c r="G47" s="85">
        <v>27</v>
      </c>
      <c r="H47" s="41"/>
      <c r="I47" s="85">
        <v>8</v>
      </c>
      <c r="J47" s="41"/>
      <c r="K47" s="41">
        <v>0.43</v>
      </c>
      <c r="L47" s="41">
        <f>IF(K47&lt;&gt;"",INT(K47)*60+(K47-INT(K47))*100,"")</f>
        <v>43</v>
      </c>
      <c r="M47" s="24">
        <f>IF(G47&lt;&gt;"",(30*G47)/MAX(G$5:G$181),"0")</f>
        <v>27</v>
      </c>
      <c r="N47" s="24">
        <f>IF(I47&lt;&gt;"",IF(I47=0,0,(10*I47)/MAX(I$5:I$181)),"0")</f>
        <v>8</v>
      </c>
      <c r="O47" s="24">
        <f>IF(L47&lt;&gt;"",60/(MAX(L$5:L$181)-SMALL(L$5:L$181,COUNTIF(L$5:L$181,"&lt;=0")+1))*(MAX(L$5:L$181)-L47),"0")</f>
        <v>50.70967741935484</v>
      </c>
      <c r="P47" s="24">
        <f>M47+N47+O47</f>
        <v>85.709677419354847</v>
      </c>
      <c r="Q47" s="17"/>
      <c r="R47" s="24"/>
      <c r="S47" s="41"/>
      <c r="T47" s="41"/>
    </row>
    <row r="48" spans="1:20" ht="31.5" x14ac:dyDescent="0.25">
      <c r="A48" s="1">
        <v>44</v>
      </c>
      <c r="B48" s="52" t="s">
        <v>438</v>
      </c>
      <c r="C48" s="137"/>
      <c r="D48" s="54" t="s">
        <v>408</v>
      </c>
      <c r="E48" s="107">
        <v>7</v>
      </c>
      <c r="F48" s="52" t="s">
        <v>409</v>
      </c>
      <c r="G48" s="41">
        <v>23</v>
      </c>
      <c r="H48" s="41"/>
      <c r="I48" s="41">
        <v>9</v>
      </c>
      <c r="J48" s="41"/>
      <c r="K48" s="41">
        <v>0.36</v>
      </c>
      <c r="L48" s="41">
        <f>IF(K48&lt;&gt;"",INT(K48)*60+(K48-INT(K48))*100,"")</f>
        <v>36</v>
      </c>
      <c r="M48" s="24">
        <f>IF(G48&lt;&gt;"",(30*G48)/MAX(G$5:G$181),"0")</f>
        <v>23</v>
      </c>
      <c r="N48" s="24">
        <f>IF(I48&lt;&gt;"",IF(I48=0,0,(10*I48)/MAX(I$5:I$181)),"0")</f>
        <v>9</v>
      </c>
      <c r="O48" s="24">
        <f>IF(L48&lt;&gt;"",60/(MAX(L$5:L$181)-SMALL(L$5:L$181,COUNTIF(L$5:L$181,"&lt;=0")+1))*(MAX(L$5:L$181)-L48),"0")</f>
        <v>53.419354838709673</v>
      </c>
      <c r="P48" s="24">
        <f>M48+N48+O48</f>
        <v>85.419354838709666</v>
      </c>
      <c r="Q48" s="17"/>
      <c r="R48" s="24"/>
      <c r="S48" s="41"/>
      <c r="T48" s="41"/>
    </row>
    <row r="49" spans="1:20" ht="31.5" x14ac:dyDescent="0.25">
      <c r="A49" s="1">
        <v>45</v>
      </c>
      <c r="B49" s="52" t="s">
        <v>162</v>
      </c>
      <c r="C49" s="56"/>
      <c r="D49" s="54" t="s">
        <v>139</v>
      </c>
      <c r="E49" s="85">
        <v>7</v>
      </c>
      <c r="F49" s="52" t="s">
        <v>161</v>
      </c>
      <c r="G49" s="85">
        <v>27</v>
      </c>
      <c r="H49" s="41"/>
      <c r="I49" s="85">
        <v>9</v>
      </c>
      <c r="J49" s="41"/>
      <c r="K49" s="85">
        <v>0.47</v>
      </c>
      <c r="L49" s="41">
        <f>IF(K49&lt;&gt;"",INT(K49)*60+(K49-INT(K49))*100,"")</f>
        <v>47</v>
      </c>
      <c r="M49" s="24">
        <f>IF(G49&lt;&gt;"",(30*G49)/MAX(G$5:G$181),"0")</f>
        <v>27</v>
      </c>
      <c r="N49" s="24">
        <f>IF(I49&lt;&gt;"",IF(I49=0,0,(10*I49)/MAX(I$5:I$181)),"0")</f>
        <v>9</v>
      </c>
      <c r="O49" s="24">
        <f>IF(L49&lt;&gt;"",60/(MAX(L$5:L$181)-SMALL(L$5:L$181,COUNTIF(L$5:L$181,"&lt;=0")+1))*(MAX(L$5:L$181)-L49),"0")</f>
        <v>49.161290322580641</v>
      </c>
      <c r="P49" s="24">
        <f>M49+N49+O49</f>
        <v>85.161290322580641</v>
      </c>
      <c r="Q49" s="17"/>
      <c r="R49" s="24"/>
      <c r="S49" s="41"/>
      <c r="T49" s="41"/>
    </row>
    <row r="50" spans="1:20" ht="47.25" x14ac:dyDescent="0.25">
      <c r="A50" s="1">
        <v>46</v>
      </c>
      <c r="B50" s="57" t="s">
        <v>1307</v>
      </c>
      <c r="C50" s="45"/>
      <c r="D50" s="54" t="s">
        <v>1288</v>
      </c>
      <c r="E50" s="85">
        <v>8</v>
      </c>
      <c r="F50" s="52" t="s">
        <v>1293</v>
      </c>
      <c r="G50" s="85">
        <v>24</v>
      </c>
      <c r="H50" s="41"/>
      <c r="I50" s="85">
        <v>7</v>
      </c>
      <c r="J50" s="41"/>
      <c r="K50" s="41">
        <v>0.35</v>
      </c>
      <c r="L50" s="41">
        <f>IF(K50&lt;&gt;"",INT(K50)*60+(K50-INT(K50))*100,"")</f>
        <v>35</v>
      </c>
      <c r="M50" s="24">
        <f>IF(G50&lt;&gt;"",(30*G50)/MAX(G$5:G$181),"0")</f>
        <v>24</v>
      </c>
      <c r="N50" s="24">
        <f>IF(I50&lt;&gt;"",IF(I50=0,0,(10*I50)/MAX(I$5:I$181)),"0")</f>
        <v>7</v>
      </c>
      <c r="O50" s="24">
        <f>IF(L50&lt;&gt;"",60/(MAX(L$5:L$181)-SMALL(L$5:L$181,COUNTIF(L$5:L$181,"&lt;=0")+1))*(MAX(L$5:L$181)-L50),"0")</f>
        <v>53.806451612903224</v>
      </c>
      <c r="P50" s="24">
        <f>M50+N50+O50</f>
        <v>84.806451612903231</v>
      </c>
      <c r="Q50" s="17"/>
      <c r="R50" s="24"/>
      <c r="S50" s="41"/>
      <c r="T50" s="41"/>
    </row>
    <row r="51" spans="1:20" ht="31.5" x14ac:dyDescent="0.25">
      <c r="A51" s="1">
        <v>47</v>
      </c>
      <c r="B51" s="57" t="s">
        <v>345</v>
      </c>
      <c r="C51" s="45"/>
      <c r="D51" s="54" t="s">
        <v>338</v>
      </c>
      <c r="E51" s="85">
        <v>7</v>
      </c>
      <c r="F51" s="52" t="s">
        <v>346</v>
      </c>
      <c r="G51" s="85">
        <v>22</v>
      </c>
      <c r="H51" s="41"/>
      <c r="I51" s="41">
        <v>9.5</v>
      </c>
      <c r="J51" s="41"/>
      <c r="K51" s="85">
        <v>0.37</v>
      </c>
      <c r="L51" s="41">
        <f>IF(K51&lt;&gt;"",INT(K51)*60+(K51-INT(K51))*100,"")</f>
        <v>37</v>
      </c>
      <c r="M51" s="24">
        <f>IF(G51&lt;&gt;"",(30*G51)/MAX(G$5:G$181),"0")</f>
        <v>22</v>
      </c>
      <c r="N51" s="24">
        <f>IF(I51&lt;&gt;"",IF(I51=0,0,(10*I51)/MAX(I$5:I$181)),"0")</f>
        <v>9.5</v>
      </c>
      <c r="O51" s="24">
        <f>IF(L51&lt;&gt;"",60/(MAX(L$5:L$181)-SMALL(L$5:L$181,COUNTIF(L$5:L$181,"&lt;=0")+1))*(MAX(L$5:L$181)-L51),"0")</f>
        <v>53.032258064516128</v>
      </c>
      <c r="P51" s="24">
        <f>M51+N51+O51</f>
        <v>84.532258064516128</v>
      </c>
      <c r="Q51" s="17"/>
      <c r="R51" s="24"/>
      <c r="S51" s="41"/>
      <c r="T51" s="39"/>
    </row>
    <row r="52" spans="1:20" ht="31.5" x14ac:dyDescent="0.25">
      <c r="A52" s="1">
        <v>48</v>
      </c>
      <c r="B52" s="57" t="s">
        <v>1342</v>
      </c>
      <c r="C52" s="45"/>
      <c r="D52" s="52" t="s">
        <v>1321</v>
      </c>
      <c r="E52" s="85">
        <v>7</v>
      </c>
      <c r="F52" s="52" t="s">
        <v>1325</v>
      </c>
      <c r="G52" s="85">
        <v>28</v>
      </c>
      <c r="H52" s="41"/>
      <c r="I52" s="85">
        <v>8</v>
      </c>
      <c r="J52" s="41"/>
      <c r="K52" s="85">
        <v>0.49</v>
      </c>
      <c r="L52" s="41">
        <f>IF(K52&lt;&gt;"",INT(K52)*60+(K52-INT(K52))*100,"")</f>
        <v>49</v>
      </c>
      <c r="M52" s="24">
        <f>IF(G52&lt;&gt;"",(30*G52)/MAX(G$5:G$181),"0")</f>
        <v>28</v>
      </c>
      <c r="N52" s="24">
        <f>IF(I52&lt;&gt;"",IF(I52=0,0,(10*I52)/MAX(I$5:I$181)),"0")</f>
        <v>8</v>
      </c>
      <c r="O52" s="24">
        <f>IF(L52&lt;&gt;"",60/(MAX(L$5:L$181)-SMALL(L$5:L$181,COUNTIF(L$5:L$181,"&lt;=0")+1))*(MAX(L$5:L$181)-L52),"0")</f>
        <v>48.387096774193544</v>
      </c>
      <c r="P52" s="24">
        <f>M52+N52+O52</f>
        <v>84.387096774193537</v>
      </c>
      <c r="Q52" s="17"/>
      <c r="R52" s="24"/>
      <c r="S52" s="41"/>
      <c r="T52" s="39"/>
    </row>
    <row r="53" spans="1:20" ht="31.5" x14ac:dyDescent="0.25">
      <c r="A53" s="1">
        <v>49</v>
      </c>
      <c r="B53" s="57" t="s">
        <v>702</v>
      </c>
      <c r="C53" s="45"/>
      <c r="D53" s="52" t="s">
        <v>671</v>
      </c>
      <c r="E53" s="85">
        <v>7</v>
      </c>
      <c r="F53" s="52" t="s">
        <v>699</v>
      </c>
      <c r="G53" s="85">
        <v>24</v>
      </c>
      <c r="H53" s="41"/>
      <c r="I53" s="85">
        <v>10</v>
      </c>
      <c r="J53" s="41"/>
      <c r="K53" s="85">
        <v>0.45</v>
      </c>
      <c r="L53" s="41">
        <f>IF(K53&lt;&gt;"",INT(K53)*60+(K53-INT(K53))*100,"")</f>
        <v>45</v>
      </c>
      <c r="M53" s="24">
        <f>IF(G53&lt;&gt;"",(30*G53)/MAX(G$5:G$181),"0")</f>
        <v>24</v>
      </c>
      <c r="N53" s="24">
        <f>IF(I53&lt;&gt;"",IF(I53=0,0,(10*I53)/MAX(I$5:I$181)),"0")</f>
        <v>10</v>
      </c>
      <c r="O53" s="24">
        <f>IF(L53&lt;&gt;"",60/(MAX(L$5:L$181)-SMALL(L$5:L$181,COUNTIF(L$5:L$181,"&lt;=0")+1))*(MAX(L$5:L$181)-L53),"0")</f>
        <v>49.935483870967744</v>
      </c>
      <c r="P53" s="24">
        <f>M53+N53+O53</f>
        <v>83.935483870967744</v>
      </c>
      <c r="Q53" s="17"/>
      <c r="R53" s="24"/>
      <c r="S53" s="41"/>
      <c r="T53" s="39"/>
    </row>
    <row r="54" spans="1:20" ht="31.5" x14ac:dyDescent="0.25">
      <c r="A54" s="1">
        <v>50</v>
      </c>
      <c r="B54" s="50" t="s">
        <v>1130</v>
      </c>
      <c r="C54" s="85"/>
      <c r="D54" s="145" t="s">
        <v>1043</v>
      </c>
      <c r="E54" s="85">
        <v>8</v>
      </c>
      <c r="F54" s="50" t="s">
        <v>1071</v>
      </c>
      <c r="G54" s="85">
        <v>19</v>
      </c>
      <c r="H54" s="41"/>
      <c r="I54" s="85">
        <v>9.9</v>
      </c>
      <c r="J54" s="41"/>
      <c r="K54" s="85">
        <v>0.32</v>
      </c>
      <c r="L54" s="41">
        <f>IF(K54&lt;&gt;"",INT(K54)*60+(K54-INT(K54))*100,"")</f>
        <v>32</v>
      </c>
      <c r="M54" s="24">
        <f>IF(G54&lt;&gt;"",(30*G54)/MAX(G$5:G$181),"0")</f>
        <v>19</v>
      </c>
      <c r="N54" s="24">
        <f>IF(I54&lt;&gt;"",IF(I54=0,0,(10*I54)/MAX(I$5:I$181)),"0")</f>
        <v>9.9</v>
      </c>
      <c r="O54" s="24">
        <f>IF(L54&lt;&gt;"",60/(MAX(L$5:L$181)-SMALL(L$5:L$181,COUNTIF(L$5:L$181,"&lt;=0")+1))*(MAX(L$5:L$181)-L54),"0")</f>
        <v>54.967741935483872</v>
      </c>
      <c r="P54" s="24">
        <f>M54+N54+O54</f>
        <v>83.867741935483878</v>
      </c>
      <c r="Q54" s="17"/>
      <c r="R54" s="24"/>
      <c r="S54" s="41"/>
      <c r="T54" s="39"/>
    </row>
    <row r="55" spans="1:20" ht="47.25" x14ac:dyDescent="0.25">
      <c r="A55" s="1">
        <v>51</v>
      </c>
      <c r="B55" s="52" t="s">
        <v>950</v>
      </c>
      <c r="C55" s="45"/>
      <c r="D55" s="54" t="s">
        <v>944</v>
      </c>
      <c r="E55" s="85">
        <v>7</v>
      </c>
      <c r="F55" s="52" t="s">
        <v>945</v>
      </c>
      <c r="G55" s="85">
        <v>20</v>
      </c>
      <c r="H55" s="41"/>
      <c r="I55" s="85">
        <v>10</v>
      </c>
      <c r="J55" s="41"/>
      <c r="K55" s="100">
        <v>0.35</v>
      </c>
      <c r="L55" s="41">
        <f>IF(K55&lt;&gt;"",INT(K55)*60+(K55-INT(K55))*100,"")</f>
        <v>35</v>
      </c>
      <c r="M55" s="24">
        <f>IF(G55&lt;&gt;"",(30*G55)/MAX(G$5:G$181),"0")</f>
        <v>20</v>
      </c>
      <c r="N55" s="24">
        <f>IF(I55&lt;&gt;"",IF(I55=0,0,(10*I55)/MAX(I$5:I$181)),"0")</f>
        <v>10</v>
      </c>
      <c r="O55" s="24">
        <f>IF(L55&lt;&gt;"",60/(MAX(L$5:L$181)-SMALL(L$5:L$181,COUNTIF(L$5:L$181,"&lt;=0")+1))*(MAX(L$5:L$181)-L55),"0")</f>
        <v>53.806451612903224</v>
      </c>
      <c r="P55" s="24">
        <f>M55+N55+O55</f>
        <v>83.806451612903231</v>
      </c>
      <c r="Q55" s="17"/>
      <c r="R55" s="24"/>
      <c r="S55" s="41"/>
      <c r="T55" s="39"/>
    </row>
    <row r="56" spans="1:20" ht="31.5" customHeight="1" x14ac:dyDescent="0.25">
      <c r="A56" s="1">
        <v>52</v>
      </c>
      <c r="B56" s="50" t="s">
        <v>1129</v>
      </c>
      <c r="C56" s="85"/>
      <c r="D56" s="145" t="s">
        <v>1043</v>
      </c>
      <c r="E56" s="85">
        <v>8</v>
      </c>
      <c r="F56" s="50" t="s">
        <v>1063</v>
      </c>
      <c r="G56" s="85">
        <v>20</v>
      </c>
      <c r="H56" s="41"/>
      <c r="I56" s="85">
        <v>10</v>
      </c>
      <c r="J56" s="41"/>
      <c r="K56" s="85">
        <v>0.35</v>
      </c>
      <c r="L56" s="41">
        <f>IF(K56&lt;&gt;"",INT(K56)*60+(K56-INT(K56))*100,"")</f>
        <v>35</v>
      </c>
      <c r="M56" s="24">
        <f>IF(G56&lt;&gt;"",(30*G56)/MAX(G$5:G$181),"0")</f>
        <v>20</v>
      </c>
      <c r="N56" s="24">
        <f>IF(I56&lt;&gt;"",IF(I56=0,0,(10*I56)/MAX(I$5:I$181)),"0")</f>
        <v>10</v>
      </c>
      <c r="O56" s="24">
        <f>IF(L56&lt;&gt;"",60/(MAX(L$5:L$181)-SMALL(L$5:L$181,COUNTIF(L$5:L$181,"&lt;=0")+1))*(MAX(L$5:L$181)-L56),"0")</f>
        <v>53.806451612903224</v>
      </c>
      <c r="P56" s="24">
        <f>M56+N56+O56</f>
        <v>83.806451612903231</v>
      </c>
      <c r="Q56" s="19"/>
      <c r="R56" s="24"/>
      <c r="S56" s="41"/>
      <c r="T56" s="39"/>
    </row>
    <row r="57" spans="1:20" ht="31.5" x14ac:dyDescent="0.25">
      <c r="A57" s="1">
        <v>53</v>
      </c>
      <c r="B57" s="48" t="s">
        <v>720</v>
      </c>
      <c r="C57" s="45"/>
      <c r="D57" s="145" t="s">
        <v>707</v>
      </c>
      <c r="E57" s="85">
        <v>7</v>
      </c>
      <c r="F57" s="52" t="s">
        <v>708</v>
      </c>
      <c r="G57" s="85">
        <v>26</v>
      </c>
      <c r="H57" s="41"/>
      <c r="I57" s="85">
        <v>7</v>
      </c>
      <c r="J57" s="41"/>
      <c r="K57" s="85">
        <v>0.43</v>
      </c>
      <c r="L57" s="41">
        <f>IF(K57&lt;&gt;"",INT(K57)*60+(K57-INT(K57))*100,"")</f>
        <v>43</v>
      </c>
      <c r="M57" s="24">
        <f>IF(G57&lt;&gt;"",(30*G57)/MAX(G$5:G$181),"0")</f>
        <v>26</v>
      </c>
      <c r="N57" s="24">
        <f>IF(I57&lt;&gt;"",IF(I57=0,0,(10*I57)/MAX(I$5:I$181)),"0")</f>
        <v>7</v>
      </c>
      <c r="O57" s="24">
        <f>IF(L57&lt;&gt;"",60/(MAX(L$5:L$181)-SMALL(L$5:L$181,COUNTIF(L$5:L$181,"&lt;=0")+1))*(MAX(L$5:L$181)-L57),"0")</f>
        <v>50.70967741935484</v>
      </c>
      <c r="P57" s="24">
        <f>M57+N57+O57</f>
        <v>83.709677419354847</v>
      </c>
      <c r="Q57" s="17"/>
      <c r="R57" s="24"/>
      <c r="S57" s="41"/>
      <c r="T57" s="39"/>
    </row>
    <row r="58" spans="1:20" ht="31.5" x14ac:dyDescent="0.25">
      <c r="A58" s="1">
        <v>54</v>
      </c>
      <c r="B58" s="57" t="s">
        <v>1389</v>
      </c>
      <c r="C58" s="45"/>
      <c r="D58" s="54" t="s">
        <v>1387</v>
      </c>
      <c r="E58" s="85">
        <v>7</v>
      </c>
      <c r="F58" s="52" t="s">
        <v>1388</v>
      </c>
      <c r="G58" s="85">
        <v>23</v>
      </c>
      <c r="H58" s="41"/>
      <c r="I58" s="100">
        <v>10</v>
      </c>
      <c r="J58" s="41"/>
      <c r="K58" s="100">
        <v>0.43</v>
      </c>
      <c r="L58" s="41">
        <f>IF(K58&lt;&gt;"",INT(K58)*60+(K58-INT(K58))*100,"")</f>
        <v>43</v>
      </c>
      <c r="M58" s="24">
        <f>IF(G58&lt;&gt;"",(30*G58)/MAX(G$5:G$181),"0")</f>
        <v>23</v>
      </c>
      <c r="N58" s="24">
        <f>IF(I58&lt;&gt;"",IF(I58=0,0,(10*I58)/MAX(I$5:I$181)),"0")</f>
        <v>10</v>
      </c>
      <c r="O58" s="24">
        <f>IF(L58&lt;&gt;"",60/(MAX(L$5:L$181)-SMALL(L$5:L$181,COUNTIF(L$5:L$181,"&lt;=0")+1))*(MAX(L$5:L$181)-L58),"0")</f>
        <v>50.70967741935484</v>
      </c>
      <c r="P58" s="24">
        <f>M58+N58+O58</f>
        <v>83.709677419354847</v>
      </c>
      <c r="Q58" s="17"/>
      <c r="R58" s="24"/>
      <c r="S58" s="41"/>
      <c r="T58" s="39"/>
    </row>
    <row r="59" spans="1:20" ht="31.5" x14ac:dyDescent="0.25">
      <c r="A59" s="1">
        <v>55</v>
      </c>
      <c r="B59" s="57" t="s">
        <v>722</v>
      </c>
      <c r="C59" s="45"/>
      <c r="D59" s="54" t="s">
        <v>671</v>
      </c>
      <c r="E59" s="85">
        <v>8</v>
      </c>
      <c r="F59" s="52" t="s">
        <v>679</v>
      </c>
      <c r="G59" s="85">
        <v>24</v>
      </c>
      <c r="H59" s="41"/>
      <c r="I59" s="85">
        <v>8.5</v>
      </c>
      <c r="J59" s="41"/>
      <c r="K59" s="85">
        <v>0.43</v>
      </c>
      <c r="L59" s="41">
        <f>IF(K59&lt;&gt;"",INT(K59)*60+(K59-INT(K59))*100,"")</f>
        <v>43</v>
      </c>
      <c r="M59" s="24">
        <f>IF(G59&lt;&gt;"",(30*G59)/MAX(G$5:G$181),"0")</f>
        <v>24</v>
      </c>
      <c r="N59" s="24">
        <f>IF(I59&lt;&gt;"",IF(I59=0,0,(10*I59)/MAX(I$5:I$181)),"0")</f>
        <v>8.5</v>
      </c>
      <c r="O59" s="24">
        <f>IF(L59&lt;&gt;"",60/(MAX(L$5:L$181)-SMALL(L$5:L$181,COUNTIF(L$5:L$181,"&lt;=0")+1))*(MAX(L$5:L$181)-L59),"0")</f>
        <v>50.70967741935484</v>
      </c>
      <c r="P59" s="24">
        <f>M59+N59+O59</f>
        <v>83.209677419354847</v>
      </c>
      <c r="Q59" s="17"/>
      <c r="R59" s="24"/>
      <c r="S59" s="41"/>
      <c r="T59" s="39"/>
    </row>
    <row r="60" spans="1:20" ht="31.5" x14ac:dyDescent="0.25">
      <c r="A60" s="1">
        <v>56</v>
      </c>
      <c r="B60" s="52" t="s">
        <v>1343</v>
      </c>
      <c r="C60" s="45"/>
      <c r="D60" s="52" t="s">
        <v>1321</v>
      </c>
      <c r="E60" s="85">
        <v>7</v>
      </c>
      <c r="F60" s="52" t="s">
        <v>1325</v>
      </c>
      <c r="G60" s="85">
        <v>27</v>
      </c>
      <c r="H60" s="41"/>
      <c r="I60" s="85">
        <v>8</v>
      </c>
      <c r="J60" s="41"/>
      <c r="K60" s="85">
        <v>0.5</v>
      </c>
      <c r="L60" s="41">
        <f>IF(K60&lt;&gt;"",INT(K60)*60+(K60-INT(K60))*100,"")</f>
        <v>50</v>
      </c>
      <c r="M60" s="24">
        <f>IF(G60&lt;&gt;"",(30*G60)/MAX(G$5:G$181),"0")</f>
        <v>27</v>
      </c>
      <c r="N60" s="24">
        <f>IF(I60&lt;&gt;"",IF(I60=0,0,(10*I60)/MAX(I$5:I$181)),"0")</f>
        <v>8</v>
      </c>
      <c r="O60" s="24">
        <f>IF(L60&lt;&gt;"",60/(MAX(L$5:L$181)-SMALL(L$5:L$181,COUNTIF(L$5:L$181,"&lt;=0")+1))*(MAX(L$5:L$181)-L60),"0")</f>
        <v>48</v>
      </c>
      <c r="P60" s="24">
        <f>M60+N60+O60</f>
        <v>83</v>
      </c>
      <c r="Q60" s="17"/>
      <c r="R60" s="24"/>
      <c r="S60" s="41"/>
      <c r="T60" s="39"/>
    </row>
    <row r="61" spans="1:20" ht="31.5" x14ac:dyDescent="0.25">
      <c r="A61" s="1">
        <v>57</v>
      </c>
      <c r="B61" s="51" t="s">
        <v>646</v>
      </c>
      <c r="C61" s="45"/>
      <c r="D61" s="52" t="s">
        <v>641</v>
      </c>
      <c r="E61" s="85">
        <v>8</v>
      </c>
      <c r="F61" s="52" t="s">
        <v>642</v>
      </c>
      <c r="G61" s="85">
        <v>20</v>
      </c>
      <c r="H61" s="41"/>
      <c r="I61" s="41">
        <v>6</v>
      </c>
      <c r="J61" s="41"/>
      <c r="K61" s="41">
        <v>0.27</v>
      </c>
      <c r="L61" s="41">
        <f>IF(K61&lt;&gt;"",INT(K61)*60+(K61-INT(K61))*100,"")</f>
        <v>27</v>
      </c>
      <c r="M61" s="24">
        <f>IF(G61&lt;&gt;"",(30*G61)/MAX(G$5:G$181),"0")</f>
        <v>20</v>
      </c>
      <c r="N61" s="24">
        <f>IF(I61&lt;&gt;"",IF(I61=0,0,(10*I61)/MAX(I$5:I$181)),"0")</f>
        <v>6</v>
      </c>
      <c r="O61" s="24">
        <f>IF(L61&lt;&gt;"",60/(MAX(L$5:L$181)-SMALL(L$5:L$181,COUNTIF(L$5:L$181,"&lt;=0")+1))*(MAX(L$5:L$181)-L61),"0")</f>
        <v>56.903225806451609</v>
      </c>
      <c r="P61" s="24">
        <f>M61+N61+O61</f>
        <v>82.903225806451616</v>
      </c>
      <c r="Q61" s="17"/>
      <c r="R61" s="24"/>
      <c r="S61" s="41"/>
      <c r="T61" s="39"/>
    </row>
    <row r="62" spans="1:20" ht="31.5" x14ac:dyDescent="0.25">
      <c r="A62" s="1">
        <v>58</v>
      </c>
      <c r="B62" s="65" t="s">
        <v>1120</v>
      </c>
      <c r="C62" s="43"/>
      <c r="D62" s="65" t="s">
        <v>1043</v>
      </c>
      <c r="E62" s="67">
        <v>8</v>
      </c>
      <c r="F62" s="65" t="s">
        <v>1063</v>
      </c>
      <c r="G62" s="85">
        <v>20</v>
      </c>
      <c r="H62" s="41"/>
      <c r="I62" s="85">
        <v>10</v>
      </c>
      <c r="J62" s="41"/>
      <c r="K62" s="85">
        <v>0.38</v>
      </c>
      <c r="L62" s="41">
        <f>IF(K62&lt;&gt;"",INT(K62)*60+(K62-INT(K62))*100,"")</f>
        <v>38</v>
      </c>
      <c r="M62" s="24">
        <f>IF(G62&lt;&gt;"",(30*G62)/MAX(G$5:G$181),"0")</f>
        <v>20</v>
      </c>
      <c r="N62" s="24">
        <f>IF(I62&lt;&gt;"",IF(I62=0,0,(10*I62)/MAX(I$5:I$181)),"0")</f>
        <v>10</v>
      </c>
      <c r="O62" s="24">
        <f>IF(L62&lt;&gt;"",60/(MAX(L$5:L$181)-SMALL(L$5:L$181,COUNTIF(L$5:L$181,"&lt;=0")+1))*(MAX(L$5:L$181)-L62),"0")</f>
        <v>52.645161290322577</v>
      </c>
      <c r="P62" s="24">
        <f>M62+N62+O62</f>
        <v>82.645161290322577</v>
      </c>
      <c r="Q62" s="17"/>
      <c r="R62" s="24"/>
      <c r="S62" s="41"/>
      <c r="T62" s="39"/>
    </row>
    <row r="63" spans="1:20" ht="47.25" x14ac:dyDescent="0.25">
      <c r="A63" s="1">
        <v>59</v>
      </c>
      <c r="B63" s="50" t="s">
        <v>948</v>
      </c>
      <c r="C63" s="48"/>
      <c r="D63" s="50" t="s">
        <v>944</v>
      </c>
      <c r="E63" s="85">
        <v>7</v>
      </c>
      <c r="F63" s="50" t="s">
        <v>945</v>
      </c>
      <c r="G63" s="85">
        <v>15</v>
      </c>
      <c r="H63" s="41"/>
      <c r="I63" s="85">
        <v>9.5</v>
      </c>
      <c r="J63" s="41"/>
      <c r="K63" s="85">
        <v>0.24</v>
      </c>
      <c r="L63" s="41">
        <f>IF(K63&lt;&gt;"",INT(K63)*60+(K63-INT(K63))*100,"")</f>
        <v>24</v>
      </c>
      <c r="M63" s="24">
        <f>IF(G63&lt;&gt;"",(30*G63)/MAX(G$5:G$181),"0")</f>
        <v>15</v>
      </c>
      <c r="N63" s="24">
        <f>IF(I63&lt;&gt;"",IF(I63=0,0,(10*I63)/MAX(I$5:I$181)),"0")</f>
        <v>9.5</v>
      </c>
      <c r="O63" s="24">
        <f>IF(L63&lt;&gt;"",60/(MAX(L$5:L$181)-SMALL(L$5:L$181,COUNTIF(L$5:L$181,"&lt;=0")+1))*(MAX(L$5:L$181)-L63),"0")</f>
        <v>58.064516129032256</v>
      </c>
      <c r="P63" s="24">
        <f>M63+N63+O63</f>
        <v>82.564516129032256</v>
      </c>
      <c r="Q63" s="17"/>
      <c r="R63" s="24"/>
      <c r="S63" s="41"/>
      <c r="T63" s="39"/>
    </row>
    <row r="64" spans="1:20" ht="31.5" x14ac:dyDescent="0.25">
      <c r="A64" s="1">
        <v>60</v>
      </c>
      <c r="B64" s="48" t="s">
        <v>715</v>
      </c>
      <c r="C64" s="92"/>
      <c r="D64" s="57" t="s">
        <v>707</v>
      </c>
      <c r="E64" s="67">
        <v>7</v>
      </c>
      <c r="F64" s="52" t="s">
        <v>708</v>
      </c>
      <c r="G64" s="85">
        <v>17</v>
      </c>
      <c r="H64" s="41"/>
      <c r="I64" s="85">
        <v>9</v>
      </c>
      <c r="J64" s="41"/>
      <c r="K64" s="67">
        <v>0.28999999999999998</v>
      </c>
      <c r="L64" s="41">
        <f>IF(K64&lt;&gt;"",INT(K64)*60+(K64-INT(K64))*100,"")</f>
        <v>28.999999999999996</v>
      </c>
      <c r="M64" s="24">
        <f>IF(G64&lt;&gt;"",(30*G64)/MAX(G$5:G$181),"0")</f>
        <v>17</v>
      </c>
      <c r="N64" s="24">
        <f>IF(I64&lt;&gt;"",IF(I64=0,0,(10*I64)/MAX(I$5:I$181)),"0")</f>
        <v>9</v>
      </c>
      <c r="O64" s="24">
        <f>IF(L64&lt;&gt;"",60/(MAX(L$5:L$181)-SMALL(L$5:L$181,COUNTIF(L$5:L$181,"&lt;=0")+1))*(MAX(L$5:L$181)-L64),"0")</f>
        <v>56.129032258064512</v>
      </c>
      <c r="P64" s="24">
        <f>M64+N64+O64</f>
        <v>82.129032258064512</v>
      </c>
      <c r="Q64" s="17"/>
      <c r="R64" s="24"/>
      <c r="S64" s="41"/>
      <c r="T64" s="39"/>
    </row>
    <row r="65" spans="1:20" ht="31.5" x14ac:dyDescent="0.25">
      <c r="A65" s="1">
        <v>61</v>
      </c>
      <c r="B65" s="50" t="s">
        <v>647</v>
      </c>
      <c r="C65" s="45"/>
      <c r="D65" s="52" t="s">
        <v>641</v>
      </c>
      <c r="E65" s="85">
        <v>8</v>
      </c>
      <c r="F65" s="52" t="s">
        <v>642</v>
      </c>
      <c r="G65" s="85">
        <v>20</v>
      </c>
      <c r="H65" s="41"/>
      <c r="I65" s="41">
        <v>7</v>
      </c>
      <c r="J65" s="41"/>
      <c r="K65" s="41">
        <v>0.33</v>
      </c>
      <c r="L65" s="41">
        <f>IF(K65&lt;&gt;"",INT(K65)*60+(K65-INT(K65))*100,"")</f>
        <v>33</v>
      </c>
      <c r="M65" s="24">
        <f>IF(G65&lt;&gt;"",(30*G65)/MAX(G$5:G$181),"0")</f>
        <v>20</v>
      </c>
      <c r="N65" s="24">
        <f>IF(I65&lt;&gt;"",IF(I65=0,0,(10*I65)/MAX(I$5:I$181)),"0")</f>
        <v>7</v>
      </c>
      <c r="O65" s="24">
        <f>IF(L65&lt;&gt;"",60/(MAX(L$5:L$181)-SMALL(L$5:L$181,COUNTIF(L$5:L$181,"&lt;=0")+1))*(MAX(L$5:L$181)-L65),"0")</f>
        <v>54.58064516129032</v>
      </c>
      <c r="P65" s="24">
        <f>M65+N65+O65</f>
        <v>81.58064516129032</v>
      </c>
      <c r="Q65" s="17"/>
      <c r="R65" s="24"/>
      <c r="S65" s="41"/>
      <c r="T65" s="39"/>
    </row>
    <row r="66" spans="1:20" ht="31.5" x14ac:dyDescent="0.25">
      <c r="A66" s="1">
        <v>62</v>
      </c>
      <c r="B66" s="52" t="s">
        <v>166</v>
      </c>
      <c r="C66" s="60"/>
      <c r="D66" s="52" t="s">
        <v>139</v>
      </c>
      <c r="E66" s="85" t="s">
        <v>164</v>
      </c>
      <c r="F66" s="52" t="s">
        <v>151</v>
      </c>
      <c r="G66" s="85">
        <v>19</v>
      </c>
      <c r="H66" s="41"/>
      <c r="I66" s="85">
        <v>8.1999999999999993</v>
      </c>
      <c r="J66" s="41"/>
      <c r="K66" s="85">
        <v>0.35</v>
      </c>
      <c r="L66" s="41">
        <f>IF(K66&lt;&gt;"",INT(K66)*60+(K66-INT(K66))*100,"")</f>
        <v>35</v>
      </c>
      <c r="M66" s="24">
        <f>IF(G66&lt;&gt;"",(30*G66)/MAX(G$5:G$181),"0")</f>
        <v>19</v>
      </c>
      <c r="N66" s="24">
        <f>IF(I66&lt;&gt;"",IF(I66=0,0,(10*I66)/MAX(I$5:I$181)),"0")</f>
        <v>8.1999999999999993</v>
      </c>
      <c r="O66" s="24">
        <f>IF(L66&lt;&gt;"",60/(MAX(L$5:L$181)-SMALL(L$5:L$181,COUNTIF(L$5:L$181,"&lt;=0")+1))*(MAX(L$5:L$181)-L66),"0")</f>
        <v>53.806451612903224</v>
      </c>
      <c r="P66" s="24">
        <f>M66+N66+O66</f>
        <v>81.00645161290322</v>
      </c>
      <c r="Q66" s="17"/>
      <c r="R66" s="24"/>
      <c r="S66" s="41"/>
      <c r="T66" s="39"/>
    </row>
    <row r="67" spans="1:20" ht="31.5" x14ac:dyDescent="0.25">
      <c r="A67" s="1">
        <v>63</v>
      </c>
      <c r="B67" s="57" t="s">
        <v>1211</v>
      </c>
      <c r="C67" s="45"/>
      <c r="D67" s="52" t="s">
        <v>1212</v>
      </c>
      <c r="E67" s="85">
        <v>8</v>
      </c>
      <c r="F67" s="52" t="s">
        <v>1206</v>
      </c>
      <c r="G67" s="85">
        <v>18</v>
      </c>
      <c r="H67" s="41"/>
      <c r="I67" s="85">
        <v>6</v>
      </c>
      <c r="J67" s="41"/>
      <c r="K67" s="41">
        <v>0.27</v>
      </c>
      <c r="L67" s="41">
        <f>IF(K67&lt;&gt;"",INT(K67)*60+(K67-INT(K67))*100,"")</f>
        <v>27</v>
      </c>
      <c r="M67" s="24">
        <f>IF(G67&lt;&gt;"",(30*G67)/MAX(G$5:G$181),"0")</f>
        <v>18</v>
      </c>
      <c r="N67" s="24">
        <f>IF(I67&lt;&gt;"",IF(I67=0,0,(10*I67)/MAX(I$5:I$181)),"0")</f>
        <v>6</v>
      </c>
      <c r="O67" s="24">
        <f>IF(L67&lt;&gt;"",60/(MAX(L$5:L$181)-SMALL(L$5:L$181,COUNTIF(L$5:L$181,"&lt;=0")+1))*(MAX(L$5:L$181)-L67),"0")</f>
        <v>56.903225806451609</v>
      </c>
      <c r="P67" s="24">
        <f>M67+N67+O67</f>
        <v>80.903225806451616</v>
      </c>
      <c r="Q67" s="17"/>
      <c r="R67" s="24"/>
      <c r="S67" s="41"/>
      <c r="T67" s="39"/>
    </row>
    <row r="68" spans="1:20" ht="31.5" x14ac:dyDescent="0.25">
      <c r="A68" s="1">
        <v>64</v>
      </c>
      <c r="B68" s="48" t="s">
        <v>709</v>
      </c>
      <c r="C68" s="45"/>
      <c r="D68" s="52" t="s">
        <v>707</v>
      </c>
      <c r="E68" s="85">
        <v>7</v>
      </c>
      <c r="F68" s="52" t="s">
        <v>708</v>
      </c>
      <c r="G68" s="85">
        <v>20</v>
      </c>
      <c r="H68" s="41"/>
      <c r="I68" s="85">
        <v>8.5</v>
      </c>
      <c r="J68" s="41"/>
      <c r="K68" s="85">
        <v>0.39</v>
      </c>
      <c r="L68" s="41">
        <f>IF(K68&lt;&gt;"",INT(K68)*60+(K68-INT(K68))*100,"")</f>
        <v>39</v>
      </c>
      <c r="M68" s="24">
        <f>IF(G68&lt;&gt;"",(30*G68)/MAX(G$5:G$181),"0")</f>
        <v>20</v>
      </c>
      <c r="N68" s="24">
        <f>IF(I68&lt;&gt;"",IF(I68=0,0,(10*I68)/MAX(I$5:I$181)),"0")</f>
        <v>8.5</v>
      </c>
      <c r="O68" s="24">
        <f>IF(L68&lt;&gt;"",60/(MAX(L$5:L$181)-SMALL(L$5:L$181,COUNTIF(L$5:L$181,"&lt;=0")+1))*(MAX(L$5:L$181)-L68),"0")</f>
        <v>52.258064516129032</v>
      </c>
      <c r="P68" s="24">
        <f>M68+N68+O68</f>
        <v>80.758064516129025</v>
      </c>
      <c r="Q68" s="17"/>
      <c r="R68" s="24"/>
      <c r="S68" s="41"/>
      <c r="T68" s="39"/>
    </row>
    <row r="69" spans="1:20" ht="31.5" x14ac:dyDescent="0.25">
      <c r="A69" s="1">
        <v>65</v>
      </c>
      <c r="B69" s="50" t="s">
        <v>504</v>
      </c>
      <c r="C69" s="48"/>
      <c r="D69" s="52" t="s">
        <v>473</v>
      </c>
      <c r="E69" s="85">
        <v>7</v>
      </c>
      <c r="F69" s="52" t="s">
        <v>505</v>
      </c>
      <c r="G69" s="85">
        <v>26</v>
      </c>
      <c r="H69" s="41"/>
      <c r="I69" s="85">
        <v>9.8000000000000007</v>
      </c>
      <c r="J69" s="41"/>
      <c r="K69" s="85">
        <v>0.57999999999999996</v>
      </c>
      <c r="L69" s="41">
        <f>IF(K69&lt;&gt;"",INT(K69)*60+(K69-INT(K69))*100,"")</f>
        <v>57.999999999999993</v>
      </c>
      <c r="M69" s="24">
        <f>IF(G69&lt;&gt;"",(30*G69)/MAX(G$5:G$181),"0")</f>
        <v>26</v>
      </c>
      <c r="N69" s="24">
        <f>IF(I69&lt;&gt;"",IF(I69=0,0,(10*I69)/MAX(I$5:I$181)),"0")</f>
        <v>9.8000000000000007</v>
      </c>
      <c r="O69" s="24">
        <f>IF(L69&lt;&gt;"",60/(MAX(L$5:L$181)-SMALL(L$5:L$181,COUNTIF(L$5:L$181,"&lt;=0")+1))*(MAX(L$5:L$181)-L69),"0")</f>
        <v>44.903225806451609</v>
      </c>
      <c r="P69" s="24">
        <f>M69+N69+O69</f>
        <v>80.703225806451599</v>
      </c>
      <c r="Q69" s="17"/>
      <c r="R69" s="24"/>
      <c r="S69" s="41"/>
      <c r="T69" s="39"/>
    </row>
    <row r="70" spans="1:20" s="18" customFormat="1" ht="31.5" x14ac:dyDescent="0.25">
      <c r="A70" s="1">
        <v>66</v>
      </c>
      <c r="B70" s="65" t="s">
        <v>1116</v>
      </c>
      <c r="C70" s="43"/>
      <c r="D70" s="65" t="s">
        <v>1043</v>
      </c>
      <c r="E70" s="67">
        <v>7</v>
      </c>
      <c r="F70" s="69" t="s">
        <v>1113</v>
      </c>
      <c r="G70" s="85">
        <v>15</v>
      </c>
      <c r="H70" s="41"/>
      <c r="I70" s="85">
        <v>10</v>
      </c>
      <c r="J70" s="41"/>
      <c r="K70" s="67">
        <v>0.31</v>
      </c>
      <c r="L70" s="41">
        <f>IF(K70&lt;&gt;"",INT(K70)*60+(K70-INT(K70))*100,"")</f>
        <v>31</v>
      </c>
      <c r="M70" s="24">
        <f>IF(G70&lt;&gt;"",(30*G70)/MAX(G$5:G$181),"0")</f>
        <v>15</v>
      </c>
      <c r="N70" s="24">
        <f>IF(I70&lt;&gt;"",IF(I70=0,0,(10*I70)/MAX(I$5:I$181)),"0")</f>
        <v>10</v>
      </c>
      <c r="O70" s="24">
        <f>IF(L70&lt;&gt;"",60/(MAX(L$5:L$181)-SMALL(L$5:L$181,COUNTIF(L$5:L$181,"&lt;=0")+1))*(MAX(L$5:L$181)-L70),"0")</f>
        <v>55.354838709677416</v>
      </c>
      <c r="P70" s="24">
        <f>M70+N70+O70</f>
        <v>80.354838709677409</v>
      </c>
      <c r="Q70" s="17"/>
      <c r="R70" s="24"/>
      <c r="S70" s="41"/>
      <c r="T70" s="39"/>
    </row>
    <row r="71" spans="1:20" s="18" customFormat="1" ht="31.5" x14ac:dyDescent="0.25">
      <c r="A71" s="1">
        <v>67</v>
      </c>
      <c r="B71" s="50" t="s">
        <v>635</v>
      </c>
      <c r="C71" s="48"/>
      <c r="D71" s="50" t="s">
        <v>616</v>
      </c>
      <c r="E71" s="85">
        <v>8</v>
      </c>
      <c r="F71" s="50" t="s">
        <v>617</v>
      </c>
      <c r="G71" s="85">
        <v>20</v>
      </c>
      <c r="H71" s="41"/>
      <c r="I71" s="85">
        <v>4</v>
      </c>
      <c r="J71" s="41"/>
      <c r="K71" s="85">
        <v>0.28999999999999998</v>
      </c>
      <c r="L71" s="41">
        <f>IF(K71&lt;&gt;"",INT(K71)*60+(K71-INT(K71))*100,"")</f>
        <v>28.999999999999996</v>
      </c>
      <c r="M71" s="24">
        <f>IF(G71&lt;&gt;"",(30*G71)/MAX(G$5:G$181),"0")</f>
        <v>20</v>
      </c>
      <c r="N71" s="24">
        <f>IF(I71&lt;&gt;"",IF(I71=0,0,(10*I71)/MAX(I$5:I$181)),"0")</f>
        <v>4</v>
      </c>
      <c r="O71" s="24">
        <f>IF(L71&lt;&gt;"",60/(MAX(L$5:L$181)-SMALL(L$5:L$181,COUNTIF(L$5:L$181,"&lt;=0")+1))*(MAX(L$5:L$181)-L71),"0")</f>
        <v>56.129032258064512</v>
      </c>
      <c r="P71" s="24">
        <f>M71+N71+O71</f>
        <v>80.129032258064512</v>
      </c>
      <c r="Q71" s="17"/>
      <c r="R71" s="24"/>
      <c r="S71" s="41"/>
      <c r="T71" s="39"/>
    </row>
    <row r="72" spans="1:20" s="18" customFormat="1" ht="31.5" x14ac:dyDescent="0.25">
      <c r="A72" s="1">
        <v>68</v>
      </c>
      <c r="B72" s="52" t="s">
        <v>1241</v>
      </c>
      <c r="C72" s="71"/>
      <c r="D72" s="52" t="s">
        <v>1217</v>
      </c>
      <c r="E72" s="85">
        <v>7</v>
      </c>
      <c r="F72" s="52" t="s">
        <v>1220</v>
      </c>
      <c r="G72" s="46">
        <v>25</v>
      </c>
      <c r="H72" s="41"/>
      <c r="I72" s="46">
        <v>7</v>
      </c>
      <c r="J72" s="41"/>
      <c r="K72" s="46">
        <v>0.51</v>
      </c>
      <c r="L72" s="41">
        <f>IF(K72&lt;&gt;"",INT(K72)*60+(K72-INT(K72))*100,"")</f>
        <v>51</v>
      </c>
      <c r="M72" s="24">
        <f>IF(G72&lt;&gt;"",(30*G72)/MAX(G$5:G$181),"0")</f>
        <v>25</v>
      </c>
      <c r="N72" s="24">
        <f>IF(I72&lt;&gt;"",IF(I72=0,0,(10*I72)/MAX(I$5:I$181)),"0")</f>
        <v>7</v>
      </c>
      <c r="O72" s="24">
        <f>IF(L72&lt;&gt;"",60/(MAX(L$5:L$181)-SMALL(L$5:L$181,COUNTIF(L$5:L$181,"&lt;=0")+1))*(MAX(L$5:L$181)-L72),"0")</f>
        <v>47.612903225806448</v>
      </c>
      <c r="P72" s="24">
        <f>M72+N72+O72</f>
        <v>79.612903225806448</v>
      </c>
      <c r="Q72" s="17"/>
      <c r="R72" s="24"/>
      <c r="S72" s="41"/>
      <c r="T72" s="39"/>
    </row>
    <row r="73" spans="1:20" s="18" customFormat="1" ht="47.25" x14ac:dyDescent="0.25">
      <c r="A73" s="1">
        <v>69</v>
      </c>
      <c r="B73" s="57" t="s">
        <v>662</v>
      </c>
      <c r="C73" s="45"/>
      <c r="D73" s="52" t="s">
        <v>655</v>
      </c>
      <c r="E73" s="85">
        <v>7</v>
      </c>
      <c r="F73" s="52" t="s">
        <v>656</v>
      </c>
      <c r="G73" s="85">
        <v>20</v>
      </c>
      <c r="H73" s="41"/>
      <c r="I73" s="41">
        <v>8</v>
      </c>
      <c r="J73" s="41"/>
      <c r="K73" s="85">
        <v>0.41</v>
      </c>
      <c r="L73" s="41">
        <f>IF(K73&lt;&gt;"",INT(K73)*60+(K73-INT(K73))*100,"")</f>
        <v>41</v>
      </c>
      <c r="M73" s="24">
        <f>IF(G73&lt;&gt;"",(30*G73)/MAX(G$5:G$181),"0")</f>
        <v>20</v>
      </c>
      <c r="N73" s="24">
        <f>IF(I73&lt;&gt;"",IF(I73=0,0,(10*I73)/MAX(I$5:I$181)),"0")</f>
        <v>8</v>
      </c>
      <c r="O73" s="24">
        <f>IF(L73&lt;&gt;"",60/(MAX(L$5:L$181)-SMALL(L$5:L$181,COUNTIF(L$5:L$181,"&lt;=0")+1))*(MAX(L$5:L$181)-L73),"0")</f>
        <v>51.483870967741936</v>
      </c>
      <c r="P73" s="24">
        <f>M73+N73+O73</f>
        <v>79.483870967741936</v>
      </c>
      <c r="Q73" s="17"/>
      <c r="R73" s="24"/>
      <c r="S73" s="41"/>
      <c r="T73" s="39"/>
    </row>
    <row r="74" spans="1:20" s="18" customFormat="1" ht="31.5" x14ac:dyDescent="0.25">
      <c r="A74" s="1">
        <v>70</v>
      </c>
      <c r="B74" s="61" t="s">
        <v>88</v>
      </c>
      <c r="C74" s="124"/>
      <c r="D74" s="52" t="s">
        <v>80</v>
      </c>
      <c r="E74" s="85">
        <v>7</v>
      </c>
      <c r="F74" s="61" t="s">
        <v>76</v>
      </c>
      <c r="G74" s="41">
        <v>21</v>
      </c>
      <c r="H74" s="41">
        <v>7.6</v>
      </c>
      <c r="I74" s="26">
        <v>7.6</v>
      </c>
      <c r="J74" s="41"/>
      <c r="K74" s="41">
        <v>0.43</v>
      </c>
      <c r="L74" s="41">
        <f>IF(K74&lt;&gt;"",INT(K74)*60+(K74-INT(K74))*100,"")</f>
        <v>43</v>
      </c>
      <c r="M74" s="24">
        <f>IF(G74&lt;&gt;"",(30*G74)/MAX(G$5:G$181),"0")</f>
        <v>21</v>
      </c>
      <c r="N74" s="24">
        <f>IF(I74&lt;&gt;"",IF(I74=0,0,(10*I74)/MAX(I$5:I$181)),"0")</f>
        <v>7.6</v>
      </c>
      <c r="O74" s="24">
        <f>IF(L74&lt;&gt;"",60/(MAX(L$5:L$181)-SMALL(L$5:L$181,COUNTIF(L$5:L$181,"&lt;=0")+1))*(MAX(L$5:L$181)-L74),"0")</f>
        <v>50.70967741935484</v>
      </c>
      <c r="P74" s="24">
        <f>M74+N74+O74</f>
        <v>79.309677419354841</v>
      </c>
      <c r="Q74" s="17"/>
      <c r="R74" s="24"/>
      <c r="S74" s="41"/>
      <c r="T74" s="39"/>
    </row>
    <row r="75" spans="1:20" s="18" customFormat="1" ht="31.5" x14ac:dyDescent="0.25">
      <c r="A75" s="1">
        <v>71</v>
      </c>
      <c r="B75" s="57" t="s">
        <v>167</v>
      </c>
      <c r="C75" s="92"/>
      <c r="D75" s="52" t="s">
        <v>139</v>
      </c>
      <c r="E75" s="85">
        <v>7</v>
      </c>
      <c r="F75" s="52" t="s">
        <v>151</v>
      </c>
      <c r="G75" s="85">
        <v>19</v>
      </c>
      <c r="H75" s="41"/>
      <c r="I75" s="85">
        <v>8</v>
      </c>
      <c r="J75" s="41"/>
      <c r="K75" s="85">
        <v>0.39</v>
      </c>
      <c r="L75" s="41">
        <f>IF(K75&lt;&gt;"",INT(K75)*60+(K75-INT(K75))*100,"")</f>
        <v>39</v>
      </c>
      <c r="M75" s="24">
        <f>IF(G75&lt;&gt;"",(30*G75)/MAX(G$5:G$181),"0")</f>
        <v>19</v>
      </c>
      <c r="N75" s="24">
        <f>IF(I75&lt;&gt;"",IF(I75=0,0,(10*I75)/MAX(I$5:I$181)),"0")</f>
        <v>8</v>
      </c>
      <c r="O75" s="24">
        <f>IF(L75&lt;&gt;"",60/(MAX(L$5:L$181)-SMALL(L$5:L$181,COUNTIF(L$5:L$181,"&lt;=0")+1))*(MAX(L$5:L$181)-L75),"0")</f>
        <v>52.258064516129032</v>
      </c>
      <c r="P75" s="24">
        <f>M75+N75+O75</f>
        <v>79.258064516129025</v>
      </c>
      <c r="Q75" s="17"/>
      <c r="R75" s="24"/>
      <c r="S75" s="41"/>
      <c r="T75" s="39"/>
    </row>
    <row r="76" spans="1:20" s="18" customFormat="1" ht="47.25" x14ac:dyDescent="0.25">
      <c r="A76" s="1">
        <v>72</v>
      </c>
      <c r="B76" s="50" t="s">
        <v>949</v>
      </c>
      <c r="C76" s="48"/>
      <c r="D76" s="50" t="s">
        <v>944</v>
      </c>
      <c r="E76" s="85">
        <v>7</v>
      </c>
      <c r="F76" s="50" t="s">
        <v>945</v>
      </c>
      <c r="G76" s="85">
        <v>18</v>
      </c>
      <c r="H76" s="41"/>
      <c r="I76" s="85">
        <v>9</v>
      </c>
      <c r="J76" s="41"/>
      <c r="K76" s="85">
        <v>0.4</v>
      </c>
      <c r="L76" s="41">
        <f>IF(K76&lt;&gt;"",INT(K76)*60+(K76-INT(K76))*100,"")</f>
        <v>40</v>
      </c>
      <c r="M76" s="24">
        <f>IF(G76&lt;&gt;"",(30*G76)/MAX(G$5:G$181),"0")</f>
        <v>18</v>
      </c>
      <c r="N76" s="24">
        <f>IF(I76&lt;&gt;"",IF(I76=0,0,(10*I76)/MAX(I$5:I$181)),"0")</f>
        <v>9</v>
      </c>
      <c r="O76" s="24">
        <f>IF(L76&lt;&gt;"",60/(MAX(L$5:L$181)-SMALL(L$5:L$181,COUNTIF(L$5:L$181,"&lt;=0")+1))*(MAX(L$5:L$181)-L76),"0")</f>
        <v>51.87096774193548</v>
      </c>
      <c r="P76" s="24">
        <f>M76+N76+O76</f>
        <v>78.870967741935488</v>
      </c>
      <c r="Q76" s="17"/>
      <c r="R76" s="24"/>
      <c r="S76" s="41"/>
      <c r="T76" s="39"/>
    </row>
    <row r="77" spans="1:20" s="18" customFormat="1" ht="47.25" x14ac:dyDescent="0.25">
      <c r="A77" s="1">
        <v>73</v>
      </c>
      <c r="B77" s="57" t="s">
        <v>1184</v>
      </c>
      <c r="C77" s="56"/>
      <c r="D77" s="52" t="s">
        <v>1171</v>
      </c>
      <c r="E77" s="85">
        <v>7</v>
      </c>
      <c r="F77" s="52" t="s">
        <v>1183</v>
      </c>
      <c r="G77" s="85">
        <v>16</v>
      </c>
      <c r="H77" s="41"/>
      <c r="I77" s="85">
        <v>9.4</v>
      </c>
      <c r="J77" s="41"/>
      <c r="K77" s="85">
        <v>0.36</v>
      </c>
      <c r="L77" s="41">
        <f>IF(K77&lt;&gt;"",INT(K77)*60+(K77-INT(K77))*100,"")</f>
        <v>36</v>
      </c>
      <c r="M77" s="24">
        <f>IF(G77&lt;&gt;"",(30*G77)/MAX(G$5:G$181),"0")</f>
        <v>16</v>
      </c>
      <c r="N77" s="24">
        <f>IF(I77&lt;&gt;"",IF(I77=0,0,(10*I77)/MAX(I$5:I$181)),"0")</f>
        <v>9.4</v>
      </c>
      <c r="O77" s="24">
        <f>IF(L77&lt;&gt;"",60/(MAX(L$5:L$181)-SMALL(L$5:L$181,COUNTIF(L$5:L$181,"&lt;=0")+1))*(MAX(L$5:L$181)-L77),"0")</f>
        <v>53.419354838709673</v>
      </c>
      <c r="P77" s="24">
        <f>M77+N77+O77</f>
        <v>78.819354838709671</v>
      </c>
      <c r="Q77" s="17"/>
      <c r="R77" s="24"/>
      <c r="S77" s="41"/>
      <c r="T77" s="39"/>
    </row>
    <row r="78" spans="1:20" s="18" customFormat="1" ht="47.25" x14ac:dyDescent="0.25">
      <c r="A78" s="1">
        <v>74</v>
      </c>
      <c r="B78" s="52" t="s">
        <v>947</v>
      </c>
      <c r="C78" s="45"/>
      <c r="D78" s="52" t="s">
        <v>944</v>
      </c>
      <c r="E78" s="85">
        <v>7</v>
      </c>
      <c r="F78" s="52" t="s">
        <v>945</v>
      </c>
      <c r="G78" s="85">
        <v>13</v>
      </c>
      <c r="H78" s="41"/>
      <c r="I78" s="85">
        <v>9</v>
      </c>
      <c r="J78" s="41"/>
      <c r="K78" s="85">
        <v>0.28000000000000003</v>
      </c>
      <c r="L78" s="41">
        <f>IF(K78&lt;&gt;"",INT(K78)*60+(K78-INT(K78))*100,"")</f>
        <v>28.000000000000004</v>
      </c>
      <c r="M78" s="24">
        <f>IF(G78&lt;&gt;"",(30*G78)/MAX(G$5:G$181),"0")</f>
        <v>13</v>
      </c>
      <c r="N78" s="24">
        <f>IF(I78&lt;&gt;"",IF(I78=0,0,(10*I78)/MAX(I$5:I$181)),"0")</f>
        <v>9</v>
      </c>
      <c r="O78" s="24">
        <f>IF(L78&lt;&gt;"",60/(MAX(L$5:L$181)-SMALL(L$5:L$181,COUNTIF(L$5:L$181,"&lt;=0")+1))*(MAX(L$5:L$181)-L78),"0")</f>
        <v>56.516129032258064</v>
      </c>
      <c r="P78" s="24">
        <f>M78+N78+O78</f>
        <v>78.516129032258064</v>
      </c>
      <c r="Q78" s="17"/>
      <c r="R78" s="24"/>
      <c r="S78" s="41"/>
      <c r="T78" s="39"/>
    </row>
    <row r="79" spans="1:20" s="18" customFormat="1" ht="47.25" x14ac:dyDescent="0.25">
      <c r="A79" s="1">
        <v>75</v>
      </c>
      <c r="B79" s="57" t="s">
        <v>946</v>
      </c>
      <c r="C79" s="45"/>
      <c r="D79" s="52" t="s">
        <v>944</v>
      </c>
      <c r="E79" s="85">
        <v>7</v>
      </c>
      <c r="F79" s="52" t="s">
        <v>945</v>
      </c>
      <c r="G79" s="85">
        <v>13</v>
      </c>
      <c r="H79" s="41"/>
      <c r="I79" s="85">
        <v>9</v>
      </c>
      <c r="J79" s="41"/>
      <c r="K79" s="85">
        <v>0.28999999999999998</v>
      </c>
      <c r="L79" s="41">
        <f>IF(K79&lt;&gt;"",INT(K79)*60+(K79-INT(K79))*100,"")</f>
        <v>28.999999999999996</v>
      </c>
      <c r="M79" s="24">
        <f>IF(G79&lt;&gt;"",(30*G79)/MAX(G$5:G$181),"0")</f>
        <v>13</v>
      </c>
      <c r="N79" s="24">
        <f>IF(I79&lt;&gt;"",IF(I79=0,0,(10*I79)/MAX(I$5:I$181)),"0")</f>
        <v>9</v>
      </c>
      <c r="O79" s="24">
        <f>IF(L79&lt;&gt;"",60/(MAX(L$5:L$181)-SMALL(L$5:L$181,COUNTIF(L$5:L$181,"&lt;=0")+1))*(MAX(L$5:L$181)-L79),"0")</f>
        <v>56.129032258064512</v>
      </c>
      <c r="P79" s="24">
        <f>M79+N79+O79</f>
        <v>78.129032258064512</v>
      </c>
      <c r="Q79" s="17"/>
      <c r="R79" s="24"/>
      <c r="S79" s="41"/>
      <c r="T79" s="39"/>
    </row>
    <row r="80" spans="1:20" s="18" customFormat="1" ht="47.25" x14ac:dyDescent="0.25">
      <c r="A80" s="1">
        <v>76</v>
      </c>
      <c r="B80" s="57" t="s">
        <v>15</v>
      </c>
      <c r="C80" s="45"/>
      <c r="D80" s="52" t="s">
        <v>41</v>
      </c>
      <c r="E80" s="85">
        <v>8</v>
      </c>
      <c r="F80" s="52" t="s">
        <v>45</v>
      </c>
      <c r="G80" s="41">
        <v>21</v>
      </c>
      <c r="H80" s="41"/>
      <c r="I80" s="41">
        <v>7.9</v>
      </c>
      <c r="J80" s="41"/>
      <c r="K80" s="41">
        <v>0.47</v>
      </c>
      <c r="L80" s="41">
        <f>IF(K80&lt;&gt;"",INT(K80)*60+(K80-INT(K80))*100,"")</f>
        <v>47</v>
      </c>
      <c r="M80" s="24">
        <f>IF(G80&lt;&gt;"",(30*G80)/MAX(G$5:G$181),"0")</f>
        <v>21</v>
      </c>
      <c r="N80" s="24">
        <f>IF(I80&lt;&gt;"",IF(I80=0,0,(10*I80)/MAX(I$5:I$181)),"0")</f>
        <v>7.9</v>
      </c>
      <c r="O80" s="24">
        <f>IF(L80&lt;&gt;"",60/(MAX(L$5:L$181)-SMALL(L$5:L$181,COUNTIF(L$5:L$181,"&lt;=0")+1))*(MAX(L$5:L$181)-L80),"0")</f>
        <v>49.161290322580641</v>
      </c>
      <c r="P80" s="24">
        <f>M80+N80+O80</f>
        <v>78.061290322580646</v>
      </c>
      <c r="Q80" s="17"/>
      <c r="R80" s="24"/>
      <c r="S80" s="41"/>
      <c r="T80" s="39"/>
    </row>
    <row r="81" spans="1:20" s="18" customFormat="1" ht="31.5" x14ac:dyDescent="0.25">
      <c r="A81" s="1">
        <v>77</v>
      </c>
      <c r="B81" s="57" t="s">
        <v>514</v>
      </c>
      <c r="C81" s="45"/>
      <c r="D81" s="52" t="s">
        <v>473</v>
      </c>
      <c r="E81" s="85">
        <v>8</v>
      </c>
      <c r="F81" s="52" t="s">
        <v>477</v>
      </c>
      <c r="G81" s="85">
        <v>19</v>
      </c>
      <c r="H81" s="41"/>
      <c r="I81" s="85">
        <v>7.5</v>
      </c>
      <c r="J81" s="41"/>
      <c r="K81" s="85">
        <v>0.41</v>
      </c>
      <c r="L81" s="41">
        <f>IF(K81&lt;&gt;"",INT(K81)*60+(K81-INT(K81))*100,"")</f>
        <v>41</v>
      </c>
      <c r="M81" s="24">
        <f>IF(G81&lt;&gt;"",(30*G81)/MAX(G$5:G$181),"0")</f>
        <v>19</v>
      </c>
      <c r="N81" s="24">
        <f>IF(I81&lt;&gt;"",IF(I81=0,0,(10*I81)/MAX(I$5:I$181)),"0")</f>
        <v>7.5</v>
      </c>
      <c r="O81" s="24">
        <f>IF(L81&lt;&gt;"",60/(MAX(L$5:L$181)-SMALL(L$5:L$181,COUNTIF(L$5:L$181,"&lt;=0")+1))*(MAX(L$5:L$181)-L81),"0")</f>
        <v>51.483870967741936</v>
      </c>
      <c r="P81" s="24">
        <f>M81+N81+O81</f>
        <v>77.983870967741936</v>
      </c>
      <c r="Q81" s="17"/>
      <c r="R81" s="24"/>
      <c r="S81" s="41"/>
      <c r="T81" s="39"/>
    </row>
    <row r="82" spans="1:20" s="18" customFormat="1" ht="31.5" x14ac:dyDescent="0.25">
      <c r="A82" s="1">
        <v>78</v>
      </c>
      <c r="B82" s="65" t="s">
        <v>1112</v>
      </c>
      <c r="C82" s="43"/>
      <c r="D82" s="65" t="s">
        <v>1043</v>
      </c>
      <c r="E82" s="67">
        <v>7</v>
      </c>
      <c r="F82" s="65" t="s">
        <v>1113</v>
      </c>
      <c r="G82" s="85">
        <v>13</v>
      </c>
      <c r="H82" s="41"/>
      <c r="I82" s="85">
        <v>9.6</v>
      </c>
      <c r="J82" s="41"/>
      <c r="K82" s="85">
        <v>0.32</v>
      </c>
      <c r="L82" s="41">
        <f>IF(K82&lt;&gt;"",INT(K82)*60+(K82-INT(K82))*100,"")</f>
        <v>32</v>
      </c>
      <c r="M82" s="24">
        <f>IF(G82&lt;&gt;"",(30*G82)/MAX(G$5:G$181),"0")</f>
        <v>13</v>
      </c>
      <c r="N82" s="24">
        <f>IF(I82&lt;&gt;"",IF(I82=0,0,(10*I82)/MAX(I$5:I$181)),"0")</f>
        <v>9.6</v>
      </c>
      <c r="O82" s="24">
        <f>IF(L82&lt;&gt;"",60/(MAX(L$5:L$181)-SMALL(L$5:L$181,COUNTIF(L$5:L$181,"&lt;=0")+1))*(MAX(L$5:L$181)-L82),"0")</f>
        <v>54.967741935483872</v>
      </c>
      <c r="P82" s="24">
        <f>M82+N82+O82</f>
        <v>77.567741935483866</v>
      </c>
      <c r="Q82" s="17"/>
      <c r="R82" s="24"/>
      <c r="S82" s="41"/>
      <c r="T82" s="39"/>
    </row>
    <row r="83" spans="1:20" s="18" customFormat="1" ht="31.5" x14ac:dyDescent="0.25">
      <c r="A83" s="1">
        <v>79</v>
      </c>
      <c r="B83" s="48" t="s">
        <v>711</v>
      </c>
      <c r="C83" s="48"/>
      <c r="D83" s="50" t="s">
        <v>707</v>
      </c>
      <c r="E83" s="85">
        <v>7</v>
      </c>
      <c r="F83" s="52" t="s">
        <v>708</v>
      </c>
      <c r="G83" s="85">
        <v>14</v>
      </c>
      <c r="H83" s="41"/>
      <c r="I83" s="85">
        <v>8.5</v>
      </c>
      <c r="J83" s="41"/>
      <c r="K83" s="85">
        <v>0.32</v>
      </c>
      <c r="L83" s="41">
        <f>IF(K83&lt;&gt;"",INT(K83)*60+(K83-INT(K83))*100,"")</f>
        <v>32</v>
      </c>
      <c r="M83" s="24">
        <f>IF(G83&lt;&gt;"",(30*G83)/MAX(G$5:G$181),"0")</f>
        <v>14</v>
      </c>
      <c r="N83" s="24">
        <f>IF(I83&lt;&gt;"",IF(I83=0,0,(10*I83)/MAX(I$5:I$181)),"0")</f>
        <v>8.5</v>
      </c>
      <c r="O83" s="24">
        <f>IF(L83&lt;&gt;"",60/(MAX(L$5:L$181)-SMALL(L$5:L$181,COUNTIF(L$5:L$181,"&lt;=0")+1))*(MAX(L$5:L$181)-L83),"0")</f>
        <v>54.967741935483872</v>
      </c>
      <c r="P83" s="24">
        <f>M83+N83+O83</f>
        <v>77.467741935483872</v>
      </c>
      <c r="Q83" s="17"/>
      <c r="R83" s="24"/>
      <c r="S83" s="41"/>
      <c r="T83" s="39"/>
    </row>
    <row r="84" spans="1:20" s="18" customFormat="1" ht="31.5" x14ac:dyDescent="0.25">
      <c r="A84" s="1">
        <v>80</v>
      </c>
      <c r="B84" s="65" t="s">
        <v>1128</v>
      </c>
      <c r="C84" s="43"/>
      <c r="D84" s="65" t="s">
        <v>1043</v>
      </c>
      <c r="E84" s="67">
        <v>8</v>
      </c>
      <c r="F84" s="65" t="s">
        <v>1071</v>
      </c>
      <c r="G84" s="85">
        <v>14</v>
      </c>
      <c r="H84" s="41"/>
      <c r="I84" s="85">
        <v>10</v>
      </c>
      <c r="J84" s="41"/>
      <c r="K84" s="85">
        <v>0.36</v>
      </c>
      <c r="L84" s="41">
        <f>IF(K84&lt;&gt;"",INT(K84)*60+(K84-INT(K84))*100,"")</f>
        <v>36</v>
      </c>
      <c r="M84" s="24">
        <f>IF(G84&lt;&gt;"",(30*G84)/MAX(G$5:G$181),"0")</f>
        <v>14</v>
      </c>
      <c r="N84" s="24">
        <f>IF(I84&lt;&gt;"",IF(I84=0,0,(10*I84)/MAX(I$5:I$181)),"0")</f>
        <v>10</v>
      </c>
      <c r="O84" s="24">
        <f>IF(L84&lt;&gt;"",60/(MAX(L$5:L$181)-SMALL(L$5:L$181,COUNTIF(L$5:L$181,"&lt;=0")+1))*(MAX(L$5:L$181)-L84),"0")</f>
        <v>53.419354838709673</v>
      </c>
      <c r="P84" s="24">
        <f>M84+N84+O84</f>
        <v>77.419354838709666</v>
      </c>
      <c r="Q84" s="17"/>
      <c r="R84" s="24"/>
      <c r="S84" s="41"/>
      <c r="T84" s="39"/>
    </row>
    <row r="85" spans="1:20" s="18" customFormat="1" ht="31.5" x14ac:dyDescent="0.25">
      <c r="A85" s="1">
        <v>81</v>
      </c>
      <c r="B85" s="136" t="s">
        <v>794</v>
      </c>
      <c r="C85" s="45"/>
      <c r="D85" s="52" t="s">
        <v>790</v>
      </c>
      <c r="E85" s="85">
        <v>7</v>
      </c>
      <c r="F85" s="52" t="s">
        <v>791</v>
      </c>
      <c r="G85" s="85">
        <v>22</v>
      </c>
      <c r="H85" s="41"/>
      <c r="I85" s="85">
        <v>9</v>
      </c>
      <c r="J85" s="41"/>
      <c r="K85" s="41">
        <v>0.55000000000000004</v>
      </c>
      <c r="L85" s="41">
        <f>IF(K85&lt;&gt;"",INT(K85)*60+(K85-INT(K85))*100,"")</f>
        <v>55.000000000000007</v>
      </c>
      <c r="M85" s="24">
        <f>IF(G85&lt;&gt;"",(30*G85)/MAX(G$5:G$181),"0")</f>
        <v>22</v>
      </c>
      <c r="N85" s="24">
        <f>IF(I85&lt;&gt;"",IF(I85=0,0,(10*I85)/MAX(I$5:I$181)),"0")</f>
        <v>9</v>
      </c>
      <c r="O85" s="24">
        <f>IF(L85&lt;&gt;"",60/(MAX(L$5:L$181)-SMALL(L$5:L$181,COUNTIF(L$5:L$181,"&lt;=0")+1))*(MAX(L$5:L$181)-L85),"0")</f>
        <v>46.064516129032256</v>
      </c>
      <c r="P85" s="24">
        <f>M85+N85+O85</f>
        <v>77.064516129032256</v>
      </c>
      <c r="Q85" s="17"/>
      <c r="R85" s="24"/>
      <c r="S85" s="41"/>
      <c r="T85" s="39"/>
    </row>
    <row r="86" spans="1:20" s="18" customFormat="1" ht="31.5" x14ac:dyDescent="0.25">
      <c r="A86" s="126">
        <v>82</v>
      </c>
      <c r="B86" s="57" t="s">
        <v>766</v>
      </c>
      <c r="C86" s="127"/>
      <c r="D86" s="52" t="s">
        <v>746</v>
      </c>
      <c r="E86" s="85">
        <v>7</v>
      </c>
      <c r="F86" s="52" t="s">
        <v>747</v>
      </c>
      <c r="G86" s="85">
        <v>27</v>
      </c>
      <c r="H86" s="41"/>
      <c r="I86" s="41">
        <v>9</v>
      </c>
      <c r="J86" s="41"/>
      <c r="K86" s="41">
        <v>1.0900000000000001</v>
      </c>
      <c r="L86" s="41">
        <f>IF(K86&lt;&gt;"",INT(K86)*60+(K86-INT(K86))*100,"")</f>
        <v>69</v>
      </c>
      <c r="M86" s="24">
        <f>IF(G86&lt;&gt;"",(30*G86)/MAX(G$5:G$181),"0")</f>
        <v>27</v>
      </c>
      <c r="N86" s="24">
        <f>IF(I86&lt;&gt;"",IF(I86=0,0,(10*I86)/MAX(I$5:I$181)),"0")</f>
        <v>9</v>
      </c>
      <c r="O86" s="24">
        <f>IF(L86&lt;&gt;"",60/(MAX(L$5:L$181)-SMALL(L$5:L$181,COUNTIF(L$5:L$181,"&lt;=0")+1))*(MAX(L$5:L$181)-L86),"0")</f>
        <v>40.645161290322577</v>
      </c>
      <c r="P86" s="24">
        <f>M86+N86+O86</f>
        <v>76.645161290322577</v>
      </c>
      <c r="Q86" s="17"/>
      <c r="R86" s="24"/>
      <c r="S86" s="41"/>
      <c r="T86" s="39"/>
    </row>
    <row r="87" spans="1:20" s="18" customFormat="1" ht="31.5" x14ac:dyDescent="0.25">
      <c r="A87" s="1">
        <v>83</v>
      </c>
      <c r="B87" s="165" t="s">
        <v>1117</v>
      </c>
      <c r="C87" s="43"/>
      <c r="D87" s="65" t="s">
        <v>1043</v>
      </c>
      <c r="E87" s="67">
        <v>7</v>
      </c>
      <c r="F87" s="69" t="s">
        <v>1113</v>
      </c>
      <c r="G87" s="85">
        <v>12</v>
      </c>
      <c r="H87" s="41"/>
      <c r="I87" s="85">
        <v>10</v>
      </c>
      <c r="J87" s="41"/>
      <c r="K87" s="85">
        <v>0.33</v>
      </c>
      <c r="L87" s="41">
        <f>IF(K87&lt;&gt;"",INT(K87)*60+(K87-INT(K87))*100,"")</f>
        <v>33</v>
      </c>
      <c r="M87" s="24">
        <f>IF(G87&lt;&gt;"",(30*G87)/MAX(G$5:G$181),"0")</f>
        <v>12</v>
      </c>
      <c r="N87" s="24">
        <f>IF(I87&lt;&gt;"",IF(I87=0,0,(10*I87)/MAX(I$5:I$181)),"0")</f>
        <v>10</v>
      </c>
      <c r="O87" s="24">
        <f>IF(L87&lt;&gt;"",60/(MAX(L$5:L$181)-SMALL(L$5:L$181,COUNTIF(L$5:L$181,"&lt;=0")+1))*(MAX(L$5:L$181)-L87),"0")</f>
        <v>54.58064516129032</v>
      </c>
      <c r="P87" s="24">
        <f>M87+N87+O87</f>
        <v>76.58064516129032</v>
      </c>
      <c r="Q87" s="17"/>
      <c r="R87" s="24"/>
      <c r="S87" s="41"/>
      <c r="T87" s="39"/>
    </row>
    <row r="88" spans="1:20" s="18" customFormat="1" ht="31.5" x14ac:dyDescent="0.25">
      <c r="A88" s="1">
        <v>84</v>
      </c>
      <c r="B88" s="52" t="s">
        <v>503</v>
      </c>
      <c r="C88" s="45"/>
      <c r="D88" s="52" t="s">
        <v>473</v>
      </c>
      <c r="E88" s="85">
        <v>7</v>
      </c>
      <c r="F88" s="52" t="s">
        <v>479</v>
      </c>
      <c r="G88" s="85">
        <v>20</v>
      </c>
      <c r="H88" s="41"/>
      <c r="I88" s="85">
        <v>10</v>
      </c>
      <c r="J88" s="41"/>
      <c r="K88" s="85">
        <v>0.55000000000000004</v>
      </c>
      <c r="L88" s="41">
        <f>IF(K88&lt;&gt;"",INT(K88)*60+(K88-INT(K88))*100,"")</f>
        <v>55.000000000000007</v>
      </c>
      <c r="M88" s="24">
        <f>IF(G88&lt;&gt;"",(30*G88)/MAX(G$5:G$181),"0")</f>
        <v>20</v>
      </c>
      <c r="N88" s="24">
        <f>IF(I88&lt;&gt;"",IF(I88=0,0,(10*I88)/MAX(I$5:I$181)),"0")</f>
        <v>10</v>
      </c>
      <c r="O88" s="24">
        <f>IF(L88&lt;&gt;"",60/(MAX(L$5:L$181)-SMALL(L$5:L$181,COUNTIF(L$5:L$181,"&lt;=0")+1))*(MAX(L$5:L$181)-L88),"0")</f>
        <v>46.064516129032256</v>
      </c>
      <c r="P88" s="24">
        <f>M88+N88+O88</f>
        <v>76.064516129032256</v>
      </c>
      <c r="Q88" s="17"/>
      <c r="R88" s="24"/>
      <c r="S88" s="41"/>
      <c r="T88" s="39"/>
    </row>
    <row r="89" spans="1:20" s="18" customFormat="1" ht="31.5" x14ac:dyDescent="0.25">
      <c r="A89" s="1">
        <v>85</v>
      </c>
      <c r="B89" s="57" t="s">
        <v>510</v>
      </c>
      <c r="C89" s="45"/>
      <c r="D89" s="52" t="s">
        <v>473</v>
      </c>
      <c r="E89" s="85">
        <v>7</v>
      </c>
      <c r="F89" s="52" t="s">
        <v>474</v>
      </c>
      <c r="G89" s="85">
        <v>18</v>
      </c>
      <c r="H89" s="41"/>
      <c r="I89" s="85">
        <v>10</v>
      </c>
      <c r="J89" s="41"/>
      <c r="K89" s="85">
        <v>0.5</v>
      </c>
      <c r="L89" s="41">
        <f>IF(K89&lt;&gt;"",INT(K89)*60+(K89-INT(K89))*100,"")</f>
        <v>50</v>
      </c>
      <c r="M89" s="24">
        <f>IF(G89&lt;&gt;"",(30*G89)/MAX(G$5:G$181),"0")</f>
        <v>18</v>
      </c>
      <c r="N89" s="24">
        <f>IF(I89&lt;&gt;"",IF(I89=0,0,(10*I89)/MAX(I$5:I$181)),"0")</f>
        <v>10</v>
      </c>
      <c r="O89" s="24">
        <f>IF(L89&lt;&gt;"",60/(MAX(L$5:L$181)-SMALL(L$5:L$181,COUNTIF(L$5:L$181,"&lt;=0")+1))*(MAX(L$5:L$181)-L89),"0")</f>
        <v>48</v>
      </c>
      <c r="P89" s="24">
        <f>M89+N89+O89</f>
        <v>76</v>
      </c>
      <c r="Q89" s="17"/>
      <c r="R89" s="24"/>
      <c r="S89" s="41"/>
      <c r="T89" s="39"/>
    </row>
    <row r="90" spans="1:20" s="18" customFormat="1" ht="31.5" x14ac:dyDescent="0.25">
      <c r="A90" s="1">
        <v>86</v>
      </c>
      <c r="B90" s="57" t="s">
        <v>793</v>
      </c>
      <c r="C90" s="45"/>
      <c r="D90" s="52" t="s">
        <v>790</v>
      </c>
      <c r="E90" s="85">
        <v>7</v>
      </c>
      <c r="F90" s="52" t="s">
        <v>791</v>
      </c>
      <c r="G90" s="85">
        <v>22</v>
      </c>
      <c r="H90" s="41"/>
      <c r="I90" s="85">
        <v>8.5</v>
      </c>
      <c r="J90" s="41"/>
      <c r="K90" s="41">
        <v>0.56999999999999995</v>
      </c>
      <c r="L90" s="41">
        <f>IF(K90&lt;&gt;"",INT(K90)*60+(K90-INT(K90))*100,"")</f>
        <v>56.999999999999993</v>
      </c>
      <c r="M90" s="24">
        <f>IF(G90&lt;&gt;"",(30*G90)/MAX(G$5:G$181),"0")</f>
        <v>22</v>
      </c>
      <c r="N90" s="24">
        <f>IF(I90&lt;&gt;"",IF(I90=0,0,(10*I90)/MAX(I$5:I$181)),"0")</f>
        <v>8.5</v>
      </c>
      <c r="O90" s="24">
        <f>IF(L90&lt;&gt;"",60/(MAX(L$5:L$181)-SMALL(L$5:L$181,COUNTIF(L$5:L$181,"&lt;=0")+1))*(MAX(L$5:L$181)-L90),"0")</f>
        <v>45.29032258064516</v>
      </c>
      <c r="P90" s="24">
        <f>M90+N90+O90</f>
        <v>75.790322580645153</v>
      </c>
      <c r="Q90" s="17"/>
      <c r="R90" s="24"/>
      <c r="S90" s="41"/>
      <c r="T90" s="39"/>
    </row>
    <row r="91" spans="1:20" s="18" customFormat="1" ht="31.5" x14ac:dyDescent="0.25">
      <c r="A91" s="1">
        <v>87</v>
      </c>
      <c r="B91" s="65" t="s">
        <v>1114</v>
      </c>
      <c r="C91" s="43"/>
      <c r="D91" s="65" t="s">
        <v>1043</v>
      </c>
      <c r="E91" s="67">
        <v>7</v>
      </c>
      <c r="F91" s="65" t="s">
        <v>1113</v>
      </c>
      <c r="G91" s="85">
        <v>13</v>
      </c>
      <c r="H91" s="41"/>
      <c r="I91" s="85">
        <v>10</v>
      </c>
      <c r="J91" s="41"/>
      <c r="K91" s="85">
        <v>0.38</v>
      </c>
      <c r="L91" s="41">
        <f>IF(K91&lt;&gt;"",INT(K91)*60+(K91-INT(K91))*100,"")</f>
        <v>38</v>
      </c>
      <c r="M91" s="24">
        <f>IF(G91&lt;&gt;"",(30*G91)/MAX(G$5:G$181),"0")</f>
        <v>13</v>
      </c>
      <c r="N91" s="24">
        <f>IF(I91&lt;&gt;"",IF(I91=0,0,(10*I91)/MAX(I$5:I$181)),"0")</f>
        <v>10</v>
      </c>
      <c r="O91" s="24">
        <f>IF(L91&lt;&gt;"",60/(MAX(L$5:L$181)-SMALL(L$5:L$181,COUNTIF(L$5:L$181,"&lt;=0")+1))*(MAX(L$5:L$181)-L91),"0")</f>
        <v>52.645161290322577</v>
      </c>
      <c r="P91" s="24">
        <f>M91+N91+O91</f>
        <v>75.645161290322577</v>
      </c>
      <c r="Q91" s="17"/>
      <c r="R91" s="24"/>
      <c r="S91" s="41"/>
      <c r="T91" s="39"/>
    </row>
    <row r="92" spans="1:20" s="18" customFormat="1" ht="31.5" x14ac:dyDescent="0.25">
      <c r="A92" s="1">
        <v>88</v>
      </c>
      <c r="B92" s="57" t="s">
        <v>768</v>
      </c>
      <c r="C92" s="45"/>
      <c r="D92" s="52" t="s">
        <v>746</v>
      </c>
      <c r="E92" s="85">
        <v>8</v>
      </c>
      <c r="F92" s="52" t="s">
        <v>747</v>
      </c>
      <c r="G92" s="85">
        <v>26</v>
      </c>
      <c r="H92" s="41"/>
      <c r="I92" s="41">
        <v>8</v>
      </c>
      <c r="J92" s="41"/>
      <c r="K92" s="85">
        <v>1.08</v>
      </c>
      <c r="L92" s="41">
        <f>IF(K92&lt;&gt;"",INT(K92)*60+(K92-INT(K92))*100,"")</f>
        <v>68</v>
      </c>
      <c r="M92" s="24">
        <f>IF(G92&lt;&gt;"",(30*G92)/MAX(G$5:G$181),"0")</f>
        <v>26</v>
      </c>
      <c r="N92" s="24">
        <f>IF(I92&lt;&gt;"",IF(I92=0,0,(10*I92)/MAX(I$5:I$181)),"0")</f>
        <v>8</v>
      </c>
      <c r="O92" s="24">
        <f>IF(L92&lt;&gt;"",60/(MAX(L$5:L$181)-SMALL(L$5:L$181,COUNTIF(L$5:L$181,"&lt;=0")+1))*(MAX(L$5:L$181)-L92),"0")</f>
        <v>41.032258064516128</v>
      </c>
      <c r="P92" s="24">
        <f>M92+N92+O92</f>
        <v>75.032258064516128</v>
      </c>
      <c r="Q92" s="17"/>
      <c r="R92" s="24"/>
      <c r="S92" s="41"/>
      <c r="T92" s="39"/>
    </row>
    <row r="93" spans="1:20" s="18" customFormat="1" ht="31.5" x14ac:dyDescent="0.25">
      <c r="A93" s="1">
        <v>89</v>
      </c>
      <c r="B93" s="65" t="s">
        <v>1465</v>
      </c>
      <c r="C93" s="43"/>
      <c r="D93" s="65" t="s">
        <v>1043</v>
      </c>
      <c r="E93" s="67">
        <v>7</v>
      </c>
      <c r="F93" s="65" t="s">
        <v>1071</v>
      </c>
      <c r="G93" s="85">
        <v>12</v>
      </c>
      <c r="H93" s="41"/>
      <c r="I93" s="85">
        <v>10</v>
      </c>
      <c r="J93" s="41"/>
      <c r="K93" s="85">
        <v>0.37</v>
      </c>
      <c r="L93" s="41">
        <f>IF(K93&lt;&gt;"",INT(K93)*60+(K93-INT(K93))*100,"")</f>
        <v>37</v>
      </c>
      <c r="M93" s="24">
        <f>IF(G93&lt;&gt;"",(30*G93)/MAX(G$5:G$181),"0")</f>
        <v>12</v>
      </c>
      <c r="N93" s="24">
        <f>IF(I93&lt;&gt;"",IF(I93=0,0,(10*I93)/MAX(I$5:I$181)),"0")</f>
        <v>10</v>
      </c>
      <c r="O93" s="24">
        <f>IF(L93&lt;&gt;"",60/(MAX(L$5:L$181)-SMALL(L$5:L$181,COUNTIF(L$5:L$181,"&lt;=0")+1))*(MAX(L$5:L$181)-L93),"0")</f>
        <v>53.032258064516128</v>
      </c>
      <c r="P93" s="24">
        <f>M93+N93+O93</f>
        <v>75.032258064516128</v>
      </c>
      <c r="Q93" s="17"/>
      <c r="R93" s="24"/>
      <c r="S93" s="41"/>
      <c r="T93" s="39"/>
    </row>
    <row r="94" spans="1:20" ht="31.5" x14ac:dyDescent="0.25">
      <c r="A94" s="126">
        <v>90</v>
      </c>
      <c r="B94" s="57" t="s">
        <v>502</v>
      </c>
      <c r="C94" s="127"/>
      <c r="D94" s="52" t="s">
        <v>473</v>
      </c>
      <c r="E94" s="85">
        <v>7</v>
      </c>
      <c r="F94" s="52" t="s">
        <v>474</v>
      </c>
      <c r="G94" s="85">
        <v>23</v>
      </c>
      <c r="H94" s="41"/>
      <c r="I94" s="85">
        <v>7.9</v>
      </c>
      <c r="J94" s="41"/>
      <c r="K94" s="85">
        <v>1</v>
      </c>
      <c r="L94" s="41">
        <f>IF(K94&lt;&gt;"",INT(K94)*60+(K94-INT(K94))*100,"")</f>
        <v>60</v>
      </c>
      <c r="M94" s="24">
        <f>IF(G94&lt;&gt;"",(30*G94)/MAX(G$5:G$181),"0")</f>
        <v>23</v>
      </c>
      <c r="N94" s="24">
        <f>IF(I94&lt;&gt;"",IF(I94=0,0,(10*I94)/MAX(I$5:I$181)),"0")</f>
        <v>7.9</v>
      </c>
      <c r="O94" s="24">
        <f>IF(L94&lt;&gt;"",60/(MAX(L$5:L$181)-SMALL(L$5:L$181,COUNTIF(L$5:L$181,"&lt;=0")+1))*(MAX(L$5:L$181)-L94),"0")</f>
        <v>44.129032258064512</v>
      </c>
      <c r="P94" s="24">
        <f>M94+N94+O94</f>
        <v>75.029032258064518</v>
      </c>
      <c r="Q94" s="17"/>
      <c r="R94" s="24"/>
      <c r="S94" s="41"/>
      <c r="T94" s="39"/>
    </row>
    <row r="95" spans="1:20" ht="47.25" x14ac:dyDescent="0.25">
      <c r="A95" s="126">
        <v>91</v>
      </c>
      <c r="B95" s="52" t="s">
        <v>44</v>
      </c>
      <c r="C95" s="127"/>
      <c r="D95" s="52" t="s">
        <v>41</v>
      </c>
      <c r="E95" s="85">
        <v>7</v>
      </c>
      <c r="F95" s="52" t="s">
        <v>42</v>
      </c>
      <c r="G95" s="41">
        <v>16</v>
      </c>
      <c r="H95" s="41"/>
      <c r="I95" s="41">
        <v>7.6</v>
      </c>
      <c r="J95" s="41"/>
      <c r="K95" s="41">
        <v>0.42</v>
      </c>
      <c r="L95" s="41">
        <f>IF(K95&lt;&gt;"",INT(K95)*60+(K95-INT(K95))*100,"")</f>
        <v>42</v>
      </c>
      <c r="M95" s="24">
        <f>IF(G95&lt;&gt;"",(30*G95)/MAX(G$5:G$181),"0")</f>
        <v>16</v>
      </c>
      <c r="N95" s="24">
        <f>IF(I95&lt;&gt;"",IF(I95=0,0,(10*I95)/MAX(I$5:I$181)),"0")</f>
        <v>7.6</v>
      </c>
      <c r="O95" s="24">
        <f>IF(L95&lt;&gt;"",60/(MAX(L$5:L$181)-SMALL(L$5:L$181,COUNTIF(L$5:L$181,"&lt;=0")+1))*(MAX(L$5:L$181)-L95),"0")</f>
        <v>51.096774193548384</v>
      </c>
      <c r="P95" s="24">
        <f>M95+N95+O95</f>
        <v>74.696774193548379</v>
      </c>
      <c r="Q95" s="17"/>
      <c r="R95" s="24"/>
      <c r="S95" s="41"/>
      <c r="T95" s="39"/>
    </row>
    <row r="96" spans="1:20" ht="31.5" x14ac:dyDescent="0.25">
      <c r="A96" s="126">
        <v>92</v>
      </c>
      <c r="B96" s="50" t="s">
        <v>1131</v>
      </c>
      <c r="C96" s="140"/>
      <c r="D96" s="50" t="s">
        <v>1043</v>
      </c>
      <c r="E96" s="85">
        <v>8</v>
      </c>
      <c r="F96" s="50" t="s">
        <v>1071</v>
      </c>
      <c r="G96" s="85">
        <v>12</v>
      </c>
      <c r="H96" s="41"/>
      <c r="I96" s="85">
        <v>9.9</v>
      </c>
      <c r="J96" s="41"/>
      <c r="K96" s="85">
        <v>0.39</v>
      </c>
      <c r="L96" s="41">
        <f>IF(K96&lt;&gt;"",INT(K96)*60+(K96-INT(K96))*100,"")</f>
        <v>39</v>
      </c>
      <c r="M96" s="24">
        <f>IF(G96&lt;&gt;"",(30*G96)/MAX(G$5:G$181),"0")</f>
        <v>12</v>
      </c>
      <c r="N96" s="24">
        <f>IF(I96&lt;&gt;"",IF(I96=0,0,(10*I96)/MAX(I$5:I$181)),"0")</f>
        <v>9.9</v>
      </c>
      <c r="O96" s="24">
        <f>IF(L96&lt;&gt;"",60/(MAX(L$5:L$181)-SMALL(L$5:L$181,COUNTIF(L$5:L$181,"&lt;=0")+1))*(MAX(L$5:L$181)-L96),"0")</f>
        <v>52.258064516129032</v>
      </c>
      <c r="P96" s="24">
        <f>M96+N96+O96</f>
        <v>74.158064516129031</v>
      </c>
      <c r="Q96" s="17"/>
      <c r="R96" s="24"/>
      <c r="S96" s="41"/>
      <c r="T96" s="39"/>
    </row>
    <row r="97" spans="1:20" ht="31.5" x14ac:dyDescent="0.25">
      <c r="A97" s="126">
        <v>93</v>
      </c>
      <c r="B97" s="65" t="s">
        <v>1123</v>
      </c>
      <c r="C97" s="59"/>
      <c r="D97" s="65" t="s">
        <v>1043</v>
      </c>
      <c r="E97" s="67">
        <v>8</v>
      </c>
      <c r="F97" s="65" t="s">
        <v>1071</v>
      </c>
      <c r="G97" s="85">
        <v>18</v>
      </c>
      <c r="H97" s="41"/>
      <c r="I97" s="85">
        <v>10</v>
      </c>
      <c r="J97" s="41"/>
      <c r="K97" s="85">
        <v>0.55000000000000004</v>
      </c>
      <c r="L97" s="41">
        <f>IF(K97&lt;&gt;"",INT(K97)*60+(K97-INT(K97))*100,"")</f>
        <v>55.000000000000007</v>
      </c>
      <c r="M97" s="24">
        <f>IF(G97&lt;&gt;"",(30*G97)/MAX(G$5:G$181),"0")</f>
        <v>18</v>
      </c>
      <c r="N97" s="24">
        <f>IF(I97&lt;&gt;"",IF(I97=0,0,(10*I97)/MAX(I$5:I$181)),"0")</f>
        <v>10</v>
      </c>
      <c r="O97" s="24">
        <f>IF(L97&lt;&gt;"",60/(MAX(L$5:L$181)-SMALL(L$5:L$181,COUNTIF(L$5:L$181,"&lt;=0")+1))*(MAX(L$5:L$181)-L97),"0")</f>
        <v>46.064516129032256</v>
      </c>
      <c r="P97" s="24">
        <f>M97+N97+O97</f>
        <v>74.064516129032256</v>
      </c>
      <c r="Q97" s="17"/>
      <c r="R97" s="24"/>
      <c r="S97" s="41"/>
      <c r="T97" s="39"/>
    </row>
    <row r="98" spans="1:20" ht="31.5" x14ac:dyDescent="0.25">
      <c r="A98" s="126">
        <v>94</v>
      </c>
      <c r="B98" s="65" t="s">
        <v>1111</v>
      </c>
      <c r="C98" s="59"/>
      <c r="D98" s="65" t="s">
        <v>1043</v>
      </c>
      <c r="E98" s="67">
        <v>7</v>
      </c>
      <c r="F98" s="65" t="s">
        <v>1071</v>
      </c>
      <c r="G98" s="85">
        <v>12</v>
      </c>
      <c r="H98" s="41"/>
      <c r="I98" s="85">
        <v>9</v>
      </c>
      <c r="J98" s="41"/>
      <c r="K98" s="85">
        <v>0.37</v>
      </c>
      <c r="L98" s="41">
        <f>IF(K98&lt;&gt;"",INT(K98)*60+(K98-INT(K98))*100,"")</f>
        <v>37</v>
      </c>
      <c r="M98" s="24">
        <f>IF(G98&lt;&gt;"",(30*G98)/MAX(G$5:G$181),"0")</f>
        <v>12</v>
      </c>
      <c r="N98" s="24">
        <f>IF(I98&lt;&gt;"",IF(I98=0,0,(10*I98)/MAX(I$5:I$181)),"0")</f>
        <v>9</v>
      </c>
      <c r="O98" s="24">
        <f>IF(L98&lt;&gt;"",60/(MAX(L$5:L$181)-SMALL(L$5:L$181,COUNTIF(L$5:L$181,"&lt;=0")+1))*(MAX(L$5:L$181)-L98),"0")</f>
        <v>53.032258064516128</v>
      </c>
      <c r="P98" s="24">
        <f>M98+N98+O98</f>
        <v>74.032258064516128</v>
      </c>
      <c r="Q98" s="17"/>
      <c r="R98" s="24"/>
      <c r="S98" s="41"/>
      <c r="T98" s="39"/>
    </row>
    <row r="99" spans="1:20" ht="31.5" x14ac:dyDescent="0.25">
      <c r="A99" s="126">
        <v>95</v>
      </c>
      <c r="B99" s="57" t="s">
        <v>1386</v>
      </c>
      <c r="C99" s="127"/>
      <c r="D99" s="52" t="s">
        <v>1387</v>
      </c>
      <c r="E99" s="85">
        <v>7</v>
      </c>
      <c r="F99" s="52" t="s">
        <v>1388</v>
      </c>
      <c r="G99" s="85">
        <v>24</v>
      </c>
      <c r="H99" s="41"/>
      <c r="I99" s="85">
        <v>7</v>
      </c>
      <c r="J99" s="41"/>
      <c r="K99" s="85">
        <v>1.03</v>
      </c>
      <c r="L99" s="41">
        <f>IF(K99&lt;&gt;"",INT(K99)*60+(K99-INT(K99))*100,"")</f>
        <v>63</v>
      </c>
      <c r="M99" s="24">
        <f>IF(G99&lt;&gt;"",(30*G99)/MAX(G$5:G$181),"0")</f>
        <v>24</v>
      </c>
      <c r="N99" s="24">
        <f>IF(I99&lt;&gt;"",IF(I99=0,0,(10*I99)/MAX(I$5:I$181)),"0")</f>
        <v>7</v>
      </c>
      <c r="O99" s="24">
        <f>IF(L99&lt;&gt;"",60/(MAX(L$5:L$181)-SMALL(L$5:L$181,COUNTIF(L$5:L$181,"&lt;=0")+1))*(MAX(L$5:L$181)-L99),"0")</f>
        <v>42.967741935483872</v>
      </c>
      <c r="P99" s="24">
        <f>M99+N99+O99</f>
        <v>73.967741935483872</v>
      </c>
      <c r="Q99" s="17"/>
      <c r="R99" s="24"/>
      <c r="S99" s="41"/>
      <c r="T99" s="39"/>
    </row>
    <row r="100" spans="1:20" ht="47.25" x14ac:dyDescent="0.25">
      <c r="A100" s="126">
        <v>96</v>
      </c>
      <c r="B100" s="57" t="s">
        <v>943</v>
      </c>
      <c r="C100" s="127"/>
      <c r="D100" s="52" t="s">
        <v>944</v>
      </c>
      <c r="E100" s="85">
        <v>7</v>
      </c>
      <c r="F100" s="52" t="s">
        <v>945</v>
      </c>
      <c r="G100" s="85">
        <v>15</v>
      </c>
      <c r="H100" s="41"/>
      <c r="I100" s="85">
        <v>9</v>
      </c>
      <c r="J100" s="41"/>
      <c r="K100" s="85">
        <v>0.45</v>
      </c>
      <c r="L100" s="41">
        <f>IF(K100&lt;&gt;"",INT(K100)*60+(K100-INT(K100))*100,"")</f>
        <v>45</v>
      </c>
      <c r="M100" s="24">
        <f>IF(G100&lt;&gt;"",(30*G100)/MAX(G$5:G$181),"0")</f>
        <v>15</v>
      </c>
      <c r="N100" s="24">
        <f>IF(I100&lt;&gt;"",IF(I100=0,0,(10*I100)/MAX(I$5:I$181)),"0")</f>
        <v>9</v>
      </c>
      <c r="O100" s="24">
        <f>IF(L100&lt;&gt;"",60/(MAX(L$5:L$181)-SMALL(L$5:L$181,COUNTIF(L$5:L$181,"&lt;=0")+1))*(MAX(L$5:L$181)-L100),"0")</f>
        <v>49.935483870967744</v>
      </c>
      <c r="P100" s="24">
        <f>M100+N100+O100</f>
        <v>73.935483870967744</v>
      </c>
      <c r="Q100" s="17"/>
      <c r="R100" s="24"/>
      <c r="S100" s="41"/>
      <c r="T100" s="39"/>
    </row>
    <row r="101" spans="1:20" ht="30.75" customHeight="1" x14ac:dyDescent="0.25">
      <c r="A101" s="126">
        <v>97</v>
      </c>
      <c r="B101" s="57" t="s">
        <v>90</v>
      </c>
      <c r="C101" s="127"/>
      <c r="D101" s="52" t="s">
        <v>75</v>
      </c>
      <c r="E101" s="85">
        <v>8</v>
      </c>
      <c r="F101" s="52" t="s">
        <v>91</v>
      </c>
      <c r="G101" s="41">
        <v>15</v>
      </c>
      <c r="H101" s="41"/>
      <c r="I101" s="41">
        <v>8.1</v>
      </c>
      <c r="J101" s="41"/>
      <c r="K101" s="85">
        <v>0.43</v>
      </c>
      <c r="L101" s="41">
        <f>IF(K101&lt;&gt;"",INT(K101)*60+(K101-INT(K101))*100,"")</f>
        <v>43</v>
      </c>
      <c r="M101" s="24">
        <f>IF(G101&lt;&gt;"",(30*G101)/MAX(G$5:G$181),"0")</f>
        <v>15</v>
      </c>
      <c r="N101" s="24">
        <f>IF(I101&lt;&gt;"",IF(I101=0,0,(10*I101)/MAX(I$5:I$181)),"0")</f>
        <v>8.1</v>
      </c>
      <c r="O101" s="24">
        <f>IF(L101&lt;&gt;"",60/(MAX(L$5:L$181)-SMALL(L$5:L$181,COUNTIF(L$5:L$181,"&lt;=0")+1))*(MAX(L$5:L$181)-L101),"0")</f>
        <v>50.70967741935484</v>
      </c>
      <c r="P101" s="24">
        <f>M101+N101+O101</f>
        <v>73.809677419354841</v>
      </c>
      <c r="Q101" s="17"/>
      <c r="R101" s="24"/>
      <c r="S101" s="41"/>
      <c r="T101" s="39"/>
    </row>
    <row r="102" spans="1:20" ht="35.25" customHeight="1" x14ac:dyDescent="0.25">
      <c r="A102" s="126">
        <v>98</v>
      </c>
      <c r="B102" s="57" t="s">
        <v>1008</v>
      </c>
      <c r="C102" s="127"/>
      <c r="D102" s="52" t="s">
        <v>1006</v>
      </c>
      <c r="E102" s="85">
        <v>7</v>
      </c>
      <c r="F102" s="52" t="s">
        <v>1003</v>
      </c>
      <c r="G102" s="85">
        <v>11</v>
      </c>
      <c r="H102" s="41"/>
      <c r="I102" s="85">
        <v>8.6</v>
      </c>
      <c r="J102" s="41"/>
      <c r="K102" s="85">
        <v>0.34</v>
      </c>
      <c r="L102" s="41">
        <f>IF(K102&lt;&gt;"",INT(K102)*60+(K102-INT(K102))*100,"")</f>
        <v>34</v>
      </c>
      <c r="M102" s="24">
        <f>IF(G102&lt;&gt;"",(30*G102)/MAX(G$5:G$181),"0")</f>
        <v>11</v>
      </c>
      <c r="N102" s="24">
        <f>IF(I102&lt;&gt;"",IF(I102=0,0,(10*I102)/MAX(I$5:I$181)),"0")</f>
        <v>8.6</v>
      </c>
      <c r="O102" s="24">
        <f>IF(L102&lt;&gt;"",60/(MAX(L$5:L$181)-SMALL(L$5:L$181,COUNTIF(L$5:L$181,"&lt;=0")+1))*(MAX(L$5:L$181)-L102),"0")</f>
        <v>54.193548387096776</v>
      </c>
      <c r="P102" s="24">
        <f>M102+N102+O102</f>
        <v>73.793548387096777</v>
      </c>
      <c r="Q102" s="17"/>
      <c r="R102" s="24"/>
      <c r="S102" s="41"/>
      <c r="T102" s="39"/>
    </row>
    <row r="103" spans="1:20" ht="28.5" customHeight="1" x14ac:dyDescent="0.25">
      <c r="A103" s="126">
        <v>99</v>
      </c>
      <c r="B103" s="52" t="s">
        <v>515</v>
      </c>
      <c r="C103" s="127"/>
      <c r="D103" s="52" t="s">
        <v>473</v>
      </c>
      <c r="E103" s="85">
        <v>8</v>
      </c>
      <c r="F103" s="52" t="s">
        <v>477</v>
      </c>
      <c r="G103" s="85">
        <v>13</v>
      </c>
      <c r="H103" s="41"/>
      <c r="I103" s="85">
        <v>9.9</v>
      </c>
      <c r="J103" s="41"/>
      <c r="K103" s="85">
        <v>0.43</v>
      </c>
      <c r="L103" s="41">
        <f>IF(K103&lt;&gt;"",INT(K103)*60+(K103-INT(K103))*100,"")</f>
        <v>43</v>
      </c>
      <c r="M103" s="24">
        <f>IF(G103&lt;&gt;"",(30*G103)/MAX(G$5:G$181),"0")</f>
        <v>13</v>
      </c>
      <c r="N103" s="24">
        <f>IF(I103&lt;&gt;"",IF(I103=0,0,(10*I103)/MAX(I$5:I$181)),"0")</f>
        <v>9.9</v>
      </c>
      <c r="O103" s="24">
        <f>IF(L103&lt;&gt;"",60/(MAX(L$5:L$181)-SMALL(L$5:L$181,COUNTIF(L$5:L$181,"&lt;=0")+1))*(MAX(L$5:L$181)-L103),"0")</f>
        <v>50.70967741935484</v>
      </c>
      <c r="P103" s="24">
        <f>M103+N103+O103</f>
        <v>73.609677419354838</v>
      </c>
      <c r="Q103" s="17"/>
      <c r="R103" s="24"/>
      <c r="S103" s="41"/>
      <c r="T103" s="39"/>
    </row>
    <row r="104" spans="1:20" ht="30" customHeight="1" x14ac:dyDescent="0.25">
      <c r="A104" s="126">
        <v>100</v>
      </c>
      <c r="B104" s="52" t="s">
        <v>392</v>
      </c>
      <c r="C104" s="128"/>
      <c r="D104" s="52" t="s">
        <v>365</v>
      </c>
      <c r="E104" s="107">
        <v>8</v>
      </c>
      <c r="F104" s="52" t="s">
        <v>373</v>
      </c>
      <c r="G104" s="41">
        <v>19</v>
      </c>
      <c r="H104" s="41"/>
      <c r="I104" s="43">
        <v>7.9</v>
      </c>
      <c r="J104" s="41"/>
      <c r="K104" s="43">
        <v>0.54</v>
      </c>
      <c r="L104" s="41">
        <f>IF(K104&lt;&gt;"",INT(K104)*60+(K104-INT(K104))*100,"")</f>
        <v>54</v>
      </c>
      <c r="M104" s="24">
        <f>IF(G104&lt;&gt;"",(30*G104)/MAX(G$5:G$181),"0")</f>
        <v>19</v>
      </c>
      <c r="N104" s="24">
        <f>IF(I104&lt;&gt;"",IF(I104=0,0,(10*I104)/MAX(I$5:I$181)),"0")</f>
        <v>7.9</v>
      </c>
      <c r="O104" s="24">
        <f>IF(L104&lt;&gt;"",60/(MAX(L$5:L$181)-SMALL(L$5:L$181,COUNTIF(L$5:L$181,"&lt;=0")+1))*(MAX(L$5:L$181)-L104),"0")</f>
        <v>46.451612903225808</v>
      </c>
      <c r="P104" s="24">
        <f>M104+N104+O104</f>
        <v>73.351612903225799</v>
      </c>
      <c r="Q104" s="17"/>
      <c r="R104" s="24"/>
      <c r="S104" s="41"/>
      <c r="T104" s="39"/>
    </row>
    <row r="105" spans="1:20" ht="31.5" customHeight="1" x14ac:dyDescent="0.25">
      <c r="A105" s="126">
        <v>101</v>
      </c>
      <c r="B105" s="57" t="s">
        <v>200</v>
      </c>
      <c r="C105" s="127"/>
      <c r="D105" s="52" t="s">
        <v>191</v>
      </c>
      <c r="E105" s="85">
        <v>8</v>
      </c>
      <c r="F105" s="52" t="s">
        <v>192</v>
      </c>
      <c r="G105" s="41">
        <v>21</v>
      </c>
      <c r="H105" s="41"/>
      <c r="I105" s="41">
        <v>10</v>
      </c>
      <c r="J105" s="41"/>
      <c r="K105" s="85">
        <v>1.05</v>
      </c>
      <c r="L105" s="41">
        <f>IF(K105&lt;&gt;"",INT(K105)*60+(K105-INT(K105))*100,"")</f>
        <v>65</v>
      </c>
      <c r="M105" s="24">
        <f>IF(G105&lt;&gt;"",(30*G105)/MAX(G$5:G$181),"0")</f>
        <v>21</v>
      </c>
      <c r="N105" s="24">
        <f>IF(I105&lt;&gt;"",IF(I105=0,0,(10*I105)/MAX(I$5:I$181)),"0")</f>
        <v>10</v>
      </c>
      <c r="O105" s="24">
        <f>IF(L105&lt;&gt;"",60/(MAX(L$5:L$181)-SMALL(L$5:L$181,COUNTIF(L$5:L$181,"&lt;=0")+1))*(MAX(L$5:L$181)-L105),"0")</f>
        <v>42.193548387096776</v>
      </c>
      <c r="P105" s="24">
        <f>M105+N105+O105</f>
        <v>73.193548387096769</v>
      </c>
      <c r="Q105" s="17"/>
      <c r="R105" s="24"/>
      <c r="S105" s="41"/>
      <c r="T105" s="39"/>
    </row>
    <row r="106" spans="1:20" ht="34.5" customHeight="1" x14ac:dyDescent="0.25">
      <c r="A106" s="126">
        <v>102</v>
      </c>
      <c r="B106" s="48" t="s">
        <v>713</v>
      </c>
      <c r="C106" s="127"/>
      <c r="D106" s="52" t="s">
        <v>707</v>
      </c>
      <c r="E106" s="85">
        <v>7</v>
      </c>
      <c r="F106" s="52" t="s">
        <v>708</v>
      </c>
      <c r="G106" s="85">
        <v>17</v>
      </c>
      <c r="H106" s="41"/>
      <c r="I106" s="85">
        <v>6.5</v>
      </c>
      <c r="J106" s="41"/>
      <c r="K106" s="85">
        <v>0.46</v>
      </c>
      <c r="L106" s="41">
        <f>IF(K106&lt;&gt;"",INT(K106)*60+(K106-INT(K106))*100,"")</f>
        <v>46</v>
      </c>
      <c r="M106" s="24">
        <f>IF(G106&lt;&gt;"",(30*G106)/MAX(G$5:G$181),"0")</f>
        <v>17</v>
      </c>
      <c r="N106" s="24">
        <f>IF(I106&lt;&gt;"",IF(I106=0,0,(10*I106)/MAX(I$5:I$181)),"0")</f>
        <v>6.5</v>
      </c>
      <c r="O106" s="24">
        <f>IF(L106&lt;&gt;"",60/(MAX(L$5:L$181)-SMALL(L$5:L$181,COUNTIF(L$5:L$181,"&lt;=0")+1))*(MAX(L$5:L$181)-L106),"0")</f>
        <v>49.548387096774192</v>
      </c>
      <c r="P106" s="24">
        <f>M106+N106+O106</f>
        <v>73.048387096774192</v>
      </c>
      <c r="Q106" s="17"/>
      <c r="R106" s="24"/>
      <c r="S106" s="41"/>
      <c r="T106" s="39"/>
    </row>
    <row r="107" spans="1:20" ht="32.25" customHeight="1" x14ac:dyDescent="0.25">
      <c r="A107" s="126">
        <v>103</v>
      </c>
      <c r="B107" s="57" t="s">
        <v>201</v>
      </c>
      <c r="C107" s="127"/>
      <c r="D107" s="52" t="s">
        <v>191</v>
      </c>
      <c r="E107" s="85">
        <v>8</v>
      </c>
      <c r="F107" s="52" t="s">
        <v>198</v>
      </c>
      <c r="G107" s="41">
        <v>21</v>
      </c>
      <c r="H107" s="41"/>
      <c r="I107" s="41">
        <v>8</v>
      </c>
      <c r="J107" s="41"/>
      <c r="K107" s="85">
        <v>1.01</v>
      </c>
      <c r="L107" s="41">
        <f>IF(K107&lt;&gt;"",INT(K107)*60+(K107-INT(K107))*100,"")</f>
        <v>61</v>
      </c>
      <c r="M107" s="24">
        <f>IF(G107&lt;&gt;"",(30*G107)/MAX(G$5:G$181),"0")</f>
        <v>21</v>
      </c>
      <c r="N107" s="24">
        <f>IF(I107&lt;&gt;"",IF(I107=0,0,(10*I107)/MAX(I$5:I$181)),"0")</f>
        <v>8</v>
      </c>
      <c r="O107" s="24">
        <f>IF(L107&lt;&gt;"",60/(MAX(L$5:L$181)-SMALL(L$5:L$181,COUNTIF(L$5:L$181,"&lt;=0")+1))*(MAX(L$5:L$181)-L107),"0")</f>
        <v>43.741935483870968</v>
      </c>
      <c r="P107" s="24">
        <f>M107+N107+O107</f>
        <v>72.741935483870975</v>
      </c>
      <c r="Q107" s="17"/>
      <c r="R107" s="24"/>
      <c r="S107" s="41"/>
      <c r="T107" s="39"/>
    </row>
    <row r="108" spans="1:20" ht="32.25" customHeight="1" x14ac:dyDescent="0.25">
      <c r="A108" s="1">
        <v>104</v>
      </c>
      <c r="B108" s="50" t="s">
        <v>872</v>
      </c>
      <c r="C108" s="45"/>
      <c r="D108" s="52" t="s">
        <v>861</v>
      </c>
      <c r="E108" s="85">
        <v>7</v>
      </c>
      <c r="F108" s="52" t="s">
        <v>859</v>
      </c>
      <c r="G108" s="85">
        <v>16</v>
      </c>
      <c r="H108" s="41"/>
      <c r="I108" s="41">
        <v>9</v>
      </c>
      <c r="J108" s="41"/>
      <c r="K108" s="41">
        <v>0.51</v>
      </c>
      <c r="L108" s="41">
        <f>IF(K108&lt;&gt;"",INT(K108)*60+(K108-INT(K108))*100,"")</f>
        <v>51</v>
      </c>
      <c r="M108" s="24">
        <f>IF(G108&lt;&gt;"",(30*G108)/MAX(G$5:G$181),"0")</f>
        <v>16</v>
      </c>
      <c r="N108" s="24">
        <f>IF(I108&lt;&gt;"",IF(I108=0,0,(10*I108)/MAX(I$5:I$181)),"0")</f>
        <v>9</v>
      </c>
      <c r="O108" s="24">
        <f>IF(L108&lt;&gt;"",60/(MAX(L$5:L$181)-SMALL(L$5:L$181,COUNTIF(L$5:L$181,"&lt;=0")+1))*(MAX(L$5:L$181)-L108),"0")</f>
        <v>47.612903225806448</v>
      </c>
      <c r="P108" s="24">
        <f>M108+N108+O108</f>
        <v>72.612903225806448</v>
      </c>
      <c r="Q108" s="17"/>
      <c r="R108" s="24"/>
      <c r="S108" s="41"/>
      <c r="T108" s="39"/>
    </row>
    <row r="109" spans="1:20" ht="32.25" customHeight="1" x14ac:dyDescent="0.25">
      <c r="A109" s="1">
        <v>105</v>
      </c>
      <c r="B109" s="57" t="s">
        <v>513</v>
      </c>
      <c r="C109" s="45"/>
      <c r="D109" s="52" t="s">
        <v>473</v>
      </c>
      <c r="E109" s="85">
        <v>8</v>
      </c>
      <c r="F109" s="52" t="s">
        <v>505</v>
      </c>
      <c r="G109" s="85">
        <v>16</v>
      </c>
      <c r="H109" s="41"/>
      <c r="I109" s="85">
        <v>10</v>
      </c>
      <c r="J109" s="41"/>
      <c r="K109" s="85">
        <v>0.54</v>
      </c>
      <c r="L109" s="41">
        <f>IF(K109&lt;&gt;"",INT(K109)*60+(K109-INT(K109))*100,"")</f>
        <v>54</v>
      </c>
      <c r="M109" s="24">
        <f>IF(G109&lt;&gt;"",(30*G109)/MAX(G$5:G$181),"0")</f>
        <v>16</v>
      </c>
      <c r="N109" s="24">
        <f>IF(I109&lt;&gt;"",IF(I109=0,0,(10*I109)/MAX(I$5:I$181)),"0")</f>
        <v>10</v>
      </c>
      <c r="O109" s="24">
        <f>IF(L109&lt;&gt;"",60/(MAX(L$5:L$181)-SMALL(L$5:L$181,COUNTIF(L$5:L$181,"&lt;=0")+1))*(MAX(L$5:L$181)-L109),"0")</f>
        <v>46.451612903225808</v>
      </c>
      <c r="P109" s="24">
        <f>M109+N109+O109</f>
        <v>72.451612903225808</v>
      </c>
      <c r="Q109" s="17"/>
      <c r="R109" s="24"/>
      <c r="S109" s="41"/>
      <c r="T109" s="39"/>
    </row>
    <row r="110" spans="1:20" ht="29.25" customHeight="1" x14ac:dyDescent="0.25">
      <c r="A110" s="1">
        <v>106</v>
      </c>
      <c r="B110" s="57" t="s">
        <v>703</v>
      </c>
      <c r="C110" s="45"/>
      <c r="D110" s="52" t="s">
        <v>671</v>
      </c>
      <c r="E110" s="85">
        <v>7</v>
      </c>
      <c r="F110" s="52" t="s">
        <v>699</v>
      </c>
      <c r="G110" s="85">
        <v>23</v>
      </c>
      <c r="H110" s="41"/>
      <c r="I110" s="85">
        <v>7</v>
      </c>
      <c r="J110" s="41"/>
      <c r="K110" s="85">
        <v>1.05</v>
      </c>
      <c r="L110" s="41">
        <f>IF(K110&lt;&gt;"",INT(K110)*60+(K110-INT(K110))*100,"")</f>
        <v>65</v>
      </c>
      <c r="M110" s="24">
        <f>IF(G110&lt;&gt;"",(30*G110)/MAX(G$5:G$181),"0")</f>
        <v>23</v>
      </c>
      <c r="N110" s="24">
        <f>IF(I110&lt;&gt;"",IF(I110=0,0,(10*I110)/MAX(I$5:I$181)),"0")</f>
        <v>7</v>
      </c>
      <c r="O110" s="24">
        <f>IF(L110&lt;&gt;"",60/(MAX(L$5:L$181)-SMALL(L$5:L$181,COUNTIF(L$5:L$181,"&lt;=0")+1))*(MAX(L$5:L$181)-L110),"0")</f>
        <v>42.193548387096776</v>
      </c>
      <c r="P110" s="24">
        <f>M110+N110+O110</f>
        <v>72.193548387096769</v>
      </c>
      <c r="Q110" s="17"/>
      <c r="R110" s="24"/>
      <c r="S110" s="41"/>
      <c r="T110" s="39"/>
    </row>
    <row r="111" spans="1:20" ht="32.25" customHeight="1" x14ac:dyDescent="0.25">
      <c r="A111" s="1">
        <v>107</v>
      </c>
      <c r="B111" s="57" t="s">
        <v>109</v>
      </c>
      <c r="C111" s="45"/>
      <c r="D111" s="52" t="s">
        <v>104</v>
      </c>
      <c r="E111" s="85">
        <v>7</v>
      </c>
      <c r="F111" s="52" t="s">
        <v>110</v>
      </c>
      <c r="G111" s="41">
        <v>21</v>
      </c>
      <c r="H111" s="41"/>
      <c r="I111" s="41">
        <v>8</v>
      </c>
      <c r="J111" s="41"/>
      <c r="K111" s="41">
        <v>1.04</v>
      </c>
      <c r="L111" s="41">
        <f>IF(K111&lt;&gt;"",INT(K111)*60+(K111-INT(K111))*100,"")</f>
        <v>64</v>
      </c>
      <c r="M111" s="24">
        <f>IF(G111&lt;&gt;"",(30*G111)/MAX(G$5:G$181),"0")</f>
        <v>21</v>
      </c>
      <c r="N111" s="24">
        <f>IF(I111&lt;&gt;"",IF(I111=0,0,(10*I111)/MAX(I$5:I$181)),"0")</f>
        <v>8</v>
      </c>
      <c r="O111" s="24">
        <f>IF(L111&lt;&gt;"",60/(MAX(L$5:L$181)-SMALL(L$5:L$181,COUNTIF(L$5:L$181,"&lt;=0")+1))*(MAX(L$5:L$181)-L111),"0")</f>
        <v>42.58064516129032</v>
      </c>
      <c r="P111" s="24">
        <f>M111+N111+O111</f>
        <v>71.58064516129032</v>
      </c>
      <c r="Q111" s="17"/>
      <c r="R111" s="24"/>
      <c r="S111" s="41"/>
      <c r="T111" s="39"/>
    </row>
    <row r="112" spans="1:20" ht="32.25" customHeight="1" x14ac:dyDescent="0.25">
      <c r="A112" s="1">
        <v>108</v>
      </c>
      <c r="B112" s="57" t="s">
        <v>501</v>
      </c>
      <c r="C112" s="45"/>
      <c r="D112" s="52" t="s">
        <v>473</v>
      </c>
      <c r="E112" s="85">
        <v>7</v>
      </c>
      <c r="F112" s="52" t="s">
        <v>479</v>
      </c>
      <c r="G112" s="85">
        <v>19</v>
      </c>
      <c r="H112" s="41"/>
      <c r="I112" s="85">
        <v>9.9</v>
      </c>
      <c r="J112" s="41"/>
      <c r="K112" s="85">
        <v>1.04</v>
      </c>
      <c r="L112" s="41">
        <f>IF(K112&lt;&gt;"",INT(K112)*60+(K112-INT(K112))*100,"")</f>
        <v>64</v>
      </c>
      <c r="M112" s="24">
        <f>IF(G112&lt;&gt;"",(30*G112)/MAX(G$5:G$181),"0")</f>
        <v>19</v>
      </c>
      <c r="N112" s="24">
        <f>IF(I112&lt;&gt;"",IF(I112=0,0,(10*I112)/MAX(I$5:I$181)),"0")</f>
        <v>9.9</v>
      </c>
      <c r="O112" s="24">
        <f>IF(L112&lt;&gt;"",60/(MAX(L$5:L$181)-SMALL(L$5:L$181,COUNTIF(L$5:L$181,"&lt;=0")+1))*(MAX(L$5:L$181)-L112),"0")</f>
        <v>42.58064516129032</v>
      </c>
      <c r="P112" s="24">
        <f>M112+N112+O112</f>
        <v>71.480645161290312</v>
      </c>
      <c r="Q112" s="17"/>
      <c r="R112" s="24"/>
      <c r="S112" s="41"/>
      <c r="T112" s="39"/>
    </row>
    <row r="113" spans="1:20" ht="31.5" x14ac:dyDescent="0.25">
      <c r="A113" s="1">
        <v>109</v>
      </c>
      <c r="B113" s="57" t="s">
        <v>1009</v>
      </c>
      <c r="C113" s="45"/>
      <c r="D113" s="52" t="s">
        <v>1006</v>
      </c>
      <c r="E113" s="85">
        <v>8</v>
      </c>
      <c r="F113" s="52" t="s">
        <v>1003</v>
      </c>
      <c r="G113" s="85">
        <v>14</v>
      </c>
      <c r="H113" s="41"/>
      <c r="I113" s="85">
        <v>7.9</v>
      </c>
      <c r="J113" s="41"/>
      <c r="K113" s="85">
        <v>0.46</v>
      </c>
      <c r="L113" s="41">
        <f>IF(K113&lt;&gt;"",INT(K113)*60+(K113-INT(K113))*100,"")</f>
        <v>46</v>
      </c>
      <c r="M113" s="24">
        <f>IF(G113&lt;&gt;"",(30*G113)/MAX(G$5:G$181),"0")</f>
        <v>14</v>
      </c>
      <c r="N113" s="24">
        <f>IF(I113&lt;&gt;"",IF(I113=0,0,(10*I113)/MAX(I$5:I$181)),"0")</f>
        <v>7.9</v>
      </c>
      <c r="O113" s="24">
        <f>IF(L113&lt;&gt;"",60/(MAX(L$5:L$181)-SMALL(L$5:L$181,COUNTIF(L$5:L$181,"&lt;=0")+1))*(MAX(L$5:L$181)-L113),"0")</f>
        <v>49.548387096774192</v>
      </c>
      <c r="P113" s="24">
        <f>M113+N113+O113</f>
        <v>71.448387096774184</v>
      </c>
      <c r="Q113" s="17"/>
      <c r="R113" s="24"/>
      <c r="S113" s="41"/>
      <c r="T113" s="39"/>
    </row>
    <row r="114" spans="1:20" ht="31.5" x14ac:dyDescent="0.25">
      <c r="A114" s="1">
        <v>110</v>
      </c>
      <c r="B114" s="65" t="s">
        <v>1126</v>
      </c>
      <c r="C114" s="43"/>
      <c r="D114" s="65" t="s">
        <v>1043</v>
      </c>
      <c r="E114" s="67">
        <v>8</v>
      </c>
      <c r="F114" s="65" t="s">
        <v>1071</v>
      </c>
      <c r="G114" s="85">
        <v>10</v>
      </c>
      <c r="H114" s="41"/>
      <c r="I114" s="85">
        <v>9.9</v>
      </c>
      <c r="J114" s="41"/>
      <c r="K114" s="67">
        <v>0.41</v>
      </c>
      <c r="L114" s="41">
        <f>IF(K114&lt;&gt;"",INT(K114)*60+(K114-INT(K114))*100,"")</f>
        <v>41</v>
      </c>
      <c r="M114" s="24">
        <f>IF(G114&lt;&gt;"",(30*G114)/MAX(G$5:G$181),"0")</f>
        <v>10</v>
      </c>
      <c r="N114" s="24">
        <f>IF(I114&lt;&gt;"",IF(I114=0,0,(10*I114)/MAX(I$5:I$181)),"0")</f>
        <v>9.9</v>
      </c>
      <c r="O114" s="24">
        <f>IF(L114&lt;&gt;"",60/(MAX(L$5:L$181)-SMALL(L$5:L$181,COUNTIF(L$5:L$181,"&lt;=0")+1))*(MAX(L$5:L$181)-L114),"0")</f>
        <v>51.483870967741936</v>
      </c>
      <c r="P114" s="24">
        <f>M114+N114+O114</f>
        <v>71.383870967741927</v>
      </c>
      <c r="Q114" s="17"/>
      <c r="R114" s="24"/>
      <c r="S114" s="41"/>
      <c r="T114" s="39"/>
    </row>
    <row r="115" spans="1:20" ht="31.5" x14ac:dyDescent="0.25">
      <c r="A115" s="1">
        <v>111</v>
      </c>
      <c r="B115" s="50" t="s">
        <v>1344</v>
      </c>
      <c r="C115" s="45"/>
      <c r="D115" s="52" t="s">
        <v>1321</v>
      </c>
      <c r="E115" s="85">
        <v>7</v>
      </c>
      <c r="F115" s="52" t="s">
        <v>1325</v>
      </c>
      <c r="G115" s="85">
        <v>25</v>
      </c>
      <c r="H115" s="41"/>
      <c r="I115" s="85">
        <v>9</v>
      </c>
      <c r="J115" s="41"/>
      <c r="K115" s="85">
        <v>1.18</v>
      </c>
      <c r="L115" s="41">
        <f>IF(K115&lt;&gt;"",INT(K115)*60+(K115-INT(K115))*100,"")</f>
        <v>78</v>
      </c>
      <c r="M115" s="24">
        <f>IF(G115&lt;&gt;"",(30*G115)/MAX(G$5:G$181),"0")</f>
        <v>25</v>
      </c>
      <c r="N115" s="24">
        <f>IF(I115&lt;&gt;"",IF(I115=0,0,(10*I115)/MAX(I$5:I$181)),"0")</f>
        <v>9</v>
      </c>
      <c r="O115" s="24">
        <f>IF(L115&lt;&gt;"",60/(MAX(L$5:L$181)-SMALL(L$5:L$181,COUNTIF(L$5:L$181,"&lt;=0")+1))*(MAX(L$5:L$181)-L115),"0")</f>
        <v>37.161290322580641</v>
      </c>
      <c r="P115" s="24">
        <f>M115+N115+O115</f>
        <v>71.161290322580641</v>
      </c>
      <c r="Q115" s="17"/>
      <c r="R115" s="24"/>
      <c r="S115" s="41"/>
      <c r="T115" s="39"/>
    </row>
    <row r="116" spans="1:20" ht="31.5" x14ac:dyDescent="0.25">
      <c r="A116" s="1">
        <v>112</v>
      </c>
      <c r="B116" s="57" t="s">
        <v>1463</v>
      </c>
      <c r="C116" s="45"/>
      <c r="D116" s="52" t="s">
        <v>987</v>
      </c>
      <c r="E116" s="85">
        <v>8</v>
      </c>
      <c r="F116" s="52" t="s">
        <v>988</v>
      </c>
      <c r="G116" s="85">
        <v>10</v>
      </c>
      <c r="H116" s="41"/>
      <c r="I116" s="85">
        <v>10</v>
      </c>
      <c r="J116" s="41"/>
      <c r="K116" s="85">
        <v>0.42</v>
      </c>
      <c r="L116" s="41">
        <f>IF(K116&lt;&gt;"",INT(K116)*60+(K116-INT(K116))*100,"")</f>
        <v>42</v>
      </c>
      <c r="M116" s="24">
        <f>IF(G116&lt;&gt;"",(30*G116)/MAX(G$5:G$181),"0")</f>
        <v>10</v>
      </c>
      <c r="N116" s="24">
        <f>IF(I116&lt;&gt;"",IF(I116=0,0,(10*I116)/MAX(I$5:I$181)),"0")</f>
        <v>10</v>
      </c>
      <c r="O116" s="24">
        <f>IF(L116&lt;&gt;"",60/(MAX(L$5:L$181)-SMALL(L$5:L$181,COUNTIF(L$5:L$181,"&lt;=0")+1))*(MAX(L$5:L$181)-L116),"0")</f>
        <v>51.096774193548384</v>
      </c>
      <c r="P116" s="24">
        <f>M116+N116+O116</f>
        <v>71.096774193548384</v>
      </c>
      <c r="Q116" s="17"/>
      <c r="R116" s="24"/>
      <c r="S116" s="41"/>
      <c r="T116" s="39"/>
    </row>
    <row r="117" spans="1:20" ht="31.5" x14ac:dyDescent="0.25">
      <c r="A117" s="1">
        <v>113</v>
      </c>
      <c r="B117" s="57" t="s">
        <v>92</v>
      </c>
      <c r="C117" s="45"/>
      <c r="D117" s="52" t="s">
        <v>75</v>
      </c>
      <c r="E117" s="85">
        <v>8</v>
      </c>
      <c r="F117" s="52" t="s">
        <v>91</v>
      </c>
      <c r="G117" s="41">
        <v>16</v>
      </c>
      <c r="H117" s="41"/>
      <c r="I117" s="41">
        <v>7.4</v>
      </c>
      <c r="J117" s="41"/>
      <c r="K117" s="85">
        <v>0.51</v>
      </c>
      <c r="L117" s="41">
        <f>IF(K117&lt;&gt;"",INT(K117)*60+(K117-INT(K117))*100,"")</f>
        <v>51</v>
      </c>
      <c r="M117" s="24">
        <f>IF(G117&lt;&gt;"",(30*G117)/MAX(G$5:G$181),"0")</f>
        <v>16</v>
      </c>
      <c r="N117" s="24">
        <f>IF(I117&lt;&gt;"",IF(I117=0,0,(10*I117)/MAX(I$5:I$181)),"0")</f>
        <v>7.4</v>
      </c>
      <c r="O117" s="24">
        <f>IF(L117&lt;&gt;"",60/(MAX(L$5:L$181)-SMALL(L$5:L$181,COUNTIF(L$5:L$181,"&lt;=0")+1))*(MAX(L$5:L$181)-L117),"0")</f>
        <v>47.612903225806448</v>
      </c>
      <c r="P117" s="24">
        <f>M117+N117+O117</f>
        <v>71.01290322580644</v>
      </c>
      <c r="Q117" s="17"/>
      <c r="R117" s="24"/>
      <c r="S117" s="41"/>
      <c r="T117" s="39"/>
    </row>
    <row r="118" spans="1:20" ht="31.5" x14ac:dyDescent="0.25">
      <c r="A118" s="1">
        <v>114</v>
      </c>
      <c r="B118" s="57" t="s">
        <v>197</v>
      </c>
      <c r="C118" s="45"/>
      <c r="D118" s="52" t="s">
        <v>191</v>
      </c>
      <c r="E118" s="85">
        <v>7</v>
      </c>
      <c r="F118" s="52" t="s">
        <v>198</v>
      </c>
      <c r="G118" s="41">
        <v>19</v>
      </c>
      <c r="H118" s="41"/>
      <c r="I118" s="41">
        <v>8</v>
      </c>
      <c r="J118" s="41"/>
      <c r="K118" s="85">
        <v>1.01</v>
      </c>
      <c r="L118" s="41">
        <f>IF(K118&lt;&gt;"",INT(K118)*60+(K118-INT(K118))*100,"")</f>
        <v>61</v>
      </c>
      <c r="M118" s="24">
        <f>IF(G118&lt;&gt;"",(30*G118)/MAX(G$5:G$181),"0")</f>
        <v>19</v>
      </c>
      <c r="N118" s="24">
        <f>IF(I118&lt;&gt;"",IF(I118=0,0,(10*I118)/MAX(I$5:I$181)),"0")</f>
        <v>8</v>
      </c>
      <c r="O118" s="24">
        <f>IF(L118&lt;&gt;"",60/(MAX(L$5:L$181)-SMALL(L$5:L$181,COUNTIF(L$5:L$181,"&lt;=0")+1))*(MAX(L$5:L$181)-L118),"0")</f>
        <v>43.741935483870968</v>
      </c>
      <c r="P118" s="24">
        <f>M118+N118+O118</f>
        <v>70.741935483870975</v>
      </c>
      <c r="Q118" s="17"/>
      <c r="R118" s="24"/>
      <c r="S118" s="41"/>
      <c r="T118" s="39"/>
    </row>
    <row r="119" spans="1:20" ht="31.5" x14ac:dyDescent="0.25">
      <c r="A119" s="1">
        <v>115</v>
      </c>
      <c r="B119" s="57" t="s">
        <v>112</v>
      </c>
      <c r="C119" s="45"/>
      <c r="D119" s="52" t="s">
        <v>104</v>
      </c>
      <c r="E119" s="85">
        <v>8</v>
      </c>
      <c r="F119" s="52" t="s">
        <v>113</v>
      </c>
      <c r="G119" s="41">
        <v>15</v>
      </c>
      <c r="H119" s="41"/>
      <c r="I119" s="41">
        <v>7.5</v>
      </c>
      <c r="J119" s="41"/>
      <c r="K119" s="41">
        <v>0.51</v>
      </c>
      <c r="L119" s="41">
        <f>IF(K119&lt;&gt;"",INT(K119)*60+(K119-INT(K119))*100,"")</f>
        <v>51</v>
      </c>
      <c r="M119" s="24">
        <f>IF(G119&lt;&gt;"",(30*G119)/MAX(G$5:G$181),"0")</f>
        <v>15</v>
      </c>
      <c r="N119" s="24">
        <f>IF(I119&lt;&gt;"",IF(I119=0,0,(10*I119)/MAX(I$5:I$181)),"0")</f>
        <v>7.5</v>
      </c>
      <c r="O119" s="24">
        <f>IF(L119&lt;&gt;"",60/(MAX(L$5:L$181)-SMALL(L$5:L$181,COUNTIF(L$5:L$181,"&lt;=0")+1))*(MAX(L$5:L$181)-L119),"0")</f>
        <v>47.612903225806448</v>
      </c>
      <c r="P119" s="24">
        <f>M119+N119+O119</f>
        <v>70.112903225806448</v>
      </c>
      <c r="Q119" s="17"/>
      <c r="R119" s="24"/>
      <c r="S119" s="41"/>
      <c r="T119" s="39"/>
    </row>
    <row r="120" spans="1:20" ht="31.5" x14ac:dyDescent="0.25">
      <c r="A120" s="1">
        <v>116</v>
      </c>
      <c r="B120" s="57" t="s">
        <v>1464</v>
      </c>
      <c r="C120" s="45"/>
      <c r="D120" s="52" t="s">
        <v>987</v>
      </c>
      <c r="E120" s="85">
        <v>8</v>
      </c>
      <c r="F120" s="52" t="s">
        <v>988</v>
      </c>
      <c r="G120" s="85">
        <v>5</v>
      </c>
      <c r="H120" s="41"/>
      <c r="I120" s="85">
        <v>10</v>
      </c>
      <c r="J120" s="41"/>
      <c r="K120" s="85">
        <v>0.32</v>
      </c>
      <c r="L120" s="41">
        <f>IF(K120&lt;&gt;"",INT(K120)*60+(K120-INT(K120))*100,"")</f>
        <v>32</v>
      </c>
      <c r="M120" s="24">
        <f>IF(G120&lt;&gt;"",(30*G120)/MAX(G$5:G$181),"0")</f>
        <v>5</v>
      </c>
      <c r="N120" s="24">
        <f>IF(I120&lt;&gt;"",IF(I120=0,0,(10*I120)/MAX(I$5:I$181)),"0")</f>
        <v>10</v>
      </c>
      <c r="O120" s="24">
        <f>IF(L120&lt;&gt;"",60/(MAX(L$5:L$181)-SMALL(L$5:L$181,COUNTIF(L$5:L$181,"&lt;=0")+1))*(MAX(L$5:L$181)-L120),"0")</f>
        <v>54.967741935483872</v>
      </c>
      <c r="P120" s="24">
        <f>M120+N120+O120</f>
        <v>69.967741935483872</v>
      </c>
      <c r="Q120" s="17"/>
      <c r="R120" s="24"/>
      <c r="S120" s="41"/>
      <c r="T120" s="39"/>
    </row>
    <row r="121" spans="1:20" ht="31.5" x14ac:dyDescent="0.25">
      <c r="A121" s="1">
        <v>117</v>
      </c>
      <c r="B121" s="50" t="s">
        <v>705</v>
      </c>
      <c r="C121" s="48"/>
      <c r="D121" s="52" t="s">
        <v>671</v>
      </c>
      <c r="E121" s="85">
        <v>7</v>
      </c>
      <c r="F121" s="52" t="s">
        <v>699</v>
      </c>
      <c r="G121" s="85">
        <v>16</v>
      </c>
      <c r="H121" s="41"/>
      <c r="I121" s="85">
        <v>5</v>
      </c>
      <c r="J121" s="41"/>
      <c r="K121" s="85">
        <v>0.48</v>
      </c>
      <c r="L121" s="41">
        <f>IF(K121&lt;&gt;"",INT(K121)*60+(K121-INT(K121))*100,"")</f>
        <v>48</v>
      </c>
      <c r="M121" s="24">
        <f>IF(G121&lt;&gt;"",(30*G121)/MAX(G$5:G$181),"0")</f>
        <v>16</v>
      </c>
      <c r="N121" s="24">
        <f>IF(I121&lt;&gt;"",IF(I121=0,0,(10*I121)/MAX(I$5:I$181)),"0")</f>
        <v>5</v>
      </c>
      <c r="O121" s="24">
        <f>IF(L121&lt;&gt;"",60/(MAX(L$5:L$181)-SMALL(L$5:L$181,COUNTIF(L$5:L$181,"&lt;=0")+1))*(MAX(L$5:L$181)-L121),"0")</f>
        <v>48.774193548387096</v>
      </c>
      <c r="P121" s="24">
        <f>M121+N121+O121</f>
        <v>69.774193548387103</v>
      </c>
      <c r="Q121" s="17"/>
      <c r="R121" s="24"/>
      <c r="S121" s="41"/>
      <c r="T121" s="39"/>
    </row>
    <row r="122" spans="1:20" ht="31.5" x14ac:dyDescent="0.25">
      <c r="A122" s="1">
        <v>118</v>
      </c>
      <c r="B122" s="52" t="s">
        <v>508</v>
      </c>
      <c r="C122" s="45"/>
      <c r="D122" s="52" t="s">
        <v>473</v>
      </c>
      <c r="E122" s="85">
        <v>7</v>
      </c>
      <c r="F122" s="52" t="s">
        <v>505</v>
      </c>
      <c r="G122" s="85">
        <v>21</v>
      </c>
      <c r="H122" s="41"/>
      <c r="I122" s="85">
        <v>8</v>
      </c>
      <c r="J122" s="41"/>
      <c r="K122" s="85">
        <v>1.0900000000000001</v>
      </c>
      <c r="L122" s="41">
        <f>IF(K122&lt;&gt;"",INT(K122)*60+(K122-INT(K122))*100,"")</f>
        <v>69</v>
      </c>
      <c r="M122" s="24">
        <f>IF(G122&lt;&gt;"",(30*G122)/MAX(G$5:G$181),"0")</f>
        <v>21</v>
      </c>
      <c r="N122" s="24">
        <f>IF(I122&lt;&gt;"",IF(I122=0,0,(10*I122)/MAX(I$5:I$181)),"0")</f>
        <v>8</v>
      </c>
      <c r="O122" s="24">
        <f>IF(L122&lt;&gt;"",60/(MAX(L$5:L$181)-SMALL(L$5:L$181,COUNTIF(L$5:L$181,"&lt;=0")+1))*(MAX(L$5:L$181)-L122),"0")</f>
        <v>40.645161290322577</v>
      </c>
      <c r="P122" s="24">
        <f>M122+N122+O122</f>
        <v>69.645161290322577</v>
      </c>
      <c r="Q122" s="17"/>
      <c r="R122" s="24"/>
      <c r="S122" s="41"/>
      <c r="T122" s="39"/>
    </row>
    <row r="123" spans="1:20" ht="31.5" x14ac:dyDescent="0.25">
      <c r="A123" s="1">
        <v>119</v>
      </c>
      <c r="B123" s="65" t="s">
        <v>1127</v>
      </c>
      <c r="C123" s="43"/>
      <c r="D123" s="65" t="s">
        <v>1043</v>
      </c>
      <c r="E123" s="67">
        <v>8</v>
      </c>
      <c r="F123" s="65" t="s">
        <v>1071</v>
      </c>
      <c r="G123" s="85">
        <v>9</v>
      </c>
      <c r="H123" s="41"/>
      <c r="I123" s="85">
        <v>9.8000000000000007</v>
      </c>
      <c r="J123" s="41"/>
      <c r="K123" s="85">
        <v>0.43</v>
      </c>
      <c r="L123" s="41">
        <f>IF(K123&lt;&gt;"",INT(K123)*60+(K123-INT(K123))*100,"")</f>
        <v>43</v>
      </c>
      <c r="M123" s="24">
        <f>IF(G123&lt;&gt;"",(30*G123)/MAX(G$5:G$181),"0")</f>
        <v>9</v>
      </c>
      <c r="N123" s="24">
        <f>IF(I123&lt;&gt;"",IF(I123=0,0,(10*I123)/MAX(I$5:I$181)),"0")</f>
        <v>9.8000000000000007</v>
      </c>
      <c r="O123" s="24">
        <f>IF(L123&lt;&gt;"",60/(MAX(L$5:L$181)-SMALL(L$5:L$181,COUNTIF(L$5:L$181,"&lt;=0")+1))*(MAX(L$5:L$181)-L123),"0")</f>
        <v>50.70967741935484</v>
      </c>
      <c r="P123" s="24">
        <f>M123+N123+O123</f>
        <v>69.509677419354844</v>
      </c>
      <c r="Q123" s="17"/>
      <c r="R123" s="24"/>
      <c r="S123" s="41"/>
      <c r="T123" s="39"/>
    </row>
    <row r="124" spans="1:20" ht="47.25" x14ac:dyDescent="0.25">
      <c r="A124" s="1">
        <v>120</v>
      </c>
      <c r="B124" s="57" t="s">
        <v>663</v>
      </c>
      <c r="C124" s="45"/>
      <c r="D124" s="52" t="s">
        <v>655</v>
      </c>
      <c r="E124" s="85">
        <v>7</v>
      </c>
      <c r="F124" s="52" t="s">
        <v>656</v>
      </c>
      <c r="G124" s="85">
        <v>20</v>
      </c>
      <c r="H124" s="41"/>
      <c r="I124" s="41">
        <v>8</v>
      </c>
      <c r="J124" s="41"/>
      <c r="K124" s="85">
        <v>1.07</v>
      </c>
      <c r="L124" s="41">
        <f>IF(K124&lt;&gt;"",INT(K124)*60+(K124-INT(K124))*100,"")</f>
        <v>67</v>
      </c>
      <c r="M124" s="24">
        <f>IF(G124&lt;&gt;"",(30*G124)/MAX(G$5:G$181),"0")</f>
        <v>20</v>
      </c>
      <c r="N124" s="24">
        <f>IF(I124&lt;&gt;"",IF(I124=0,0,(10*I124)/MAX(I$5:I$181)),"0")</f>
        <v>8</v>
      </c>
      <c r="O124" s="24">
        <f>IF(L124&lt;&gt;"",60/(MAX(L$5:L$181)-SMALL(L$5:L$181,COUNTIF(L$5:L$181,"&lt;=0")+1))*(MAX(L$5:L$181)-L124),"0")</f>
        <v>41.41935483870968</v>
      </c>
      <c r="P124" s="24">
        <f>M124+N124+O124</f>
        <v>69.41935483870968</v>
      </c>
      <c r="Q124" s="17"/>
      <c r="R124" s="24"/>
      <c r="S124" s="41"/>
      <c r="T124" s="39"/>
    </row>
    <row r="125" spans="1:20" ht="31.5" x14ac:dyDescent="0.25">
      <c r="A125" s="1">
        <v>121</v>
      </c>
      <c r="B125" s="52" t="s">
        <v>391</v>
      </c>
      <c r="C125" s="45"/>
      <c r="D125" s="52" t="s">
        <v>365</v>
      </c>
      <c r="E125" s="85">
        <v>8</v>
      </c>
      <c r="F125" s="52" t="s">
        <v>373</v>
      </c>
      <c r="G125" s="41">
        <v>19</v>
      </c>
      <c r="H125" s="41"/>
      <c r="I125" s="46">
        <v>7</v>
      </c>
      <c r="J125" s="41"/>
      <c r="K125" s="46">
        <v>1.05</v>
      </c>
      <c r="L125" s="41">
        <f>IF(K125&lt;&gt;"",INT(K125)*60+(K125-INT(K125))*100,"")</f>
        <v>65</v>
      </c>
      <c r="M125" s="24">
        <f>IF(G125&lt;&gt;"",(30*G125)/MAX(G$5:G$181),"0")</f>
        <v>19</v>
      </c>
      <c r="N125" s="24">
        <f>IF(I125&lt;&gt;"",IF(I125=0,0,(10*I125)/MAX(I$5:I$181)),"0")</f>
        <v>7</v>
      </c>
      <c r="O125" s="24">
        <f>IF(L125&lt;&gt;"",60/(MAX(L$5:L$181)-SMALL(L$5:L$181,COUNTIF(L$5:L$181,"&lt;=0")+1))*(MAX(L$5:L$181)-L125),"0")</f>
        <v>42.193548387096776</v>
      </c>
      <c r="P125" s="24">
        <f>M125+N125+O125</f>
        <v>68.193548387096769</v>
      </c>
      <c r="Q125" s="17"/>
      <c r="R125" s="24"/>
      <c r="S125" s="41"/>
      <c r="T125" s="39"/>
    </row>
    <row r="126" spans="1:20" ht="31.5" x14ac:dyDescent="0.25">
      <c r="A126" s="1">
        <v>122</v>
      </c>
      <c r="B126" s="52" t="s">
        <v>507</v>
      </c>
      <c r="C126" s="45"/>
      <c r="D126" s="52" t="s">
        <v>473</v>
      </c>
      <c r="E126" s="85">
        <v>7</v>
      </c>
      <c r="F126" s="52" t="s">
        <v>505</v>
      </c>
      <c r="G126" s="85">
        <v>16.5</v>
      </c>
      <c r="H126" s="41"/>
      <c r="I126" s="85">
        <v>10</v>
      </c>
      <c r="J126" s="41"/>
      <c r="K126" s="85">
        <v>1.07</v>
      </c>
      <c r="L126" s="41">
        <f>IF(K126&lt;&gt;"",INT(K126)*60+(K126-INT(K126))*100,"")</f>
        <v>67</v>
      </c>
      <c r="M126" s="24">
        <f>IF(G126&lt;&gt;"",(30*G126)/MAX(G$5:G$181),"0")</f>
        <v>16.5</v>
      </c>
      <c r="N126" s="24">
        <f>IF(I126&lt;&gt;"",IF(I126=0,0,(10*I126)/MAX(I$5:I$181)),"0")</f>
        <v>10</v>
      </c>
      <c r="O126" s="24">
        <f>IF(L126&lt;&gt;"",60/(MAX(L$5:L$181)-SMALL(L$5:L$181,COUNTIF(L$5:L$181,"&lt;=0")+1))*(MAX(L$5:L$181)-L126),"0")</f>
        <v>41.41935483870968</v>
      </c>
      <c r="P126" s="24">
        <f>M126+N126+O126</f>
        <v>67.91935483870968</v>
      </c>
      <c r="Q126" s="17"/>
      <c r="R126" s="24"/>
      <c r="S126" s="41"/>
      <c r="T126" s="39"/>
    </row>
    <row r="127" spans="1:20" ht="31.5" x14ac:dyDescent="0.25">
      <c r="A127" s="1">
        <v>123</v>
      </c>
      <c r="B127" s="50" t="s">
        <v>516</v>
      </c>
      <c r="C127" s="48"/>
      <c r="D127" s="52" t="s">
        <v>473</v>
      </c>
      <c r="E127" s="85">
        <v>8</v>
      </c>
      <c r="F127" s="52" t="s">
        <v>477</v>
      </c>
      <c r="G127" s="85">
        <v>18</v>
      </c>
      <c r="H127" s="41"/>
      <c r="I127" s="85">
        <v>9.5</v>
      </c>
      <c r="J127" s="41"/>
      <c r="K127" s="85">
        <v>1.1000000000000001</v>
      </c>
      <c r="L127" s="41">
        <f>IF(K127&lt;&gt;"",INT(K127)*60+(K127-INT(K127))*100,"")</f>
        <v>70.000000000000014</v>
      </c>
      <c r="M127" s="24">
        <f>IF(G127&lt;&gt;"",(30*G127)/MAX(G$5:G$181),"0")</f>
        <v>18</v>
      </c>
      <c r="N127" s="24">
        <f>IF(I127&lt;&gt;"",IF(I127=0,0,(10*I127)/MAX(I$5:I$181)),"0")</f>
        <v>9.5</v>
      </c>
      <c r="O127" s="24">
        <f>IF(L127&lt;&gt;"",60/(MAX(L$5:L$181)-SMALL(L$5:L$181,COUNTIF(L$5:L$181,"&lt;=0")+1))*(MAX(L$5:L$181)-L127),"0")</f>
        <v>40.258064516129025</v>
      </c>
      <c r="P127" s="24">
        <f>M127+N127+O127</f>
        <v>67.758064516129025</v>
      </c>
      <c r="Q127" s="17"/>
      <c r="R127" s="24"/>
      <c r="S127" s="41"/>
      <c r="T127" s="39"/>
    </row>
    <row r="128" spans="1:20" ht="31.5" x14ac:dyDescent="0.25">
      <c r="A128" s="1">
        <v>124</v>
      </c>
      <c r="B128" s="50" t="s">
        <v>506</v>
      </c>
      <c r="C128" s="48"/>
      <c r="D128" s="52" t="s">
        <v>473</v>
      </c>
      <c r="E128" s="85">
        <v>7</v>
      </c>
      <c r="F128" s="52" t="s">
        <v>505</v>
      </c>
      <c r="G128" s="85">
        <v>13</v>
      </c>
      <c r="H128" s="41"/>
      <c r="I128" s="85">
        <v>8.9</v>
      </c>
      <c r="J128" s="41"/>
      <c r="K128" s="85">
        <v>0.57999999999999996</v>
      </c>
      <c r="L128" s="41">
        <f>IF(K128&lt;&gt;"",INT(K128)*60+(K128-INT(K128))*100,"")</f>
        <v>57.999999999999993</v>
      </c>
      <c r="M128" s="24">
        <f>IF(G128&lt;&gt;"",(30*G128)/MAX(G$5:G$181),"0")</f>
        <v>13</v>
      </c>
      <c r="N128" s="24">
        <f>IF(I128&lt;&gt;"",IF(I128=0,0,(10*I128)/MAX(I$5:I$181)),"0")</f>
        <v>8.9</v>
      </c>
      <c r="O128" s="24">
        <f>IF(L128&lt;&gt;"",60/(MAX(L$5:L$181)-SMALL(L$5:L$181,COUNTIF(L$5:L$181,"&lt;=0")+1))*(MAX(L$5:L$181)-L128),"0")</f>
        <v>44.903225806451609</v>
      </c>
      <c r="P128" s="24">
        <f>M128+N128+O128</f>
        <v>66.803225806451607</v>
      </c>
      <c r="Q128" s="17"/>
      <c r="R128" s="24"/>
      <c r="S128" s="41"/>
      <c r="T128" s="39"/>
    </row>
    <row r="129" spans="1:20" ht="47.25" x14ac:dyDescent="0.25">
      <c r="A129" s="1">
        <v>125</v>
      </c>
      <c r="B129" s="48" t="s">
        <v>712</v>
      </c>
      <c r="C129" s="48"/>
      <c r="D129" s="50" t="s">
        <v>707</v>
      </c>
      <c r="E129" s="85">
        <v>7</v>
      </c>
      <c r="F129" s="52" t="s">
        <v>708</v>
      </c>
      <c r="G129" s="85">
        <v>4</v>
      </c>
      <c r="H129" s="41"/>
      <c r="I129" s="85">
        <v>8</v>
      </c>
      <c r="J129" s="41"/>
      <c r="K129" s="85">
        <v>0.33</v>
      </c>
      <c r="L129" s="41">
        <f>IF(K129&lt;&gt;"",INT(K129)*60+(K129-INT(K129))*100,"")</f>
        <v>33</v>
      </c>
      <c r="M129" s="24">
        <f>IF(G129&lt;&gt;"",(30*G129)/MAX(G$5:G$181),"0")</f>
        <v>4</v>
      </c>
      <c r="N129" s="24">
        <f>IF(I129&lt;&gt;"",IF(I129=0,0,(10*I129)/MAX(I$5:I$181)),"0")</f>
        <v>8</v>
      </c>
      <c r="O129" s="24">
        <f>IF(L129&lt;&gt;"",60/(MAX(L$5:L$181)-SMALL(L$5:L$181,COUNTIF(L$5:L$181,"&lt;=0")+1))*(MAX(L$5:L$181)-L129),"0")</f>
        <v>54.58064516129032</v>
      </c>
      <c r="P129" s="24">
        <f>M129+N129+O129</f>
        <v>66.58064516129032</v>
      </c>
      <c r="Q129" s="17"/>
      <c r="R129" s="24"/>
      <c r="S129" s="41"/>
      <c r="T129" s="39"/>
    </row>
    <row r="130" spans="1:20" ht="31.5" x14ac:dyDescent="0.25">
      <c r="A130" s="1">
        <v>126</v>
      </c>
      <c r="B130" s="57" t="s">
        <v>569</v>
      </c>
      <c r="C130" s="45"/>
      <c r="D130" s="52" t="s">
        <v>555</v>
      </c>
      <c r="E130" s="85">
        <v>7</v>
      </c>
      <c r="F130" s="52" t="s">
        <v>556</v>
      </c>
      <c r="G130" s="85">
        <v>14</v>
      </c>
      <c r="H130" s="41"/>
      <c r="I130" s="41">
        <v>6.9</v>
      </c>
      <c r="J130" s="41"/>
      <c r="K130" s="41">
        <v>0.56999999999999995</v>
      </c>
      <c r="L130" s="41">
        <f>IF(K130&lt;&gt;"",INT(K130)*60+(K130-INT(K130))*100,"")</f>
        <v>56.999999999999993</v>
      </c>
      <c r="M130" s="24">
        <f>IF(G130&lt;&gt;"",(30*G130)/MAX(G$5:G$181),"0")</f>
        <v>14</v>
      </c>
      <c r="N130" s="24">
        <f>IF(I130&lt;&gt;"",IF(I130=0,0,(10*I130)/MAX(I$5:I$181)),"0")</f>
        <v>6.9</v>
      </c>
      <c r="O130" s="24">
        <f>IF(L130&lt;&gt;"",60/(MAX(L$5:L$181)-SMALL(L$5:L$181,COUNTIF(L$5:L$181,"&lt;=0")+1))*(MAX(L$5:L$181)-L130),"0")</f>
        <v>45.29032258064516</v>
      </c>
      <c r="P130" s="24">
        <f>M130+N130+O130</f>
        <v>66.190322580645159</v>
      </c>
      <c r="Q130" s="17"/>
      <c r="R130" s="24"/>
      <c r="S130" s="41"/>
      <c r="T130" s="39"/>
    </row>
    <row r="131" spans="1:20" ht="31.5" x14ac:dyDescent="0.25">
      <c r="A131" s="1">
        <v>127</v>
      </c>
      <c r="B131" s="52" t="s">
        <v>1462</v>
      </c>
      <c r="C131" s="45"/>
      <c r="D131" s="52" t="s">
        <v>365</v>
      </c>
      <c r="E131" s="85">
        <v>7</v>
      </c>
      <c r="F131" s="52" t="s">
        <v>373</v>
      </c>
      <c r="G131" s="41">
        <v>12</v>
      </c>
      <c r="H131" s="41"/>
      <c r="I131" s="41">
        <v>8.1</v>
      </c>
      <c r="J131" s="41"/>
      <c r="K131" s="43">
        <v>0.56000000000000005</v>
      </c>
      <c r="L131" s="41">
        <f>IF(K131&lt;&gt;"",INT(K131)*60+(K131-INT(K131))*100,"")</f>
        <v>56.000000000000007</v>
      </c>
      <c r="M131" s="24">
        <f>IF(G131&lt;&gt;"",(30*G131)/MAX(G$5:G$181),"0")</f>
        <v>12</v>
      </c>
      <c r="N131" s="24">
        <f>IF(I131&lt;&gt;"",IF(I131=0,0,(10*I131)/MAX(I$5:I$181)),"0")</f>
        <v>8.1</v>
      </c>
      <c r="O131" s="24">
        <f>IF(L131&lt;&gt;"",60/(MAX(L$5:L$181)-SMALL(L$5:L$181,COUNTIF(L$5:L$181,"&lt;=0")+1))*(MAX(L$5:L$181)-L131),"0")</f>
        <v>45.677419354838712</v>
      </c>
      <c r="P131" s="24">
        <f>M131+N131+O131</f>
        <v>65.777419354838713</v>
      </c>
      <c r="Q131" s="17"/>
      <c r="R131" s="24"/>
      <c r="S131" s="41"/>
      <c r="T131" s="39"/>
    </row>
    <row r="132" spans="1:20" ht="47.25" x14ac:dyDescent="0.25">
      <c r="A132" s="1">
        <v>128</v>
      </c>
      <c r="B132" s="57" t="s">
        <v>40</v>
      </c>
      <c r="C132" s="45"/>
      <c r="D132" s="52" t="s">
        <v>41</v>
      </c>
      <c r="E132" s="85">
        <v>7</v>
      </c>
      <c r="F132" s="52" t="s">
        <v>42</v>
      </c>
      <c r="G132" s="41">
        <v>12</v>
      </c>
      <c r="H132" s="41"/>
      <c r="I132" s="41">
        <v>7.6</v>
      </c>
      <c r="J132" s="41"/>
      <c r="K132" s="41">
        <v>0.55000000000000004</v>
      </c>
      <c r="L132" s="41">
        <f>IF(K132&lt;&gt;"",INT(K132)*60+(K132-INT(K132))*100,"")</f>
        <v>55.000000000000007</v>
      </c>
      <c r="M132" s="24">
        <f>IF(G132&lt;&gt;"",(30*G132)/MAX(G$5:G$181),"0")</f>
        <v>12</v>
      </c>
      <c r="N132" s="24">
        <f>IF(I132&lt;&gt;"",IF(I132=0,0,(10*I132)/MAX(I$5:I$181)),"0")</f>
        <v>7.6</v>
      </c>
      <c r="O132" s="24">
        <f>IF(L132&lt;&gt;"",60/(MAX(L$5:L$181)-SMALL(L$5:L$181,COUNTIF(L$5:L$181,"&lt;=0")+1))*(MAX(L$5:L$181)-L132),"0")</f>
        <v>46.064516129032256</v>
      </c>
      <c r="P132" s="24">
        <f>M132+N132+O132</f>
        <v>65.664516129032251</v>
      </c>
      <c r="Q132" s="17"/>
      <c r="R132" s="24"/>
      <c r="S132" s="41"/>
      <c r="T132" s="39"/>
    </row>
    <row r="133" spans="1:20" ht="31.5" x14ac:dyDescent="0.25">
      <c r="A133" s="1">
        <v>129</v>
      </c>
      <c r="B133" s="57" t="s">
        <v>509</v>
      </c>
      <c r="C133" s="92"/>
      <c r="D133" s="52" t="s">
        <v>473</v>
      </c>
      <c r="E133" s="67">
        <v>7</v>
      </c>
      <c r="F133" s="52" t="s">
        <v>474</v>
      </c>
      <c r="G133" s="85">
        <v>14</v>
      </c>
      <c r="H133" s="41"/>
      <c r="I133" s="85">
        <v>8</v>
      </c>
      <c r="J133" s="41"/>
      <c r="K133" s="67">
        <v>1.03</v>
      </c>
      <c r="L133" s="41">
        <f>IF(K133&lt;&gt;"",INT(K133)*60+(K133-INT(K133))*100,"")</f>
        <v>63</v>
      </c>
      <c r="M133" s="24">
        <f>IF(G133&lt;&gt;"",(30*G133)/MAX(G$5:G$181),"0")</f>
        <v>14</v>
      </c>
      <c r="N133" s="24">
        <f>IF(I133&lt;&gt;"",IF(I133=0,0,(10*I133)/MAX(I$5:I$181)),"0")</f>
        <v>8</v>
      </c>
      <c r="O133" s="24">
        <f>IF(L133&lt;&gt;"",60/(MAX(L$5:L$181)-SMALL(L$5:L$181,COUNTIF(L$5:L$181,"&lt;=0")+1))*(MAX(L$5:L$181)-L133),"0")</f>
        <v>42.967741935483872</v>
      </c>
      <c r="P133" s="24">
        <f>M133+N133+O133</f>
        <v>64.967741935483872</v>
      </c>
      <c r="Q133" s="17"/>
      <c r="R133" s="24"/>
      <c r="S133" s="41"/>
      <c r="T133" s="39"/>
    </row>
    <row r="134" spans="1:20" ht="31.5" x14ac:dyDescent="0.25">
      <c r="A134" s="1">
        <v>130</v>
      </c>
      <c r="B134" s="57" t="s">
        <v>632</v>
      </c>
      <c r="C134" s="45"/>
      <c r="D134" s="52" t="s">
        <v>616</v>
      </c>
      <c r="E134" s="85">
        <v>8</v>
      </c>
      <c r="F134" s="52" t="s">
        <v>617</v>
      </c>
      <c r="G134" s="85">
        <v>12</v>
      </c>
      <c r="H134" s="41"/>
      <c r="I134" s="85">
        <v>4</v>
      </c>
      <c r="J134" s="41"/>
      <c r="K134" s="85">
        <v>0.48</v>
      </c>
      <c r="L134" s="41">
        <f>IF(K134&lt;&gt;"",INT(K134)*60+(K134-INT(K134))*100,"")</f>
        <v>48</v>
      </c>
      <c r="M134" s="24">
        <f>IF(G134&lt;&gt;"",(30*G134)/MAX(G$5:G$181),"0")</f>
        <v>12</v>
      </c>
      <c r="N134" s="24">
        <f>IF(I134&lt;&gt;"",IF(I134=0,0,(10*I134)/MAX(I$5:I$181)),"0")</f>
        <v>4</v>
      </c>
      <c r="O134" s="24">
        <f>IF(L134&lt;&gt;"",60/(MAX(L$5:L$181)-SMALL(L$5:L$181,COUNTIF(L$5:L$181,"&lt;=0")+1))*(MAX(L$5:L$181)-L134),"0")</f>
        <v>48.774193548387096</v>
      </c>
      <c r="P134" s="24">
        <f>M134+N134+O134</f>
        <v>64.774193548387103</v>
      </c>
      <c r="Q134" s="17"/>
      <c r="R134" s="24"/>
      <c r="S134" s="41"/>
      <c r="T134" s="39"/>
    </row>
    <row r="135" spans="1:20" ht="31.5" x14ac:dyDescent="0.25">
      <c r="A135" s="1">
        <v>131</v>
      </c>
      <c r="B135" s="116" t="s">
        <v>56</v>
      </c>
      <c r="C135" s="45"/>
      <c r="D135" s="52" t="s">
        <v>57</v>
      </c>
      <c r="E135" s="85">
        <v>7</v>
      </c>
      <c r="F135" s="52" t="s">
        <v>55</v>
      </c>
      <c r="G135" s="41">
        <v>21</v>
      </c>
      <c r="H135" s="41"/>
      <c r="I135" s="41">
        <v>9</v>
      </c>
      <c r="J135" s="41"/>
      <c r="K135" s="41">
        <v>1.25</v>
      </c>
      <c r="L135" s="41">
        <f>IF(K135&lt;&gt;"",INT(K135)*60+(K135-INT(K135))*100,"")</f>
        <v>85</v>
      </c>
      <c r="M135" s="24">
        <f>IF(G135&lt;&gt;"",(30*G135)/MAX(G$5:G$181),"0")</f>
        <v>21</v>
      </c>
      <c r="N135" s="24">
        <f>IF(I135&lt;&gt;"",IF(I135=0,0,(10*I135)/MAX(I$5:I$181)),"0")</f>
        <v>9</v>
      </c>
      <c r="O135" s="24">
        <f>IF(L135&lt;&gt;"",60/(MAX(L$5:L$181)-SMALL(L$5:L$181,COUNTIF(L$5:L$181,"&lt;=0")+1))*(MAX(L$5:L$181)-L135),"0")</f>
        <v>34.451612903225808</v>
      </c>
      <c r="P135" s="24">
        <f>M135+N135+O135</f>
        <v>64.451612903225808</v>
      </c>
      <c r="Q135" s="17"/>
      <c r="R135" s="24"/>
      <c r="S135" s="41"/>
      <c r="T135" s="39"/>
    </row>
    <row r="136" spans="1:20" ht="47.25" x14ac:dyDescent="0.25">
      <c r="A136" s="1">
        <v>132</v>
      </c>
      <c r="B136" s="70" t="s">
        <v>1185</v>
      </c>
      <c r="C136" s="60"/>
      <c r="D136" s="52" t="s">
        <v>1171</v>
      </c>
      <c r="E136" s="85">
        <v>7</v>
      </c>
      <c r="F136" s="52" t="s">
        <v>1183</v>
      </c>
      <c r="G136" s="85">
        <v>6</v>
      </c>
      <c r="H136" s="41"/>
      <c r="I136" s="85">
        <v>10</v>
      </c>
      <c r="J136" s="41"/>
      <c r="K136" s="85">
        <v>0.49</v>
      </c>
      <c r="L136" s="41">
        <f>IF(K136&lt;&gt;"",INT(K136)*60+(K136-INT(K136))*100,"")</f>
        <v>49</v>
      </c>
      <c r="M136" s="24">
        <f>IF(G136&lt;&gt;"",(30*G136)/MAX(G$5:G$181),"0")</f>
        <v>6</v>
      </c>
      <c r="N136" s="24">
        <f>IF(I136&lt;&gt;"",IF(I136=0,0,(10*I136)/MAX(I$5:I$181)),"0")</f>
        <v>10</v>
      </c>
      <c r="O136" s="24">
        <f>IF(L136&lt;&gt;"",60/(MAX(L$5:L$181)-SMALL(L$5:L$181,COUNTIF(L$5:L$181,"&lt;=0")+1))*(MAX(L$5:L$181)-L136),"0")</f>
        <v>48.387096774193544</v>
      </c>
      <c r="P136" s="24">
        <f>M136+N136+O136</f>
        <v>64.387096774193537</v>
      </c>
      <c r="Q136" s="17"/>
      <c r="R136" s="24"/>
      <c r="S136" s="41"/>
      <c r="T136" s="39"/>
    </row>
    <row r="137" spans="1:20" ht="31.5" x14ac:dyDescent="0.25">
      <c r="A137" s="1">
        <v>133</v>
      </c>
      <c r="B137" s="120" t="s">
        <v>390</v>
      </c>
      <c r="C137" s="137"/>
      <c r="D137" s="52" t="s">
        <v>365</v>
      </c>
      <c r="E137" s="107">
        <v>7</v>
      </c>
      <c r="F137" s="52" t="s">
        <v>373</v>
      </c>
      <c r="G137" s="41">
        <v>10</v>
      </c>
      <c r="H137" s="41"/>
      <c r="I137" s="41">
        <v>7.8</v>
      </c>
      <c r="J137" s="41"/>
      <c r="K137" s="43">
        <v>0.55000000000000004</v>
      </c>
      <c r="L137" s="41">
        <f>IF(K137&lt;&gt;"",INT(K137)*60+(K137-INT(K137))*100,"")</f>
        <v>55.000000000000007</v>
      </c>
      <c r="M137" s="24">
        <f>IF(G137&lt;&gt;"",(30*G137)/MAX(G$5:G$181),"0")</f>
        <v>10</v>
      </c>
      <c r="N137" s="24">
        <f>IF(I137&lt;&gt;"",IF(I137=0,0,(10*I137)/MAX(I$5:I$181)),"0")</f>
        <v>7.8</v>
      </c>
      <c r="O137" s="24">
        <f>IF(L137&lt;&gt;"",60/(MAX(L$5:L$181)-SMALL(L$5:L$181,COUNTIF(L$5:L$181,"&lt;=0")+1))*(MAX(L$5:L$181)-L137),"0")</f>
        <v>46.064516129032256</v>
      </c>
      <c r="P137" s="24">
        <f>M137+N137+O137</f>
        <v>63.864516129032253</v>
      </c>
      <c r="Q137" s="17"/>
      <c r="R137" s="24"/>
      <c r="S137" s="41"/>
      <c r="T137" s="39"/>
    </row>
    <row r="138" spans="1:20" ht="31.5" x14ac:dyDescent="0.25">
      <c r="A138" s="1">
        <v>134</v>
      </c>
      <c r="B138" s="120" t="s">
        <v>1355</v>
      </c>
      <c r="C138" s="45"/>
      <c r="D138" s="52" t="s">
        <v>1321</v>
      </c>
      <c r="E138" s="85">
        <v>8</v>
      </c>
      <c r="F138" s="52" t="s">
        <v>1325</v>
      </c>
      <c r="G138" s="85">
        <v>25</v>
      </c>
      <c r="H138" s="41"/>
      <c r="I138" s="85">
        <v>7</v>
      </c>
      <c r="J138" s="41"/>
      <c r="K138" s="85">
        <v>1.32</v>
      </c>
      <c r="L138" s="41">
        <f>IF(K138&lt;&gt;"",INT(K138)*60+(K138-INT(K138))*100,"")</f>
        <v>92</v>
      </c>
      <c r="M138" s="24">
        <f>IF(G138&lt;&gt;"",(30*G138)/MAX(G$5:G$181),"0")</f>
        <v>25</v>
      </c>
      <c r="N138" s="24">
        <f>IF(I138&lt;&gt;"",IF(I138=0,0,(10*I138)/MAX(I$5:I$181)),"0")</f>
        <v>7</v>
      </c>
      <c r="O138" s="24">
        <f>IF(L138&lt;&gt;"",60/(MAX(L$5:L$181)-SMALL(L$5:L$181,COUNTIF(L$5:L$181,"&lt;=0")+1))*(MAX(L$5:L$181)-L138),"0")</f>
        <v>31.741935483870968</v>
      </c>
      <c r="P138" s="24">
        <f>M138+N138+O138</f>
        <v>63.741935483870968</v>
      </c>
      <c r="Q138" s="17"/>
      <c r="R138" s="24"/>
      <c r="S138" s="41"/>
      <c r="T138" s="39"/>
    </row>
    <row r="139" spans="1:20" ht="31.5" x14ac:dyDescent="0.25">
      <c r="A139" s="1">
        <v>135</v>
      </c>
      <c r="B139" s="120" t="s">
        <v>600</v>
      </c>
      <c r="C139" s="45"/>
      <c r="D139" s="52" t="s">
        <v>591</v>
      </c>
      <c r="E139" s="85">
        <v>7</v>
      </c>
      <c r="F139" s="52" t="s">
        <v>592</v>
      </c>
      <c r="G139" s="85">
        <v>24</v>
      </c>
      <c r="H139" s="41"/>
      <c r="I139" s="41">
        <v>9.6</v>
      </c>
      <c r="J139" s="41"/>
      <c r="K139" s="85">
        <v>1.37</v>
      </c>
      <c r="L139" s="41">
        <f>IF(K139&lt;&gt;"",INT(K139)*60+(K139-INT(K139))*100,"")</f>
        <v>97.000000000000014</v>
      </c>
      <c r="M139" s="24">
        <f>IF(G139&lt;&gt;"",(30*G139)/MAX(G$5:G$181),"0")</f>
        <v>24</v>
      </c>
      <c r="N139" s="24">
        <f>IF(I139&lt;&gt;"",IF(I139=0,0,(10*I139)/MAX(I$5:I$181)),"0")</f>
        <v>9.6</v>
      </c>
      <c r="O139" s="24">
        <f>IF(L139&lt;&gt;"",60/(MAX(L$5:L$181)-SMALL(L$5:L$181,COUNTIF(L$5:L$181,"&lt;=0")+1))*(MAX(L$5:L$181)-L139),"0")</f>
        <v>29.806451612903221</v>
      </c>
      <c r="P139" s="24">
        <f>M139+N139+O139</f>
        <v>63.406451612903226</v>
      </c>
      <c r="Q139" s="17"/>
      <c r="R139" s="24"/>
      <c r="S139" s="41"/>
      <c r="T139" s="39"/>
    </row>
    <row r="140" spans="1:20" ht="31.5" x14ac:dyDescent="0.25">
      <c r="A140" s="1">
        <v>136</v>
      </c>
      <c r="B140" s="68" t="s">
        <v>1125</v>
      </c>
      <c r="C140" s="43"/>
      <c r="D140" s="65" t="s">
        <v>1043</v>
      </c>
      <c r="E140" s="67">
        <v>8</v>
      </c>
      <c r="F140" s="65" t="s">
        <v>1071</v>
      </c>
      <c r="G140" s="85">
        <v>9</v>
      </c>
      <c r="H140" s="41"/>
      <c r="I140" s="85">
        <v>9.9</v>
      </c>
      <c r="J140" s="41"/>
      <c r="K140" s="85">
        <v>1</v>
      </c>
      <c r="L140" s="41">
        <f>IF(K140&lt;&gt;"",INT(K140)*60+(K140-INT(K140))*100,"")</f>
        <v>60</v>
      </c>
      <c r="M140" s="24">
        <f>IF(G140&lt;&gt;"",(30*G140)/MAX(G$5:G$181),"0")</f>
        <v>9</v>
      </c>
      <c r="N140" s="24">
        <f>IF(I140&lt;&gt;"",IF(I140=0,0,(10*I140)/MAX(I$5:I$181)),"0")</f>
        <v>9.9</v>
      </c>
      <c r="O140" s="24">
        <f>IF(L140&lt;&gt;"",60/(MAX(L$5:L$181)-SMALL(L$5:L$181,COUNTIF(L$5:L$181,"&lt;=0")+1))*(MAX(L$5:L$181)-L140),"0")</f>
        <v>44.129032258064512</v>
      </c>
      <c r="P140" s="24">
        <f>M140+N140+O140</f>
        <v>63.029032258064511</v>
      </c>
      <c r="Q140" s="17"/>
      <c r="R140" s="24"/>
      <c r="S140" s="41"/>
      <c r="T140" s="39"/>
    </row>
    <row r="141" spans="1:20" ht="47.25" x14ac:dyDescent="0.25">
      <c r="A141" s="1">
        <v>137</v>
      </c>
      <c r="B141" s="122" t="s">
        <v>1345</v>
      </c>
      <c r="C141" s="48"/>
      <c r="D141" s="50" t="s">
        <v>1321</v>
      </c>
      <c r="E141" s="85">
        <v>7</v>
      </c>
      <c r="F141" s="50" t="s">
        <v>1325</v>
      </c>
      <c r="G141" s="85">
        <v>20</v>
      </c>
      <c r="H141" s="41"/>
      <c r="I141" s="85">
        <v>7</v>
      </c>
      <c r="J141" s="41"/>
      <c r="K141" s="85">
        <v>1.21</v>
      </c>
      <c r="L141" s="41">
        <f>IF(K141&lt;&gt;"",INT(K141)*60+(K141-INT(K141))*100,"")</f>
        <v>81</v>
      </c>
      <c r="M141" s="24">
        <f>IF(G141&lt;&gt;"",(30*G141)/MAX(G$5:G$181),"0")</f>
        <v>20</v>
      </c>
      <c r="N141" s="24">
        <f>IF(I141&lt;&gt;"",IF(I141=0,0,(10*I141)/MAX(I$5:I$181)),"0")</f>
        <v>7</v>
      </c>
      <c r="O141" s="24">
        <f>IF(L141&lt;&gt;"",60/(MAX(L$5:L$181)-SMALL(L$5:L$181,COUNTIF(L$5:L$181,"&lt;=0")+1))*(MAX(L$5:L$181)-L141),"0")</f>
        <v>36</v>
      </c>
      <c r="P141" s="24">
        <f>M141+N141+O141</f>
        <v>63</v>
      </c>
      <c r="Q141" s="17"/>
      <c r="R141" s="24"/>
      <c r="S141" s="41"/>
      <c r="T141" s="39"/>
    </row>
    <row r="142" spans="1:20" ht="31.5" x14ac:dyDescent="0.25">
      <c r="A142" s="163">
        <v>138</v>
      </c>
      <c r="B142" s="70" t="s">
        <v>1400</v>
      </c>
      <c r="C142" s="133"/>
      <c r="D142" s="52" t="s">
        <v>1395</v>
      </c>
      <c r="E142" s="85">
        <v>8</v>
      </c>
      <c r="F142" s="52" t="s">
        <v>1396</v>
      </c>
      <c r="G142" s="85">
        <v>6</v>
      </c>
      <c r="H142" s="41"/>
      <c r="I142" s="85">
        <v>8</v>
      </c>
      <c r="J142" s="41"/>
      <c r="K142" s="41">
        <v>0.49</v>
      </c>
      <c r="L142" s="41">
        <f>IF(K142&lt;&gt;"",INT(K142)*60+(K142-INT(K142))*100,"")</f>
        <v>49</v>
      </c>
      <c r="M142" s="24">
        <f>IF(G142&lt;&gt;"",(30*G142)/MAX(G$5:G$181),"0")</f>
        <v>6</v>
      </c>
      <c r="N142" s="24">
        <f>IF(I142&lt;&gt;"",IF(I142=0,0,(10*I142)/MAX(I$5:I$181)),"0")</f>
        <v>8</v>
      </c>
      <c r="O142" s="24">
        <f>IF(L142&lt;&gt;"",60/(MAX(L$5:L$181)-SMALL(L$5:L$181,COUNTIF(L$5:L$181,"&lt;=0")+1))*(MAX(L$5:L$181)-L142),"0")</f>
        <v>48.387096774193544</v>
      </c>
      <c r="P142" s="24">
        <f>M142+N142+O142</f>
        <v>62.387096774193544</v>
      </c>
      <c r="Q142" s="17"/>
      <c r="R142" s="24"/>
      <c r="S142" s="41"/>
      <c r="T142" s="39"/>
    </row>
    <row r="143" spans="1:20" ht="31.5" x14ac:dyDescent="0.25">
      <c r="A143" s="1">
        <v>139</v>
      </c>
      <c r="B143" s="120" t="s">
        <v>393</v>
      </c>
      <c r="C143" s="137"/>
      <c r="D143" s="52" t="s">
        <v>365</v>
      </c>
      <c r="E143" s="107">
        <v>8</v>
      </c>
      <c r="F143" s="52" t="s">
        <v>373</v>
      </c>
      <c r="G143" s="41">
        <v>12</v>
      </c>
      <c r="H143" s="41"/>
      <c r="I143" s="43">
        <v>7.4</v>
      </c>
      <c r="J143" s="41"/>
      <c r="K143" s="43">
        <v>1.03</v>
      </c>
      <c r="L143" s="41">
        <f>IF(K143&lt;&gt;"",INT(K143)*60+(K143-INT(K143))*100,"")</f>
        <v>63</v>
      </c>
      <c r="M143" s="24">
        <f>IF(G143&lt;&gt;"",(30*G143)/MAX(G$5:G$181),"0")</f>
        <v>12</v>
      </c>
      <c r="N143" s="24">
        <f>IF(I143&lt;&gt;"",IF(I143=0,0,(10*I143)/MAX(I$5:I$181)),"0")</f>
        <v>7.4</v>
      </c>
      <c r="O143" s="24">
        <f>IF(L143&lt;&gt;"",60/(MAX(L$5:L$181)-SMALL(L$5:L$181,COUNTIF(L$5:L$181,"&lt;=0")+1))*(MAX(L$5:L$181)-L143),"0")</f>
        <v>42.967741935483872</v>
      </c>
      <c r="P143" s="24">
        <f>M143+N143+O143</f>
        <v>62.36774193548387</v>
      </c>
      <c r="Q143" s="17"/>
      <c r="R143" s="24"/>
      <c r="S143" s="41"/>
      <c r="T143" s="39"/>
    </row>
    <row r="144" spans="1:20" ht="31.5" x14ac:dyDescent="0.25">
      <c r="A144" s="1">
        <v>140</v>
      </c>
      <c r="B144" s="70" t="s">
        <v>1346</v>
      </c>
      <c r="C144" s="48"/>
      <c r="D144" s="50" t="s">
        <v>1321</v>
      </c>
      <c r="E144" s="85">
        <v>7</v>
      </c>
      <c r="F144" s="50" t="s">
        <v>1325</v>
      </c>
      <c r="G144" s="85">
        <v>21</v>
      </c>
      <c r="H144" s="41"/>
      <c r="I144" s="85">
        <v>6</v>
      </c>
      <c r="J144" s="41"/>
      <c r="K144" s="85">
        <v>1.23</v>
      </c>
      <c r="L144" s="41">
        <f>IF(K144&lt;&gt;"",INT(K144)*60+(K144-INT(K144))*100,"")</f>
        <v>83</v>
      </c>
      <c r="M144" s="24">
        <f>IF(G144&lt;&gt;"",(30*G144)/MAX(G$5:G$181),"0")</f>
        <v>21</v>
      </c>
      <c r="N144" s="24">
        <f>IF(I144&lt;&gt;"",IF(I144=0,0,(10*I144)/MAX(I$5:I$181)),"0")</f>
        <v>6</v>
      </c>
      <c r="O144" s="24">
        <f>IF(L144&lt;&gt;"",60/(MAX(L$5:L$181)-SMALL(L$5:L$181,COUNTIF(L$5:L$181,"&lt;=0")+1))*(MAX(L$5:L$181)-L144),"0")</f>
        <v>35.225806451612904</v>
      </c>
      <c r="P144" s="24">
        <f>M144+N144+O144</f>
        <v>62.225806451612904</v>
      </c>
      <c r="Q144" s="17"/>
      <c r="R144" s="24"/>
      <c r="S144" s="41"/>
      <c r="T144" s="39"/>
    </row>
    <row r="145" spans="1:20" ht="31.5" x14ac:dyDescent="0.25">
      <c r="A145" s="1">
        <v>141</v>
      </c>
      <c r="B145" s="70" t="s">
        <v>511</v>
      </c>
      <c r="C145" s="45"/>
      <c r="D145" s="52" t="s">
        <v>473</v>
      </c>
      <c r="E145" s="85">
        <v>7</v>
      </c>
      <c r="F145" s="52" t="s">
        <v>479</v>
      </c>
      <c r="G145" s="85">
        <v>8</v>
      </c>
      <c r="H145" s="41"/>
      <c r="I145" s="85">
        <v>9.9</v>
      </c>
      <c r="J145" s="41"/>
      <c r="K145" s="85">
        <v>1.04</v>
      </c>
      <c r="L145" s="41">
        <f>IF(K145&lt;&gt;"",INT(K145)*60+(K145-INT(K145))*100,"")</f>
        <v>64</v>
      </c>
      <c r="M145" s="24">
        <f>IF(G145&lt;&gt;"",(30*G145)/MAX(G$5:G$181),"0")</f>
        <v>8</v>
      </c>
      <c r="N145" s="24">
        <f>IF(I145&lt;&gt;"",IF(I145=0,0,(10*I145)/MAX(I$5:I$181)),"0")</f>
        <v>9.9</v>
      </c>
      <c r="O145" s="24">
        <f>IF(L145&lt;&gt;"",60/(MAX(L$5:L$181)-SMALL(L$5:L$181,COUNTIF(L$5:L$181,"&lt;=0")+1))*(MAX(L$5:L$181)-L145),"0")</f>
        <v>42.58064516129032</v>
      </c>
      <c r="P145" s="24">
        <f>M145+N145+O145</f>
        <v>60.480645161290319</v>
      </c>
      <c r="Q145" s="17"/>
      <c r="R145" s="24"/>
      <c r="S145" s="41"/>
      <c r="T145" s="39"/>
    </row>
    <row r="146" spans="1:20" ht="31.5" x14ac:dyDescent="0.25">
      <c r="A146" s="1">
        <v>142</v>
      </c>
      <c r="B146" s="50" t="s">
        <v>439</v>
      </c>
      <c r="C146" s="45"/>
      <c r="D146" s="52" t="s">
        <v>408</v>
      </c>
      <c r="E146" s="85">
        <v>7</v>
      </c>
      <c r="F146" s="52" t="s">
        <v>409</v>
      </c>
      <c r="G146" s="41">
        <v>9</v>
      </c>
      <c r="H146" s="41"/>
      <c r="I146" s="41">
        <v>5</v>
      </c>
      <c r="J146" s="41"/>
      <c r="K146" s="85">
        <v>0.55000000000000004</v>
      </c>
      <c r="L146" s="41">
        <f>IF(K146&lt;&gt;"",INT(K146)*60+(K146-INT(K146))*100,"")</f>
        <v>55.000000000000007</v>
      </c>
      <c r="M146" s="24">
        <f>IF(G146&lt;&gt;"",(30*G146)/MAX(G$5:G$181),"0")</f>
        <v>9</v>
      </c>
      <c r="N146" s="24">
        <f>IF(I146&lt;&gt;"",IF(I146=0,0,(10*I146)/MAX(I$5:I$181)),"0")</f>
        <v>5</v>
      </c>
      <c r="O146" s="24">
        <f>IF(L146&lt;&gt;"",60/(MAX(L$5:L$181)-SMALL(L$5:L$181,COUNTIF(L$5:L$181,"&lt;=0")+1))*(MAX(L$5:L$181)-L146),"0")</f>
        <v>46.064516129032256</v>
      </c>
      <c r="P146" s="24">
        <f>M146+N146+O146</f>
        <v>60.064516129032256</v>
      </c>
      <c r="Q146" s="17"/>
      <c r="R146" s="24"/>
      <c r="S146" s="41"/>
      <c r="T146" s="39"/>
    </row>
    <row r="147" spans="1:20" ht="31.5" x14ac:dyDescent="0.25">
      <c r="A147" s="1">
        <v>143</v>
      </c>
      <c r="B147" s="52" t="s">
        <v>1356</v>
      </c>
      <c r="C147" s="45"/>
      <c r="D147" s="52" t="s">
        <v>1321</v>
      </c>
      <c r="E147" s="85">
        <v>8</v>
      </c>
      <c r="F147" s="52" t="s">
        <v>1325</v>
      </c>
      <c r="G147" s="85">
        <v>24</v>
      </c>
      <c r="H147" s="41"/>
      <c r="I147" s="85">
        <v>7</v>
      </c>
      <c r="J147" s="41"/>
      <c r="K147" s="85">
        <v>1.43</v>
      </c>
      <c r="L147" s="41">
        <f>IF(K147&lt;&gt;"",INT(K147)*60+(K147-INT(K147))*100,"")</f>
        <v>103</v>
      </c>
      <c r="M147" s="24">
        <f>IF(G147&lt;&gt;"",(30*G147)/MAX(G$5:G$181),"0")</f>
        <v>24</v>
      </c>
      <c r="N147" s="24">
        <f>IF(I147&lt;&gt;"",IF(I147=0,0,(10*I147)/MAX(I$5:I$181)),"0")</f>
        <v>7</v>
      </c>
      <c r="O147" s="24">
        <f>IF(L147&lt;&gt;"",60/(MAX(L$5:L$181)-SMALL(L$5:L$181,COUNTIF(L$5:L$181,"&lt;=0")+1))*(MAX(L$5:L$181)-L147),"0")</f>
        <v>27.483870967741936</v>
      </c>
      <c r="P147" s="24">
        <f>M147+N147+O147</f>
        <v>58.483870967741936</v>
      </c>
      <c r="Q147" s="17"/>
      <c r="R147" s="24"/>
      <c r="S147" s="41"/>
      <c r="T147" s="39"/>
    </row>
    <row r="148" spans="1:20" ht="31.5" x14ac:dyDescent="0.25">
      <c r="A148" s="1">
        <v>144</v>
      </c>
      <c r="B148" s="52" t="s">
        <v>1347</v>
      </c>
      <c r="C148" s="45"/>
      <c r="D148" s="52" t="s">
        <v>1321</v>
      </c>
      <c r="E148" s="85">
        <v>7</v>
      </c>
      <c r="F148" s="52" t="s">
        <v>1325</v>
      </c>
      <c r="G148" s="85">
        <v>20</v>
      </c>
      <c r="H148" s="41"/>
      <c r="I148" s="85">
        <v>7</v>
      </c>
      <c r="J148" s="41"/>
      <c r="K148" s="85">
        <v>1.35</v>
      </c>
      <c r="L148" s="41">
        <f>IF(K148&lt;&gt;"",INT(K148)*60+(K148-INT(K148))*100,"")</f>
        <v>95</v>
      </c>
      <c r="M148" s="24">
        <f>IF(G148&lt;&gt;"",(30*G148)/MAX(G$5:G$181),"0")</f>
        <v>20</v>
      </c>
      <c r="N148" s="24">
        <f>IF(I148&lt;&gt;"",IF(I148=0,0,(10*I148)/MAX(I$5:I$181)),"0")</f>
        <v>7</v>
      </c>
      <c r="O148" s="24">
        <f>IF(L148&lt;&gt;"",60/(MAX(L$5:L$181)-SMALL(L$5:L$181,COUNTIF(L$5:L$181,"&lt;=0")+1))*(MAX(L$5:L$181)-L148),"0")</f>
        <v>30.58064516129032</v>
      </c>
      <c r="P148" s="24">
        <f>M148+N148+O148</f>
        <v>57.58064516129032</v>
      </c>
      <c r="Q148" s="17"/>
      <c r="R148" s="24"/>
      <c r="S148" s="41"/>
      <c r="T148" s="39"/>
    </row>
    <row r="149" spans="1:20" ht="31.5" x14ac:dyDescent="0.25">
      <c r="A149" s="1">
        <v>145</v>
      </c>
      <c r="B149" s="52" t="s">
        <v>389</v>
      </c>
      <c r="C149" s="162"/>
      <c r="D149" s="54" t="s">
        <v>365</v>
      </c>
      <c r="E149" s="41">
        <v>7</v>
      </c>
      <c r="F149" s="52" t="s">
        <v>373</v>
      </c>
      <c r="G149" s="41">
        <v>5</v>
      </c>
      <c r="H149" s="41"/>
      <c r="I149" s="46">
        <v>7.9</v>
      </c>
      <c r="J149" s="41"/>
      <c r="K149" s="46">
        <v>0.6</v>
      </c>
      <c r="L149" s="41">
        <f>IF(K149&lt;&gt;"",INT(K149)*60+(K149-INT(K149))*100,"")</f>
        <v>60</v>
      </c>
      <c r="M149" s="24">
        <f>IF(G149&lt;&gt;"",(30*G149)/MAX(G$5:G$181),"0")</f>
        <v>5</v>
      </c>
      <c r="N149" s="24">
        <f>IF(I149&lt;&gt;"",IF(I149=0,0,(10*I149)/MAX(I$5:I$181)),"0")</f>
        <v>7.9</v>
      </c>
      <c r="O149" s="24">
        <f>IF(L149&lt;&gt;"",60/(MAX(L$5:L$181)-SMALL(L$5:L$181,COUNTIF(L$5:L$181,"&lt;=0")+1))*(MAX(L$5:L$181)-L149),"0")</f>
        <v>44.129032258064512</v>
      </c>
      <c r="P149" s="24">
        <f>M149+N149+O149</f>
        <v>57.029032258064511</v>
      </c>
      <c r="Q149" s="17"/>
      <c r="R149" s="24"/>
      <c r="S149" s="41"/>
      <c r="T149" s="39"/>
    </row>
    <row r="150" spans="1:20" ht="31.5" x14ac:dyDescent="0.25">
      <c r="A150" s="1">
        <v>146</v>
      </c>
      <c r="B150" s="57" t="s">
        <v>631</v>
      </c>
      <c r="C150" s="118"/>
      <c r="D150" s="54" t="s">
        <v>616</v>
      </c>
      <c r="E150" s="85">
        <v>8</v>
      </c>
      <c r="F150" s="52" t="s">
        <v>617</v>
      </c>
      <c r="G150" s="85">
        <v>8</v>
      </c>
      <c r="H150" s="41"/>
      <c r="I150" s="85">
        <v>3</v>
      </c>
      <c r="J150" s="41"/>
      <c r="K150" s="85">
        <v>0.56000000000000005</v>
      </c>
      <c r="L150" s="41">
        <f>IF(K150&lt;&gt;"",INT(K150)*60+(K150-INT(K150))*100,"")</f>
        <v>56.000000000000007</v>
      </c>
      <c r="M150" s="24">
        <f>IF(G150&lt;&gt;"",(30*G150)/MAX(G$5:G$181),"0")</f>
        <v>8</v>
      </c>
      <c r="N150" s="24">
        <f>IF(I150&lt;&gt;"",IF(I150=0,0,(10*I150)/MAX(I$5:I$181)),"0")</f>
        <v>3</v>
      </c>
      <c r="O150" s="24">
        <f>IF(L150&lt;&gt;"",60/(MAX(L$5:L$181)-SMALL(L$5:L$181,COUNTIF(L$5:L$181,"&lt;=0")+1))*(MAX(L$5:L$181)-L150),"0")</f>
        <v>45.677419354838712</v>
      </c>
      <c r="P150" s="24">
        <f>M150+N150+O150</f>
        <v>56.677419354838712</v>
      </c>
      <c r="Q150" s="17"/>
      <c r="R150" s="24"/>
      <c r="S150" s="41"/>
      <c r="T150" s="39"/>
    </row>
    <row r="151" spans="1:20" ht="31.5" x14ac:dyDescent="0.25">
      <c r="A151" s="1">
        <v>147</v>
      </c>
      <c r="B151" s="57" t="s">
        <v>1348</v>
      </c>
      <c r="C151" s="118"/>
      <c r="D151" s="54" t="s">
        <v>1321</v>
      </c>
      <c r="E151" s="85">
        <v>7</v>
      </c>
      <c r="F151" s="52" t="s">
        <v>1325</v>
      </c>
      <c r="G151" s="85">
        <v>19</v>
      </c>
      <c r="H151" s="41"/>
      <c r="I151" s="85">
        <v>7</v>
      </c>
      <c r="J151" s="41"/>
      <c r="K151" s="85">
        <v>1.36</v>
      </c>
      <c r="L151" s="41">
        <f>IF(K151&lt;&gt;"",INT(K151)*60+(K151-INT(K151))*100,"")</f>
        <v>96</v>
      </c>
      <c r="M151" s="24">
        <f>IF(G151&lt;&gt;"",(30*G151)/MAX(G$5:G$181),"0")</f>
        <v>19</v>
      </c>
      <c r="N151" s="24">
        <f>IF(I151&lt;&gt;"",IF(I151=0,0,(10*I151)/MAX(I$5:I$181)),"0")</f>
        <v>7</v>
      </c>
      <c r="O151" s="24">
        <f>IF(L151&lt;&gt;"",60/(MAX(L$5:L$181)-SMALL(L$5:L$181,COUNTIF(L$5:L$181,"&lt;=0")+1))*(MAX(L$5:L$181)-L151),"0")</f>
        <v>30.193548387096772</v>
      </c>
      <c r="P151" s="24">
        <f>M151+N151+O151</f>
        <v>56.193548387096769</v>
      </c>
      <c r="Q151" s="17"/>
      <c r="R151" s="24"/>
      <c r="S151" s="41"/>
      <c r="T151" s="39"/>
    </row>
    <row r="152" spans="1:20" ht="47.25" x14ac:dyDescent="0.25">
      <c r="A152" s="1">
        <v>148</v>
      </c>
      <c r="B152" s="50" t="s">
        <v>1357</v>
      </c>
      <c r="C152" s="48"/>
      <c r="D152" s="50" t="s">
        <v>1321</v>
      </c>
      <c r="E152" s="85">
        <v>8</v>
      </c>
      <c r="F152" s="50" t="s">
        <v>1325</v>
      </c>
      <c r="G152" s="85">
        <v>22</v>
      </c>
      <c r="H152" s="41"/>
      <c r="I152" s="85">
        <v>6</v>
      </c>
      <c r="J152" s="41"/>
      <c r="K152" s="85">
        <v>1.43</v>
      </c>
      <c r="L152" s="41">
        <f>IF(K152&lt;&gt;"",INT(K152)*60+(K152-INT(K152))*100,"")</f>
        <v>103</v>
      </c>
      <c r="M152" s="24">
        <f>IF(G152&lt;&gt;"",(30*G152)/MAX(G$5:G$181),"0")</f>
        <v>22</v>
      </c>
      <c r="N152" s="24">
        <f>IF(I152&lt;&gt;"",IF(I152=0,0,(10*I152)/MAX(I$5:I$181)),"0")</f>
        <v>6</v>
      </c>
      <c r="O152" s="24">
        <f>IF(L152&lt;&gt;"",60/(MAX(L$5:L$181)-SMALL(L$5:L$181,COUNTIF(L$5:L$181,"&lt;=0")+1))*(MAX(L$5:L$181)-L152),"0")</f>
        <v>27.483870967741936</v>
      </c>
      <c r="P152" s="24">
        <f>M152+N152+O152</f>
        <v>55.483870967741936</v>
      </c>
      <c r="Q152" s="17"/>
      <c r="R152" s="24"/>
      <c r="S152" s="41"/>
      <c r="T152" s="39"/>
    </row>
    <row r="153" spans="1:20" ht="31.5" x14ac:dyDescent="0.25">
      <c r="A153" s="1">
        <v>149</v>
      </c>
      <c r="B153" s="57" t="s">
        <v>1349</v>
      </c>
      <c r="C153" s="92"/>
      <c r="D153" s="57" t="s">
        <v>1321</v>
      </c>
      <c r="E153" s="67">
        <v>7</v>
      </c>
      <c r="F153" s="57" t="s">
        <v>1325</v>
      </c>
      <c r="G153" s="85">
        <v>19</v>
      </c>
      <c r="H153" s="41"/>
      <c r="I153" s="85">
        <v>7</v>
      </c>
      <c r="J153" s="41"/>
      <c r="K153" s="67">
        <v>1.42</v>
      </c>
      <c r="L153" s="41">
        <f>IF(K153&lt;&gt;"",INT(K153)*60+(K153-INT(K153))*100,"")</f>
        <v>102</v>
      </c>
      <c r="M153" s="24">
        <f>IF(G153&lt;&gt;"",(30*G153)/MAX(G$5:G$181),"0")</f>
        <v>19</v>
      </c>
      <c r="N153" s="24">
        <f>IF(I153&lt;&gt;"",IF(I153=0,0,(10*I153)/MAX(I$5:I$181)),"0")</f>
        <v>7</v>
      </c>
      <c r="O153" s="24">
        <f>IF(L153&lt;&gt;"",60/(MAX(L$5:L$181)-SMALL(L$5:L$181,COUNTIF(L$5:L$181,"&lt;=0")+1))*(MAX(L$5:L$181)-L153),"0")</f>
        <v>27.870967741935484</v>
      </c>
      <c r="P153" s="24">
        <f>M153+N153+O153</f>
        <v>53.870967741935488</v>
      </c>
      <c r="Q153" s="17"/>
      <c r="R153" s="24"/>
      <c r="S153" s="41"/>
      <c r="T153" s="39"/>
    </row>
    <row r="154" spans="1:20" ht="31.5" x14ac:dyDescent="0.25">
      <c r="A154" s="1">
        <v>150</v>
      </c>
      <c r="B154" s="50" t="s">
        <v>634</v>
      </c>
      <c r="C154" s="48"/>
      <c r="D154" s="50" t="s">
        <v>616</v>
      </c>
      <c r="E154" s="85">
        <v>8</v>
      </c>
      <c r="F154" s="50" t="s">
        <v>617</v>
      </c>
      <c r="G154" s="85">
        <v>7</v>
      </c>
      <c r="H154" s="41"/>
      <c r="I154" s="85">
        <v>4</v>
      </c>
      <c r="J154" s="41"/>
      <c r="K154" s="85">
        <v>1.04</v>
      </c>
      <c r="L154" s="41">
        <f>IF(K154&lt;&gt;"",INT(K154)*60+(K154-INT(K154))*100,"")</f>
        <v>64</v>
      </c>
      <c r="M154" s="24">
        <f>IF(G154&lt;&gt;"",(30*G154)/MAX(G$5:G$181),"0")</f>
        <v>7</v>
      </c>
      <c r="N154" s="24">
        <f>IF(I154&lt;&gt;"",IF(I154=0,0,(10*I154)/MAX(I$5:I$181)),"0")</f>
        <v>4</v>
      </c>
      <c r="O154" s="24">
        <f>IF(L154&lt;&gt;"",60/(MAX(L$5:L$181)-SMALL(L$5:L$181,COUNTIF(L$5:L$181,"&lt;=0")+1))*(MAX(L$5:L$181)-L154),"0")</f>
        <v>42.58064516129032</v>
      </c>
      <c r="P154" s="24">
        <f>M154+N154+O154</f>
        <v>53.58064516129032</v>
      </c>
      <c r="Q154" s="17"/>
      <c r="R154" s="24"/>
      <c r="S154" s="41"/>
      <c r="T154" s="39"/>
    </row>
    <row r="155" spans="1:20" ht="31.5" x14ac:dyDescent="0.25">
      <c r="A155" s="1">
        <v>151</v>
      </c>
      <c r="B155" s="52" t="s">
        <v>1350</v>
      </c>
      <c r="C155" s="45"/>
      <c r="D155" s="52" t="s">
        <v>1321</v>
      </c>
      <c r="E155" s="85">
        <v>7</v>
      </c>
      <c r="F155" s="52" t="s">
        <v>1325</v>
      </c>
      <c r="G155" s="85">
        <v>18</v>
      </c>
      <c r="H155" s="41"/>
      <c r="I155" s="85">
        <v>6</v>
      </c>
      <c r="J155" s="41"/>
      <c r="K155" s="85">
        <v>1.42</v>
      </c>
      <c r="L155" s="41">
        <f>IF(K155&lt;&gt;"",INT(K155)*60+(K155-INT(K155))*100,"")</f>
        <v>102</v>
      </c>
      <c r="M155" s="24">
        <f>IF(G155&lt;&gt;"",(30*G155)/MAX(G$5:G$181),"0")</f>
        <v>18</v>
      </c>
      <c r="N155" s="24">
        <f>IF(I155&lt;&gt;"",IF(I155=0,0,(10*I155)/MAX(I$5:I$181)),"0")</f>
        <v>6</v>
      </c>
      <c r="O155" s="24">
        <f>IF(L155&lt;&gt;"",60/(MAX(L$5:L$181)-SMALL(L$5:L$181,COUNTIF(L$5:L$181,"&lt;=0")+1))*(MAX(L$5:L$181)-L155),"0")</f>
        <v>27.870967741935484</v>
      </c>
      <c r="P155" s="24">
        <f>M155+N155+O155</f>
        <v>51.870967741935488</v>
      </c>
      <c r="Q155" s="17"/>
      <c r="R155" s="24"/>
      <c r="S155" s="41"/>
      <c r="T155" s="39"/>
    </row>
    <row r="156" spans="1:20" ht="31.5" x14ac:dyDescent="0.25">
      <c r="A156" s="1">
        <v>152</v>
      </c>
      <c r="B156" s="52" t="s">
        <v>1461</v>
      </c>
      <c r="C156" s="124"/>
      <c r="D156" s="52" t="s">
        <v>61</v>
      </c>
      <c r="E156" s="85">
        <v>8</v>
      </c>
      <c r="F156" s="52" t="s">
        <v>66</v>
      </c>
      <c r="G156" s="41">
        <v>22.5</v>
      </c>
      <c r="H156" s="41"/>
      <c r="I156" s="41">
        <v>4</v>
      </c>
      <c r="J156" s="41"/>
      <c r="K156" s="41">
        <v>1.49</v>
      </c>
      <c r="L156" s="41">
        <f>IF(K156&lt;&gt;"",INT(K156)*60+(K156-INT(K156))*100,"")</f>
        <v>109</v>
      </c>
      <c r="M156" s="24">
        <f>IF(G156&lt;&gt;"",(30*G156)/MAX(G$5:G$181),"0")</f>
        <v>22.5</v>
      </c>
      <c r="N156" s="24">
        <f>IF(I156&lt;&gt;"",IF(I156=0,0,(10*I156)/MAX(I$5:I$181)),"0")</f>
        <v>4</v>
      </c>
      <c r="O156" s="24">
        <f>IF(L156&lt;&gt;"",60/(MAX(L$5:L$181)-SMALL(L$5:L$181,COUNTIF(L$5:L$181,"&lt;=0")+1))*(MAX(L$5:L$181)-L156),"0")</f>
        <v>25.161290322580644</v>
      </c>
      <c r="P156" s="24">
        <f>M156+N156+O156</f>
        <v>51.661290322580641</v>
      </c>
      <c r="Q156" s="17"/>
      <c r="R156" s="24"/>
      <c r="S156" s="41"/>
      <c r="T156" s="39"/>
    </row>
    <row r="157" spans="1:20" ht="31.5" x14ac:dyDescent="0.25">
      <c r="A157" s="1">
        <v>153</v>
      </c>
      <c r="B157" s="109" t="s">
        <v>1351</v>
      </c>
      <c r="C157" s="166"/>
      <c r="D157" s="52" t="s">
        <v>1321</v>
      </c>
      <c r="E157" s="161">
        <v>7</v>
      </c>
      <c r="F157" s="52" t="s">
        <v>1325</v>
      </c>
      <c r="G157" s="161">
        <v>18</v>
      </c>
      <c r="H157" s="41"/>
      <c r="I157" s="161">
        <v>6</v>
      </c>
      <c r="J157" s="41"/>
      <c r="K157" s="161">
        <v>1.44</v>
      </c>
      <c r="L157" s="41">
        <f>IF(K157&lt;&gt;"",INT(K157)*60+(K157-INT(K157))*100,"")</f>
        <v>104</v>
      </c>
      <c r="M157" s="24">
        <f>IF(G157&lt;&gt;"",(30*G157)/MAX(G$5:G$181),"0")</f>
        <v>18</v>
      </c>
      <c r="N157" s="24">
        <f>IF(I157&lt;&gt;"",IF(I157=0,0,(10*I157)/MAX(I$5:I$181)),"0")</f>
        <v>6</v>
      </c>
      <c r="O157" s="24">
        <f>IF(L157&lt;&gt;"",60/(MAX(L$5:L$181)-SMALL(L$5:L$181,COUNTIF(L$5:L$181,"&lt;=0")+1))*(MAX(L$5:L$181)-L157),"0")</f>
        <v>27.096774193548388</v>
      </c>
      <c r="P157" s="24">
        <f>M157+N157+O157</f>
        <v>51.096774193548384</v>
      </c>
      <c r="Q157" s="17"/>
      <c r="R157" s="24"/>
      <c r="S157" s="41"/>
      <c r="T157" s="39"/>
    </row>
    <row r="158" spans="1:20" ht="31.5" x14ac:dyDescent="0.25">
      <c r="A158" s="1">
        <v>154</v>
      </c>
      <c r="B158" s="57" t="s">
        <v>767</v>
      </c>
      <c r="C158" s="45"/>
      <c r="D158" s="52" t="s">
        <v>746</v>
      </c>
      <c r="E158" s="161">
        <v>8</v>
      </c>
      <c r="F158" s="52" t="s">
        <v>747</v>
      </c>
      <c r="G158" s="85">
        <v>22</v>
      </c>
      <c r="H158" s="41"/>
      <c r="I158" s="41">
        <v>6</v>
      </c>
      <c r="J158" s="41"/>
      <c r="K158" s="85">
        <v>2</v>
      </c>
      <c r="L158" s="41">
        <f>IF(K158&lt;&gt;"",INT(K158)*60+(K158-INT(K158))*100,"")</f>
        <v>120</v>
      </c>
      <c r="M158" s="24">
        <f>IF(G158&lt;&gt;"",(30*G158)/MAX(G$5:G$181),"0")</f>
        <v>22</v>
      </c>
      <c r="N158" s="24">
        <f>IF(I158&lt;&gt;"",IF(I158=0,0,(10*I158)/MAX(I$5:I$181)),"0")</f>
        <v>6</v>
      </c>
      <c r="O158" s="24">
        <f>IF(L158&lt;&gt;"",60/(MAX(L$5:L$181)-SMALL(L$5:L$181,COUNTIF(L$5:L$181,"&lt;=0")+1))*(MAX(L$5:L$181)-L158),"0")</f>
        <v>20.903225806451612</v>
      </c>
      <c r="P158" s="24">
        <f>M158+N158+O158</f>
        <v>48.903225806451616</v>
      </c>
      <c r="Q158" s="17"/>
      <c r="R158" s="24"/>
      <c r="S158" s="41"/>
      <c r="T158" s="39"/>
    </row>
    <row r="159" spans="1:20" ht="31.5" x14ac:dyDescent="0.25">
      <c r="A159" s="1">
        <v>155</v>
      </c>
      <c r="B159" s="52" t="s">
        <v>1456</v>
      </c>
      <c r="C159" s="102"/>
      <c r="D159" s="52" t="s">
        <v>61</v>
      </c>
      <c r="E159" s="85">
        <v>7</v>
      </c>
      <c r="F159" s="52" t="s">
        <v>62</v>
      </c>
      <c r="G159" s="41">
        <v>21.5</v>
      </c>
      <c r="H159" s="41"/>
      <c r="I159" s="41">
        <v>2</v>
      </c>
      <c r="J159" s="41"/>
      <c r="K159" s="41">
        <v>1.49</v>
      </c>
      <c r="L159" s="41">
        <f>IF(K159&lt;&gt;"",INT(K159)*60+(K159-INT(K159))*100,"")</f>
        <v>109</v>
      </c>
      <c r="M159" s="24">
        <f>IF(G159&lt;&gt;"",(30*G159)/MAX(G$5:G$181),"0")</f>
        <v>21.5</v>
      </c>
      <c r="N159" s="24">
        <f>IF(I159&lt;&gt;"",IF(I159=0,0,(10*I159)/MAX(I$5:I$181)),"0")</f>
        <v>2</v>
      </c>
      <c r="O159" s="24">
        <f>IF(L159&lt;&gt;"",60/(MAX(L$5:L$181)-SMALL(L$5:L$181,COUNTIF(L$5:L$181,"&lt;=0")+1))*(MAX(L$5:L$181)-L159),"0")</f>
        <v>25.161290322580644</v>
      </c>
      <c r="P159" s="24">
        <f>M159+N159+O159</f>
        <v>48.661290322580641</v>
      </c>
      <c r="Q159" s="17"/>
      <c r="R159" s="24"/>
      <c r="S159" s="41"/>
      <c r="T159" s="39"/>
    </row>
    <row r="160" spans="1:20" ht="31.5" x14ac:dyDescent="0.25">
      <c r="A160" s="1">
        <v>156</v>
      </c>
      <c r="B160" s="50" t="s">
        <v>1457</v>
      </c>
      <c r="C160" s="45"/>
      <c r="D160" s="50" t="s">
        <v>61</v>
      </c>
      <c r="E160" s="85">
        <v>7</v>
      </c>
      <c r="F160" s="50" t="s">
        <v>62</v>
      </c>
      <c r="G160" s="41">
        <v>21.5</v>
      </c>
      <c r="H160" s="41"/>
      <c r="I160" s="41">
        <v>2</v>
      </c>
      <c r="J160" s="41"/>
      <c r="K160" s="41">
        <v>1.58</v>
      </c>
      <c r="L160" s="41">
        <f>IF(K160&lt;&gt;"",INT(K160)*60+(K160-INT(K160))*100,"")</f>
        <v>118</v>
      </c>
      <c r="M160" s="24">
        <f>IF(G160&lt;&gt;"",(30*G160)/MAX(G$5:G$181),"0")</f>
        <v>21.5</v>
      </c>
      <c r="N160" s="24">
        <f>IF(I160&lt;&gt;"",IF(I160=0,0,(10*I160)/MAX(I$5:I$181)),"0")</f>
        <v>2</v>
      </c>
      <c r="O160" s="24">
        <f>IF(L160&lt;&gt;"",60/(MAX(L$5:L$181)-SMALL(L$5:L$181,COUNTIF(L$5:L$181,"&lt;=0")+1))*(MAX(L$5:L$181)-L160),"0")</f>
        <v>21.677419354838708</v>
      </c>
      <c r="P160" s="24">
        <f>M160+N160+O160</f>
        <v>45.177419354838705</v>
      </c>
      <c r="Q160" s="17"/>
      <c r="R160" s="24"/>
      <c r="S160" s="41"/>
      <c r="T160" s="39"/>
    </row>
    <row r="161" spans="1:20" ht="31.5" x14ac:dyDescent="0.25">
      <c r="A161" s="1">
        <v>157</v>
      </c>
      <c r="B161" s="52" t="s">
        <v>1460</v>
      </c>
      <c r="C161" s="102"/>
      <c r="D161" s="52" t="s">
        <v>61</v>
      </c>
      <c r="E161" s="67">
        <v>8</v>
      </c>
      <c r="F161" s="52" t="s">
        <v>66</v>
      </c>
      <c r="G161" s="85">
        <v>20.5</v>
      </c>
      <c r="H161" s="41"/>
      <c r="I161" s="41">
        <v>2</v>
      </c>
      <c r="J161" s="41"/>
      <c r="K161" s="85">
        <v>1.56</v>
      </c>
      <c r="L161" s="41">
        <f>IF(K161&lt;&gt;"",INT(K161)*60+(K161-INT(K161))*100,"")</f>
        <v>116</v>
      </c>
      <c r="M161" s="24">
        <f>IF(G161&lt;&gt;"",(30*G161)/MAX(G$5:G$181),"0")</f>
        <v>20.5</v>
      </c>
      <c r="N161" s="24">
        <f>IF(I161&lt;&gt;"",IF(I161=0,0,(10*I161)/MAX(I$5:I$181)),"0")</f>
        <v>2</v>
      </c>
      <c r="O161" s="24">
        <f>IF(L161&lt;&gt;"",60/(MAX(L$5:L$181)-SMALL(L$5:L$181,COUNTIF(L$5:L$181,"&lt;=0")+1))*(MAX(L$5:L$181)-L161),"0")</f>
        <v>22.451612903225804</v>
      </c>
      <c r="P161" s="24">
        <f>M161+N161+O161</f>
        <v>44.951612903225808</v>
      </c>
      <c r="Q161" s="17"/>
      <c r="R161" s="24"/>
      <c r="S161" s="41"/>
      <c r="T161" s="39"/>
    </row>
    <row r="162" spans="1:20" ht="31.5" x14ac:dyDescent="0.25">
      <c r="A162" s="1">
        <v>158</v>
      </c>
      <c r="B162" s="57" t="s">
        <v>1458</v>
      </c>
      <c r="C162" s="45"/>
      <c r="D162" s="52" t="s">
        <v>61</v>
      </c>
      <c r="E162" s="85">
        <v>8</v>
      </c>
      <c r="F162" s="52" t="s">
        <v>66</v>
      </c>
      <c r="G162" s="85">
        <v>22.5</v>
      </c>
      <c r="H162" s="41"/>
      <c r="I162" s="41">
        <v>2</v>
      </c>
      <c r="J162" s="41"/>
      <c r="K162" s="85">
        <v>2.12</v>
      </c>
      <c r="L162" s="41">
        <f>IF(K162&lt;&gt;"",INT(K162)*60+(K162-INT(K162))*100,"")</f>
        <v>132</v>
      </c>
      <c r="M162" s="24">
        <f>IF(G162&lt;&gt;"",(30*G162)/MAX(G$5:G$181),"0")</f>
        <v>22.5</v>
      </c>
      <c r="N162" s="24">
        <f>IF(I162&lt;&gt;"",IF(I162=0,0,(10*I162)/MAX(I$5:I$181)),"0")</f>
        <v>2</v>
      </c>
      <c r="O162" s="24">
        <f>IF(L162&lt;&gt;"",60/(MAX(L$5:L$181)-SMALL(L$5:L$181,COUNTIF(L$5:L$181,"&lt;=0")+1))*(MAX(L$5:L$181)-L162),"0")</f>
        <v>16.258064516129032</v>
      </c>
      <c r="P162" s="24">
        <f>M162+N162+O162</f>
        <v>40.758064516129032</v>
      </c>
      <c r="Q162" s="17"/>
      <c r="R162" s="24"/>
      <c r="S162" s="41"/>
      <c r="T162" s="39"/>
    </row>
    <row r="163" spans="1:20" ht="31.5" x14ac:dyDescent="0.25">
      <c r="A163" s="1">
        <v>159</v>
      </c>
      <c r="B163" s="50" t="s">
        <v>1352</v>
      </c>
      <c r="C163" s="48"/>
      <c r="D163" s="50" t="s">
        <v>1321</v>
      </c>
      <c r="E163" s="85">
        <v>7</v>
      </c>
      <c r="F163" s="50" t="s">
        <v>1325</v>
      </c>
      <c r="G163" s="85">
        <v>18</v>
      </c>
      <c r="H163" s="41"/>
      <c r="I163" s="85">
        <v>5</v>
      </c>
      <c r="J163" s="41"/>
      <c r="K163" s="85">
        <v>2.21</v>
      </c>
      <c r="L163" s="41">
        <f>IF(K163&lt;&gt;"",INT(K163)*60+(K163-INT(K163))*100,"")</f>
        <v>141</v>
      </c>
      <c r="M163" s="24">
        <f>IF(G163&lt;&gt;"",(30*G163)/MAX(G$5:G$181),"0")</f>
        <v>18</v>
      </c>
      <c r="N163" s="24">
        <f>IF(I163&lt;&gt;"",IF(I163=0,0,(10*I163)/MAX(I$5:I$181)),"0")</f>
        <v>5</v>
      </c>
      <c r="O163" s="24">
        <f>IF(L163&lt;&gt;"",60/(MAX(L$5:L$181)-SMALL(L$5:L$181,COUNTIF(L$5:L$181,"&lt;=0")+1))*(MAX(L$5:L$181)-L163),"0")</f>
        <v>12.774193548387096</v>
      </c>
      <c r="P163" s="24">
        <f>M163+N163+O163</f>
        <v>35.774193548387096</v>
      </c>
      <c r="Q163" s="17"/>
      <c r="R163" s="24"/>
      <c r="S163" s="41"/>
      <c r="T163" s="39"/>
    </row>
    <row r="164" spans="1:20" ht="31.5" x14ac:dyDescent="0.25">
      <c r="A164" s="1">
        <v>160</v>
      </c>
      <c r="B164" s="57" t="s">
        <v>281</v>
      </c>
      <c r="C164" s="45"/>
      <c r="D164" s="52" t="s">
        <v>261</v>
      </c>
      <c r="E164" s="85">
        <v>8</v>
      </c>
      <c r="F164" s="52" t="s">
        <v>262</v>
      </c>
      <c r="G164" s="85">
        <v>24</v>
      </c>
      <c r="H164" s="41"/>
      <c r="I164" s="85">
        <v>7.5</v>
      </c>
      <c r="J164" s="41"/>
      <c r="K164" s="41"/>
      <c r="L164" s="41" t="str">
        <f>IF(K164&lt;&gt;"",INT(K164)*60+(K164-INT(K164))*100,"")</f>
        <v/>
      </c>
      <c r="M164" s="24">
        <f>IF(G164&lt;&gt;"",(30*G164)/MAX(G$5:G$181),"0")</f>
        <v>24</v>
      </c>
      <c r="N164" s="24">
        <f>IF(I164&lt;&gt;"",IF(I164=0,0,(10*I164)/MAX(I$5:I$181)),"0")</f>
        <v>7.5</v>
      </c>
      <c r="O164" s="24" t="str">
        <f>IF(L164&lt;&gt;"",60/(MAX(L$5:L$181)-SMALL(L$5:L$181,COUNTIF(L$5:L$181,"&lt;=0")+1))*(MAX(L$5:L$181)-L164),"0")</f>
        <v>0</v>
      </c>
      <c r="P164" s="24">
        <f>M164+N164+O164</f>
        <v>31.5</v>
      </c>
      <c r="Q164" s="17"/>
      <c r="R164" s="24"/>
      <c r="S164" s="41"/>
      <c r="T164" s="39"/>
    </row>
    <row r="165" spans="1:20" ht="31.5" x14ac:dyDescent="0.25">
      <c r="A165" s="1">
        <v>161</v>
      </c>
      <c r="B165" s="57" t="s">
        <v>282</v>
      </c>
      <c r="C165" s="45"/>
      <c r="D165" s="52" t="s">
        <v>261</v>
      </c>
      <c r="E165" s="85">
        <v>8</v>
      </c>
      <c r="F165" s="52" t="s">
        <v>262</v>
      </c>
      <c r="G165" s="85">
        <v>24</v>
      </c>
      <c r="H165" s="41"/>
      <c r="I165" s="85">
        <v>7.5</v>
      </c>
      <c r="J165" s="41"/>
      <c r="K165" s="41"/>
      <c r="L165" s="41" t="str">
        <f>IF(K165&lt;&gt;"",INT(K165)*60+(K165-INT(K165))*100,"")</f>
        <v/>
      </c>
      <c r="M165" s="24">
        <f>IF(G165&lt;&gt;"",(30*G165)/MAX(G$5:G$181),"0")</f>
        <v>24</v>
      </c>
      <c r="N165" s="24">
        <f>IF(I165&lt;&gt;"",IF(I165=0,0,(10*I165)/MAX(I$5:I$181)),"0")</f>
        <v>7.5</v>
      </c>
      <c r="O165" s="24" t="str">
        <f>IF(L165&lt;&gt;"",60/(MAX(L$5:L$181)-SMALL(L$5:L$181,COUNTIF(L$5:L$181,"&lt;=0")+1))*(MAX(L$5:L$181)-L165),"0")</f>
        <v>0</v>
      </c>
      <c r="P165" s="24">
        <f>M165+N165+O165</f>
        <v>31.5</v>
      </c>
      <c r="Q165" s="17"/>
      <c r="R165" s="24"/>
      <c r="S165" s="41"/>
      <c r="T165" s="39"/>
    </row>
    <row r="166" spans="1:20" ht="31.5" x14ac:dyDescent="0.25">
      <c r="A166" s="1">
        <v>162</v>
      </c>
      <c r="B166" s="117" t="s">
        <v>31</v>
      </c>
      <c r="C166" s="45"/>
      <c r="D166" s="52" t="s">
        <v>32</v>
      </c>
      <c r="E166" s="107">
        <v>8</v>
      </c>
      <c r="F166" s="52" t="s">
        <v>33</v>
      </c>
      <c r="G166" s="41">
        <v>25</v>
      </c>
      <c r="H166" s="41"/>
      <c r="I166" s="41">
        <v>4</v>
      </c>
      <c r="J166" s="41"/>
      <c r="K166" s="41"/>
      <c r="L166" s="41" t="str">
        <f>IF(K166&lt;&gt;"",INT(K166)*60+(K166-INT(K166))*100,"")</f>
        <v/>
      </c>
      <c r="M166" s="24">
        <f>IF(G166&lt;&gt;"",(30*G166)/MAX(G$5:G$181),"0")</f>
        <v>25</v>
      </c>
      <c r="N166" s="24">
        <f>IF(I166&lt;&gt;"",IF(I166=0,0,(10*I166)/MAX(I$5:I$181)),"0")</f>
        <v>4</v>
      </c>
      <c r="O166" s="24" t="str">
        <f>IF(L166&lt;&gt;"",60/(MAX(L$5:L$181)-SMALL(L$5:L$181,COUNTIF(L$5:L$181,"&lt;=0")+1))*(MAX(L$5:L$181)-L166),"0")</f>
        <v>0</v>
      </c>
      <c r="P166" s="24">
        <f>M166+N166+O166</f>
        <v>29</v>
      </c>
      <c r="Q166" s="17"/>
      <c r="R166" s="24"/>
      <c r="S166" s="41"/>
      <c r="T166" s="39"/>
    </row>
    <row r="167" spans="1:20" ht="31.5" x14ac:dyDescent="0.25">
      <c r="A167" s="1">
        <v>163</v>
      </c>
      <c r="B167" s="57" t="s">
        <v>260</v>
      </c>
      <c r="C167" s="45"/>
      <c r="D167" s="52" t="s">
        <v>261</v>
      </c>
      <c r="E167" s="85">
        <v>7</v>
      </c>
      <c r="F167" s="52" t="s">
        <v>262</v>
      </c>
      <c r="G167" s="85">
        <v>21</v>
      </c>
      <c r="H167" s="41"/>
      <c r="I167" s="85">
        <v>7.5</v>
      </c>
      <c r="J167" s="41"/>
      <c r="K167" s="41"/>
      <c r="L167" s="41" t="str">
        <f>IF(K167&lt;&gt;"",INT(K167)*60+(K167-INT(K167))*100,"")</f>
        <v/>
      </c>
      <c r="M167" s="24">
        <f>IF(G167&lt;&gt;"",(30*G167)/MAX(G$5:G$181),"0")</f>
        <v>21</v>
      </c>
      <c r="N167" s="24">
        <f>IF(I167&lt;&gt;"",IF(I167=0,0,(10*I167)/MAX(I$5:I$181)),"0")</f>
        <v>7.5</v>
      </c>
      <c r="O167" s="24" t="str">
        <f>IF(L167&lt;&gt;"",60/(MAX(L$5:L$181)-SMALL(L$5:L$181,COUNTIF(L$5:L$181,"&lt;=0")+1))*(MAX(L$5:L$181)-L167),"0")</f>
        <v>0</v>
      </c>
      <c r="P167" s="24">
        <f>M167+N167+O167</f>
        <v>28.5</v>
      </c>
      <c r="Q167" s="17"/>
      <c r="R167" s="24"/>
      <c r="S167" s="41"/>
      <c r="T167" s="39"/>
    </row>
    <row r="168" spans="1:20" ht="31.5" x14ac:dyDescent="0.25">
      <c r="A168" s="1">
        <v>164</v>
      </c>
      <c r="B168" s="52" t="s">
        <v>264</v>
      </c>
      <c r="C168" s="45"/>
      <c r="D168" s="52" t="s">
        <v>261</v>
      </c>
      <c r="E168" s="85">
        <v>7</v>
      </c>
      <c r="F168" s="52" t="s">
        <v>262</v>
      </c>
      <c r="G168" s="85">
        <v>21</v>
      </c>
      <c r="H168" s="41"/>
      <c r="I168" s="85">
        <v>7.5</v>
      </c>
      <c r="J168" s="41"/>
      <c r="K168" s="41"/>
      <c r="L168" s="41" t="str">
        <f>IF(K168&lt;&gt;"",INT(K168)*60+(K168-INT(K168))*100,"")</f>
        <v/>
      </c>
      <c r="M168" s="24">
        <f>IF(G168&lt;&gt;"",(30*G168)/MAX(G$5:G$181),"0")</f>
        <v>21</v>
      </c>
      <c r="N168" s="24">
        <f>IF(I168&lt;&gt;"",IF(I168=0,0,(10*I168)/MAX(I$5:I$181)),"0")</f>
        <v>7.5</v>
      </c>
      <c r="O168" s="24" t="str">
        <f>IF(L168&lt;&gt;"",60/(MAX(L$5:L$181)-SMALL(L$5:L$181,COUNTIF(L$5:L$181,"&lt;=0")+1))*(MAX(L$5:L$181)-L168),"0")</f>
        <v>0</v>
      </c>
      <c r="P168" s="24">
        <f>M168+N168+O168</f>
        <v>28.5</v>
      </c>
      <c r="Q168" s="17"/>
      <c r="R168" s="24"/>
      <c r="S168" s="41"/>
      <c r="T168" s="39"/>
    </row>
    <row r="169" spans="1:20" ht="31.5" x14ac:dyDescent="0.25">
      <c r="A169" s="1">
        <v>165</v>
      </c>
      <c r="B169" s="52" t="s">
        <v>267</v>
      </c>
      <c r="C169" s="45"/>
      <c r="D169" s="52" t="s">
        <v>261</v>
      </c>
      <c r="E169" s="85">
        <v>7</v>
      </c>
      <c r="F169" s="52" t="s">
        <v>262</v>
      </c>
      <c r="G169" s="85">
        <v>21</v>
      </c>
      <c r="H169" s="41"/>
      <c r="I169" s="85">
        <v>7.5</v>
      </c>
      <c r="J169" s="41"/>
      <c r="K169" s="41"/>
      <c r="L169" s="41" t="str">
        <f>IF(K169&lt;&gt;"",INT(K169)*60+(K169-INT(K169))*100,"")</f>
        <v/>
      </c>
      <c r="M169" s="24">
        <f>IF(G169&lt;&gt;"",(30*G169)/MAX(G$5:G$181),"0")</f>
        <v>21</v>
      </c>
      <c r="N169" s="24">
        <f>IF(I169&lt;&gt;"",IF(I169=0,0,(10*I169)/MAX(I$5:I$181)),"0")</f>
        <v>7.5</v>
      </c>
      <c r="O169" s="24" t="str">
        <f>IF(L169&lt;&gt;"",60/(MAX(L$5:L$181)-SMALL(L$5:L$181,COUNTIF(L$5:L$181,"&lt;=0")+1))*(MAX(L$5:L$181)-L169),"0")</f>
        <v>0</v>
      </c>
      <c r="P169" s="24">
        <f>M169+N169+O169</f>
        <v>28.5</v>
      </c>
      <c r="Q169" s="17"/>
      <c r="R169" s="24"/>
      <c r="S169" s="41"/>
      <c r="T169" s="39"/>
    </row>
    <row r="170" spans="1:20" ht="31.5" x14ac:dyDescent="0.25">
      <c r="A170" s="1">
        <v>166</v>
      </c>
      <c r="B170" s="57" t="s">
        <v>270</v>
      </c>
      <c r="C170" s="45"/>
      <c r="D170" s="52" t="s">
        <v>261</v>
      </c>
      <c r="E170" s="85">
        <v>7</v>
      </c>
      <c r="F170" s="52" t="s">
        <v>262</v>
      </c>
      <c r="G170" s="85">
        <v>21</v>
      </c>
      <c r="H170" s="41"/>
      <c r="I170" s="85">
        <v>7.5</v>
      </c>
      <c r="J170" s="41"/>
      <c r="K170" s="41"/>
      <c r="L170" s="41" t="str">
        <f>IF(K170&lt;&gt;"",INT(K170)*60+(K170-INT(K170))*100,"")</f>
        <v/>
      </c>
      <c r="M170" s="24">
        <f>IF(G170&lt;&gt;"",(30*G170)/MAX(G$5:G$181),"0")</f>
        <v>21</v>
      </c>
      <c r="N170" s="24">
        <f>IF(I170&lt;&gt;"",IF(I170=0,0,(10*I170)/MAX(I$5:I$181)),"0")</f>
        <v>7.5</v>
      </c>
      <c r="O170" s="24" t="str">
        <f>IF(L170&lt;&gt;"",60/(MAX(L$5:L$181)-SMALL(L$5:L$181,COUNTIF(L$5:L$181,"&lt;=0")+1))*(MAX(L$5:L$181)-L170),"0")</f>
        <v>0</v>
      </c>
      <c r="P170" s="24">
        <f>M170+N170+O170</f>
        <v>28.5</v>
      </c>
      <c r="Q170" s="17"/>
      <c r="R170" s="24"/>
      <c r="S170" s="41"/>
      <c r="T170" s="39"/>
    </row>
    <row r="171" spans="1:20" ht="31.5" x14ac:dyDescent="0.25">
      <c r="A171" s="1">
        <v>167</v>
      </c>
      <c r="B171" s="52" t="s">
        <v>283</v>
      </c>
      <c r="C171" s="45"/>
      <c r="D171" s="52" t="s">
        <v>261</v>
      </c>
      <c r="E171" s="85">
        <v>8</v>
      </c>
      <c r="F171" s="52" t="s">
        <v>262</v>
      </c>
      <c r="G171" s="85">
        <v>24</v>
      </c>
      <c r="H171" s="41"/>
      <c r="I171" s="85">
        <v>4.5</v>
      </c>
      <c r="J171" s="41"/>
      <c r="K171" s="41"/>
      <c r="L171" s="41" t="str">
        <f>IF(K171&lt;&gt;"",INT(K171)*60+(K171-INT(K171))*100,"")</f>
        <v/>
      </c>
      <c r="M171" s="24">
        <f>IF(G171&lt;&gt;"",(30*G171)/MAX(G$5:G$181),"0")</f>
        <v>24</v>
      </c>
      <c r="N171" s="24">
        <f>IF(I171&lt;&gt;"",IF(I171=0,0,(10*I171)/MAX(I$5:I$181)),"0")</f>
        <v>4.5</v>
      </c>
      <c r="O171" s="24" t="str">
        <f>IF(L171&lt;&gt;"",60/(MAX(L$5:L$181)-SMALL(L$5:L$181,COUNTIF(L$5:L$181,"&lt;=0")+1))*(MAX(L$5:L$181)-L171),"0")</f>
        <v>0</v>
      </c>
      <c r="P171" s="24">
        <f>M171+N171+O171</f>
        <v>28.5</v>
      </c>
      <c r="Q171" s="17"/>
      <c r="R171" s="24"/>
      <c r="S171" s="41"/>
      <c r="T171" s="39"/>
    </row>
    <row r="172" spans="1:20" ht="31.5" x14ac:dyDescent="0.25">
      <c r="A172" s="1">
        <v>168</v>
      </c>
      <c r="B172" s="50" t="s">
        <v>285</v>
      </c>
      <c r="C172" s="45"/>
      <c r="D172" s="52" t="s">
        <v>261</v>
      </c>
      <c r="E172" s="85">
        <v>8</v>
      </c>
      <c r="F172" s="52" t="s">
        <v>262</v>
      </c>
      <c r="G172" s="85">
        <v>21</v>
      </c>
      <c r="H172" s="41"/>
      <c r="I172" s="85">
        <v>7.5</v>
      </c>
      <c r="J172" s="41"/>
      <c r="K172" s="41"/>
      <c r="L172" s="41" t="str">
        <f>IF(K172&lt;&gt;"",INT(K172)*60+(K172-INT(K172))*100,"")</f>
        <v/>
      </c>
      <c r="M172" s="24">
        <f>IF(G172&lt;&gt;"",(30*G172)/MAX(G$5:G$181),"0")</f>
        <v>21</v>
      </c>
      <c r="N172" s="24">
        <f>IF(I172&lt;&gt;"",IF(I172=0,0,(10*I172)/MAX(I$5:I$181)),"0")</f>
        <v>7.5</v>
      </c>
      <c r="O172" s="24" t="str">
        <f>IF(L172&lt;&gt;"",60/(MAX(L$5:L$181)-SMALL(L$5:L$181,COUNTIF(L$5:L$181,"&lt;=0")+1))*(MAX(L$5:L$181)-L172),"0")</f>
        <v>0</v>
      </c>
      <c r="P172" s="24">
        <f>M172+N172+O172</f>
        <v>28.5</v>
      </c>
      <c r="Q172" s="17"/>
      <c r="R172" s="24"/>
      <c r="S172" s="41"/>
      <c r="T172" s="39"/>
    </row>
    <row r="173" spans="1:20" ht="31.5" x14ac:dyDescent="0.25">
      <c r="A173" s="1">
        <v>169</v>
      </c>
      <c r="B173" s="57" t="s">
        <v>263</v>
      </c>
      <c r="C173" s="45"/>
      <c r="D173" s="52" t="s">
        <v>261</v>
      </c>
      <c r="E173" s="85">
        <v>7</v>
      </c>
      <c r="F173" s="52" t="s">
        <v>262</v>
      </c>
      <c r="G173" s="85">
        <v>21</v>
      </c>
      <c r="H173" s="41"/>
      <c r="I173" s="85">
        <v>4.5</v>
      </c>
      <c r="J173" s="41"/>
      <c r="K173" s="41"/>
      <c r="L173" s="41" t="str">
        <f>IF(K173&lt;&gt;"",INT(K173)*60+(K173-INT(K173))*100,"")</f>
        <v/>
      </c>
      <c r="M173" s="24">
        <f>IF(G173&lt;&gt;"",(30*G173)/MAX(G$5:G$181),"0")</f>
        <v>21</v>
      </c>
      <c r="N173" s="24">
        <f>IF(I173&lt;&gt;"",IF(I173=0,0,(10*I173)/MAX(I$5:I$181)),"0")</f>
        <v>4.5</v>
      </c>
      <c r="O173" s="24" t="str">
        <f>IF(L173&lt;&gt;"",60/(MAX(L$5:L$181)-SMALL(L$5:L$181,COUNTIF(L$5:L$181,"&lt;=0")+1))*(MAX(L$5:L$181)-L173),"0")</f>
        <v>0</v>
      </c>
      <c r="P173" s="24">
        <f>M173+N173+O173</f>
        <v>25.5</v>
      </c>
      <c r="Q173" s="17"/>
      <c r="R173" s="24"/>
      <c r="S173" s="41"/>
      <c r="T173" s="39"/>
    </row>
    <row r="174" spans="1:20" ht="31.5" x14ac:dyDescent="0.25">
      <c r="A174" s="1">
        <v>170</v>
      </c>
      <c r="B174" s="50" t="s">
        <v>284</v>
      </c>
      <c r="C174" s="45"/>
      <c r="D174" s="52" t="s">
        <v>261</v>
      </c>
      <c r="E174" s="85">
        <v>8</v>
      </c>
      <c r="F174" s="52" t="s">
        <v>262</v>
      </c>
      <c r="G174" s="85">
        <v>21</v>
      </c>
      <c r="H174" s="41"/>
      <c r="I174" s="85">
        <v>4.5</v>
      </c>
      <c r="J174" s="41"/>
      <c r="K174" s="41"/>
      <c r="L174" s="41" t="str">
        <f>IF(K174&lt;&gt;"",INT(K174)*60+(K174-INT(K174))*100,"")</f>
        <v/>
      </c>
      <c r="M174" s="24">
        <f>IF(G174&lt;&gt;"",(30*G174)/MAX(G$5:G$181),"0")</f>
        <v>21</v>
      </c>
      <c r="N174" s="24">
        <f>IF(I174&lt;&gt;"",IF(I174=0,0,(10*I174)/MAX(I$5:I$181)),"0")</f>
        <v>4.5</v>
      </c>
      <c r="O174" s="24" t="str">
        <f>IF(L174&lt;&gt;"",60/(MAX(L$5:L$181)-SMALL(L$5:L$181,COUNTIF(L$5:L$181,"&lt;=0")+1))*(MAX(L$5:L$181)-L174),"0")</f>
        <v>0</v>
      </c>
      <c r="P174" s="24">
        <f>M174+N174+O174</f>
        <v>25.5</v>
      </c>
      <c r="Q174" s="17"/>
      <c r="R174" s="24"/>
      <c r="S174" s="41"/>
      <c r="T174" s="39"/>
    </row>
    <row r="175" spans="1:20" ht="31.5" x14ac:dyDescent="0.25">
      <c r="A175" s="1">
        <v>171</v>
      </c>
      <c r="B175" s="57" t="s">
        <v>1459</v>
      </c>
      <c r="C175" s="124"/>
      <c r="D175" s="57" t="s">
        <v>61</v>
      </c>
      <c r="E175" s="164">
        <v>8</v>
      </c>
      <c r="F175" s="61" t="s">
        <v>66</v>
      </c>
      <c r="G175" s="85">
        <v>20.5</v>
      </c>
      <c r="H175" s="41"/>
      <c r="I175" s="41">
        <v>2</v>
      </c>
      <c r="J175" s="41"/>
      <c r="K175" s="85">
        <v>2.54</v>
      </c>
      <c r="L175" s="41">
        <f>IF(K175&lt;&gt;"",INT(K175)*60+(K175-INT(K175))*100,"")</f>
        <v>174</v>
      </c>
      <c r="M175" s="24">
        <f>IF(G175&lt;&gt;"",(30*G175)/MAX(G$5:G$181),"0")</f>
        <v>20.5</v>
      </c>
      <c r="N175" s="24">
        <f>IF(I175&lt;&gt;"",IF(I175=0,0,(10*I175)/MAX(I$5:I$181)),"0")</f>
        <v>2</v>
      </c>
      <c r="O175" s="24">
        <f>IF(L175&lt;&gt;"",60/(MAX(L$5:L$181)-SMALL(L$5:L$181,COUNTIF(L$5:L$181,"&lt;=0")+1))*(MAX(L$5:L$181)-L175),"0")</f>
        <v>0</v>
      </c>
      <c r="P175" s="24">
        <f>M175+N175+O175</f>
        <v>22.5</v>
      </c>
      <c r="Q175" s="17"/>
      <c r="R175" s="24"/>
      <c r="S175" s="41"/>
      <c r="T175" s="39"/>
    </row>
    <row r="176" spans="1:20" ht="31.5" x14ac:dyDescent="0.25">
      <c r="A176" s="1">
        <v>172</v>
      </c>
      <c r="B176" s="50" t="s">
        <v>265</v>
      </c>
      <c r="C176" s="45"/>
      <c r="D176" s="52" t="s">
        <v>261</v>
      </c>
      <c r="E176" s="85">
        <v>7</v>
      </c>
      <c r="F176" s="52" t="s">
        <v>262</v>
      </c>
      <c r="G176" s="85">
        <v>15</v>
      </c>
      <c r="H176" s="41"/>
      <c r="I176" s="85">
        <v>7.5</v>
      </c>
      <c r="J176" s="41"/>
      <c r="K176" s="41"/>
      <c r="L176" s="41" t="str">
        <f>IF(K176&lt;&gt;"",INT(K176)*60+(K176-INT(K176))*100,"")</f>
        <v/>
      </c>
      <c r="M176" s="24">
        <f>IF(G176&lt;&gt;"",(30*G176)/MAX(G$5:G$181),"0")</f>
        <v>15</v>
      </c>
      <c r="N176" s="24">
        <f>IF(I176&lt;&gt;"",IF(I176=0,0,(10*I176)/MAX(I$5:I$181)),"0")</f>
        <v>7.5</v>
      </c>
      <c r="O176" s="24" t="str">
        <f>IF(L176&lt;&gt;"",60/(MAX(L$5:L$181)-SMALL(L$5:L$181,COUNTIF(L$5:L$181,"&lt;=0")+1))*(MAX(L$5:L$181)-L176),"0")</f>
        <v>0</v>
      </c>
      <c r="P176" s="24">
        <f>M176+N176+O176</f>
        <v>22.5</v>
      </c>
      <c r="Q176" s="17"/>
      <c r="R176" s="24"/>
      <c r="S176" s="41"/>
      <c r="T176" s="39"/>
    </row>
    <row r="177" spans="1:20" ht="31.5" x14ac:dyDescent="0.25">
      <c r="A177" s="1">
        <v>173</v>
      </c>
      <c r="B177" s="52" t="s">
        <v>268</v>
      </c>
      <c r="C177" s="45"/>
      <c r="D177" s="52" t="s">
        <v>261</v>
      </c>
      <c r="E177" s="85">
        <v>7</v>
      </c>
      <c r="F177" s="52" t="s">
        <v>262</v>
      </c>
      <c r="G177" s="85">
        <v>17</v>
      </c>
      <c r="H177" s="41"/>
      <c r="I177" s="85">
        <v>4.5</v>
      </c>
      <c r="J177" s="41"/>
      <c r="K177" s="41"/>
      <c r="L177" s="41" t="str">
        <f>IF(K177&lt;&gt;"",INT(K177)*60+(K177-INT(K177))*100,"")</f>
        <v/>
      </c>
      <c r="M177" s="24">
        <f>IF(G177&lt;&gt;"",(30*G177)/MAX(G$5:G$181),"0")</f>
        <v>17</v>
      </c>
      <c r="N177" s="24">
        <f>IF(I177&lt;&gt;"",IF(I177=0,0,(10*I177)/MAX(I$5:I$181)),"0")</f>
        <v>4.5</v>
      </c>
      <c r="O177" s="24" t="str">
        <f>IF(L177&lt;&gt;"",60/(MAX(L$5:L$181)-SMALL(L$5:L$181,COUNTIF(L$5:L$181,"&lt;=0")+1))*(MAX(L$5:L$181)-L177),"0")</f>
        <v>0</v>
      </c>
      <c r="P177" s="24">
        <f>M177+N177+O177</f>
        <v>21.5</v>
      </c>
      <c r="Q177" s="17"/>
      <c r="R177" s="24"/>
      <c r="S177" s="41"/>
      <c r="T177" s="39"/>
    </row>
    <row r="178" spans="1:20" ht="31.5" x14ac:dyDescent="0.25">
      <c r="A178" s="1">
        <v>174</v>
      </c>
      <c r="B178" s="50" t="s">
        <v>266</v>
      </c>
      <c r="C178" s="45"/>
      <c r="D178" s="52" t="s">
        <v>261</v>
      </c>
      <c r="E178" s="85">
        <v>7</v>
      </c>
      <c r="F178" s="52" t="s">
        <v>262</v>
      </c>
      <c r="G178" s="85">
        <v>15</v>
      </c>
      <c r="H178" s="41"/>
      <c r="I178" s="85">
        <v>4.5</v>
      </c>
      <c r="J178" s="41"/>
      <c r="K178" s="41"/>
      <c r="L178" s="41" t="str">
        <f>IF(K178&lt;&gt;"",INT(K178)*60+(K178-INT(K178))*100,"")</f>
        <v/>
      </c>
      <c r="M178" s="24">
        <f>IF(G178&lt;&gt;"",(30*G178)/MAX(G$5:G$181),"0")</f>
        <v>15</v>
      </c>
      <c r="N178" s="24">
        <f>IF(I178&lt;&gt;"",IF(I178=0,0,(10*I178)/MAX(I$5:I$181)),"0")</f>
        <v>4.5</v>
      </c>
      <c r="O178" s="24" t="str">
        <f>IF(L178&lt;&gt;"",60/(MAX(L$5:L$181)-SMALL(L$5:L$181,COUNTIF(L$5:L$181,"&lt;=0")+1))*(MAX(L$5:L$181)-L178),"0")</f>
        <v>0</v>
      </c>
      <c r="P178" s="24">
        <f>M178+N178+O178</f>
        <v>19.5</v>
      </c>
      <c r="Q178" s="17"/>
      <c r="R178" s="24"/>
      <c r="S178" s="41"/>
      <c r="T178" s="39"/>
    </row>
    <row r="179" spans="1:20" ht="31.5" x14ac:dyDescent="0.25">
      <c r="A179" s="1">
        <v>175</v>
      </c>
      <c r="B179" s="57" t="s">
        <v>269</v>
      </c>
      <c r="C179" s="45"/>
      <c r="D179" s="52" t="s">
        <v>261</v>
      </c>
      <c r="E179" s="85">
        <v>7</v>
      </c>
      <c r="F179" s="52" t="s">
        <v>262</v>
      </c>
      <c r="G179" s="85">
        <v>15</v>
      </c>
      <c r="H179" s="41"/>
      <c r="I179" s="85">
        <v>4.5</v>
      </c>
      <c r="J179" s="41"/>
      <c r="K179" s="41"/>
      <c r="L179" s="41" t="str">
        <f>IF(K179&lt;&gt;"",INT(K179)*60+(K179-INT(K179))*100,"")</f>
        <v/>
      </c>
      <c r="M179" s="24">
        <f>IF(G179&lt;&gt;"",(30*G179)/MAX(G$5:G$181),"0")</f>
        <v>15</v>
      </c>
      <c r="N179" s="24">
        <f>IF(I179&lt;&gt;"",IF(I179=0,0,(10*I179)/MAX(I$5:I$181)),"0")</f>
        <v>4.5</v>
      </c>
      <c r="O179" s="24" t="str">
        <f>IF(L179&lt;&gt;"",60/(MAX(L$5:L$181)-SMALL(L$5:L$181,COUNTIF(L$5:L$181,"&lt;=0")+1))*(MAX(L$5:L$181)-L179),"0")</f>
        <v>0</v>
      </c>
      <c r="P179" s="24">
        <f>M179+N179+O179</f>
        <v>19.5</v>
      </c>
      <c r="Q179" s="17"/>
      <c r="R179" s="24"/>
      <c r="S179" s="41"/>
      <c r="T179" s="39"/>
    </row>
    <row r="180" spans="1:20" ht="31.5" x14ac:dyDescent="0.25">
      <c r="A180" s="1">
        <v>176</v>
      </c>
      <c r="B180" s="57" t="s">
        <v>583</v>
      </c>
      <c r="C180" s="92"/>
      <c r="D180" s="57" t="s">
        <v>578</v>
      </c>
      <c r="E180" s="67">
        <v>8</v>
      </c>
      <c r="F180" s="57" t="s">
        <v>579</v>
      </c>
      <c r="G180" s="85">
        <v>18</v>
      </c>
      <c r="H180" s="41"/>
      <c r="I180" s="41"/>
      <c r="J180" s="41"/>
      <c r="K180" s="41"/>
      <c r="L180" s="41" t="str">
        <f>IF(K180&lt;&gt;"",INT(K180)*60+(K180-INT(K180))*100,"")</f>
        <v/>
      </c>
      <c r="M180" s="24">
        <f>IF(G180&lt;&gt;"",(30*G180)/MAX(G$5:G$181),"0")</f>
        <v>18</v>
      </c>
      <c r="N180" s="24" t="str">
        <f>IF(I180&lt;&gt;"",IF(I180=0,0,(10*I180)/MAX(I$5:I$181)),"0")</f>
        <v>0</v>
      </c>
      <c r="O180" s="24" t="str">
        <f>IF(L180&lt;&gt;"",60/(MAX(L$5:L$181)-SMALL(L$5:L$181,COUNTIF(L$5:L$181,"&lt;=0")+1))*(MAX(L$5:L$181)-L180),"0")</f>
        <v>0</v>
      </c>
      <c r="P180" s="24">
        <f>M180+N180+O180</f>
        <v>18</v>
      </c>
      <c r="Q180" s="17"/>
      <c r="R180" s="24"/>
      <c r="S180" s="41"/>
      <c r="T180" s="39"/>
    </row>
    <row r="181" spans="1:20" ht="31.5" x14ac:dyDescent="0.25">
      <c r="A181" s="1">
        <v>177</v>
      </c>
      <c r="B181" s="48" t="s">
        <v>716</v>
      </c>
      <c r="C181" s="45"/>
      <c r="D181" s="52" t="s">
        <v>707</v>
      </c>
      <c r="E181" s="85">
        <v>7</v>
      </c>
      <c r="F181" s="52" t="s">
        <v>708</v>
      </c>
      <c r="G181" s="85">
        <v>18</v>
      </c>
      <c r="H181" s="41"/>
      <c r="I181" s="85"/>
      <c r="J181" s="41"/>
      <c r="K181" s="85"/>
      <c r="L181" s="41" t="str">
        <f>IF(K181&lt;&gt;"",INT(K181)*60+(K181-INT(K181))*100,"")</f>
        <v/>
      </c>
      <c r="M181" s="24">
        <f>IF(G181&lt;&gt;"",(30*G181)/MAX(G$5:G$181),"0")</f>
        <v>18</v>
      </c>
      <c r="N181" s="24" t="str">
        <f>IF(I181&lt;&gt;"",IF(I181=0,0,(10*I181)/MAX(I$5:I$181)),"0")</f>
        <v>0</v>
      </c>
      <c r="O181" s="24" t="str">
        <f>IF(L181&lt;&gt;"",60/(MAX(L$5:L$181)-SMALL(L$5:L$181,COUNTIF(L$5:L$181,"&lt;=0")+1))*(MAX(L$5:L$181)-L181),"0")</f>
        <v>0</v>
      </c>
      <c r="P181" s="24">
        <f>M181+N181+O181</f>
        <v>18</v>
      </c>
      <c r="Q181" s="17"/>
      <c r="R181" s="24"/>
      <c r="S181" s="41"/>
      <c r="T181" s="39"/>
    </row>
    <row r="182" spans="1:20" hidden="1" x14ac:dyDescent="0.25">
      <c r="A182" s="30">
        <v>111</v>
      </c>
      <c r="B182" s="33"/>
      <c r="C182" s="16"/>
      <c r="D182" s="15"/>
      <c r="E182" s="26"/>
      <c r="F182" s="5"/>
      <c r="G182" s="12"/>
      <c r="H182" s="12">
        <f>MIN(G5:G181)</f>
        <v>4</v>
      </c>
      <c r="I182" s="12"/>
      <c r="J182" s="12">
        <f>MIN(I5:I181)</f>
        <v>0</v>
      </c>
      <c r="K182" s="12"/>
      <c r="L182" s="12">
        <f>MIN(K5:K181)</f>
        <v>0</v>
      </c>
      <c r="M182" s="12" t="str">
        <f>IF(G182&lt;&gt;"",30/(MAX(G$5:G$182)-SMALL(H$5:H$182,2)+1)*(G182-1),"0")</f>
        <v>0</v>
      </c>
      <c r="N182" s="12"/>
      <c r="O182" s="12"/>
      <c r="P182" s="4"/>
      <c r="Q182" s="5"/>
      <c r="R182" s="5"/>
      <c r="S182" s="5"/>
      <c r="T182" s="5"/>
    </row>
  </sheetData>
  <sortState ref="A5:P181">
    <sortCondition descending="1" ref="P5:P181"/>
  </sortState>
  <mergeCells count="14">
    <mergeCell ref="S2:S4"/>
    <mergeCell ref="T2:T4"/>
    <mergeCell ref="G3:K3"/>
    <mergeCell ref="M3:O3"/>
    <mergeCell ref="Q2:Q4"/>
    <mergeCell ref="R2:R4"/>
    <mergeCell ref="A1:P1"/>
    <mergeCell ref="A2:A4"/>
    <mergeCell ref="B2:B4"/>
    <mergeCell ref="D2:D4"/>
    <mergeCell ref="C2:C4"/>
    <mergeCell ref="E2:E4"/>
    <mergeCell ref="F2:F4"/>
    <mergeCell ref="G2:O2"/>
  </mergeCells>
  <pageMargins left="0.7" right="0.7" top="0.75" bottom="0.75" header="0.3" footer="0.3"/>
  <pageSetup paperSize="9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"/>
  <sheetViews>
    <sheetView zoomScale="75" zoomScaleNormal="75" workbookViewId="0">
      <selection activeCell="AB10" sqref="AB10"/>
    </sheetView>
  </sheetViews>
  <sheetFormatPr defaultColWidth="9.140625" defaultRowHeight="15.75" x14ac:dyDescent="0.2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425781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9" style="9" customWidth="1"/>
    <col min="12" max="12" width="6" style="9" customWidth="1"/>
    <col min="13" max="13" width="8.140625" style="9" bestFit="1" customWidth="1"/>
    <col min="14" max="14" width="13.28515625" style="9" bestFit="1" customWidth="1"/>
    <col min="15" max="15" width="13.7109375" style="9" bestFit="1" customWidth="1"/>
    <col min="16" max="16" width="8.28515625" style="8" bestFit="1" customWidth="1"/>
    <col min="17" max="18" width="9.140625" style="6"/>
    <col min="19" max="19" width="11.140625" style="6" customWidth="1"/>
    <col min="20" max="20" width="13.42578125" style="6" customWidth="1"/>
    <col min="21" max="16384" width="9.140625" style="6"/>
  </cols>
  <sheetData>
    <row r="1" spans="1:20" ht="31.5" customHeight="1" x14ac:dyDescent="0.25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  <c r="N1" s="2"/>
      <c r="O1" s="6"/>
      <c r="P1" s="6"/>
      <c r="Q1" s="2"/>
      <c r="R1" s="2"/>
      <c r="S1" s="2"/>
      <c r="T1" s="2"/>
    </row>
    <row r="2" spans="1:20" ht="31.5" x14ac:dyDescent="0.25">
      <c r="A2" s="73" t="s">
        <v>0</v>
      </c>
      <c r="B2" s="73" t="s">
        <v>9</v>
      </c>
      <c r="C2" s="77" t="s">
        <v>1</v>
      </c>
      <c r="D2" s="73" t="s">
        <v>2</v>
      </c>
      <c r="E2" s="73" t="s">
        <v>3</v>
      </c>
      <c r="F2" s="73" t="s">
        <v>4</v>
      </c>
      <c r="G2" s="80"/>
      <c r="H2" s="80"/>
      <c r="I2" s="80"/>
      <c r="J2" s="80"/>
      <c r="K2" s="80"/>
      <c r="L2" s="80"/>
      <c r="M2" s="80"/>
      <c r="N2" s="80"/>
      <c r="O2" s="80"/>
      <c r="P2" s="3" t="s">
        <v>6</v>
      </c>
      <c r="Q2" s="73" t="s">
        <v>29</v>
      </c>
      <c r="R2" s="73" t="s">
        <v>5</v>
      </c>
      <c r="S2" s="73" t="s">
        <v>8</v>
      </c>
      <c r="T2" s="73" t="s">
        <v>7</v>
      </c>
    </row>
    <row r="3" spans="1:20" x14ac:dyDescent="0.25">
      <c r="A3" s="74"/>
      <c r="B3" s="74"/>
      <c r="C3" s="78"/>
      <c r="D3" s="74"/>
      <c r="E3" s="74"/>
      <c r="F3" s="74"/>
      <c r="G3" s="80" t="s">
        <v>25</v>
      </c>
      <c r="H3" s="80"/>
      <c r="I3" s="80"/>
      <c r="J3" s="80"/>
      <c r="K3" s="80"/>
      <c r="L3" s="3"/>
      <c r="M3" s="80" t="s">
        <v>27</v>
      </c>
      <c r="N3" s="80"/>
      <c r="O3" s="80"/>
      <c r="P3" s="3"/>
      <c r="Q3" s="74"/>
      <c r="R3" s="74"/>
      <c r="S3" s="74"/>
      <c r="T3" s="74"/>
    </row>
    <row r="4" spans="1:20" ht="37.5" customHeight="1" x14ac:dyDescent="0.25">
      <c r="A4" s="75"/>
      <c r="B4" s="75"/>
      <c r="C4" s="79"/>
      <c r="D4" s="75"/>
      <c r="E4" s="75"/>
      <c r="F4" s="75"/>
      <c r="G4" s="3" t="s">
        <v>39</v>
      </c>
      <c r="H4" s="3"/>
      <c r="I4" s="3" t="s">
        <v>23</v>
      </c>
      <c r="J4" s="3"/>
      <c r="K4" s="3" t="s">
        <v>24</v>
      </c>
      <c r="L4" s="3"/>
      <c r="M4" s="37" t="s">
        <v>22</v>
      </c>
      <c r="N4" s="37" t="s">
        <v>23</v>
      </c>
      <c r="O4" s="3" t="s">
        <v>26</v>
      </c>
      <c r="P4" s="3" t="s">
        <v>30</v>
      </c>
      <c r="Q4" s="75"/>
      <c r="R4" s="75"/>
      <c r="S4" s="75"/>
      <c r="T4" s="75"/>
    </row>
    <row r="5" spans="1:20" ht="33" customHeight="1" x14ac:dyDescent="0.25">
      <c r="A5" s="158">
        <v>1</v>
      </c>
      <c r="B5" s="52" t="s">
        <v>982</v>
      </c>
      <c r="C5" s="45"/>
      <c r="D5" s="52" t="s">
        <v>912</v>
      </c>
      <c r="E5" s="85">
        <v>11</v>
      </c>
      <c r="F5" s="52" t="s">
        <v>913</v>
      </c>
      <c r="G5" s="85">
        <v>37.5</v>
      </c>
      <c r="H5" s="41"/>
      <c r="I5" s="85">
        <v>10</v>
      </c>
      <c r="J5" s="41"/>
      <c r="K5" s="99">
        <v>0.19</v>
      </c>
      <c r="L5" s="41">
        <f>IF(K5&lt;&gt;"",INT(K5)*60+(K5-INT(K5))*100,"")</f>
        <v>19</v>
      </c>
      <c r="M5" s="24">
        <f>IF(G5&lt;&gt;"",(40*G5)/MAX(G$5:G$267),"0")</f>
        <v>37.5</v>
      </c>
      <c r="N5" s="24">
        <f>IF(I5&lt;&gt;"",IF(I5=0,0,(10*I5)/MAX(I$5:I$267)),"0")</f>
        <v>10</v>
      </c>
      <c r="O5" s="24">
        <f>IF(L5&lt;&gt;"",50/(MAX(L$5:L$267)-SMALL(L$5:L$267,COUNTIF(L$5:L$267,"&lt;=0")+1))*(MAX(L$5:L$267)-L5),"0")</f>
        <v>49.0625</v>
      </c>
      <c r="P5" s="24">
        <f>M5+N5+O5</f>
        <v>96.5625</v>
      </c>
      <c r="Q5" s="21"/>
      <c r="R5" s="24"/>
      <c r="S5" s="41"/>
      <c r="T5" s="41"/>
    </row>
    <row r="6" spans="1:20" ht="32.25" customHeight="1" x14ac:dyDescent="0.25">
      <c r="A6" s="158">
        <v>2</v>
      </c>
      <c r="B6" s="165" t="s">
        <v>1155</v>
      </c>
      <c r="C6" s="43"/>
      <c r="D6" s="65" t="s">
        <v>1043</v>
      </c>
      <c r="E6" s="67">
        <v>9</v>
      </c>
      <c r="F6" s="65" t="s">
        <v>1113</v>
      </c>
      <c r="G6" s="85">
        <v>35</v>
      </c>
      <c r="H6" s="41"/>
      <c r="I6" s="85">
        <v>10</v>
      </c>
      <c r="J6" s="41"/>
      <c r="K6" s="85">
        <v>0.16</v>
      </c>
      <c r="L6" s="41">
        <f>IF(K6&lt;&gt;"",INT(K6)*60+(K6-INT(K6))*100,"")</f>
        <v>16</v>
      </c>
      <c r="M6" s="24">
        <f>IF(G6&lt;&gt;"",(40*G6)/MAX(G$5:G$267),"0")</f>
        <v>35</v>
      </c>
      <c r="N6" s="24">
        <f>IF(I6&lt;&gt;"",IF(I6=0,0,(10*I6)/MAX(I$5:I$267)),"0")</f>
        <v>10</v>
      </c>
      <c r="O6" s="24">
        <f>IF(L6&lt;&gt;"",50/(MAX(L$5:L$267)-SMALL(L$5:L$267,COUNTIF(L$5:L$267,"&lt;=0")+1))*(MAX(L$5:L$267)-L6),"0")</f>
        <v>50</v>
      </c>
      <c r="P6" s="24">
        <f>M6+N6+O6</f>
        <v>95</v>
      </c>
      <c r="Q6" s="21"/>
      <c r="R6" s="24"/>
      <c r="S6" s="41"/>
      <c r="T6" s="41"/>
    </row>
    <row r="7" spans="1:20" ht="35.25" customHeight="1" x14ac:dyDescent="0.25">
      <c r="A7" s="158">
        <v>3</v>
      </c>
      <c r="B7" s="57" t="s">
        <v>188</v>
      </c>
      <c r="C7" s="56"/>
      <c r="D7" s="52" t="s">
        <v>139</v>
      </c>
      <c r="E7" s="85">
        <v>10</v>
      </c>
      <c r="F7" s="52" t="s">
        <v>145</v>
      </c>
      <c r="G7" s="85">
        <v>39</v>
      </c>
      <c r="H7" s="41"/>
      <c r="I7" s="85">
        <v>9.8000000000000007</v>
      </c>
      <c r="J7" s="41"/>
      <c r="K7" s="85">
        <v>0.36</v>
      </c>
      <c r="L7" s="41">
        <f>IF(K7&lt;&gt;"",INT(K7)*60+(K7-INT(K7))*100,"")</f>
        <v>36</v>
      </c>
      <c r="M7" s="24">
        <f>IF(G7&lt;&gt;"",(40*G7)/MAX(G$5:G$267),"0")</f>
        <v>39</v>
      </c>
      <c r="N7" s="24">
        <f>IF(I7&lt;&gt;"",IF(I7=0,0,(10*I7)/MAX(I$5:I$267)),"0")</f>
        <v>9.8000000000000007</v>
      </c>
      <c r="O7" s="24">
        <f>IF(L7&lt;&gt;"",50/(MAX(L$5:L$267)-SMALL(L$5:L$267,COUNTIF(L$5:L$267,"&lt;=0")+1))*(MAX(L$5:L$267)-L7),"0")</f>
        <v>43.75</v>
      </c>
      <c r="P7" s="24">
        <f>M7+N7+O7</f>
        <v>92.55</v>
      </c>
      <c r="Q7" s="21"/>
      <c r="R7" s="24"/>
      <c r="S7" s="41"/>
      <c r="T7" s="41"/>
    </row>
    <row r="8" spans="1:20" ht="35.25" customHeight="1" x14ac:dyDescent="0.25">
      <c r="A8" s="158">
        <v>4</v>
      </c>
      <c r="B8" s="50" t="s">
        <v>553</v>
      </c>
      <c r="C8" s="48"/>
      <c r="D8" s="52" t="s">
        <v>473</v>
      </c>
      <c r="E8" s="85">
        <v>10</v>
      </c>
      <c r="F8" s="52" t="s">
        <v>477</v>
      </c>
      <c r="G8" s="85">
        <v>37.5</v>
      </c>
      <c r="H8" s="41"/>
      <c r="I8" s="85">
        <v>10</v>
      </c>
      <c r="J8" s="41"/>
      <c r="K8" s="85">
        <v>0.36</v>
      </c>
      <c r="L8" s="41">
        <f>IF(K8&lt;&gt;"",INT(K8)*60+(K8-INT(K8))*100,"")</f>
        <v>36</v>
      </c>
      <c r="M8" s="24">
        <f>IF(G8&lt;&gt;"",(40*G8)/MAX(G$5:G$267),"0")</f>
        <v>37.5</v>
      </c>
      <c r="N8" s="24">
        <f>IF(I8&lt;&gt;"",IF(I8=0,0,(10*I8)/MAX(I$5:I$267)),"0")</f>
        <v>10</v>
      </c>
      <c r="O8" s="24">
        <f>IF(L8&lt;&gt;"",50/(MAX(L$5:L$267)-SMALL(L$5:L$267,COUNTIF(L$5:L$267,"&lt;=0")+1))*(MAX(L$5:L$267)-L8),"0")</f>
        <v>43.75</v>
      </c>
      <c r="P8" s="24">
        <f>M8+N8+O8</f>
        <v>91.25</v>
      </c>
      <c r="Q8" s="21"/>
      <c r="R8" s="24"/>
      <c r="S8" s="41"/>
      <c r="T8" s="41"/>
    </row>
    <row r="9" spans="1:20" ht="35.25" customHeight="1" x14ac:dyDescent="0.25">
      <c r="A9" s="158">
        <v>5</v>
      </c>
      <c r="B9" s="57" t="s">
        <v>985</v>
      </c>
      <c r="C9" s="45"/>
      <c r="D9" s="52" t="s">
        <v>912</v>
      </c>
      <c r="E9" s="85">
        <v>11</v>
      </c>
      <c r="F9" s="52" t="s">
        <v>913</v>
      </c>
      <c r="G9" s="85">
        <v>32</v>
      </c>
      <c r="H9" s="41"/>
      <c r="I9" s="85">
        <v>9.5</v>
      </c>
      <c r="J9" s="41"/>
      <c r="K9" s="85">
        <v>0.18</v>
      </c>
      <c r="L9" s="41">
        <f>IF(K9&lt;&gt;"",INT(K9)*60+(K9-INT(K9))*100,"")</f>
        <v>18</v>
      </c>
      <c r="M9" s="24">
        <f>IF(G9&lt;&gt;"",(40*G9)/MAX(G$5:G$267),"0")</f>
        <v>32</v>
      </c>
      <c r="N9" s="24">
        <f>IF(I9&lt;&gt;"",IF(I9=0,0,(10*I9)/MAX(I$5:I$267)),"0")</f>
        <v>9.5</v>
      </c>
      <c r="O9" s="24">
        <f>IF(L9&lt;&gt;"",50/(MAX(L$5:L$267)-SMALL(L$5:L$267,COUNTIF(L$5:L$267,"&lt;=0")+1))*(MAX(L$5:L$267)-L9),"0")</f>
        <v>49.375</v>
      </c>
      <c r="P9" s="24">
        <f>M9+N9+O9</f>
        <v>90.875</v>
      </c>
      <c r="Q9" s="21"/>
      <c r="R9" s="24"/>
      <c r="S9" s="41"/>
      <c r="T9" s="41"/>
    </row>
    <row r="10" spans="1:20" ht="35.25" customHeight="1" x14ac:dyDescent="0.25">
      <c r="A10" s="1">
        <v>6</v>
      </c>
      <c r="B10" s="50" t="s">
        <v>130</v>
      </c>
      <c r="C10" s="45"/>
      <c r="D10" s="52" t="s">
        <v>126</v>
      </c>
      <c r="E10" s="85">
        <v>10</v>
      </c>
      <c r="F10" s="46" t="s">
        <v>127</v>
      </c>
      <c r="G10" s="85">
        <v>37</v>
      </c>
      <c r="H10" s="41"/>
      <c r="I10" s="85">
        <v>9.5</v>
      </c>
      <c r="J10" s="41"/>
      <c r="K10" s="85">
        <v>0.35</v>
      </c>
      <c r="L10" s="41">
        <f>IF(K10&lt;&gt;"",INT(K10)*60+(K10-INT(K10))*100,"")</f>
        <v>35</v>
      </c>
      <c r="M10" s="24">
        <f>IF(G10&lt;&gt;"",(40*G10)/MAX(G$5:G$267),"0")</f>
        <v>37</v>
      </c>
      <c r="N10" s="24">
        <f>IF(I10&lt;&gt;"",IF(I10=0,0,(10*I10)/MAX(I$5:I$267)),"0")</f>
        <v>9.5</v>
      </c>
      <c r="O10" s="24">
        <f>IF(L10&lt;&gt;"",50/(MAX(L$5:L$267)-SMALL(L$5:L$267,COUNTIF(L$5:L$267,"&lt;=0")+1))*(MAX(L$5:L$267)-L10),"0")</f>
        <v>44.0625</v>
      </c>
      <c r="P10" s="24">
        <f>M10+N10+O10</f>
        <v>90.5625</v>
      </c>
      <c r="Q10" s="21"/>
      <c r="R10" s="24"/>
      <c r="S10" s="41"/>
      <c r="T10" s="41"/>
    </row>
    <row r="11" spans="1:20" ht="35.25" customHeight="1" x14ac:dyDescent="0.25">
      <c r="A11" s="158">
        <v>7</v>
      </c>
      <c r="B11" s="57" t="s">
        <v>1317</v>
      </c>
      <c r="C11" s="45"/>
      <c r="D11" s="52" t="s">
        <v>1296</v>
      </c>
      <c r="E11" s="85">
        <v>10</v>
      </c>
      <c r="F11" s="52" t="s">
        <v>1289</v>
      </c>
      <c r="G11" s="85">
        <v>37</v>
      </c>
      <c r="H11" s="41"/>
      <c r="I11" s="85">
        <v>9.5</v>
      </c>
      <c r="J11" s="41"/>
      <c r="K11" s="85">
        <v>0.35</v>
      </c>
      <c r="L11" s="41">
        <f>IF(K11&lt;&gt;"",INT(K11)*60+(K11-INT(K11))*100,"")</f>
        <v>35</v>
      </c>
      <c r="M11" s="24">
        <f>IF(G11&lt;&gt;"",(40*G11)/MAX(G$5:G$267),"0")</f>
        <v>37</v>
      </c>
      <c r="N11" s="24">
        <f>IF(I11&lt;&gt;"",IF(I11=0,0,(10*I11)/MAX(I$5:I$267)),"0")</f>
        <v>9.5</v>
      </c>
      <c r="O11" s="24">
        <f>IF(L11&lt;&gt;"",50/(MAX(L$5:L$267)-SMALL(L$5:L$267,COUNTIF(L$5:L$267,"&lt;=0")+1))*(MAX(L$5:L$267)-L11),"0")</f>
        <v>44.0625</v>
      </c>
      <c r="P11" s="24">
        <f>M11+N11+O11</f>
        <v>90.5625</v>
      </c>
      <c r="Q11" s="21"/>
      <c r="R11" s="24"/>
      <c r="S11" s="41"/>
      <c r="T11" s="41"/>
    </row>
    <row r="12" spans="1:20" ht="31.5" x14ac:dyDescent="0.25">
      <c r="A12" s="158">
        <v>8</v>
      </c>
      <c r="B12" s="57" t="s">
        <v>855</v>
      </c>
      <c r="C12" s="45"/>
      <c r="D12" s="52" t="s">
        <v>826</v>
      </c>
      <c r="E12" s="85">
        <v>10</v>
      </c>
      <c r="F12" s="52" t="s">
        <v>827</v>
      </c>
      <c r="G12" s="85">
        <v>35</v>
      </c>
      <c r="H12" s="41"/>
      <c r="I12" s="85">
        <v>9.8000000000000007</v>
      </c>
      <c r="J12" s="41"/>
      <c r="K12" s="85">
        <v>0.3</v>
      </c>
      <c r="L12" s="41">
        <f>IF(K12&lt;&gt;"",INT(K12)*60+(K12-INT(K12))*100,"")</f>
        <v>30</v>
      </c>
      <c r="M12" s="24">
        <f>IF(G12&lt;&gt;"",(40*G12)/MAX(G$5:G$267),"0")</f>
        <v>35</v>
      </c>
      <c r="N12" s="24">
        <f>IF(I12&lt;&gt;"",IF(I12=0,0,(10*I12)/MAX(I$5:I$267)),"0")</f>
        <v>9.8000000000000007</v>
      </c>
      <c r="O12" s="24">
        <f>IF(L12&lt;&gt;"",50/(MAX(L$5:L$267)-SMALL(L$5:L$267,COUNTIF(L$5:L$267,"&lt;=0")+1))*(MAX(L$5:L$267)-L12),"0")</f>
        <v>45.625</v>
      </c>
      <c r="P12" s="24">
        <f>M12+N12+O12</f>
        <v>90.424999999999997</v>
      </c>
      <c r="Q12" s="21"/>
      <c r="R12" s="24"/>
      <c r="S12" s="41"/>
      <c r="T12" s="41"/>
    </row>
    <row r="13" spans="1:20" ht="31.5" x14ac:dyDescent="0.25">
      <c r="A13" s="158">
        <v>9</v>
      </c>
      <c r="B13" s="57" t="s">
        <v>1319</v>
      </c>
      <c r="C13" s="45"/>
      <c r="D13" s="52" t="s">
        <v>1296</v>
      </c>
      <c r="E13" s="85">
        <v>11</v>
      </c>
      <c r="F13" s="52" t="s">
        <v>1289</v>
      </c>
      <c r="G13" s="85">
        <v>38</v>
      </c>
      <c r="H13" s="41"/>
      <c r="I13" s="85">
        <v>9</v>
      </c>
      <c r="J13" s="41"/>
      <c r="K13" s="85">
        <v>0.38</v>
      </c>
      <c r="L13" s="41">
        <f>IF(K13&lt;&gt;"",INT(K13)*60+(K13-INT(K13))*100,"")</f>
        <v>38</v>
      </c>
      <c r="M13" s="24">
        <f>IF(G13&lt;&gt;"",(40*G13)/MAX(G$5:G$267),"0")</f>
        <v>38</v>
      </c>
      <c r="N13" s="24">
        <f>IF(I13&lt;&gt;"",IF(I13=0,0,(10*I13)/MAX(I$5:I$267)),"0")</f>
        <v>9</v>
      </c>
      <c r="O13" s="24">
        <f>IF(L13&lt;&gt;"",50/(MAX(L$5:L$267)-SMALL(L$5:L$267,COUNTIF(L$5:L$267,"&lt;=0")+1))*(MAX(L$5:L$267)-L13),"0")</f>
        <v>43.125</v>
      </c>
      <c r="P13" s="24">
        <f>M13+N13+O13</f>
        <v>90.125</v>
      </c>
      <c r="Q13" s="17"/>
      <c r="R13" s="24"/>
      <c r="S13" s="41"/>
      <c r="T13" s="41"/>
    </row>
    <row r="14" spans="1:20" ht="31.5" x14ac:dyDescent="0.25">
      <c r="A14" s="1">
        <v>10</v>
      </c>
      <c r="B14" s="52" t="s">
        <v>468</v>
      </c>
      <c r="C14" s="45"/>
      <c r="D14" s="52" t="s">
        <v>408</v>
      </c>
      <c r="E14" s="85">
        <v>11</v>
      </c>
      <c r="F14" s="50" t="s">
        <v>441</v>
      </c>
      <c r="G14" s="85">
        <v>36</v>
      </c>
      <c r="H14" s="41"/>
      <c r="I14" s="85">
        <v>9</v>
      </c>
      <c r="J14" s="41"/>
      <c r="K14" s="85">
        <v>0.32</v>
      </c>
      <c r="L14" s="41">
        <f>IF(K14&lt;&gt;"",INT(K14)*60+(K14-INT(K14))*100,"")</f>
        <v>32</v>
      </c>
      <c r="M14" s="24">
        <f>IF(G14&lt;&gt;"",(40*G14)/MAX(G$5:G$267),"0")</f>
        <v>36</v>
      </c>
      <c r="N14" s="24">
        <f>IF(I14&lt;&gt;"",IF(I14=0,0,(10*I14)/MAX(I$5:I$267)),"0")</f>
        <v>9</v>
      </c>
      <c r="O14" s="24">
        <f>IF(L14&lt;&gt;"",50/(MAX(L$5:L$267)-SMALL(L$5:L$267,COUNTIF(L$5:L$267,"&lt;=0")+1))*(MAX(L$5:L$267)-L14),"0")</f>
        <v>45</v>
      </c>
      <c r="P14" s="24">
        <f>M14+N14+O14</f>
        <v>90</v>
      </c>
      <c r="Q14" s="17"/>
      <c r="R14" s="24"/>
      <c r="S14" s="41"/>
      <c r="T14" s="41"/>
    </row>
    <row r="15" spans="1:20" ht="31.5" x14ac:dyDescent="0.25">
      <c r="A15" s="1">
        <v>11</v>
      </c>
      <c r="B15" s="50" t="s">
        <v>465</v>
      </c>
      <c r="C15" s="48"/>
      <c r="D15" s="52" t="s">
        <v>408</v>
      </c>
      <c r="E15" s="85">
        <v>10</v>
      </c>
      <c r="F15" s="52" t="s">
        <v>415</v>
      </c>
      <c r="G15" s="85">
        <v>35</v>
      </c>
      <c r="H15" s="41"/>
      <c r="I15" s="85">
        <v>9</v>
      </c>
      <c r="J15" s="41"/>
      <c r="K15" s="85">
        <v>0.28999999999999998</v>
      </c>
      <c r="L15" s="41">
        <f>IF(K15&lt;&gt;"",INT(K15)*60+(K15-INT(K15))*100,"")</f>
        <v>28.999999999999996</v>
      </c>
      <c r="M15" s="24">
        <f>IF(G15&lt;&gt;"",(40*G15)/MAX(G$5:G$267),"0")</f>
        <v>35</v>
      </c>
      <c r="N15" s="24">
        <f>IF(I15&lt;&gt;"",IF(I15=0,0,(10*I15)/MAX(I$5:I$267)),"0")</f>
        <v>9</v>
      </c>
      <c r="O15" s="24">
        <f>IF(L15&lt;&gt;"",50/(MAX(L$5:L$267)-SMALL(L$5:L$267,COUNTIF(L$5:L$267,"&lt;=0")+1))*(MAX(L$5:L$267)-L15),"0")</f>
        <v>45.9375</v>
      </c>
      <c r="P15" s="24">
        <f>M15+N15+O15</f>
        <v>89.9375</v>
      </c>
      <c r="Q15" s="17"/>
      <c r="R15" s="24"/>
      <c r="S15" s="41"/>
      <c r="T15" s="41"/>
    </row>
    <row r="16" spans="1:20" ht="31.5" x14ac:dyDescent="0.25">
      <c r="A16" s="158">
        <v>12</v>
      </c>
      <c r="B16" s="65" t="s">
        <v>1167</v>
      </c>
      <c r="C16" s="43"/>
      <c r="D16" s="65" t="s">
        <v>1043</v>
      </c>
      <c r="E16" s="180">
        <v>10</v>
      </c>
      <c r="F16" s="65" t="s">
        <v>1161</v>
      </c>
      <c r="G16" s="85">
        <v>34</v>
      </c>
      <c r="H16" s="41"/>
      <c r="I16" s="85">
        <v>10</v>
      </c>
      <c r="J16" s="41"/>
      <c r="K16" s="85">
        <v>0.28999999999999998</v>
      </c>
      <c r="L16" s="41">
        <f>IF(K16&lt;&gt;"",INT(K16)*60+(K16-INT(K16))*100,"")</f>
        <v>28.999999999999996</v>
      </c>
      <c r="M16" s="24">
        <f>IF(G16&lt;&gt;"",(40*G16)/MAX(G$5:G$267),"0")</f>
        <v>34</v>
      </c>
      <c r="N16" s="24">
        <f>IF(I16&lt;&gt;"",IF(I16=0,0,(10*I16)/MAX(I$5:I$267)),"0")</f>
        <v>10</v>
      </c>
      <c r="O16" s="24">
        <f>IF(L16&lt;&gt;"",50/(MAX(L$5:L$267)-SMALL(L$5:L$267,COUNTIF(L$5:L$267,"&lt;=0")+1))*(MAX(L$5:L$267)-L16),"0")</f>
        <v>45.9375</v>
      </c>
      <c r="P16" s="24">
        <f>M16+N16+O16</f>
        <v>89.9375</v>
      </c>
      <c r="Q16" s="17"/>
      <c r="R16" s="24"/>
      <c r="S16" s="41"/>
      <c r="T16" s="41"/>
    </row>
    <row r="17" spans="1:20" ht="31.5" x14ac:dyDescent="0.25">
      <c r="A17" s="1">
        <v>13</v>
      </c>
      <c r="B17" s="57" t="s">
        <v>183</v>
      </c>
      <c r="C17" s="56"/>
      <c r="D17" s="52" t="s">
        <v>139</v>
      </c>
      <c r="E17" s="85">
        <v>9</v>
      </c>
      <c r="F17" s="52" t="s">
        <v>145</v>
      </c>
      <c r="G17" s="85">
        <v>36.5</v>
      </c>
      <c r="H17" s="41"/>
      <c r="I17" s="85">
        <v>9.6999999999999993</v>
      </c>
      <c r="J17" s="41"/>
      <c r="K17" s="85">
        <v>0.37</v>
      </c>
      <c r="L17" s="41">
        <f>IF(K17&lt;&gt;"",INT(K17)*60+(K17-INT(K17))*100,"")</f>
        <v>37</v>
      </c>
      <c r="M17" s="24">
        <f>IF(G17&lt;&gt;"",(40*G17)/MAX(G$5:G$267),"0")</f>
        <v>36.5</v>
      </c>
      <c r="N17" s="24">
        <f>IF(I17&lt;&gt;"",IF(I17=0,0,(10*I17)/MAX(I$5:I$267)),"0")</f>
        <v>9.6999999999999993</v>
      </c>
      <c r="O17" s="24">
        <f>IF(L17&lt;&gt;"",50/(MAX(L$5:L$267)-SMALL(L$5:L$267,COUNTIF(L$5:L$267,"&lt;=0")+1))*(MAX(L$5:L$267)-L17),"0")</f>
        <v>43.4375</v>
      </c>
      <c r="P17" s="24">
        <f>M17+N17+O17</f>
        <v>89.637500000000003</v>
      </c>
      <c r="Q17" s="17"/>
      <c r="R17" s="24"/>
      <c r="S17" s="41"/>
      <c r="T17" s="41"/>
    </row>
    <row r="18" spans="1:20" ht="31.5" x14ac:dyDescent="0.25">
      <c r="A18" s="158">
        <v>14</v>
      </c>
      <c r="B18" s="52" t="s">
        <v>1202</v>
      </c>
      <c r="C18" s="45"/>
      <c r="D18" s="52" t="s">
        <v>1171</v>
      </c>
      <c r="E18" s="85">
        <v>11</v>
      </c>
      <c r="F18" s="52" t="s">
        <v>1177</v>
      </c>
      <c r="G18" s="85">
        <v>40</v>
      </c>
      <c r="H18" s="41"/>
      <c r="I18" s="85">
        <v>10</v>
      </c>
      <c r="J18" s="41"/>
      <c r="K18" s="85">
        <v>0.51</v>
      </c>
      <c r="L18" s="41">
        <f>IF(K18&lt;&gt;"",INT(K18)*60+(K18-INT(K18))*100,"")</f>
        <v>51</v>
      </c>
      <c r="M18" s="24">
        <f>IF(G18&lt;&gt;"",(40*G18)/MAX(G$5:G$267),"0")</f>
        <v>40</v>
      </c>
      <c r="N18" s="24">
        <f>IF(I18&lt;&gt;"",IF(I18=0,0,(10*I18)/MAX(I$5:I$267)),"0")</f>
        <v>10</v>
      </c>
      <c r="O18" s="24">
        <f>IF(L18&lt;&gt;"",50/(MAX(L$5:L$267)-SMALL(L$5:L$267,COUNTIF(L$5:L$267,"&lt;=0")+1))*(MAX(L$5:L$267)-L18),"0")</f>
        <v>39.0625</v>
      </c>
      <c r="P18" s="24">
        <f>M18+N18+O18</f>
        <v>89.0625</v>
      </c>
      <c r="Q18" s="17"/>
      <c r="R18" s="24"/>
      <c r="S18" s="41"/>
      <c r="T18" s="41"/>
    </row>
    <row r="19" spans="1:20" ht="31.5" x14ac:dyDescent="0.25">
      <c r="A19" s="158">
        <v>15</v>
      </c>
      <c r="B19" s="52" t="s">
        <v>983</v>
      </c>
      <c r="C19" s="45"/>
      <c r="D19" s="52" t="s">
        <v>912</v>
      </c>
      <c r="E19" s="85">
        <v>11</v>
      </c>
      <c r="F19" s="52" t="s">
        <v>913</v>
      </c>
      <c r="G19" s="85">
        <v>32</v>
      </c>
      <c r="H19" s="41"/>
      <c r="I19" s="85">
        <v>9.5</v>
      </c>
      <c r="J19" s="41"/>
      <c r="K19" s="85">
        <v>0.24</v>
      </c>
      <c r="L19" s="41">
        <f>IF(K19&lt;&gt;"",INT(K19)*60+(K19-INT(K19))*100,"")</f>
        <v>24</v>
      </c>
      <c r="M19" s="24">
        <f>IF(G19&lt;&gt;"",(40*G19)/MAX(G$5:G$267),"0")</f>
        <v>32</v>
      </c>
      <c r="N19" s="24">
        <f>IF(I19&lt;&gt;"",IF(I19=0,0,(10*I19)/MAX(I$5:I$267)),"0")</f>
        <v>9.5</v>
      </c>
      <c r="O19" s="24">
        <f>IF(L19&lt;&gt;"",50/(MAX(L$5:L$267)-SMALL(L$5:L$267,COUNTIF(L$5:L$267,"&lt;=0")+1))*(MAX(L$5:L$267)-L19),"0")</f>
        <v>47.5</v>
      </c>
      <c r="P19" s="24">
        <f>M19+N19+O19</f>
        <v>89</v>
      </c>
      <c r="Q19" s="17"/>
      <c r="R19" s="24"/>
      <c r="S19" s="41"/>
      <c r="T19" s="41"/>
    </row>
    <row r="20" spans="1:20" ht="31.5" x14ac:dyDescent="0.25">
      <c r="A20" s="158">
        <v>16</v>
      </c>
      <c r="B20" s="65" t="s">
        <v>1151</v>
      </c>
      <c r="C20" s="59"/>
      <c r="D20" s="65" t="s">
        <v>1043</v>
      </c>
      <c r="E20" s="67">
        <v>9</v>
      </c>
      <c r="F20" s="65" t="s">
        <v>1113</v>
      </c>
      <c r="G20" s="85">
        <v>34</v>
      </c>
      <c r="H20" s="41"/>
      <c r="I20" s="85">
        <v>10</v>
      </c>
      <c r="J20" s="41"/>
      <c r="K20" s="85">
        <v>0.33</v>
      </c>
      <c r="L20" s="41">
        <f>IF(K20&lt;&gt;"",INT(K20)*60+(K20-INT(K20))*100,"")</f>
        <v>33</v>
      </c>
      <c r="M20" s="24">
        <f>IF(G20&lt;&gt;"",(40*G20)/MAX(G$5:G$267),"0")</f>
        <v>34</v>
      </c>
      <c r="N20" s="24">
        <f>IF(I20&lt;&gt;"",IF(I20=0,0,(10*I20)/MAX(I$5:I$267)),"0")</f>
        <v>10</v>
      </c>
      <c r="O20" s="24">
        <f>IF(L20&lt;&gt;"",50/(MAX(L$5:L$267)-SMALL(L$5:L$267,COUNTIF(L$5:L$267,"&lt;=0")+1))*(MAX(L$5:L$267)-L20),"0")</f>
        <v>44.6875</v>
      </c>
      <c r="P20" s="24">
        <f>M20+N20+O20</f>
        <v>88.6875</v>
      </c>
      <c r="Q20" s="17"/>
      <c r="R20" s="24"/>
      <c r="S20" s="41"/>
      <c r="T20" s="41"/>
    </row>
    <row r="21" spans="1:20" ht="31.5" x14ac:dyDescent="0.25">
      <c r="A21" s="158">
        <v>17</v>
      </c>
      <c r="B21" s="52" t="s">
        <v>187</v>
      </c>
      <c r="C21" s="175"/>
      <c r="D21" s="52" t="s">
        <v>139</v>
      </c>
      <c r="E21" s="85">
        <v>10</v>
      </c>
      <c r="F21" s="52" t="s">
        <v>145</v>
      </c>
      <c r="G21" s="85">
        <v>38</v>
      </c>
      <c r="H21" s="41"/>
      <c r="I21" s="85">
        <v>9</v>
      </c>
      <c r="J21" s="41"/>
      <c r="K21" s="85">
        <v>0.43</v>
      </c>
      <c r="L21" s="41">
        <f>IF(K21&lt;&gt;"",INT(K21)*60+(K21-INT(K21))*100,"")</f>
        <v>43</v>
      </c>
      <c r="M21" s="24">
        <f>IF(G21&lt;&gt;"",(40*G21)/MAX(G$5:G$267),"0")</f>
        <v>38</v>
      </c>
      <c r="N21" s="24">
        <f>IF(I21&lt;&gt;"",IF(I21=0,0,(10*I21)/MAX(I$5:I$267)),"0")</f>
        <v>9</v>
      </c>
      <c r="O21" s="24">
        <f>IF(L21&lt;&gt;"",50/(MAX(L$5:L$267)-SMALL(L$5:L$267,COUNTIF(L$5:L$267,"&lt;=0")+1))*(MAX(L$5:L$267)-L21),"0")</f>
        <v>41.5625</v>
      </c>
      <c r="P21" s="24">
        <f>M21+N21+O21</f>
        <v>88.5625</v>
      </c>
      <c r="Q21" s="17"/>
      <c r="R21" s="24"/>
      <c r="S21" s="41"/>
      <c r="T21" s="41"/>
    </row>
    <row r="22" spans="1:20" ht="31.5" x14ac:dyDescent="0.25">
      <c r="A22" s="158">
        <v>18</v>
      </c>
      <c r="B22" s="57" t="s">
        <v>1318</v>
      </c>
      <c r="C22" s="45"/>
      <c r="D22" s="52" t="s">
        <v>1296</v>
      </c>
      <c r="E22" s="85">
        <v>11</v>
      </c>
      <c r="F22" s="52" t="s">
        <v>1289</v>
      </c>
      <c r="G22" s="85">
        <v>36</v>
      </c>
      <c r="H22" s="41"/>
      <c r="I22" s="85">
        <v>8.6999999999999993</v>
      </c>
      <c r="J22" s="41"/>
      <c r="K22" s="85">
        <v>0.37</v>
      </c>
      <c r="L22" s="41">
        <f>IF(K22&lt;&gt;"",INT(K22)*60+(K22-INT(K22))*100,"")</f>
        <v>37</v>
      </c>
      <c r="M22" s="24">
        <f>IF(G22&lt;&gt;"",(40*G22)/MAX(G$5:G$267),"0")</f>
        <v>36</v>
      </c>
      <c r="N22" s="24">
        <f>IF(I22&lt;&gt;"",IF(I22=0,0,(10*I22)/MAX(I$5:I$267)),"0")</f>
        <v>8.6999999999999993</v>
      </c>
      <c r="O22" s="24">
        <f>IF(L22&lt;&gt;"",50/(MAX(L$5:L$267)-SMALL(L$5:L$267,COUNTIF(L$5:L$267,"&lt;=0")+1))*(MAX(L$5:L$267)-L22),"0")</f>
        <v>43.4375</v>
      </c>
      <c r="P22" s="24">
        <f>M22+N22+O22</f>
        <v>88.137500000000003</v>
      </c>
      <c r="Q22" s="17"/>
      <c r="R22" s="24"/>
      <c r="S22" s="41"/>
      <c r="T22" s="41"/>
    </row>
    <row r="23" spans="1:20" ht="31.5" x14ac:dyDescent="0.25">
      <c r="A23" s="1">
        <v>19</v>
      </c>
      <c r="B23" s="51" t="s">
        <v>469</v>
      </c>
      <c r="C23" s="127"/>
      <c r="D23" s="52" t="s">
        <v>408</v>
      </c>
      <c r="E23" s="85">
        <v>11</v>
      </c>
      <c r="F23" s="50" t="s">
        <v>441</v>
      </c>
      <c r="G23" s="85">
        <v>31</v>
      </c>
      <c r="H23" s="41"/>
      <c r="I23" s="85">
        <v>9</v>
      </c>
      <c r="J23" s="41"/>
      <c r="K23" s="85">
        <v>0.23</v>
      </c>
      <c r="L23" s="41">
        <f>IF(K23&lt;&gt;"",INT(K23)*60+(K23-INT(K23))*100,"")</f>
        <v>23</v>
      </c>
      <c r="M23" s="24">
        <f>IF(G23&lt;&gt;"",(40*G23)/MAX(G$5:G$267),"0")</f>
        <v>31</v>
      </c>
      <c r="N23" s="24">
        <f>IF(I23&lt;&gt;"",IF(I23=0,0,(10*I23)/MAX(I$5:I$267)),"0")</f>
        <v>9</v>
      </c>
      <c r="O23" s="24">
        <f>IF(L23&lt;&gt;"",50/(MAX(L$5:L$267)-SMALL(L$5:L$267,COUNTIF(L$5:L$267,"&lt;=0")+1))*(MAX(L$5:L$267)-L23),"0")</f>
        <v>47.8125</v>
      </c>
      <c r="P23" s="24">
        <f>M23+N23+O23</f>
        <v>87.8125</v>
      </c>
      <c r="Q23" s="17"/>
      <c r="R23" s="24"/>
      <c r="S23" s="41"/>
      <c r="T23" s="41"/>
    </row>
    <row r="24" spans="1:20" ht="31.5" x14ac:dyDescent="0.25">
      <c r="A24" s="158">
        <v>20</v>
      </c>
      <c r="B24" s="50" t="s">
        <v>980</v>
      </c>
      <c r="C24" s="151"/>
      <c r="D24" s="52" t="s">
        <v>912</v>
      </c>
      <c r="E24" s="85">
        <v>11</v>
      </c>
      <c r="F24" s="52" t="s">
        <v>913</v>
      </c>
      <c r="G24" s="85">
        <v>31</v>
      </c>
      <c r="H24" s="41"/>
      <c r="I24" s="85">
        <v>9.5</v>
      </c>
      <c r="J24" s="41"/>
      <c r="K24" s="85">
        <v>0.25</v>
      </c>
      <c r="L24" s="41">
        <f>IF(K24&lt;&gt;"",INT(K24)*60+(K24-INT(K24))*100,"")</f>
        <v>25</v>
      </c>
      <c r="M24" s="24">
        <f>IF(G24&lt;&gt;"",(40*G24)/MAX(G$5:G$267),"0")</f>
        <v>31</v>
      </c>
      <c r="N24" s="24">
        <f>IF(I24&lt;&gt;"",IF(I24=0,0,(10*I24)/MAX(I$5:I$267)),"0")</f>
        <v>9.5</v>
      </c>
      <c r="O24" s="24">
        <f>IF(L24&lt;&gt;"",50/(MAX(L$5:L$267)-SMALL(L$5:L$267,COUNTIF(L$5:L$267,"&lt;=0")+1))*(MAX(L$5:L$267)-L24),"0")</f>
        <v>47.1875</v>
      </c>
      <c r="P24" s="24">
        <f>M24+N24+O24</f>
        <v>87.6875</v>
      </c>
      <c r="Q24" s="17"/>
      <c r="R24" s="24"/>
      <c r="S24" s="41"/>
      <c r="T24" s="41"/>
    </row>
    <row r="25" spans="1:20" ht="31.5" x14ac:dyDescent="0.25">
      <c r="A25" s="1">
        <v>21</v>
      </c>
      <c r="B25" s="57" t="s">
        <v>551</v>
      </c>
      <c r="C25" s="127"/>
      <c r="D25" s="52" t="s">
        <v>473</v>
      </c>
      <c r="E25" s="85">
        <v>10</v>
      </c>
      <c r="F25" s="52" t="s">
        <v>477</v>
      </c>
      <c r="G25" s="85">
        <v>35</v>
      </c>
      <c r="H25" s="41"/>
      <c r="I25" s="85">
        <v>9.9</v>
      </c>
      <c r="J25" s="41"/>
      <c r="K25" s="85">
        <v>0.4</v>
      </c>
      <c r="L25" s="41">
        <f>IF(K25&lt;&gt;"",INT(K25)*60+(K25-INT(K25))*100,"")</f>
        <v>40</v>
      </c>
      <c r="M25" s="24">
        <f>IF(G25&lt;&gt;"",(40*G25)/MAX(G$5:G$267),"0")</f>
        <v>35</v>
      </c>
      <c r="N25" s="24">
        <f>IF(I25&lt;&gt;"",IF(I25=0,0,(10*I25)/MAX(I$5:I$267)),"0")</f>
        <v>9.9</v>
      </c>
      <c r="O25" s="24">
        <f>IF(L25&lt;&gt;"",50/(MAX(L$5:L$267)-SMALL(L$5:L$267,COUNTIF(L$5:L$267,"&lt;=0")+1))*(MAX(L$5:L$267)-L25),"0")</f>
        <v>42.5</v>
      </c>
      <c r="P25" s="24">
        <f>M25+N25+O25</f>
        <v>87.4</v>
      </c>
      <c r="Q25" s="17"/>
      <c r="R25" s="24"/>
      <c r="S25" s="41"/>
      <c r="T25" s="41"/>
    </row>
    <row r="26" spans="1:20" ht="31.5" x14ac:dyDescent="0.25">
      <c r="A26" s="158">
        <v>22</v>
      </c>
      <c r="B26" s="57" t="s">
        <v>1035</v>
      </c>
      <c r="C26" s="127"/>
      <c r="D26" s="52" t="s">
        <v>1022</v>
      </c>
      <c r="E26" s="85">
        <v>9</v>
      </c>
      <c r="F26" s="52" t="s">
        <v>1023</v>
      </c>
      <c r="G26" s="85">
        <v>34</v>
      </c>
      <c r="H26" s="41"/>
      <c r="I26" s="85">
        <v>8.9</v>
      </c>
      <c r="J26" s="41"/>
      <c r="K26" s="85">
        <v>0.34</v>
      </c>
      <c r="L26" s="41">
        <f>IF(K26&lt;&gt;"",INT(K26)*60+(K26-INT(K26))*100,"")</f>
        <v>34</v>
      </c>
      <c r="M26" s="24">
        <f>IF(G26&lt;&gt;"",(40*G26)/MAX(G$5:G$267),"0")</f>
        <v>34</v>
      </c>
      <c r="N26" s="24">
        <f>IF(I26&lt;&gt;"",IF(I26=0,0,(10*I26)/MAX(I$5:I$267)),"0")</f>
        <v>8.9</v>
      </c>
      <c r="O26" s="24">
        <f>IF(L26&lt;&gt;"",50/(MAX(L$5:L$267)-SMALL(L$5:L$267,COUNTIF(L$5:L$267,"&lt;=0")+1))*(MAX(L$5:L$267)-L26),"0")</f>
        <v>44.375</v>
      </c>
      <c r="P26" s="24">
        <f>M26+N26+O26</f>
        <v>87.275000000000006</v>
      </c>
      <c r="Q26" s="17"/>
      <c r="R26" s="24"/>
      <c r="S26" s="41"/>
      <c r="T26" s="41"/>
    </row>
    <row r="27" spans="1:20" ht="33" customHeight="1" x14ac:dyDescent="0.25">
      <c r="A27" s="1">
        <v>23</v>
      </c>
      <c r="B27" s="57" t="s">
        <v>848</v>
      </c>
      <c r="C27" s="45"/>
      <c r="D27" s="52" t="s">
        <v>826</v>
      </c>
      <c r="E27" s="85">
        <v>9</v>
      </c>
      <c r="F27" s="52" t="s">
        <v>841</v>
      </c>
      <c r="G27" s="85">
        <v>35</v>
      </c>
      <c r="H27" s="41"/>
      <c r="I27" s="85">
        <v>10</v>
      </c>
      <c r="J27" s="41"/>
      <c r="K27" s="85">
        <v>0.41</v>
      </c>
      <c r="L27" s="41">
        <f>IF(K27&lt;&gt;"",INT(K27)*60+(K27-INT(K27))*100,"")</f>
        <v>41</v>
      </c>
      <c r="M27" s="24">
        <f>IF(G27&lt;&gt;"",(40*G27)/MAX(G$5:G$267),"0")</f>
        <v>35</v>
      </c>
      <c r="N27" s="24">
        <f>IF(I27&lt;&gt;"",IF(I27=0,0,(10*I27)/MAX(I$5:I$267)),"0")</f>
        <v>10</v>
      </c>
      <c r="O27" s="24">
        <f>IF(L27&lt;&gt;"",50/(MAX(L$5:L$267)-SMALL(L$5:L$267,COUNTIF(L$5:L$267,"&lt;=0")+1))*(MAX(L$5:L$267)-L27),"0")</f>
        <v>42.1875</v>
      </c>
      <c r="P27" s="24">
        <f>M27+N27+O27</f>
        <v>87.1875</v>
      </c>
      <c r="Q27" s="17"/>
      <c r="R27" s="24"/>
      <c r="S27" s="41"/>
      <c r="T27" s="41"/>
    </row>
    <row r="28" spans="1:20" ht="31.5" x14ac:dyDescent="0.25">
      <c r="A28" s="158">
        <v>24</v>
      </c>
      <c r="B28" s="57" t="s">
        <v>1037</v>
      </c>
      <c r="C28" s="45"/>
      <c r="D28" s="52" t="s">
        <v>1022</v>
      </c>
      <c r="E28" s="85">
        <v>10</v>
      </c>
      <c r="F28" s="52" t="s">
        <v>1023</v>
      </c>
      <c r="G28" s="85">
        <v>32</v>
      </c>
      <c r="H28" s="41"/>
      <c r="I28" s="85">
        <v>8</v>
      </c>
      <c r="J28" s="41"/>
      <c r="K28" s="85">
        <v>0.25</v>
      </c>
      <c r="L28" s="41">
        <f>IF(K28&lt;&gt;"",INT(K28)*60+(K28-INT(K28))*100,"")</f>
        <v>25</v>
      </c>
      <c r="M28" s="24">
        <f>IF(G28&lt;&gt;"",(40*G28)/MAX(G$5:G$267),"0")</f>
        <v>32</v>
      </c>
      <c r="N28" s="24">
        <f>IF(I28&lt;&gt;"",IF(I28=0,0,(10*I28)/MAX(I$5:I$267)),"0")</f>
        <v>8</v>
      </c>
      <c r="O28" s="24">
        <f>IF(L28&lt;&gt;"",50/(MAX(L$5:L$267)-SMALL(L$5:L$267,COUNTIF(L$5:L$267,"&lt;=0")+1))*(MAX(L$5:L$267)-L28),"0")</f>
        <v>47.1875</v>
      </c>
      <c r="P28" s="24">
        <f>M28+N28+O28</f>
        <v>87.1875</v>
      </c>
      <c r="Q28" s="17"/>
      <c r="R28" s="24"/>
      <c r="S28" s="41"/>
      <c r="T28" s="41"/>
    </row>
    <row r="29" spans="1:20" ht="31.5" x14ac:dyDescent="0.25">
      <c r="A29" s="1">
        <v>25</v>
      </c>
      <c r="B29" s="57" t="s">
        <v>233</v>
      </c>
      <c r="C29" s="45"/>
      <c r="D29" s="52" t="s">
        <v>210</v>
      </c>
      <c r="E29" s="85">
        <v>10</v>
      </c>
      <c r="F29" s="52" t="s">
        <v>234</v>
      </c>
      <c r="G29" s="85">
        <v>32.700000000000003</v>
      </c>
      <c r="H29" s="41"/>
      <c r="I29" s="85">
        <v>9</v>
      </c>
      <c r="J29" s="41"/>
      <c r="K29" s="85">
        <v>0.31</v>
      </c>
      <c r="L29" s="41">
        <f>IF(K29&lt;&gt;"",INT(K29)*60+(K29-INT(K29))*100,"")</f>
        <v>31</v>
      </c>
      <c r="M29" s="24">
        <f>IF(G29&lt;&gt;"",(40*G29)/MAX(G$5:G$267),"0")</f>
        <v>32.700000000000003</v>
      </c>
      <c r="N29" s="24">
        <f>IF(I29&lt;&gt;"",IF(I29=0,0,(10*I29)/MAX(I$5:I$267)),"0")</f>
        <v>9</v>
      </c>
      <c r="O29" s="24">
        <f>IF(L29&lt;&gt;"",50/(MAX(L$5:L$267)-SMALL(L$5:L$267,COUNTIF(L$5:L$267,"&lt;=0")+1))*(MAX(L$5:L$267)-L29),"0")</f>
        <v>45.3125</v>
      </c>
      <c r="P29" s="24">
        <f>M29+N29+O29</f>
        <v>87.012500000000003</v>
      </c>
      <c r="Q29" s="17"/>
      <c r="R29" s="24"/>
      <c r="S29" s="41"/>
      <c r="T29" s="41"/>
    </row>
    <row r="30" spans="1:20" ht="31.5" x14ac:dyDescent="0.25">
      <c r="A30" s="1">
        <v>26</v>
      </c>
      <c r="B30" s="57" t="s">
        <v>462</v>
      </c>
      <c r="C30" s="45"/>
      <c r="D30" s="52" t="s">
        <v>408</v>
      </c>
      <c r="E30" s="85">
        <v>10</v>
      </c>
      <c r="F30" s="52" t="s">
        <v>415</v>
      </c>
      <c r="G30" s="85">
        <v>30</v>
      </c>
      <c r="H30" s="41"/>
      <c r="I30" s="85">
        <v>8.5</v>
      </c>
      <c r="J30" s="41"/>
      <c r="K30" s="85">
        <v>0.21</v>
      </c>
      <c r="L30" s="41">
        <f>IF(K30&lt;&gt;"",INT(K30)*60+(K30-INT(K30))*100,"")</f>
        <v>21</v>
      </c>
      <c r="M30" s="24">
        <f>IF(G30&lt;&gt;"",(40*G30)/MAX(G$5:G$267),"0")</f>
        <v>30</v>
      </c>
      <c r="N30" s="24">
        <f>IF(I30&lt;&gt;"",IF(I30=0,0,(10*I30)/MAX(I$5:I$267)),"0")</f>
        <v>8.5</v>
      </c>
      <c r="O30" s="24">
        <f>IF(L30&lt;&gt;"",50/(MAX(L$5:L$267)-SMALL(L$5:L$267,COUNTIF(L$5:L$267,"&lt;=0")+1))*(MAX(L$5:L$267)-L30),"0")</f>
        <v>48.4375</v>
      </c>
      <c r="P30" s="24">
        <f>M30+N30+O30</f>
        <v>86.9375</v>
      </c>
      <c r="Q30" s="17"/>
      <c r="R30" s="24"/>
      <c r="S30" s="41"/>
      <c r="T30" s="41"/>
    </row>
    <row r="31" spans="1:20" ht="31.5" x14ac:dyDescent="0.25">
      <c r="A31" s="1">
        <v>27</v>
      </c>
      <c r="B31" s="57" t="s">
        <v>545</v>
      </c>
      <c r="C31" s="45"/>
      <c r="D31" s="52" t="s">
        <v>473</v>
      </c>
      <c r="E31" s="85">
        <v>9</v>
      </c>
      <c r="F31" s="52" t="s">
        <v>474</v>
      </c>
      <c r="G31" s="85">
        <v>33</v>
      </c>
      <c r="H31" s="41"/>
      <c r="I31" s="85">
        <v>9.9</v>
      </c>
      <c r="J31" s="41"/>
      <c r="K31" s="85">
        <v>0.36</v>
      </c>
      <c r="L31" s="41">
        <f>IF(K31&lt;&gt;"",INT(K31)*60+(K31-INT(K31))*100,"")</f>
        <v>36</v>
      </c>
      <c r="M31" s="24">
        <f>IF(G31&lt;&gt;"",(40*G31)/MAX(G$5:G$267),"0")</f>
        <v>33</v>
      </c>
      <c r="N31" s="24">
        <f>IF(I31&lt;&gt;"",IF(I31=0,0,(10*I31)/MAX(I$5:I$267)),"0")</f>
        <v>9.9</v>
      </c>
      <c r="O31" s="24">
        <f>IF(L31&lt;&gt;"",50/(MAX(L$5:L$267)-SMALL(L$5:L$267,COUNTIF(L$5:L$267,"&lt;=0")+1))*(MAX(L$5:L$267)-L31),"0")</f>
        <v>43.75</v>
      </c>
      <c r="P31" s="24">
        <f>M31+N31+O31</f>
        <v>86.65</v>
      </c>
      <c r="Q31" s="17"/>
      <c r="R31" s="24"/>
      <c r="S31" s="41"/>
      <c r="T31" s="41"/>
    </row>
    <row r="32" spans="1:20" ht="31.5" x14ac:dyDescent="0.25">
      <c r="A32" s="158">
        <v>28</v>
      </c>
      <c r="B32" s="65" t="s">
        <v>1165</v>
      </c>
      <c r="C32" s="43"/>
      <c r="D32" s="65" t="s">
        <v>1043</v>
      </c>
      <c r="E32" s="67">
        <v>10</v>
      </c>
      <c r="F32" s="65" t="s">
        <v>1161</v>
      </c>
      <c r="G32" s="85">
        <v>32</v>
      </c>
      <c r="H32" s="41"/>
      <c r="I32" s="85">
        <v>10</v>
      </c>
      <c r="J32" s="41"/>
      <c r="K32" s="85">
        <v>0.34</v>
      </c>
      <c r="L32" s="41">
        <f>IF(K32&lt;&gt;"",INT(K32)*60+(K32-INT(K32))*100,"")</f>
        <v>34</v>
      </c>
      <c r="M32" s="24">
        <f>IF(G32&lt;&gt;"",(40*G32)/MAX(G$5:G$267),"0")</f>
        <v>32</v>
      </c>
      <c r="N32" s="24">
        <f>IF(I32&lt;&gt;"",IF(I32=0,0,(10*I32)/MAX(I$5:I$267)),"0")</f>
        <v>10</v>
      </c>
      <c r="O32" s="24">
        <f>IF(L32&lt;&gt;"",50/(MAX(L$5:L$267)-SMALL(L$5:L$267,COUNTIF(L$5:L$267,"&lt;=0")+1))*(MAX(L$5:L$267)-L32),"0")</f>
        <v>44.375</v>
      </c>
      <c r="P32" s="24">
        <f>M32+N32+O32</f>
        <v>86.375</v>
      </c>
      <c r="Q32" s="17"/>
      <c r="R32" s="24"/>
      <c r="S32" s="41"/>
      <c r="T32" s="41"/>
    </row>
    <row r="33" spans="1:20" ht="31.5" x14ac:dyDescent="0.25">
      <c r="A33" s="1">
        <v>29</v>
      </c>
      <c r="B33" s="57" t="s">
        <v>744</v>
      </c>
      <c r="C33" s="45"/>
      <c r="D33" s="54" t="s">
        <v>671</v>
      </c>
      <c r="E33" s="85">
        <v>11</v>
      </c>
      <c r="F33" s="52" t="s">
        <v>679</v>
      </c>
      <c r="G33" s="85">
        <v>33</v>
      </c>
      <c r="H33" s="41"/>
      <c r="I33" s="85">
        <v>9</v>
      </c>
      <c r="J33" s="41"/>
      <c r="K33" s="169">
        <v>0.35</v>
      </c>
      <c r="L33" s="41">
        <f>IF(K33&lt;&gt;"",INT(K33)*60+(K33-INT(K33))*100,"")</f>
        <v>35</v>
      </c>
      <c r="M33" s="24">
        <f>IF(G33&lt;&gt;"",(40*G33)/MAX(G$5:G$267),"0")</f>
        <v>33</v>
      </c>
      <c r="N33" s="24">
        <f>IF(I33&lt;&gt;"",IF(I33=0,0,(10*I33)/MAX(I$5:I$267)),"0")</f>
        <v>9</v>
      </c>
      <c r="O33" s="24">
        <f>IF(L33&lt;&gt;"",50/(MAX(L$5:L$267)-SMALL(L$5:L$267,COUNTIF(L$5:L$267,"&lt;=0")+1))*(MAX(L$5:L$267)-L33),"0")</f>
        <v>44.0625</v>
      </c>
      <c r="P33" s="24">
        <f>M33+N33+O33</f>
        <v>86.0625</v>
      </c>
      <c r="Q33" s="17"/>
      <c r="R33" s="24"/>
      <c r="S33" s="41"/>
      <c r="T33" s="41"/>
    </row>
    <row r="34" spans="1:20" ht="47.25" x14ac:dyDescent="0.25">
      <c r="A34" s="1">
        <v>30</v>
      </c>
      <c r="B34" s="57" t="s">
        <v>669</v>
      </c>
      <c r="C34" s="45"/>
      <c r="D34" s="54" t="s">
        <v>655</v>
      </c>
      <c r="E34" s="85">
        <v>11</v>
      </c>
      <c r="F34" s="52" t="s">
        <v>656</v>
      </c>
      <c r="G34" s="85">
        <v>34</v>
      </c>
      <c r="H34" s="41"/>
      <c r="I34" s="85">
        <v>7</v>
      </c>
      <c r="J34" s="41"/>
      <c r="K34" s="85">
        <v>0.32</v>
      </c>
      <c r="L34" s="41">
        <f>IF(K34&lt;&gt;"",INT(K34)*60+(K34-INT(K34))*100,"")</f>
        <v>32</v>
      </c>
      <c r="M34" s="24">
        <f>IF(G34&lt;&gt;"",(40*G34)/MAX(G$5:G$267),"0")</f>
        <v>34</v>
      </c>
      <c r="N34" s="24">
        <f>IF(I34&lt;&gt;"",IF(I34=0,0,(10*I34)/MAX(I$5:I$267)),"0")</f>
        <v>7</v>
      </c>
      <c r="O34" s="24">
        <f>IF(L34&lt;&gt;"",50/(MAX(L$5:L$267)-SMALL(L$5:L$267,COUNTIF(L$5:L$267,"&lt;=0")+1))*(MAX(L$5:L$267)-L34),"0")</f>
        <v>45</v>
      </c>
      <c r="P34" s="24">
        <f>M34+N34+O34</f>
        <v>86</v>
      </c>
      <c r="Q34" s="17"/>
      <c r="R34" s="24"/>
      <c r="S34" s="41"/>
      <c r="T34" s="41"/>
    </row>
    <row r="35" spans="1:20" ht="31.5" x14ac:dyDescent="0.25">
      <c r="A35" s="158">
        <v>31</v>
      </c>
      <c r="B35" s="57" t="s">
        <v>1384</v>
      </c>
      <c r="C35" s="45"/>
      <c r="D35" s="54" t="s">
        <v>1321</v>
      </c>
      <c r="E35" s="85">
        <v>11</v>
      </c>
      <c r="F35" s="52" t="s">
        <v>1322</v>
      </c>
      <c r="G35" s="85">
        <v>38</v>
      </c>
      <c r="H35" s="41"/>
      <c r="I35" s="85">
        <v>9.5</v>
      </c>
      <c r="J35" s="41"/>
      <c r="K35" s="85">
        <v>0.53</v>
      </c>
      <c r="L35" s="41">
        <f>IF(K35&lt;&gt;"",INT(K35)*60+(K35-INT(K35))*100,"")</f>
        <v>53</v>
      </c>
      <c r="M35" s="24">
        <f>IF(G35&lt;&gt;"",(40*G35)/MAX(G$5:G$267),"0")</f>
        <v>38</v>
      </c>
      <c r="N35" s="24">
        <f>IF(I35&lt;&gt;"",IF(I35=0,0,(10*I35)/MAX(I$5:I$267)),"0")</f>
        <v>9.5</v>
      </c>
      <c r="O35" s="24">
        <f>IF(L35&lt;&gt;"",50/(MAX(L$5:L$267)-SMALL(L$5:L$267,COUNTIF(L$5:L$267,"&lt;=0")+1))*(MAX(L$5:L$267)-L35),"0")</f>
        <v>38.4375</v>
      </c>
      <c r="P35" s="24">
        <f>M35+N35+O35</f>
        <v>85.9375</v>
      </c>
      <c r="Q35" s="17"/>
      <c r="R35" s="24"/>
      <c r="S35" s="41"/>
      <c r="T35" s="41"/>
    </row>
    <row r="36" spans="1:20" ht="31.5" x14ac:dyDescent="0.25">
      <c r="A36" s="158">
        <v>32</v>
      </c>
      <c r="B36" s="57" t="s">
        <v>186</v>
      </c>
      <c r="C36" s="56"/>
      <c r="D36" s="54" t="s">
        <v>139</v>
      </c>
      <c r="E36" s="85">
        <v>10</v>
      </c>
      <c r="F36" s="52" t="s">
        <v>182</v>
      </c>
      <c r="G36" s="85">
        <v>34.5</v>
      </c>
      <c r="H36" s="41"/>
      <c r="I36" s="85">
        <v>9.5</v>
      </c>
      <c r="J36" s="41"/>
      <c r="K36" s="85">
        <v>0.42</v>
      </c>
      <c r="L36" s="41">
        <f>IF(K36&lt;&gt;"",INT(K36)*60+(K36-INT(K36))*100,"")</f>
        <v>42</v>
      </c>
      <c r="M36" s="24">
        <f>IF(G36&lt;&gt;"",(40*G36)/MAX(G$5:G$267),"0")</f>
        <v>34.5</v>
      </c>
      <c r="N36" s="24">
        <f>IF(I36&lt;&gt;"",IF(I36=0,0,(10*I36)/MAX(I$5:I$267)),"0")</f>
        <v>9.5</v>
      </c>
      <c r="O36" s="24">
        <f>IF(L36&lt;&gt;"",50/(MAX(L$5:L$267)-SMALL(L$5:L$267,COUNTIF(L$5:L$267,"&lt;=0")+1))*(MAX(L$5:L$267)-L36),"0")</f>
        <v>41.875</v>
      </c>
      <c r="P36" s="24">
        <f>M36+N36+O36</f>
        <v>85.875</v>
      </c>
      <c r="Q36" s="17"/>
      <c r="R36" s="24"/>
      <c r="S36" s="41"/>
      <c r="T36" s="41"/>
    </row>
    <row r="37" spans="1:20" ht="31.5" x14ac:dyDescent="0.25">
      <c r="A37" s="158">
        <v>33</v>
      </c>
      <c r="B37" s="57" t="s">
        <v>1315</v>
      </c>
      <c r="C37" s="45"/>
      <c r="D37" s="52" t="s">
        <v>1296</v>
      </c>
      <c r="E37" s="85">
        <v>9</v>
      </c>
      <c r="F37" s="52" t="s">
        <v>1289</v>
      </c>
      <c r="G37" s="85">
        <v>32</v>
      </c>
      <c r="H37" s="41"/>
      <c r="I37" s="85">
        <v>9</v>
      </c>
      <c r="J37" s="41"/>
      <c r="K37" s="85">
        <v>0.33</v>
      </c>
      <c r="L37" s="41">
        <f>IF(K37&lt;&gt;"",INT(K37)*60+(K37-INT(K37))*100,"")</f>
        <v>33</v>
      </c>
      <c r="M37" s="24">
        <f>IF(G37&lt;&gt;"",(40*G37)/MAX(G$5:G$267),"0")</f>
        <v>32</v>
      </c>
      <c r="N37" s="24">
        <f>IF(I37&lt;&gt;"",IF(I37=0,0,(10*I37)/MAX(I$5:I$267)),"0")</f>
        <v>9</v>
      </c>
      <c r="O37" s="24">
        <f>IF(L37&lt;&gt;"",50/(MAX(L$5:L$267)-SMALL(L$5:L$267,COUNTIF(L$5:L$267,"&lt;=0")+1))*(MAX(L$5:L$267)-L37),"0")</f>
        <v>44.6875</v>
      </c>
      <c r="P37" s="24">
        <f>M37+N37+O37</f>
        <v>85.6875</v>
      </c>
      <c r="Q37" s="17"/>
      <c r="R37" s="24"/>
      <c r="S37" s="41"/>
      <c r="T37" s="41"/>
    </row>
    <row r="38" spans="1:20" ht="31.5" x14ac:dyDescent="0.25">
      <c r="A38" s="158">
        <v>34</v>
      </c>
      <c r="B38" s="52" t="s">
        <v>185</v>
      </c>
      <c r="C38" s="56"/>
      <c r="D38" s="52" t="s">
        <v>139</v>
      </c>
      <c r="E38" s="85">
        <v>10</v>
      </c>
      <c r="F38" s="52" t="s">
        <v>182</v>
      </c>
      <c r="G38" s="85">
        <v>31.5</v>
      </c>
      <c r="H38" s="41"/>
      <c r="I38" s="85">
        <v>10</v>
      </c>
      <c r="J38" s="41"/>
      <c r="K38" s="85">
        <v>0.35</v>
      </c>
      <c r="L38" s="41">
        <f>IF(K38&lt;&gt;"",INT(K38)*60+(K38-INT(K38))*100,"")</f>
        <v>35</v>
      </c>
      <c r="M38" s="24">
        <f>IF(G38&lt;&gt;"",(40*G38)/MAX(G$5:G$267),"0")</f>
        <v>31.5</v>
      </c>
      <c r="N38" s="24">
        <f>IF(I38&lt;&gt;"",IF(I38=0,0,(10*I38)/MAX(I$5:I$267)),"0")</f>
        <v>10</v>
      </c>
      <c r="O38" s="24">
        <f>IF(L38&lt;&gt;"",50/(MAX(L$5:L$267)-SMALL(L$5:L$267,COUNTIF(L$5:L$267,"&lt;=0")+1))*(MAX(L$5:L$267)-L38),"0")</f>
        <v>44.0625</v>
      </c>
      <c r="P38" s="24">
        <f>M38+N38+O38</f>
        <v>85.5625</v>
      </c>
      <c r="Q38" s="17"/>
      <c r="R38" s="24"/>
      <c r="S38" s="41"/>
      <c r="T38" s="41"/>
    </row>
    <row r="39" spans="1:20" ht="31.5" x14ac:dyDescent="0.25">
      <c r="A39" s="158">
        <v>35</v>
      </c>
      <c r="B39" s="52" t="s">
        <v>1203</v>
      </c>
      <c r="C39" s="45"/>
      <c r="D39" s="52" t="s">
        <v>1171</v>
      </c>
      <c r="E39" s="85">
        <v>11</v>
      </c>
      <c r="F39" s="52" t="s">
        <v>1177</v>
      </c>
      <c r="G39" s="85">
        <v>38</v>
      </c>
      <c r="H39" s="41"/>
      <c r="I39" s="85">
        <v>9.6999999999999993</v>
      </c>
      <c r="J39" s="41"/>
      <c r="K39" s="85">
        <v>0.55000000000000004</v>
      </c>
      <c r="L39" s="41">
        <f>IF(K39&lt;&gt;"",INT(K39)*60+(K39-INT(K39))*100,"")</f>
        <v>55.000000000000007</v>
      </c>
      <c r="M39" s="24">
        <f>IF(G39&lt;&gt;"",(40*G39)/MAX(G$5:G$267),"0")</f>
        <v>38</v>
      </c>
      <c r="N39" s="24">
        <f>IF(I39&lt;&gt;"",IF(I39=0,0,(10*I39)/MAX(I$5:I$267)),"0")</f>
        <v>9.6999999999999993</v>
      </c>
      <c r="O39" s="24">
        <f>IF(L39&lt;&gt;"",50/(MAX(L$5:L$267)-SMALL(L$5:L$267,COUNTIF(L$5:L$267,"&lt;=0")+1))*(MAX(L$5:L$267)-L39),"0")</f>
        <v>37.8125</v>
      </c>
      <c r="P39" s="24">
        <f>M39+N39+O39</f>
        <v>85.512500000000003</v>
      </c>
      <c r="Q39" s="17"/>
      <c r="R39" s="24"/>
      <c r="S39" s="41"/>
      <c r="T39" s="41"/>
    </row>
    <row r="40" spans="1:20" ht="47.25" x14ac:dyDescent="0.25">
      <c r="A40" s="158">
        <v>36</v>
      </c>
      <c r="B40" s="52" t="s">
        <v>229</v>
      </c>
      <c r="C40" s="45"/>
      <c r="D40" s="54" t="s">
        <v>210</v>
      </c>
      <c r="E40" s="85">
        <v>9</v>
      </c>
      <c r="F40" s="52" t="s">
        <v>211</v>
      </c>
      <c r="G40" s="85">
        <v>32</v>
      </c>
      <c r="H40" s="41"/>
      <c r="I40" s="85">
        <v>8.5</v>
      </c>
      <c r="J40" s="41"/>
      <c r="K40" s="85">
        <v>0.32</v>
      </c>
      <c r="L40" s="41">
        <f>IF(K40&lt;&gt;"",INT(K40)*60+(K40-INT(K40))*100,"")</f>
        <v>32</v>
      </c>
      <c r="M40" s="24">
        <f>IF(G40&lt;&gt;"",(40*G40)/MAX(G$5:G$267),"0")</f>
        <v>32</v>
      </c>
      <c r="N40" s="24">
        <f>IF(I40&lt;&gt;"",IF(I40=0,0,(10*I40)/MAX(I$5:I$267)),"0")</f>
        <v>8.5</v>
      </c>
      <c r="O40" s="24">
        <f>IF(L40&lt;&gt;"",50/(MAX(L$5:L$267)-SMALL(L$5:L$267,COUNTIF(L$5:L$267,"&lt;=0")+1))*(MAX(L$5:L$267)-L40),"0")</f>
        <v>45</v>
      </c>
      <c r="P40" s="24">
        <f>M40+N40+O40</f>
        <v>85.5</v>
      </c>
      <c r="Q40" s="17"/>
      <c r="R40" s="24"/>
      <c r="S40" s="41"/>
      <c r="T40" s="41"/>
    </row>
    <row r="41" spans="1:20" ht="31.5" x14ac:dyDescent="0.25">
      <c r="A41" s="158">
        <v>37</v>
      </c>
      <c r="B41" s="65" t="s">
        <v>1154</v>
      </c>
      <c r="C41" s="142"/>
      <c r="D41" s="83" t="s">
        <v>1043</v>
      </c>
      <c r="E41" s="67">
        <v>9</v>
      </c>
      <c r="F41" s="65" t="s">
        <v>1113</v>
      </c>
      <c r="G41" s="85">
        <v>31</v>
      </c>
      <c r="H41" s="41"/>
      <c r="I41" s="85">
        <v>9.8000000000000007</v>
      </c>
      <c r="J41" s="41"/>
      <c r="K41" s="67">
        <v>0.33</v>
      </c>
      <c r="L41" s="41">
        <f>IF(K41&lt;&gt;"",INT(K41)*60+(K41-INT(K41))*100,"")</f>
        <v>33</v>
      </c>
      <c r="M41" s="24">
        <f>IF(G41&lt;&gt;"",(40*G41)/MAX(G$5:G$267),"0")</f>
        <v>31</v>
      </c>
      <c r="N41" s="24">
        <f>IF(I41&lt;&gt;"",IF(I41=0,0,(10*I41)/MAX(I$5:I$267)),"0")</f>
        <v>9.8000000000000007</v>
      </c>
      <c r="O41" s="24">
        <f>IF(L41&lt;&gt;"",50/(MAX(L$5:L$267)-SMALL(L$5:L$267,COUNTIF(L$5:L$267,"&lt;=0")+1))*(MAX(L$5:L$267)-L41),"0")</f>
        <v>44.6875</v>
      </c>
      <c r="P41" s="24">
        <f>M41+N41+O41</f>
        <v>85.487499999999997</v>
      </c>
      <c r="Q41" s="17"/>
      <c r="R41" s="24"/>
      <c r="S41" s="41"/>
      <c r="T41" s="41"/>
    </row>
    <row r="42" spans="1:20" ht="31.5" x14ac:dyDescent="0.25">
      <c r="A42" s="158">
        <v>38</v>
      </c>
      <c r="B42" s="57" t="s">
        <v>856</v>
      </c>
      <c r="C42" s="99"/>
      <c r="D42" s="52" t="s">
        <v>826</v>
      </c>
      <c r="E42" s="85">
        <v>11</v>
      </c>
      <c r="F42" s="52" t="s">
        <v>827</v>
      </c>
      <c r="G42" s="85">
        <v>34</v>
      </c>
      <c r="H42" s="41"/>
      <c r="I42" s="85">
        <v>8</v>
      </c>
      <c r="J42" s="41"/>
      <c r="K42" s="85">
        <v>0.37</v>
      </c>
      <c r="L42" s="41">
        <f>IF(K42&lt;&gt;"",INT(K42)*60+(K42-INT(K42))*100,"")</f>
        <v>37</v>
      </c>
      <c r="M42" s="24">
        <f>IF(G42&lt;&gt;"",(40*G42)/MAX(G$5:G$267),"0")</f>
        <v>34</v>
      </c>
      <c r="N42" s="24">
        <f>IF(I42&lt;&gt;"",IF(I42=0,0,(10*I42)/MAX(I$5:I$267)),"0")</f>
        <v>8</v>
      </c>
      <c r="O42" s="24">
        <f>IF(L42&lt;&gt;"",50/(MAX(L$5:L$267)-SMALL(L$5:L$267,COUNTIF(L$5:L$267,"&lt;=0")+1))*(MAX(L$5:L$267)-L42),"0")</f>
        <v>43.4375</v>
      </c>
      <c r="P42" s="24">
        <f>M42+N42+O42</f>
        <v>85.4375</v>
      </c>
      <c r="Q42" s="17"/>
      <c r="R42" s="24"/>
      <c r="S42" s="41"/>
      <c r="T42" s="41"/>
    </row>
    <row r="43" spans="1:20" ht="47.25" x14ac:dyDescent="0.25">
      <c r="A43" s="1">
        <v>39</v>
      </c>
      <c r="B43" s="50" t="s">
        <v>326</v>
      </c>
      <c r="C43" s="56"/>
      <c r="D43" s="52" t="s">
        <v>308</v>
      </c>
      <c r="E43" s="170">
        <v>9</v>
      </c>
      <c r="F43" s="52" t="s">
        <v>327</v>
      </c>
      <c r="G43" s="85">
        <v>40</v>
      </c>
      <c r="H43" s="41"/>
      <c r="I43" s="85">
        <v>10</v>
      </c>
      <c r="J43" s="41"/>
      <c r="K43" s="169">
        <v>1.03</v>
      </c>
      <c r="L43" s="41">
        <f>IF(K43&lt;&gt;"",INT(K43)*60+(K43-INT(K43))*100,"")</f>
        <v>63</v>
      </c>
      <c r="M43" s="24">
        <f>IF(G43&lt;&gt;"",(40*G43)/MAX(G$5:G$267),"0")</f>
        <v>40</v>
      </c>
      <c r="N43" s="24">
        <f>IF(I43&lt;&gt;"",IF(I43=0,0,(10*I43)/MAX(I$5:I$267)),"0")</f>
        <v>10</v>
      </c>
      <c r="O43" s="24">
        <f>IF(L43&lt;&gt;"",50/(MAX(L$5:L$267)-SMALL(L$5:L$267,COUNTIF(L$5:L$267,"&lt;=0")+1))*(MAX(L$5:L$267)-L43),"0")</f>
        <v>35.3125</v>
      </c>
      <c r="P43" s="24">
        <f>M43+N43+O43</f>
        <v>85.3125</v>
      </c>
      <c r="Q43" s="17"/>
      <c r="R43" s="24"/>
      <c r="S43" s="41"/>
      <c r="T43" s="41"/>
    </row>
    <row r="44" spans="1:20" ht="31.5" x14ac:dyDescent="0.25">
      <c r="A44" s="1">
        <v>40</v>
      </c>
      <c r="B44" s="50" t="s">
        <v>334</v>
      </c>
      <c r="C44" s="107"/>
      <c r="D44" s="52" t="s">
        <v>308</v>
      </c>
      <c r="E44" s="107">
        <v>11</v>
      </c>
      <c r="F44" s="172" t="s">
        <v>306</v>
      </c>
      <c r="G44" s="85">
        <v>40</v>
      </c>
      <c r="H44" s="41"/>
      <c r="I44" s="85">
        <v>10</v>
      </c>
      <c r="J44" s="41"/>
      <c r="K44" s="169">
        <v>1.03</v>
      </c>
      <c r="L44" s="41">
        <f>IF(K44&lt;&gt;"",INT(K44)*60+(K44-INT(K44))*100,"")</f>
        <v>63</v>
      </c>
      <c r="M44" s="24">
        <f>IF(G44&lt;&gt;"",(40*G44)/MAX(G$5:G$267),"0")</f>
        <v>40</v>
      </c>
      <c r="N44" s="24">
        <f>IF(I44&lt;&gt;"",IF(I44=0,0,(10*I44)/MAX(I$5:I$267)),"0")</f>
        <v>10</v>
      </c>
      <c r="O44" s="24">
        <f>IF(L44&lt;&gt;"",50/(MAX(L$5:L$267)-SMALL(L$5:L$267,COUNTIF(L$5:L$267,"&lt;=0")+1))*(MAX(L$5:L$267)-L44),"0")</f>
        <v>35.3125</v>
      </c>
      <c r="P44" s="24">
        <f>M44+N44+O44</f>
        <v>85.3125</v>
      </c>
      <c r="Q44" s="17"/>
      <c r="R44" s="24"/>
      <c r="S44" s="41"/>
      <c r="T44" s="41"/>
    </row>
    <row r="45" spans="1:20" ht="47.25" x14ac:dyDescent="0.25">
      <c r="A45" s="1">
        <v>41</v>
      </c>
      <c r="B45" s="57" t="s">
        <v>668</v>
      </c>
      <c r="C45" s="45"/>
      <c r="D45" s="52" t="s">
        <v>655</v>
      </c>
      <c r="E45" s="85">
        <v>11</v>
      </c>
      <c r="F45" s="52" t="s">
        <v>656</v>
      </c>
      <c r="G45" s="85">
        <v>34</v>
      </c>
      <c r="H45" s="41"/>
      <c r="I45" s="85">
        <v>10</v>
      </c>
      <c r="J45" s="41"/>
      <c r="K45" s="85">
        <v>0.44</v>
      </c>
      <c r="L45" s="41">
        <f>IF(K45&lt;&gt;"",INT(K45)*60+(K45-INT(K45))*100,"")</f>
        <v>44</v>
      </c>
      <c r="M45" s="24">
        <f>IF(G45&lt;&gt;"",(40*G45)/MAX(G$5:G$267),"0")</f>
        <v>34</v>
      </c>
      <c r="N45" s="24">
        <f>IF(I45&lt;&gt;"",IF(I45=0,0,(10*I45)/MAX(I$5:I$267)),"0")</f>
        <v>10</v>
      </c>
      <c r="O45" s="24">
        <f>IF(L45&lt;&gt;"",50/(MAX(L$5:L$267)-SMALL(L$5:L$267,COUNTIF(L$5:L$267,"&lt;=0")+1))*(MAX(L$5:L$267)-L45),"0")</f>
        <v>41.25</v>
      </c>
      <c r="P45" s="24">
        <f>M45+N45+O45</f>
        <v>85.25</v>
      </c>
      <c r="Q45" s="17"/>
      <c r="R45" s="24"/>
      <c r="S45" s="41"/>
      <c r="T45" s="41"/>
    </row>
    <row r="46" spans="1:20" ht="31.5" x14ac:dyDescent="0.25">
      <c r="A46" s="158">
        <v>42</v>
      </c>
      <c r="B46" s="52" t="s">
        <v>1199</v>
      </c>
      <c r="C46" s="56"/>
      <c r="D46" s="52" t="s">
        <v>1171</v>
      </c>
      <c r="E46" s="85">
        <v>9</v>
      </c>
      <c r="F46" s="52" t="s">
        <v>1187</v>
      </c>
      <c r="G46" s="85">
        <v>40</v>
      </c>
      <c r="H46" s="41"/>
      <c r="I46" s="85">
        <v>9.9</v>
      </c>
      <c r="J46" s="41"/>
      <c r="K46" s="85">
        <v>1.03</v>
      </c>
      <c r="L46" s="41">
        <f>IF(K46&lt;&gt;"",INT(K46)*60+(K46-INT(K46))*100,"")</f>
        <v>63</v>
      </c>
      <c r="M46" s="24">
        <f>IF(G46&lt;&gt;"",(40*G46)/MAX(G$5:G$267),"0")</f>
        <v>40</v>
      </c>
      <c r="N46" s="24">
        <f>IF(I46&lt;&gt;"",IF(I46=0,0,(10*I46)/MAX(I$5:I$267)),"0")</f>
        <v>9.9</v>
      </c>
      <c r="O46" s="24">
        <f>IF(L46&lt;&gt;"",50/(MAX(L$5:L$267)-SMALL(L$5:L$267,COUNTIF(L$5:L$267,"&lt;=0")+1))*(MAX(L$5:L$267)-L46),"0")</f>
        <v>35.3125</v>
      </c>
      <c r="P46" s="24">
        <f>M46+N46+O46</f>
        <v>85.212500000000006</v>
      </c>
      <c r="Q46" s="17"/>
      <c r="R46" s="24"/>
      <c r="S46" s="41"/>
      <c r="T46" s="41"/>
    </row>
    <row r="47" spans="1:20" ht="47.25" x14ac:dyDescent="0.25">
      <c r="A47" s="158">
        <v>43</v>
      </c>
      <c r="B47" s="50" t="s">
        <v>131</v>
      </c>
      <c r="C47" s="45"/>
      <c r="D47" s="52" t="s">
        <v>126</v>
      </c>
      <c r="E47" s="85">
        <v>10</v>
      </c>
      <c r="F47" s="46" t="s">
        <v>127</v>
      </c>
      <c r="G47" s="85">
        <v>35</v>
      </c>
      <c r="H47" s="41"/>
      <c r="I47" s="85">
        <v>8</v>
      </c>
      <c r="J47" s="41"/>
      <c r="K47" s="85">
        <v>0.41</v>
      </c>
      <c r="L47" s="41">
        <f>IF(K47&lt;&gt;"",INT(K47)*60+(K47-INT(K47))*100,"")</f>
        <v>41</v>
      </c>
      <c r="M47" s="24">
        <f>IF(G47&lt;&gt;"",(40*G47)/MAX(G$5:G$267),"0")</f>
        <v>35</v>
      </c>
      <c r="N47" s="24">
        <f>IF(I47&lt;&gt;"",IF(I47=0,0,(10*I47)/MAX(I$5:I$267)),"0")</f>
        <v>8</v>
      </c>
      <c r="O47" s="24">
        <f>IF(L47&lt;&gt;"",50/(MAX(L$5:L$267)-SMALL(L$5:L$267,COUNTIF(L$5:L$267,"&lt;=0")+1))*(MAX(L$5:L$267)-L47),"0")</f>
        <v>42.1875</v>
      </c>
      <c r="P47" s="24">
        <f>M47+N47+O47</f>
        <v>85.1875</v>
      </c>
      <c r="Q47" s="17"/>
      <c r="R47" s="24"/>
      <c r="S47" s="41"/>
      <c r="T47" s="41"/>
    </row>
    <row r="48" spans="1:20" ht="31.5" x14ac:dyDescent="0.25">
      <c r="A48" s="158">
        <v>44</v>
      </c>
      <c r="B48" s="50" t="s">
        <v>981</v>
      </c>
      <c r="C48" s="48"/>
      <c r="D48" s="52" t="s">
        <v>912</v>
      </c>
      <c r="E48" s="85">
        <v>11</v>
      </c>
      <c r="F48" s="52" t="s">
        <v>913</v>
      </c>
      <c r="G48" s="85">
        <v>31.5</v>
      </c>
      <c r="H48" s="41"/>
      <c r="I48" s="85">
        <v>9.5</v>
      </c>
      <c r="J48" s="41"/>
      <c r="K48" s="85">
        <v>0.35</v>
      </c>
      <c r="L48" s="41">
        <f>IF(K48&lt;&gt;"",INT(K48)*60+(K48-INT(K48))*100,"")</f>
        <v>35</v>
      </c>
      <c r="M48" s="24">
        <f>IF(G48&lt;&gt;"",(40*G48)/MAX(G$5:G$267),"0")</f>
        <v>31.5</v>
      </c>
      <c r="N48" s="24">
        <f>IF(I48&lt;&gt;"",IF(I48=0,0,(10*I48)/MAX(I$5:I$267)),"0")</f>
        <v>9.5</v>
      </c>
      <c r="O48" s="24">
        <f>IF(L48&lt;&gt;"",50/(MAX(L$5:L$267)-SMALL(L$5:L$267,COUNTIF(L$5:L$267,"&lt;=0")+1))*(MAX(L$5:L$267)-L48),"0")</f>
        <v>44.0625</v>
      </c>
      <c r="P48" s="24">
        <f>M48+N48+O48</f>
        <v>85.0625</v>
      </c>
      <c r="Q48" s="17"/>
      <c r="R48" s="24"/>
      <c r="S48" s="41"/>
      <c r="T48" s="41"/>
    </row>
    <row r="49" spans="1:20" ht="31.5" x14ac:dyDescent="0.25">
      <c r="A49" s="158">
        <v>45</v>
      </c>
      <c r="B49" s="57" t="s">
        <v>1036</v>
      </c>
      <c r="C49" s="45"/>
      <c r="D49" s="52" t="s">
        <v>1022</v>
      </c>
      <c r="E49" s="85">
        <v>9</v>
      </c>
      <c r="F49" s="52" t="s">
        <v>1023</v>
      </c>
      <c r="G49" s="85">
        <v>35</v>
      </c>
      <c r="H49" s="41"/>
      <c r="I49" s="85">
        <v>8.9</v>
      </c>
      <c r="J49" s="41"/>
      <c r="K49" s="85">
        <v>0.46</v>
      </c>
      <c r="L49" s="41">
        <f>IF(K49&lt;&gt;"",INT(K49)*60+(K49-INT(K49))*100,"")</f>
        <v>46</v>
      </c>
      <c r="M49" s="24">
        <f>IF(G49&lt;&gt;"",(40*G49)/MAX(G$5:G$267),"0")</f>
        <v>35</v>
      </c>
      <c r="N49" s="24">
        <f>IF(I49&lt;&gt;"",IF(I49=0,0,(10*I49)/MAX(I$5:I$267)),"0")</f>
        <v>8.9</v>
      </c>
      <c r="O49" s="24">
        <f>IF(L49&lt;&gt;"",50/(MAX(L$5:L$267)-SMALL(L$5:L$267,COUNTIF(L$5:L$267,"&lt;=0")+1))*(MAX(L$5:L$267)-L49),"0")</f>
        <v>40.625</v>
      </c>
      <c r="P49" s="24">
        <f>M49+N49+O49</f>
        <v>84.525000000000006</v>
      </c>
      <c r="Q49" s="17"/>
      <c r="R49" s="24"/>
      <c r="S49" s="41"/>
      <c r="T49" s="41"/>
    </row>
    <row r="50" spans="1:20" ht="31.5" x14ac:dyDescent="0.25">
      <c r="A50" s="158">
        <v>46</v>
      </c>
      <c r="B50" s="52" t="s">
        <v>1284</v>
      </c>
      <c r="C50" s="71"/>
      <c r="D50" s="52" t="s">
        <v>1217</v>
      </c>
      <c r="E50" s="85">
        <v>11</v>
      </c>
      <c r="F50" s="52" t="s">
        <v>1218</v>
      </c>
      <c r="G50" s="46">
        <v>35</v>
      </c>
      <c r="H50" s="41"/>
      <c r="I50" s="46">
        <v>9.5</v>
      </c>
      <c r="J50" s="41"/>
      <c r="K50" s="46">
        <v>0.48</v>
      </c>
      <c r="L50" s="41">
        <f>IF(K50&lt;&gt;"",INT(K50)*60+(K50-INT(K50))*100,"")</f>
        <v>48</v>
      </c>
      <c r="M50" s="24">
        <f>IF(G50&lt;&gt;"",(40*G50)/MAX(G$5:G$267),"0")</f>
        <v>35</v>
      </c>
      <c r="N50" s="24">
        <f>IF(I50&lt;&gt;"",IF(I50=0,0,(10*I50)/MAX(I$5:I$267)),"0")</f>
        <v>9.5</v>
      </c>
      <c r="O50" s="24">
        <f>IF(L50&lt;&gt;"",50/(MAX(L$5:L$267)-SMALL(L$5:L$267,COUNTIF(L$5:L$267,"&lt;=0")+1))*(MAX(L$5:L$267)-L50),"0")</f>
        <v>40</v>
      </c>
      <c r="P50" s="24">
        <f>M50+N50+O50</f>
        <v>84.5</v>
      </c>
      <c r="Q50" s="19"/>
      <c r="R50" s="24"/>
      <c r="S50" s="41"/>
      <c r="T50" s="41"/>
    </row>
    <row r="51" spans="1:20" ht="47.25" x14ac:dyDescent="0.25">
      <c r="A51" s="1">
        <v>47</v>
      </c>
      <c r="B51" s="50" t="s">
        <v>331</v>
      </c>
      <c r="C51" s="107"/>
      <c r="D51" s="52" t="s">
        <v>308</v>
      </c>
      <c r="E51" s="107">
        <v>10</v>
      </c>
      <c r="F51" s="52" t="s">
        <v>327</v>
      </c>
      <c r="G51" s="85">
        <v>39</v>
      </c>
      <c r="H51" s="41"/>
      <c r="I51" s="85">
        <v>10</v>
      </c>
      <c r="J51" s="41"/>
      <c r="K51" s="169">
        <v>1.03</v>
      </c>
      <c r="L51" s="41">
        <f>IF(K51&lt;&gt;"",INT(K51)*60+(K51-INT(K51))*100,"")</f>
        <v>63</v>
      </c>
      <c r="M51" s="24">
        <f>IF(G51&lt;&gt;"",(40*G51)/MAX(G$5:G$267),"0")</f>
        <v>39</v>
      </c>
      <c r="N51" s="24">
        <f>IF(I51&lt;&gt;"",IF(I51=0,0,(10*I51)/MAX(I$5:I$267)),"0")</f>
        <v>10</v>
      </c>
      <c r="O51" s="24">
        <f>IF(L51&lt;&gt;"",50/(MAX(L$5:L$267)-SMALL(L$5:L$267,COUNTIF(L$5:L$267,"&lt;=0")+1))*(MAX(L$5:L$267)-L51),"0")</f>
        <v>35.3125</v>
      </c>
      <c r="P51" s="24">
        <f>M51+N51+O51</f>
        <v>84.3125</v>
      </c>
      <c r="Q51" s="19"/>
      <c r="R51" s="24"/>
      <c r="S51" s="41"/>
      <c r="T51" s="41"/>
    </row>
    <row r="52" spans="1:20" ht="33.75" customHeight="1" x14ac:dyDescent="0.25">
      <c r="A52" s="150">
        <v>48</v>
      </c>
      <c r="B52" s="57" t="s">
        <v>1268</v>
      </c>
      <c r="C52" s="71"/>
      <c r="D52" s="52" t="s">
        <v>1217</v>
      </c>
      <c r="E52" s="85">
        <v>9</v>
      </c>
      <c r="F52" s="52" t="s">
        <v>1220</v>
      </c>
      <c r="G52" s="46">
        <v>37</v>
      </c>
      <c r="H52" s="41"/>
      <c r="I52" s="46">
        <v>10</v>
      </c>
      <c r="J52" s="41"/>
      <c r="K52" s="46">
        <v>0.56999999999999995</v>
      </c>
      <c r="L52" s="41">
        <f>IF(K52&lt;&gt;"",INT(K52)*60+(K52-INT(K52))*100,"")</f>
        <v>56.999999999999993</v>
      </c>
      <c r="M52" s="24">
        <f>IF(G52&lt;&gt;"",(40*G52)/MAX(G$5:G$267),"0")</f>
        <v>37</v>
      </c>
      <c r="N52" s="24">
        <f>IF(I52&lt;&gt;"",IF(I52=0,0,(10*I52)/MAX(I$5:I$267)),"0")</f>
        <v>10</v>
      </c>
      <c r="O52" s="24">
        <f>IF(L52&lt;&gt;"",50/(MAX(L$5:L$267)-SMALL(L$5:L$267,COUNTIF(L$5:L$267,"&lt;=0")+1))*(MAX(L$5:L$267)-L52),"0")</f>
        <v>37.1875</v>
      </c>
      <c r="P52" s="24">
        <f>M52+N52+O52</f>
        <v>84.1875</v>
      </c>
      <c r="Q52" s="19"/>
      <c r="R52" s="24"/>
      <c r="S52" s="41"/>
      <c r="T52" s="41"/>
    </row>
    <row r="53" spans="1:20" ht="32.25" customHeight="1" x14ac:dyDescent="0.25">
      <c r="A53" s="150">
        <v>49</v>
      </c>
      <c r="B53" s="52" t="s">
        <v>1271</v>
      </c>
      <c r="C53" s="52"/>
      <c r="D53" s="52" t="s">
        <v>1217</v>
      </c>
      <c r="E53" s="85">
        <v>9</v>
      </c>
      <c r="F53" s="52" t="s">
        <v>1220</v>
      </c>
      <c r="G53" s="46">
        <v>38</v>
      </c>
      <c r="H53" s="41"/>
      <c r="I53" s="46">
        <v>10</v>
      </c>
      <c r="J53" s="41"/>
      <c r="K53" s="46">
        <v>1.02</v>
      </c>
      <c r="L53" s="41">
        <f>IF(K53&lt;&gt;"",INT(K53)*60+(K53-INT(K53))*100,"")</f>
        <v>62</v>
      </c>
      <c r="M53" s="24">
        <f>IF(G53&lt;&gt;"",(40*G53)/MAX(G$5:G$267),"0")</f>
        <v>38</v>
      </c>
      <c r="N53" s="24">
        <f>IF(I53&lt;&gt;"",IF(I53=0,0,(10*I53)/MAX(I$5:I$267)),"0")</f>
        <v>10</v>
      </c>
      <c r="O53" s="24">
        <f>IF(L53&lt;&gt;"",50/(MAX(L$5:L$267)-SMALL(L$5:L$267,COUNTIF(L$5:L$267,"&lt;=0")+1))*(MAX(L$5:L$267)-L53),"0")</f>
        <v>35.625</v>
      </c>
      <c r="P53" s="24">
        <f>M53+N53+O53</f>
        <v>83.625</v>
      </c>
      <c r="Q53" s="17"/>
      <c r="R53" s="24"/>
      <c r="S53" s="41"/>
      <c r="T53" s="41"/>
    </row>
    <row r="54" spans="1:20" ht="31.5" customHeight="1" x14ac:dyDescent="0.25">
      <c r="A54" s="150">
        <v>50</v>
      </c>
      <c r="B54" s="65" t="s">
        <v>1158</v>
      </c>
      <c r="C54" s="43"/>
      <c r="D54" s="65" t="s">
        <v>1043</v>
      </c>
      <c r="E54" s="67">
        <v>10</v>
      </c>
      <c r="F54" s="65" t="s">
        <v>1063</v>
      </c>
      <c r="G54" s="85">
        <v>33</v>
      </c>
      <c r="H54" s="41"/>
      <c r="I54" s="85">
        <v>9.9</v>
      </c>
      <c r="J54" s="41"/>
      <c r="K54" s="85">
        <v>0.46</v>
      </c>
      <c r="L54" s="41">
        <f>IF(K54&lt;&gt;"",INT(K54)*60+(K54-INT(K54))*100,"")</f>
        <v>46</v>
      </c>
      <c r="M54" s="24">
        <f>IF(G54&lt;&gt;"",(40*G54)/MAX(G$5:G$267),"0")</f>
        <v>33</v>
      </c>
      <c r="N54" s="24">
        <f>IF(I54&lt;&gt;"",IF(I54=0,0,(10*I54)/MAX(I$5:I$267)),"0")</f>
        <v>9.9</v>
      </c>
      <c r="O54" s="24">
        <f>IF(L54&lt;&gt;"",50/(MAX(L$5:L$267)-SMALL(L$5:L$267,COUNTIF(L$5:L$267,"&lt;=0")+1))*(MAX(L$5:L$267)-L54),"0")</f>
        <v>40.625</v>
      </c>
      <c r="P54" s="24">
        <f>M54+N54+O54</f>
        <v>83.525000000000006</v>
      </c>
      <c r="Q54" s="17"/>
      <c r="R54" s="24"/>
      <c r="S54" s="41"/>
      <c r="T54" s="41"/>
    </row>
    <row r="55" spans="1:20" ht="32.25" customHeight="1" x14ac:dyDescent="0.25">
      <c r="A55" s="126">
        <v>51</v>
      </c>
      <c r="B55" s="57" t="s">
        <v>546</v>
      </c>
      <c r="C55" s="45"/>
      <c r="D55" s="54" t="s">
        <v>473</v>
      </c>
      <c r="E55" s="85">
        <v>9</v>
      </c>
      <c r="F55" s="50" t="s">
        <v>484</v>
      </c>
      <c r="G55" s="85">
        <v>29</v>
      </c>
      <c r="H55" s="41"/>
      <c r="I55" s="85">
        <v>10</v>
      </c>
      <c r="J55" s="41"/>
      <c r="K55" s="85">
        <v>0.34</v>
      </c>
      <c r="L55" s="41">
        <f>IF(K55&lt;&gt;"",INT(K55)*60+(K55-INT(K55))*100,"")</f>
        <v>34</v>
      </c>
      <c r="M55" s="24">
        <f>IF(G55&lt;&gt;"",(40*G55)/MAX(G$5:G$267),"0")</f>
        <v>29</v>
      </c>
      <c r="N55" s="24">
        <f>IF(I55&lt;&gt;"",IF(I55=0,0,(10*I55)/MAX(I$5:I$267)),"0")</f>
        <v>10</v>
      </c>
      <c r="O55" s="24">
        <f>IF(L55&lt;&gt;"",50/(MAX(L$5:L$267)-SMALL(L$5:L$267,COUNTIF(L$5:L$267,"&lt;=0")+1))*(MAX(L$5:L$267)-L55),"0")</f>
        <v>44.375</v>
      </c>
      <c r="P55" s="24">
        <f>M55+N55+O55</f>
        <v>83.375</v>
      </c>
      <c r="Q55" s="17"/>
      <c r="R55" s="24"/>
      <c r="S55" s="41"/>
      <c r="T55" s="41"/>
    </row>
    <row r="56" spans="1:20" ht="31.5" x14ac:dyDescent="0.25">
      <c r="A56" s="150">
        <v>52</v>
      </c>
      <c r="B56" s="65" t="s">
        <v>1163</v>
      </c>
      <c r="C56" s="142"/>
      <c r="D56" s="83" t="s">
        <v>1043</v>
      </c>
      <c r="E56" s="67">
        <v>10</v>
      </c>
      <c r="F56" s="65" t="s">
        <v>1161</v>
      </c>
      <c r="G56" s="85">
        <v>29</v>
      </c>
      <c r="H56" s="41"/>
      <c r="I56" s="85">
        <v>10</v>
      </c>
      <c r="J56" s="41"/>
      <c r="K56" s="85">
        <v>0.35</v>
      </c>
      <c r="L56" s="41">
        <f>IF(K56&lt;&gt;"",INT(K56)*60+(K56-INT(K56))*100,"")</f>
        <v>35</v>
      </c>
      <c r="M56" s="24">
        <f>IF(G56&lt;&gt;"",(40*G56)/MAX(G$5:G$267),"0")</f>
        <v>29</v>
      </c>
      <c r="N56" s="24">
        <f>IF(I56&lt;&gt;"",IF(I56=0,0,(10*I56)/MAX(I$5:I$267)),"0")</f>
        <v>10</v>
      </c>
      <c r="O56" s="24">
        <f>IF(L56&lt;&gt;"",50/(MAX(L$5:L$267)-SMALL(L$5:L$267,COUNTIF(L$5:L$267,"&lt;=0")+1))*(MAX(L$5:L$267)-L56),"0")</f>
        <v>44.0625</v>
      </c>
      <c r="P56" s="24">
        <f>M56+N56+O56</f>
        <v>83.0625</v>
      </c>
      <c r="Q56" s="17"/>
      <c r="R56" s="24"/>
      <c r="S56" s="41"/>
      <c r="T56" s="41"/>
    </row>
    <row r="57" spans="1:20" ht="47.25" x14ac:dyDescent="0.25">
      <c r="A57" s="150">
        <v>53</v>
      </c>
      <c r="B57" s="50" t="s">
        <v>230</v>
      </c>
      <c r="C57" s="139"/>
      <c r="D57" s="145" t="s">
        <v>210</v>
      </c>
      <c r="E57" s="85">
        <v>9</v>
      </c>
      <c r="F57" s="50" t="s">
        <v>211</v>
      </c>
      <c r="G57" s="85">
        <v>30.9</v>
      </c>
      <c r="H57" s="41"/>
      <c r="I57" s="85">
        <v>9</v>
      </c>
      <c r="J57" s="41"/>
      <c r="K57" s="85">
        <v>0.38</v>
      </c>
      <c r="L57" s="41">
        <f>IF(K57&lt;&gt;"",INT(K57)*60+(K57-INT(K57))*100,"")</f>
        <v>38</v>
      </c>
      <c r="M57" s="24">
        <f>IF(G57&lt;&gt;"",(40*G57)/MAX(G$5:G$267),"0")</f>
        <v>30.9</v>
      </c>
      <c r="N57" s="24">
        <f>IF(I57&lt;&gt;"",IF(I57=0,0,(10*I57)/MAX(I$5:I$267)),"0")</f>
        <v>9</v>
      </c>
      <c r="O57" s="24">
        <f>IF(L57&lt;&gt;"",50/(MAX(L$5:L$267)-SMALL(L$5:L$267,COUNTIF(L$5:L$267,"&lt;=0")+1))*(MAX(L$5:L$267)-L57),"0")</f>
        <v>43.125</v>
      </c>
      <c r="P57" s="24">
        <f>M57+N57+O57</f>
        <v>83.025000000000006</v>
      </c>
      <c r="Q57" s="17"/>
      <c r="R57" s="24"/>
      <c r="S57" s="41"/>
      <c r="T57" s="41"/>
    </row>
    <row r="58" spans="1:20" ht="31.5" x14ac:dyDescent="0.25">
      <c r="A58" s="158">
        <v>54</v>
      </c>
      <c r="B58" s="52" t="s">
        <v>1274</v>
      </c>
      <c r="C58" s="87"/>
      <c r="D58" s="54" t="s">
        <v>1217</v>
      </c>
      <c r="E58" s="85">
        <v>9</v>
      </c>
      <c r="F58" s="52" t="s">
        <v>1220</v>
      </c>
      <c r="G58" s="46">
        <v>36</v>
      </c>
      <c r="H58" s="41"/>
      <c r="I58" s="46">
        <v>10</v>
      </c>
      <c r="J58" s="41"/>
      <c r="K58" s="46">
        <v>0.57999999999999996</v>
      </c>
      <c r="L58" s="41">
        <f>IF(K58&lt;&gt;"",INT(K58)*60+(K58-INT(K58))*100,"")</f>
        <v>57.999999999999993</v>
      </c>
      <c r="M58" s="24">
        <f>IF(G58&lt;&gt;"",(40*G58)/MAX(G$5:G$267),"0")</f>
        <v>36</v>
      </c>
      <c r="N58" s="24">
        <f>IF(I58&lt;&gt;"",IF(I58=0,0,(10*I58)/MAX(I$5:I$267)),"0")</f>
        <v>10</v>
      </c>
      <c r="O58" s="24">
        <f>IF(L58&lt;&gt;"",50/(MAX(L$5:L$267)-SMALL(L$5:L$267,COUNTIF(L$5:L$267,"&lt;=0")+1))*(MAX(L$5:L$267)-L58),"0")</f>
        <v>36.875</v>
      </c>
      <c r="P58" s="24">
        <f>M58+N58+O58</f>
        <v>82.875</v>
      </c>
      <c r="Q58" s="17"/>
      <c r="R58" s="24"/>
      <c r="S58" s="41"/>
      <c r="T58" s="41"/>
    </row>
    <row r="59" spans="1:20" ht="31.5" x14ac:dyDescent="0.25">
      <c r="A59" s="1">
        <v>55</v>
      </c>
      <c r="B59" s="50" t="s">
        <v>852</v>
      </c>
      <c r="C59" s="48"/>
      <c r="D59" s="54" t="s">
        <v>826</v>
      </c>
      <c r="E59" s="85">
        <v>9</v>
      </c>
      <c r="F59" s="52" t="s">
        <v>841</v>
      </c>
      <c r="G59" s="85">
        <v>31.5</v>
      </c>
      <c r="H59" s="41"/>
      <c r="I59" s="85">
        <v>8.5</v>
      </c>
      <c r="J59" s="41"/>
      <c r="K59" s="85">
        <v>0.39</v>
      </c>
      <c r="L59" s="41">
        <f>IF(K59&lt;&gt;"",INT(K59)*60+(K59-INT(K59))*100,"")</f>
        <v>39</v>
      </c>
      <c r="M59" s="24">
        <f>IF(G59&lt;&gt;"",(40*G59)/MAX(G$5:G$267),"0")</f>
        <v>31.5</v>
      </c>
      <c r="N59" s="24">
        <f>IF(I59&lt;&gt;"",IF(I59=0,0,(10*I59)/MAX(I$5:I$267)),"0")</f>
        <v>8.5</v>
      </c>
      <c r="O59" s="24">
        <f>IF(L59&lt;&gt;"",50/(MAX(L$5:L$267)-SMALL(L$5:L$267,COUNTIF(L$5:L$267,"&lt;=0")+1))*(MAX(L$5:L$267)-L59),"0")</f>
        <v>42.8125</v>
      </c>
      <c r="P59" s="24">
        <f>M59+N59+O59</f>
        <v>82.8125</v>
      </c>
      <c r="Q59" s="17"/>
      <c r="R59" s="24"/>
      <c r="S59" s="41"/>
      <c r="T59" s="41"/>
    </row>
    <row r="60" spans="1:20" ht="31.5" x14ac:dyDescent="0.25">
      <c r="A60" s="158">
        <v>56</v>
      </c>
      <c r="B60" s="57" t="s">
        <v>1277</v>
      </c>
      <c r="C60" s="71"/>
      <c r="D60" s="54" t="s">
        <v>1278</v>
      </c>
      <c r="E60" s="85">
        <v>10</v>
      </c>
      <c r="F60" s="52" t="s">
        <v>1218</v>
      </c>
      <c r="G60" s="46">
        <v>36</v>
      </c>
      <c r="H60" s="41"/>
      <c r="I60" s="46">
        <v>9</v>
      </c>
      <c r="J60" s="41"/>
      <c r="K60" s="46">
        <v>0.55000000000000004</v>
      </c>
      <c r="L60" s="41">
        <f>IF(K60&lt;&gt;"",INT(K60)*60+(K60-INT(K60))*100,"")</f>
        <v>55.000000000000007</v>
      </c>
      <c r="M60" s="24">
        <f>IF(G60&lt;&gt;"",(40*G60)/MAX(G$5:G$267),"0")</f>
        <v>36</v>
      </c>
      <c r="N60" s="24">
        <f>IF(I60&lt;&gt;"",IF(I60=0,0,(10*I60)/MAX(I$5:I$267)),"0")</f>
        <v>9</v>
      </c>
      <c r="O60" s="24">
        <f>IF(L60&lt;&gt;"",50/(MAX(L$5:L$267)-SMALL(L$5:L$267,COUNTIF(L$5:L$267,"&lt;=0")+1))*(MAX(L$5:L$267)-L60),"0")</f>
        <v>37.8125</v>
      </c>
      <c r="P60" s="24">
        <f>M60+N60+O60</f>
        <v>82.8125</v>
      </c>
      <c r="Q60" s="17"/>
      <c r="R60" s="24"/>
      <c r="S60" s="41"/>
      <c r="T60" s="41"/>
    </row>
    <row r="61" spans="1:20" ht="47.25" x14ac:dyDescent="0.25">
      <c r="A61" s="1">
        <v>57</v>
      </c>
      <c r="B61" s="50" t="s">
        <v>330</v>
      </c>
      <c r="C61" s="171"/>
      <c r="D61" s="54" t="s">
        <v>308</v>
      </c>
      <c r="E61" s="107">
        <v>10</v>
      </c>
      <c r="F61" s="52" t="s">
        <v>327</v>
      </c>
      <c r="G61" s="85">
        <v>40</v>
      </c>
      <c r="H61" s="41"/>
      <c r="I61" s="85">
        <v>9</v>
      </c>
      <c r="J61" s="41"/>
      <c r="K61" s="169">
        <v>1.0900000000000001</v>
      </c>
      <c r="L61" s="41">
        <f>IF(K61&lt;&gt;"",INT(K61)*60+(K61-INT(K61))*100,"")</f>
        <v>69</v>
      </c>
      <c r="M61" s="24">
        <f>IF(G61&lt;&gt;"",(40*G61)/MAX(G$5:G$267),"0")</f>
        <v>40</v>
      </c>
      <c r="N61" s="24">
        <f>IF(I61&lt;&gt;"",IF(I61=0,0,(10*I61)/MAX(I$5:I$267)),"0")</f>
        <v>9</v>
      </c>
      <c r="O61" s="24">
        <f>IF(L61&lt;&gt;"",50/(MAX(L$5:L$267)-SMALL(L$5:L$267,COUNTIF(L$5:L$267,"&lt;=0")+1))*(MAX(L$5:L$267)-L61),"0")</f>
        <v>33.4375</v>
      </c>
      <c r="P61" s="24">
        <f>M61+N61+O61</f>
        <v>82.4375</v>
      </c>
      <c r="Q61" s="17"/>
      <c r="R61" s="24"/>
      <c r="S61" s="41"/>
      <c r="T61" s="41"/>
    </row>
    <row r="62" spans="1:20" ht="31.5" x14ac:dyDescent="0.25">
      <c r="A62" s="158">
        <v>58</v>
      </c>
      <c r="B62" s="50" t="s">
        <v>335</v>
      </c>
      <c r="C62" s="171"/>
      <c r="D62" s="54" t="s">
        <v>308</v>
      </c>
      <c r="E62" s="107">
        <v>11</v>
      </c>
      <c r="F62" s="172" t="s">
        <v>306</v>
      </c>
      <c r="G62" s="85">
        <v>39</v>
      </c>
      <c r="H62" s="41"/>
      <c r="I62" s="85">
        <v>9</v>
      </c>
      <c r="J62" s="41"/>
      <c r="K62" s="169">
        <v>1.06</v>
      </c>
      <c r="L62" s="41">
        <f>IF(K62&lt;&gt;"",INT(K62)*60+(K62-INT(K62))*100,"")</f>
        <v>66</v>
      </c>
      <c r="M62" s="24">
        <f>IF(G62&lt;&gt;"",(40*G62)/MAX(G$5:G$267),"0")</f>
        <v>39</v>
      </c>
      <c r="N62" s="24">
        <f>IF(I62&lt;&gt;"",IF(I62=0,0,(10*I62)/MAX(I$5:I$267)),"0")</f>
        <v>9</v>
      </c>
      <c r="O62" s="24">
        <f>IF(L62&lt;&gt;"",50/(MAX(L$5:L$267)-SMALL(L$5:L$267,COUNTIF(L$5:L$267,"&lt;=0")+1))*(MAX(L$5:L$267)-L62),"0")</f>
        <v>34.375</v>
      </c>
      <c r="P62" s="24">
        <f>M62+N62+O62</f>
        <v>82.375</v>
      </c>
      <c r="Q62" s="17"/>
      <c r="R62" s="24"/>
      <c r="S62" s="41"/>
      <c r="T62" s="41"/>
    </row>
    <row r="63" spans="1:20" ht="47.25" x14ac:dyDescent="0.25">
      <c r="A63" s="1">
        <v>59</v>
      </c>
      <c r="B63" s="50" t="s">
        <v>324</v>
      </c>
      <c r="C63" s="53"/>
      <c r="D63" s="54" t="s">
        <v>308</v>
      </c>
      <c r="E63" s="170">
        <v>9</v>
      </c>
      <c r="F63" s="52" t="s">
        <v>327</v>
      </c>
      <c r="G63" s="85">
        <v>39</v>
      </c>
      <c r="H63" s="41"/>
      <c r="I63" s="85">
        <v>9</v>
      </c>
      <c r="J63" s="41"/>
      <c r="K63" s="169">
        <v>1.07</v>
      </c>
      <c r="L63" s="41">
        <f>IF(K63&lt;&gt;"",INT(K63)*60+(K63-INT(K63))*100,"")</f>
        <v>67</v>
      </c>
      <c r="M63" s="24">
        <f>IF(G63&lt;&gt;"",(40*G63)/MAX(G$5:G$267),"0")</f>
        <v>39</v>
      </c>
      <c r="N63" s="24">
        <f>IF(I63&lt;&gt;"",IF(I63=0,0,(10*I63)/MAX(I$5:I$267)),"0")</f>
        <v>9</v>
      </c>
      <c r="O63" s="24">
        <f>IF(L63&lt;&gt;"",50/(MAX(L$5:L$267)-SMALL(L$5:L$267,COUNTIF(L$5:L$267,"&lt;=0")+1))*(MAX(L$5:L$267)-L63),"0")</f>
        <v>34.0625</v>
      </c>
      <c r="P63" s="24">
        <f>M63+N63+O63</f>
        <v>82.0625</v>
      </c>
      <c r="Q63" s="17"/>
      <c r="R63" s="24"/>
      <c r="S63" s="41"/>
      <c r="T63" s="41"/>
    </row>
    <row r="64" spans="1:20" ht="31.5" x14ac:dyDescent="0.25">
      <c r="A64" s="1">
        <v>60</v>
      </c>
      <c r="B64" s="51" t="s">
        <v>189</v>
      </c>
      <c r="C64" s="178"/>
      <c r="D64" s="54" t="s">
        <v>139</v>
      </c>
      <c r="E64" s="85">
        <v>10</v>
      </c>
      <c r="F64" s="52" t="s">
        <v>145</v>
      </c>
      <c r="G64" s="85">
        <v>37</v>
      </c>
      <c r="H64" s="41"/>
      <c r="I64" s="85">
        <v>7.5</v>
      </c>
      <c r="J64" s="41"/>
      <c r="K64" s="85">
        <v>0.56000000000000005</v>
      </c>
      <c r="L64" s="41">
        <f>IF(K64&lt;&gt;"",INT(K64)*60+(K64-INT(K64))*100,"")</f>
        <v>56.000000000000007</v>
      </c>
      <c r="M64" s="24">
        <f>IF(G64&lt;&gt;"",(40*G64)/MAX(G$5:G$267),"0")</f>
        <v>37</v>
      </c>
      <c r="N64" s="24">
        <f>IF(I64&lt;&gt;"",IF(I64=0,0,(10*I64)/MAX(I$5:I$267)),"0")</f>
        <v>7.5</v>
      </c>
      <c r="O64" s="24">
        <f>IF(L64&lt;&gt;"",50/(MAX(L$5:L$267)-SMALL(L$5:L$267,COUNTIF(L$5:L$267,"&lt;=0")+1))*(MAX(L$5:L$267)-L64),"0")</f>
        <v>37.5</v>
      </c>
      <c r="P64" s="24">
        <f>M64+N64+O64</f>
        <v>82</v>
      </c>
      <c r="Q64" s="17"/>
      <c r="R64" s="24"/>
      <c r="S64" s="41"/>
      <c r="T64" s="41"/>
    </row>
    <row r="65" spans="1:20" ht="31.5" x14ac:dyDescent="0.25">
      <c r="A65" s="158">
        <v>61</v>
      </c>
      <c r="B65" s="57" t="s">
        <v>1269</v>
      </c>
      <c r="C65" s="87"/>
      <c r="D65" s="54" t="s">
        <v>1217</v>
      </c>
      <c r="E65" s="85">
        <v>9</v>
      </c>
      <c r="F65" s="52" t="s">
        <v>1220</v>
      </c>
      <c r="G65" s="46">
        <v>35.5</v>
      </c>
      <c r="H65" s="41"/>
      <c r="I65" s="46">
        <v>9</v>
      </c>
      <c r="J65" s="41"/>
      <c r="K65" s="46">
        <v>0.57999999999999996</v>
      </c>
      <c r="L65" s="41">
        <f>IF(K65&lt;&gt;"",INT(K65)*60+(K65-INT(K65))*100,"")</f>
        <v>57.999999999999993</v>
      </c>
      <c r="M65" s="24">
        <f>IF(G65&lt;&gt;"",(40*G65)/MAX(G$5:G$267),"0")</f>
        <v>35.5</v>
      </c>
      <c r="N65" s="24">
        <f>IF(I65&lt;&gt;"",IF(I65=0,0,(10*I65)/MAX(I$5:I$267)),"0")</f>
        <v>9</v>
      </c>
      <c r="O65" s="24">
        <f>IF(L65&lt;&gt;"",50/(MAX(L$5:L$267)-SMALL(L$5:L$267,COUNTIF(L$5:L$267,"&lt;=0")+1))*(MAX(L$5:L$267)-L65),"0")</f>
        <v>36.875</v>
      </c>
      <c r="P65" s="24">
        <f>M65+N65+O65</f>
        <v>81.375</v>
      </c>
      <c r="Q65" s="17"/>
      <c r="R65" s="24"/>
      <c r="S65" s="41"/>
      <c r="T65" s="41"/>
    </row>
    <row r="66" spans="1:20" ht="31.5" x14ac:dyDescent="0.25">
      <c r="A66" s="158">
        <v>62</v>
      </c>
      <c r="B66" s="52" t="s">
        <v>1275</v>
      </c>
      <c r="C66" s="177"/>
      <c r="D66" s="54" t="s">
        <v>1217</v>
      </c>
      <c r="E66" s="85">
        <v>9</v>
      </c>
      <c r="F66" s="52" t="s">
        <v>1220</v>
      </c>
      <c r="G66" s="46">
        <v>38</v>
      </c>
      <c r="H66" s="41"/>
      <c r="I66" s="46">
        <v>9</v>
      </c>
      <c r="J66" s="41"/>
      <c r="K66" s="89">
        <v>1.06</v>
      </c>
      <c r="L66" s="41">
        <f>IF(K66&lt;&gt;"",INT(K66)*60+(K66-INT(K66))*100,"")</f>
        <v>66</v>
      </c>
      <c r="M66" s="24">
        <f>IF(G66&lt;&gt;"",(40*G66)/MAX(G$5:G$267),"0")</f>
        <v>38</v>
      </c>
      <c r="N66" s="24">
        <f>IF(I66&lt;&gt;"",IF(I66=0,0,(10*I66)/MAX(I$5:I$267)),"0")</f>
        <v>9</v>
      </c>
      <c r="O66" s="24">
        <f>IF(L66&lt;&gt;"",50/(MAX(L$5:L$267)-SMALL(L$5:L$267,COUNTIF(L$5:L$267,"&lt;=0")+1))*(MAX(L$5:L$267)-L66),"0")</f>
        <v>34.375</v>
      </c>
      <c r="P66" s="24">
        <f>M66+N66+O66</f>
        <v>81.375</v>
      </c>
      <c r="Q66" s="17"/>
      <c r="R66" s="24"/>
      <c r="S66" s="41"/>
      <c r="T66" s="41"/>
    </row>
    <row r="67" spans="1:20" ht="31.5" x14ac:dyDescent="0.25">
      <c r="A67" s="1">
        <v>63</v>
      </c>
      <c r="B67" s="52" t="s">
        <v>824</v>
      </c>
      <c r="C67" s="118"/>
      <c r="D67" s="54" t="s">
        <v>806</v>
      </c>
      <c r="E67" s="85">
        <v>11</v>
      </c>
      <c r="F67" s="52" t="s">
        <v>807</v>
      </c>
      <c r="G67" s="85">
        <v>38</v>
      </c>
      <c r="H67" s="41"/>
      <c r="I67" s="85">
        <v>8</v>
      </c>
      <c r="J67" s="41"/>
      <c r="K67" s="85">
        <v>1.03</v>
      </c>
      <c r="L67" s="41">
        <f>IF(K67&lt;&gt;"",INT(K67)*60+(K67-INT(K67))*100,"")</f>
        <v>63</v>
      </c>
      <c r="M67" s="24">
        <f>IF(G67&lt;&gt;"",(40*G67)/MAX(G$5:G$267),"0")</f>
        <v>38</v>
      </c>
      <c r="N67" s="24">
        <f>IF(I67&lt;&gt;"",IF(I67=0,0,(10*I67)/MAX(I$5:I$267)),"0")</f>
        <v>8</v>
      </c>
      <c r="O67" s="24">
        <f>IF(L67&lt;&gt;"",50/(MAX(L$5:L$267)-SMALL(L$5:L$267,COUNTIF(L$5:L$267,"&lt;=0")+1))*(MAX(L$5:L$267)-L67),"0")</f>
        <v>35.3125</v>
      </c>
      <c r="P67" s="24">
        <f>M67+N67+O67</f>
        <v>81.3125</v>
      </c>
      <c r="Q67" s="17"/>
      <c r="R67" s="24"/>
      <c r="S67" s="41"/>
      <c r="T67" s="41"/>
    </row>
    <row r="68" spans="1:20" ht="31.5" x14ac:dyDescent="0.25">
      <c r="A68" s="158">
        <v>64</v>
      </c>
      <c r="B68" s="65" t="s">
        <v>1157</v>
      </c>
      <c r="C68" s="142"/>
      <c r="D68" s="83" t="s">
        <v>1043</v>
      </c>
      <c r="E68" s="67">
        <v>9</v>
      </c>
      <c r="F68" s="65" t="s">
        <v>1113</v>
      </c>
      <c r="G68" s="85">
        <v>27</v>
      </c>
      <c r="H68" s="41"/>
      <c r="I68" s="85">
        <v>9.8000000000000007</v>
      </c>
      <c r="J68" s="41"/>
      <c r="K68" s="85">
        <v>0.34</v>
      </c>
      <c r="L68" s="41">
        <f>IF(K68&lt;&gt;"",INT(K68)*60+(K68-INT(K68))*100,"")</f>
        <v>34</v>
      </c>
      <c r="M68" s="24">
        <f>IF(G68&lt;&gt;"",(40*G68)/MAX(G$5:G$267),"0")</f>
        <v>27</v>
      </c>
      <c r="N68" s="24">
        <f>IF(I68&lt;&gt;"",IF(I68=0,0,(10*I68)/MAX(I$5:I$267)),"0")</f>
        <v>9.8000000000000007</v>
      </c>
      <c r="O68" s="24">
        <f>IF(L68&lt;&gt;"",50/(MAX(L$5:L$267)-SMALL(L$5:L$267,COUNTIF(L$5:L$267,"&lt;=0")+1))*(MAX(L$5:L$267)-L68),"0")</f>
        <v>44.375</v>
      </c>
      <c r="P68" s="24">
        <f>M68+N68+O68</f>
        <v>81.174999999999997</v>
      </c>
      <c r="Q68" s="17"/>
      <c r="R68" s="24"/>
      <c r="S68" s="41"/>
      <c r="T68" s="41"/>
    </row>
    <row r="69" spans="1:20" ht="31.5" x14ac:dyDescent="0.25">
      <c r="A69" s="158">
        <v>65</v>
      </c>
      <c r="B69" s="50" t="s">
        <v>548</v>
      </c>
      <c r="C69" s="48"/>
      <c r="D69" s="54" t="s">
        <v>473</v>
      </c>
      <c r="E69" s="85">
        <v>9</v>
      </c>
      <c r="F69" s="52" t="s">
        <v>479</v>
      </c>
      <c r="G69" s="85">
        <v>30</v>
      </c>
      <c r="H69" s="41"/>
      <c r="I69" s="85">
        <v>9.6</v>
      </c>
      <c r="J69" s="41"/>
      <c r="K69" s="85">
        <v>0.43</v>
      </c>
      <c r="L69" s="41">
        <f>IF(K69&lt;&gt;"",INT(K69)*60+(K69-INT(K69))*100,"")</f>
        <v>43</v>
      </c>
      <c r="M69" s="24">
        <f>IF(G69&lt;&gt;"",(40*G69)/MAX(G$5:G$267),"0")</f>
        <v>30</v>
      </c>
      <c r="N69" s="24">
        <f>IF(I69&lt;&gt;"",IF(I69=0,0,(10*I69)/MAX(I$5:I$267)),"0")</f>
        <v>9.6</v>
      </c>
      <c r="O69" s="24">
        <f>IF(L69&lt;&gt;"",50/(MAX(L$5:L$267)-SMALL(L$5:L$267,COUNTIF(L$5:L$267,"&lt;=0")+1))*(MAX(L$5:L$267)-L69),"0")</f>
        <v>41.5625</v>
      </c>
      <c r="P69" s="24">
        <f>M69+N69+O69</f>
        <v>81.162499999999994</v>
      </c>
      <c r="Q69" s="17"/>
      <c r="R69" s="24"/>
      <c r="S69" s="41"/>
      <c r="T69" s="41"/>
    </row>
    <row r="70" spans="1:20" ht="47.25" x14ac:dyDescent="0.25">
      <c r="A70" s="158">
        <v>66</v>
      </c>
      <c r="B70" s="50" t="s">
        <v>323</v>
      </c>
      <c r="C70" s="176"/>
      <c r="D70" s="54" t="s">
        <v>308</v>
      </c>
      <c r="E70" s="181">
        <v>9</v>
      </c>
      <c r="F70" s="52" t="s">
        <v>327</v>
      </c>
      <c r="G70" s="85">
        <v>38</v>
      </c>
      <c r="H70" s="41"/>
      <c r="I70" s="85">
        <v>9</v>
      </c>
      <c r="J70" s="41"/>
      <c r="K70" s="169">
        <v>1.07</v>
      </c>
      <c r="L70" s="41">
        <f>IF(K70&lt;&gt;"",INT(K70)*60+(K70-INT(K70))*100,"")</f>
        <v>67</v>
      </c>
      <c r="M70" s="24">
        <f>IF(G70&lt;&gt;"",(40*G70)/MAX(G$5:G$267),"0")</f>
        <v>38</v>
      </c>
      <c r="N70" s="24">
        <f>IF(I70&lt;&gt;"",IF(I70=0,0,(10*I70)/MAX(I$5:I$267)),"0")</f>
        <v>9</v>
      </c>
      <c r="O70" s="24">
        <f>IF(L70&lt;&gt;"",50/(MAX(L$5:L$267)-SMALL(L$5:L$267,COUNTIF(L$5:L$267,"&lt;=0")+1))*(MAX(L$5:L$267)-L70),"0")</f>
        <v>34.0625</v>
      </c>
      <c r="P70" s="24">
        <f>M70+N70+O70</f>
        <v>81.0625</v>
      </c>
      <c r="Q70" s="17"/>
      <c r="R70" s="24"/>
      <c r="S70" s="41"/>
      <c r="T70" s="41"/>
    </row>
    <row r="71" spans="1:20" ht="47.25" x14ac:dyDescent="0.25">
      <c r="A71" s="1">
        <v>67</v>
      </c>
      <c r="B71" s="50" t="s">
        <v>329</v>
      </c>
      <c r="C71" s="56"/>
      <c r="D71" s="54" t="s">
        <v>308</v>
      </c>
      <c r="E71" s="107">
        <v>10</v>
      </c>
      <c r="F71" s="52" t="s">
        <v>327</v>
      </c>
      <c r="G71" s="85">
        <v>38</v>
      </c>
      <c r="H71" s="41"/>
      <c r="I71" s="85">
        <v>8</v>
      </c>
      <c r="J71" s="41"/>
      <c r="K71" s="169">
        <v>1.04</v>
      </c>
      <c r="L71" s="41">
        <f>IF(K71&lt;&gt;"",INT(K71)*60+(K71-INT(K71))*100,"")</f>
        <v>64</v>
      </c>
      <c r="M71" s="24">
        <f>IF(G71&lt;&gt;"",(40*G71)/MAX(G$5:G$267),"0")</f>
        <v>38</v>
      </c>
      <c r="N71" s="24">
        <f>IF(I71&lt;&gt;"",IF(I71=0,0,(10*I71)/MAX(I$5:I$267)),"0")</f>
        <v>8</v>
      </c>
      <c r="O71" s="24">
        <f>IF(L71&lt;&gt;"",50/(MAX(L$5:L$267)-SMALL(L$5:L$267,COUNTIF(L$5:L$267,"&lt;=0")+1))*(MAX(L$5:L$267)-L71),"0")</f>
        <v>35</v>
      </c>
      <c r="P71" s="24">
        <f>M71+N71+O71</f>
        <v>81</v>
      </c>
      <c r="Q71" s="17"/>
      <c r="R71" s="24"/>
      <c r="S71" s="41"/>
      <c r="T71" s="41"/>
    </row>
    <row r="72" spans="1:20" ht="31.5" x14ac:dyDescent="0.25">
      <c r="A72" s="1">
        <v>68</v>
      </c>
      <c r="B72" s="57" t="s">
        <v>820</v>
      </c>
      <c r="C72" s="45"/>
      <c r="D72" s="54" t="s">
        <v>806</v>
      </c>
      <c r="E72" s="85">
        <v>10</v>
      </c>
      <c r="F72" s="52" t="s">
        <v>807</v>
      </c>
      <c r="G72" s="85">
        <v>39</v>
      </c>
      <c r="H72" s="41"/>
      <c r="I72" s="85">
        <v>7</v>
      </c>
      <c r="J72" s="41"/>
      <c r="K72" s="85">
        <v>1.04</v>
      </c>
      <c r="L72" s="41">
        <f>IF(K72&lt;&gt;"",INT(K72)*60+(K72-INT(K72))*100,"")</f>
        <v>64</v>
      </c>
      <c r="M72" s="24">
        <f>IF(G72&lt;&gt;"",(40*G72)/MAX(G$5:G$267),"0")</f>
        <v>39</v>
      </c>
      <c r="N72" s="24">
        <f>IF(I72&lt;&gt;"",IF(I72=0,0,(10*I72)/MAX(I$5:I$267)),"0")</f>
        <v>7</v>
      </c>
      <c r="O72" s="24">
        <f>IF(L72&lt;&gt;"",50/(MAX(L$5:L$267)-SMALL(L$5:L$267,COUNTIF(L$5:L$267,"&lt;=0")+1))*(MAX(L$5:L$267)-L72),"0")</f>
        <v>35</v>
      </c>
      <c r="P72" s="24">
        <f>M72+N72+O72</f>
        <v>81</v>
      </c>
      <c r="Q72" s="17"/>
      <c r="R72" s="24"/>
      <c r="S72" s="41"/>
      <c r="T72" s="41"/>
    </row>
    <row r="73" spans="1:20" ht="31.5" x14ac:dyDescent="0.25">
      <c r="A73" s="158">
        <v>69</v>
      </c>
      <c r="B73" s="52" t="s">
        <v>1270</v>
      </c>
      <c r="C73" s="71"/>
      <c r="D73" s="52" t="s">
        <v>1217</v>
      </c>
      <c r="E73" s="85">
        <v>9</v>
      </c>
      <c r="F73" s="52" t="s">
        <v>1220</v>
      </c>
      <c r="G73" s="46">
        <v>33.5</v>
      </c>
      <c r="H73" s="41"/>
      <c r="I73" s="46">
        <v>10</v>
      </c>
      <c r="J73" s="41"/>
      <c r="K73" s="46">
        <v>0.56000000000000005</v>
      </c>
      <c r="L73" s="41">
        <f>IF(K73&lt;&gt;"",INT(K73)*60+(K73-INT(K73))*100,"")</f>
        <v>56.000000000000007</v>
      </c>
      <c r="M73" s="24">
        <f>IF(G73&lt;&gt;"",(40*G73)/MAX(G$5:G$267),"0")</f>
        <v>33.5</v>
      </c>
      <c r="N73" s="24">
        <f>IF(I73&lt;&gt;"",IF(I73=0,0,(10*I73)/MAX(I$5:I$267)),"0")</f>
        <v>10</v>
      </c>
      <c r="O73" s="24">
        <f>IF(L73&lt;&gt;"",50/(MAX(L$5:L$267)-SMALL(L$5:L$267,COUNTIF(L$5:L$267,"&lt;=0")+1))*(MAX(L$5:L$267)-L73),"0")</f>
        <v>37.5</v>
      </c>
      <c r="P73" s="24">
        <f>M73+N73+O73</f>
        <v>81</v>
      </c>
      <c r="Q73" s="17"/>
      <c r="R73" s="24"/>
      <c r="S73" s="41"/>
      <c r="T73" s="41"/>
    </row>
    <row r="74" spans="1:20" ht="31.5" x14ac:dyDescent="0.25">
      <c r="A74" s="158">
        <v>70</v>
      </c>
      <c r="B74" s="57" t="s">
        <v>1040</v>
      </c>
      <c r="C74" s="45"/>
      <c r="D74" s="52" t="s">
        <v>1022</v>
      </c>
      <c r="E74" s="85">
        <v>11</v>
      </c>
      <c r="F74" s="52" t="s">
        <v>1023</v>
      </c>
      <c r="G74" s="85">
        <v>32</v>
      </c>
      <c r="H74" s="41"/>
      <c r="I74" s="85">
        <v>8</v>
      </c>
      <c r="J74" s="41"/>
      <c r="K74" s="85">
        <v>0.45</v>
      </c>
      <c r="L74" s="41">
        <f>IF(K74&lt;&gt;"",INT(K74)*60+(K74-INT(K74))*100,"")</f>
        <v>45</v>
      </c>
      <c r="M74" s="24">
        <f>IF(G74&lt;&gt;"",(40*G74)/MAX(G$5:G$267),"0")</f>
        <v>32</v>
      </c>
      <c r="N74" s="24">
        <f>IF(I74&lt;&gt;"",IF(I74=0,0,(10*I74)/MAX(I$5:I$267)),"0")</f>
        <v>8</v>
      </c>
      <c r="O74" s="24">
        <f>IF(L74&lt;&gt;"",50/(MAX(L$5:L$267)-SMALL(L$5:L$267,COUNTIF(L$5:L$267,"&lt;=0")+1))*(MAX(L$5:L$267)-L74),"0")</f>
        <v>40.9375</v>
      </c>
      <c r="P74" s="24">
        <f>M74+N74+O74</f>
        <v>80.9375</v>
      </c>
      <c r="Q74" s="17"/>
      <c r="R74" s="24"/>
      <c r="S74" s="41"/>
      <c r="T74" s="41"/>
    </row>
    <row r="75" spans="1:20" ht="31.5" x14ac:dyDescent="0.25">
      <c r="A75" s="158">
        <v>71</v>
      </c>
      <c r="B75" s="57" t="s">
        <v>1041</v>
      </c>
      <c r="C75" s="45"/>
      <c r="D75" s="52" t="s">
        <v>1022</v>
      </c>
      <c r="E75" s="85">
        <v>11</v>
      </c>
      <c r="F75" s="52" t="s">
        <v>1023</v>
      </c>
      <c r="G75" s="85">
        <v>32</v>
      </c>
      <c r="H75" s="41"/>
      <c r="I75" s="85">
        <v>8</v>
      </c>
      <c r="J75" s="41"/>
      <c r="K75" s="85">
        <v>0.45</v>
      </c>
      <c r="L75" s="41">
        <f>IF(K75&lt;&gt;"",INT(K75)*60+(K75-INT(K75))*100,"")</f>
        <v>45</v>
      </c>
      <c r="M75" s="24">
        <f>IF(G75&lt;&gt;"",(40*G75)/MAX(G$5:G$267),"0")</f>
        <v>32</v>
      </c>
      <c r="N75" s="24">
        <f>IF(I75&lt;&gt;"",IF(I75=0,0,(10*I75)/MAX(I$5:I$267)),"0")</f>
        <v>8</v>
      </c>
      <c r="O75" s="24">
        <f>IF(L75&lt;&gt;"",50/(MAX(L$5:L$267)-SMALL(L$5:L$267,COUNTIF(L$5:L$267,"&lt;=0")+1))*(MAX(L$5:L$267)-L75),"0")</f>
        <v>40.9375</v>
      </c>
      <c r="P75" s="24">
        <f>M75+N75+O75</f>
        <v>80.9375</v>
      </c>
      <c r="Q75" s="17"/>
      <c r="R75" s="24"/>
      <c r="S75" s="41"/>
      <c r="T75" s="41"/>
    </row>
    <row r="76" spans="1:20" ht="31.5" x14ac:dyDescent="0.25">
      <c r="A76" s="1">
        <v>72</v>
      </c>
      <c r="B76" s="57" t="s">
        <v>816</v>
      </c>
      <c r="C76" s="45"/>
      <c r="D76" s="52" t="s">
        <v>806</v>
      </c>
      <c r="E76" s="85">
        <v>9</v>
      </c>
      <c r="F76" s="52" t="s">
        <v>807</v>
      </c>
      <c r="G76" s="85">
        <v>39</v>
      </c>
      <c r="H76" s="41"/>
      <c r="I76" s="85">
        <v>7</v>
      </c>
      <c r="J76" s="41"/>
      <c r="K76" s="85">
        <v>1.05</v>
      </c>
      <c r="L76" s="41">
        <f>IF(K76&lt;&gt;"",INT(K76)*60+(K76-INT(K76))*100,"")</f>
        <v>65</v>
      </c>
      <c r="M76" s="24">
        <f>IF(G76&lt;&gt;"",(40*G76)/MAX(G$5:G$267),"0")</f>
        <v>39</v>
      </c>
      <c r="N76" s="24">
        <f>IF(I76&lt;&gt;"",IF(I76=0,0,(10*I76)/MAX(I$5:I$267)),"0")</f>
        <v>7</v>
      </c>
      <c r="O76" s="24">
        <f>IF(L76&lt;&gt;"",50/(MAX(L$5:L$267)-SMALL(L$5:L$267,COUNTIF(L$5:L$267,"&lt;=0")+1))*(MAX(L$5:L$267)-L76),"0")</f>
        <v>34.6875</v>
      </c>
      <c r="P76" s="24">
        <f>M76+N76+O76</f>
        <v>80.6875</v>
      </c>
      <c r="Q76" s="17"/>
      <c r="R76" s="24"/>
      <c r="S76" s="41"/>
      <c r="T76" s="41"/>
    </row>
    <row r="77" spans="1:20" ht="31.5" x14ac:dyDescent="0.25">
      <c r="A77" s="1">
        <v>73</v>
      </c>
      <c r="B77" s="52" t="s">
        <v>552</v>
      </c>
      <c r="C77" s="45"/>
      <c r="D77" s="52" t="s">
        <v>473</v>
      </c>
      <c r="E77" s="85">
        <v>10</v>
      </c>
      <c r="F77" s="52" t="s">
        <v>477</v>
      </c>
      <c r="G77" s="85">
        <v>35</v>
      </c>
      <c r="H77" s="41"/>
      <c r="I77" s="85">
        <v>9.6999999999999993</v>
      </c>
      <c r="J77" s="41"/>
      <c r="K77" s="85">
        <v>1.01</v>
      </c>
      <c r="L77" s="41">
        <f>IF(K77&lt;&gt;"",INT(K77)*60+(K77-INT(K77))*100,"")</f>
        <v>61</v>
      </c>
      <c r="M77" s="24">
        <f>IF(G77&lt;&gt;"",(40*G77)/MAX(G$5:G$267),"0")</f>
        <v>35</v>
      </c>
      <c r="N77" s="24">
        <f>IF(I77&lt;&gt;"",IF(I77=0,0,(10*I77)/MAX(I$5:I$267)),"0")</f>
        <v>9.6999999999999993</v>
      </c>
      <c r="O77" s="24">
        <f>IF(L77&lt;&gt;"",50/(MAX(L$5:L$267)-SMALL(L$5:L$267,COUNTIF(L$5:L$267,"&lt;=0")+1))*(MAX(L$5:L$267)-L77),"0")</f>
        <v>35.9375</v>
      </c>
      <c r="P77" s="24">
        <f>M77+N77+O77</f>
        <v>80.637500000000003</v>
      </c>
      <c r="Q77" s="17"/>
      <c r="R77" s="24"/>
      <c r="S77" s="41"/>
      <c r="T77" s="41"/>
    </row>
    <row r="78" spans="1:20" ht="31.5" x14ac:dyDescent="0.25">
      <c r="A78" s="158">
        <v>74</v>
      </c>
      <c r="B78" s="50" t="s">
        <v>818</v>
      </c>
      <c r="C78" s="48"/>
      <c r="D78" s="50" t="s">
        <v>806</v>
      </c>
      <c r="E78" s="85">
        <v>9</v>
      </c>
      <c r="F78" s="50" t="s">
        <v>807</v>
      </c>
      <c r="G78" s="85">
        <v>38</v>
      </c>
      <c r="H78" s="41"/>
      <c r="I78" s="85">
        <v>7</v>
      </c>
      <c r="J78" s="41"/>
      <c r="K78" s="85">
        <v>1.02</v>
      </c>
      <c r="L78" s="41">
        <f>IF(K78&lt;&gt;"",INT(K78)*60+(K78-INT(K78))*100,"")</f>
        <v>62</v>
      </c>
      <c r="M78" s="24">
        <f>IF(G78&lt;&gt;"",(40*G78)/MAX(G$5:G$267),"0")</f>
        <v>38</v>
      </c>
      <c r="N78" s="24">
        <f>IF(I78&lt;&gt;"",IF(I78=0,0,(10*I78)/MAX(I$5:I$267)),"0")</f>
        <v>7</v>
      </c>
      <c r="O78" s="24">
        <f>IF(L78&lt;&gt;"",50/(MAX(L$5:L$267)-SMALL(L$5:L$267,COUNTIF(L$5:L$267,"&lt;=0")+1))*(MAX(L$5:L$267)-L78),"0")</f>
        <v>35.625</v>
      </c>
      <c r="P78" s="24">
        <f>M78+N78+O78</f>
        <v>80.625</v>
      </c>
      <c r="Q78" s="17"/>
      <c r="R78" s="24"/>
      <c r="S78" s="41"/>
      <c r="T78" s="41"/>
    </row>
    <row r="79" spans="1:20" ht="31.5" x14ac:dyDescent="0.25">
      <c r="A79" s="158">
        <v>75</v>
      </c>
      <c r="B79" s="57" t="s">
        <v>984</v>
      </c>
      <c r="C79" s="92"/>
      <c r="D79" s="52" t="s">
        <v>912</v>
      </c>
      <c r="E79" s="85">
        <v>11</v>
      </c>
      <c r="F79" s="52" t="s">
        <v>913</v>
      </c>
      <c r="G79" s="85">
        <v>25</v>
      </c>
      <c r="H79" s="41"/>
      <c r="I79" s="85">
        <v>9.5</v>
      </c>
      <c r="J79" s="41"/>
      <c r="K79" s="67">
        <v>0.28999999999999998</v>
      </c>
      <c r="L79" s="41">
        <f>IF(K79&lt;&gt;"",INT(K79)*60+(K79-INT(K79))*100,"")</f>
        <v>28.999999999999996</v>
      </c>
      <c r="M79" s="24">
        <f>IF(G79&lt;&gt;"",(40*G79)/MAX(G$5:G$267),"0")</f>
        <v>25</v>
      </c>
      <c r="N79" s="24">
        <f>IF(I79&lt;&gt;"",IF(I79=0,0,(10*I79)/MAX(I$5:I$267)),"0")</f>
        <v>9.5</v>
      </c>
      <c r="O79" s="24">
        <f>IF(L79&lt;&gt;"",50/(MAX(L$5:L$267)-SMALL(L$5:L$267,COUNTIF(L$5:L$267,"&lt;=0")+1))*(MAX(L$5:L$267)-L79),"0")</f>
        <v>45.9375</v>
      </c>
      <c r="P79" s="24">
        <f>M79+N79+O79</f>
        <v>80.4375</v>
      </c>
      <c r="Q79" s="17"/>
      <c r="R79" s="24"/>
      <c r="S79" s="41"/>
      <c r="T79" s="41"/>
    </row>
    <row r="80" spans="1:20" ht="31.5" x14ac:dyDescent="0.25">
      <c r="A80" s="1">
        <v>76</v>
      </c>
      <c r="B80" s="57" t="s">
        <v>815</v>
      </c>
      <c r="C80" s="45"/>
      <c r="D80" s="52" t="s">
        <v>806</v>
      </c>
      <c r="E80" s="85">
        <v>9</v>
      </c>
      <c r="F80" s="52" t="s">
        <v>807</v>
      </c>
      <c r="G80" s="85">
        <v>38</v>
      </c>
      <c r="H80" s="41"/>
      <c r="I80" s="85">
        <v>8</v>
      </c>
      <c r="J80" s="41"/>
      <c r="K80" s="85">
        <v>1.06</v>
      </c>
      <c r="L80" s="41">
        <f>IF(K80&lt;&gt;"",INT(K80)*60+(K80-INT(K80))*100,"")</f>
        <v>66</v>
      </c>
      <c r="M80" s="24">
        <f>IF(G80&lt;&gt;"",(40*G80)/MAX(G$5:G$267),"0")</f>
        <v>38</v>
      </c>
      <c r="N80" s="24">
        <f>IF(I80&lt;&gt;"",IF(I80=0,0,(10*I80)/MAX(I$5:I$267)),"0")</f>
        <v>8</v>
      </c>
      <c r="O80" s="24">
        <f>IF(L80&lt;&gt;"",50/(MAX(L$5:L$267)-SMALL(L$5:L$267,COUNTIF(L$5:L$267,"&lt;=0")+1))*(MAX(L$5:L$267)-L80),"0")</f>
        <v>34.375</v>
      </c>
      <c r="P80" s="24">
        <f>M80+N80+O80</f>
        <v>80.375</v>
      </c>
      <c r="Q80" s="17"/>
      <c r="R80" s="24"/>
      <c r="S80" s="41"/>
      <c r="T80" s="41"/>
    </row>
    <row r="81" spans="1:20" ht="31.5" x14ac:dyDescent="0.25">
      <c r="A81" s="1">
        <v>77</v>
      </c>
      <c r="B81" s="57" t="s">
        <v>741</v>
      </c>
      <c r="C81" s="45"/>
      <c r="D81" s="52" t="s">
        <v>671</v>
      </c>
      <c r="E81" s="85">
        <v>9</v>
      </c>
      <c r="F81" s="52" t="s">
        <v>679</v>
      </c>
      <c r="G81" s="85">
        <v>32.5</v>
      </c>
      <c r="H81" s="41"/>
      <c r="I81" s="85">
        <v>10</v>
      </c>
      <c r="J81" s="41"/>
      <c r="K81" s="85">
        <v>0.55000000000000004</v>
      </c>
      <c r="L81" s="41">
        <f>IF(K81&lt;&gt;"",INT(K81)*60+(K81-INT(K81))*100,"")</f>
        <v>55.000000000000007</v>
      </c>
      <c r="M81" s="24">
        <f>IF(G81&lt;&gt;"",(40*G81)/MAX(G$5:G$267),"0")</f>
        <v>32.5</v>
      </c>
      <c r="N81" s="24">
        <f>IF(I81&lt;&gt;"",IF(I81=0,0,(10*I81)/MAX(I$5:I$267)),"0")</f>
        <v>10</v>
      </c>
      <c r="O81" s="24">
        <f>IF(L81&lt;&gt;"",50/(MAX(L$5:L$267)-SMALL(L$5:L$267,COUNTIF(L$5:L$267,"&lt;=0")+1))*(MAX(L$5:L$267)-L81),"0")</f>
        <v>37.8125</v>
      </c>
      <c r="P81" s="24">
        <f>M81+N81+O81</f>
        <v>80.3125</v>
      </c>
      <c r="Q81" s="17"/>
      <c r="R81" s="24"/>
      <c r="S81" s="41"/>
      <c r="T81" s="41"/>
    </row>
    <row r="82" spans="1:20" ht="31.5" x14ac:dyDescent="0.25">
      <c r="A82" s="158">
        <v>78</v>
      </c>
      <c r="B82" s="57" t="s">
        <v>1374</v>
      </c>
      <c r="C82" s="45"/>
      <c r="D82" s="52" t="s">
        <v>1321</v>
      </c>
      <c r="E82" s="85">
        <v>9</v>
      </c>
      <c r="F82" s="52" t="s">
        <v>1322</v>
      </c>
      <c r="G82" s="85">
        <v>35</v>
      </c>
      <c r="H82" s="41"/>
      <c r="I82" s="85">
        <v>9.5</v>
      </c>
      <c r="J82" s="41"/>
      <c r="K82" s="85">
        <v>1.02</v>
      </c>
      <c r="L82" s="41">
        <f>IF(K82&lt;&gt;"",INT(K82)*60+(K82-INT(K82))*100,"")</f>
        <v>62</v>
      </c>
      <c r="M82" s="24">
        <f>IF(G82&lt;&gt;"",(40*G82)/MAX(G$5:G$267),"0")</f>
        <v>35</v>
      </c>
      <c r="N82" s="24">
        <f>IF(I82&lt;&gt;"",IF(I82=0,0,(10*I82)/MAX(I$5:I$267)),"0")</f>
        <v>9.5</v>
      </c>
      <c r="O82" s="24">
        <f>IF(L82&lt;&gt;"",50/(MAX(L$5:L$267)-SMALL(L$5:L$267,COUNTIF(L$5:L$267,"&lt;=0")+1))*(MAX(L$5:L$267)-L82),"0")</f>
        <v>35.625</v>
      </c>
      <c r="P82" s="24">
        <f>M82+N82+O82</f>
        <v>80.125</v>
      </c>
      <c r="Q82" s="17"/>
      <c r="R82" s="24"/>
      <c r="S82" s="41"/>
      <c r="T82" s="41"/>
    </row>
    <row r="83" spans="1:20" ht="31.5" x14ac:dyDescent="0.25">
      <c r="A83" s="1">
        <v>79</v>
      </c>
      <c r="B83" s="57" t="s">
        <v>849</v>
      </c>
      <c r="C83" s="45"/>
      <c r="D83" s="54" t="s">
        <v>826</v>
      </c>
      <c r="E83" s="85">
        <v>9</v>
      </c>
      <c r="F83" s="52" t="s">
        <v>841</v>
      </c>
      <c r="G83" s="85">
        <v>29.5</v>
      </c>
      <c r="H83" s="41"/>
      <c r="I83" s="85">
        <v>6.5</v>
      </c>
      <c r="J83" s="41"/>
      <c r="K83" s="85">
        <v>0.35</v>
      </c>
      <c r="L83" s="41">
        <f>IF(K83&lt;&gt;"",INT(K83)*60+(K83-INT(K83))*100,"")</f>
        <v>35</v>
      </c>
      <c r="M83" s="24">
        <f>IF(G83&lt;&gt;"",(40*G83)/MAX(G$5:G$267),"0")</f>
        <v>29.5</v>
      </c>
      <c r="N83" s="24">
        <f>IF(I83&lt;&gt;"",IF(I83=0,0,(10*I83)/MAX(I$5:I$267)),"0")</f>
        <v>6.5</v>
      </c>
      <c r="O83" s="24">
        <f>IF(L83&lt;&gt;"",50/(MAX(L$5:L$267)-SMALL(L$5:L$267,COUNTIF(L$5:L$267,"&lt;=0")+1))*(MAX(L$5:L$267)-L83),"0")</f>
        <v>44.0625</v>
      </c>
      <c r="P83" s="24">
        <f>M83+N83+O83</f>
        <v>80.0625</v>
      </c>
      <c r="Q83" s="17"/>
      <c r="R83" s="24"/>
      <c r="S83" s="41"/>
      <c r="T83" s="41"/>
    </row>
    <row r="84" spans="1:20" ht="47.25" x14ac:dyDescent="0.25">
      <c r="A84" s="158">
        <v>80</v>
      </c>
      <c r="B84" s="50" t="s">
        <v>321</v>
      </c>
      <c r="C84" s="16"/>
      <c r="D84" s="54" t="s">
        <v>308</v>
      </c>
      <c r="E84" s="170">
        <v>9</v>
      </c>
      <c r="F84" s="52" t="s">
        <v>327</v>
      </c>
      <c r="G84" s="85">
        <v>37</v>
      </c>
      <c r="H84" s="41"/>
      <c r="I84" s="100">
        <v>8</v>
      </c>
      <c r="J84" s="41"/>
      <c r="K84" s="182">
        <v>1.05</v>
      </c>
      <c r="L84" s="41">
        <f>IF(K84&lt;&gt;"",INT(K84)*60+(K84-INT(K84))*100,"")</f>
        <v>65</v>
      </c>
      <c r="M84" s="24">
        <f>IF(G84&lt;&gt;"",(40*G84)/MAX(G$5:G$267),"0")</f>
        <v>37</v>
      </c>
      <c r="N84" s="24">
        <f>IF(I84&lt;&gt;"",IF(I84=0,0,(10*I84)/MAX(I$5:I$267)),"0")</f>
        <v>8</v>
      </c>
      <c r="O84" s="24">
        <f>IF(L84&lt;&gt;"",50/(MAX(L$5:L$267)-SMALL(L$5:L$267,COUNTIF(L$5:L$267,"&lt;=0")+1))*(MAX(L$5:L$267)-L84),"0")</f>
        <v>34.6875</v>
      </c>
      <c r="P84" s="24">
        <f>M84+N84+O84</f>
        <v>79.6875</v>
      </c>
      <c r="Q84" s="17"/>
      <c r="R84" s="24"/>
      <c r="S84" s="41"/>
      <c r="T84" s="41"/>
    </row>
    <row r="85" spans="1:20" ht="31.5" x14ac:dyDescent="0.25">
      <c r="A85" s="158">
        <v>81</v>
      </c>
      <c r="B85" s="50" t="s">
        <v>336</v>
      </c>
      <c r="C85" s="107"/>
      <c r="D85" s="54" t="s">
        <v>308</v>
      </c>
      <c r="E85" s="107">
        <v>11</v>
      </c>
      <c r="F85" s="172" t="s">
        <v>306</v>
      </c>
      <c r="G85" s="85">
        <v>38</v>
      </c>
      <c r="H85" s="41"/>
      <c r="I85" s="85">
        <v>7</v>
      </c>
      <c r="J85" s="41"/>
      <c r="K85" s="169">
        <v>1.05</v>
      </c>
      <c r="L85" s="41">
        <f>IF(K85&lt;&gt;"",INT(K85)*60+(K85-INT(K85))*100,"")</f>
        <v>65</v>
      </c>
      <c r="M85" s="24">
        <f>IF(G85&lt;&gt;"",(40*G85)/MAX(G$5:G$267),"0")</f>
        <v>38</v>
      </c>
      <c r="N85" s="24">
        <f>IF(I85&lt;&gt;"",IF(I85=0,0,(10*I85)/MAX(I$5:I$267)),"0")</f>
        <v>7</v>
      </c>
      <c r="O85" s="24">
        <f>IF(L85&lt;&gt;"",50/(MAX(L$5:L$267)-SMALL(L$5:L$267,COUNTIF(L$5:L$267,"&lt;=0")+1))*(MAX(L$5:L$267)-L85),"0")</f>
        <v>34.6875</v>
      </c>
      <c r="P85" s="24">
        <f>M85+N85+O85</f>
        <v>79.6875</v>
      </c>
      <c r="Q85" s="17"/>
      <c r="R85" s="24"/>
      <c r="S85" s="41"/>
      <c r="T85" s="41"/>
    </row>
    <row r="86" spans="1:20" ht="31.5" x14ac:dyDescent="0.25">
      <c r="A86" s="1">
        <v>82</v>
      </c>
      <c r="B86" s="50" t="s">
        <v>819</v>
      </c>
      <c r="C86" s="48"/>
      <c r="D86" s="145" t="s">
        <v>806</v>
      </c>
      <c r="E86" s="85">
        <v>9</v>
      </c>
      <c r="F86" s="50" t="s">
        <v>807</v>
      </c>
      <c r="G86" s="85">
        <v>38</v>
      </c>
      <c r="H86" s="41"/>
      <c r="I86" s="85">
        <v>7</v>
      </c>
      <c r="J86" s="41"/>
      <c r="K86" s="85">
        <v>1.05</v>
      </c>
      <c r="L86" s="41">
        <f>IF(K86&lt;&gt;"",INT(K86)*60+(K86-INT(K86))*100,"")</f>
        <v>65</v>
      </c>
      <c r="M86" s="24">
        <f>IF(G86&lt;&gt;"",(40*G86)/MAX(G$5:G$267),"0")</f>
        <v>38</v>
      </c>
      <c r="N86" s="24">
        <f>IF(I86&lt;&gt;"",IF(I86=0,0,(10*I86)/MAX(I$5:I$267)),"0")</f>
        <v>7</v>
      </c>
      <c r="O86" s="24">
        <f>IF(L86&lt;&gt;"",50/(MAX(L$5:L$267)-SMALL(L$5:L$267,COUNTIF(L$5:L$267,"&lt;=0")+1))*(MAX(L$5:L$267)-L86),"0")</f>
        <v>34.6875</v>
      </c>
      <c r="P86" s="24">
        <f>M86+N86+O86</f>
        <v>79.6875</v>
      </c>
      <c r="Q86" s="17"/>
      <c r="R86" s="24"/>
      <c r="S86" s="41"/>
      <c r="T86" s="41"/>
    </row>
    <row r="87" spans="1:20" ht="31.5" x14ac:dyDescent="0.25">
      <c r="A87" s="1">
        <v>83</v>
      </c>
      <c r="B87" s="57" t="s">
        <v>823</v>
      </c>
      <c r="C87" s="45"/>
      <c r="D87" s="54" t="s">
        <v>806</v>
      </c>
      <c r="E87" s="85">
        <v>11</v>
      </c>
      <c r="F87" s="52" t="s">
        <v>807</v>
      </c>
      <c r="G87" s="85">
        <v>37</v>
      </c>
      <c r="H87" s="41"/>
      <c r="I87" s="100">
        <v>8</v>
      </c>
      <c r="J87" s="41"/>
      <c r="K87" s="100">
        <v>1.05</v>
      </c>
      <c r="L87" s="41">
        <f>IF(K87&lt;&gt;"",INT(K87)*60+(K87-INT(K87))*100,"")</f>
        <v>65</v>
      </c>
      <c r="M87" s="24">
        <f>IF(G87&lt;&gt;"",(40*G87)/MAX(G$5:G$267),"0")</f>
        <v>37</v>
      </c>
      <c r="N87" s="24">
        <f>IF(I87&lt;&gt;"",IF(I87=0,0,(10*I87)/MAX(I$5:I$267)),"0")</f>
        <v>8</v>
      </c>
      <c r="O87" s="24">
        <f>IF(L87&lt;&gt;"",50/(MAX(L$5:L$267)-SMALL(L$5:L$267,COUNTIF(L$5:L$267,"&lt;=0")+1))*(MAX(L$5:L$267)-L87),"0")</f>
        <v>34.6875</v>
      </c>
      <c r="P87" s="24">
        <f>M87+N87+O87</f>
        <v>79.6875</v>
      </c>
      <c r="Q87" s="17"/>
      <c r="R87" s="24"/>
      <c r="S87" s="41"/>
      <c r="T87" s="41"/>
    </row>
    <row r="88" spans="1:20" ht="31.5" x14ac:dyDescent="0.25">
      <c r="A88" s="158">
        <v>84</v>
      </c>
      <c r="B88" s="57" t="s">
        <v>978</v>
      </c>
      <c r="C88" s="45"/>
      <c r="D88" s="54" t="s">
        <v>912</v>
      </c>
      <c r="E88" s="85">
        <v>11</v>
      </c>
      <c r="F88" s="52" t="s">
        <v>913</v>
      </c>
      <c r="G88" s="85">
        <v>25</v>
      </c>
      <c r="H88" s="41"/>
      <c r="I88" s="85">
        <v>9.5</v>
      </c>
      <c r="J88" s="41"/>
      <c r="K88" s="85">
        <v>0.32</v>
      </c>
      <c r="L88" s="41">
        <f>IF(K88&lt;&gt;"",INT(K88)*60+(K88-INT(K88))*100,"")</f>
        <v>32</v>
      </c>
      <c r="M88" s="24">
        <f>IF(G88&lt;&gt;"",(40*G88)/MAX(G$5:G$267),"0")</f>
        <v>25</v>
      </c>
      <c r="N88" s="24">
        <f>IF(I88&lt;&gt;"",IF(I88=0,0,(10*I88)/MAX(I$5:I$267)),"0")</f>
        <v>9.5</v>
      </c>
      <c r="O88" s="24">
        <f>IF(L88&lt;&gt;"",50/(MAX(L$5:L$267)-SMALL(L$5:L$267,COUNTIF(L$5:L$267,"&lt;=0")+1))*(MAX(L$5:L$267)-L88),"0")</f>
        <v>45</v>
      </c>
      <c r="P88" s="24">
        <f>M88+N88+O88</f>
        <v>79.5</v>
      </c>
      <c r="Q88" s="17"/>
      <c r="R88" s="24"/>
      <c r="S88" s="41"/>
      <c r="T88" s="41"/>
    </row>
    <row r="89" spans="1:20" ht="31.5" x14ac:dyDescent="0.25">
      <c r="A89" s="158">
        <v>85</v>
      </c>
      <c r="B89" s="52" t="s">
        <v>1285</v>
      </c>
      <c r="C89" s="52"/>
      <c r="D89" s="54" t="s">
        <v>1217</v>
      </c>
      <c r="E89" s="85">
        <v>11</v>
      </c>
      <c r="F89" s="52" t="s">
        <v>1218</v>
      </c>
      <c r="G89" s="46">
        <v>33</v>
      </c>
      <c r="H89" s="41"/>
      <c r="I89" s="46">
        <v>9</v>
      </c>
      <c r="J89" s="41"/>
      <c r="K89" s="46">
        <v>0.56000000000000005</v>
      </c>
      <c r="L89" s="41">
        <f>IF(K89&lt;&gt;"",INT(K89)*60+(K89-INT(K89))*100,"")</f>
        <v>56.000000000000007</v>
      </c>
      <c r="M89" s="24">
        <f>IF(G89&lt;&gt;"",(40*G89)/MAX(G$5:G$267),"0")</f>
        <v>33</v>
      </c>
      <c r="N89" s="24">
        <f>IF(I89&lt;&gt;"",IF(I89=0,0,(10*I89)/MAX(I$5:I$267)),"0")</f>
        <v>9</v>
      </c>
      <c r="O89" s="24">
        <f>IF(L89&lt;&gt;"",50/(MAX(L$5:L$267)-SMALL(L$5:L$267,COUNTIF(L$5:L$267,"&lt;=0")+1))*(MAX(L$5:L$267)-L89),"0")</f>
        <v>37.5</v>
      </c>
      <c r="P89" s="24">
        <f>M89+N89+O89</f>
        <v>79.5</v>
      </c>
      <c r="Q89" s="17"/>
      <c r="R89" s="24"/>
      <c r="S89" s="41"/>
      <c r="T89" s="39"/>
    </row>
    <row r="90" spans="1:20" ht="47.25" x14ac:dyDescent="0.25">
      <c r="A90" s="158">
        <v>86</v>
      </c>
      <c r="B90" s="82" t="s">
        <v>322</v>
      </c>
      <c r="C90" s="56"/>
      <c r="D90" s="54" t="s">
        <v>308</v>
      </c>
      <c r="E90" s="170">
        <v>9</v>
      </c>
      <c r="F90" s="52" t="s">
        <v>327</v>
      </c>
      <c r="G90" s="85">
        <v>37</v>
      </c>
      <c r="H90" s="41"/>
      <c r="I90" s="100">
        <v>8</v>
      </c>
      <c r="J90" s="41"/>
      <c r="K90" s="182">
        <v>1.06</v>
      </c>
      <c r="L90" s="41">
        <f>IF(K90&lt;&gt;"",INT(K90)*60+(K90-INT(K90))*100,"")</f>
        <v>66</v>
      </c>
      <c r="M90" s="24">
        <f>IF(G90&lt;&gt;"",(40*G90)/MAX(G$5:G$267),"0")</f>
        <v>37</v>
      </c>
      <c r="N90" s="24">
        <f>IF(I90&lt;&gt;"",IF(I90=0,0,(10*I90)/MAX(I$5:I$267)),"0")</f>
        <v>8</v>
      </c>
      <c r="O90" s="24">
        <f>IF(L90&lt;&gt;"",50/(MAX(L$5:L$267)-SMALL(L$5:L$267,COUNTIF(L$5:L$267,"&lt;=0")+1))*(MAX(L$5:L$267)-L90),"0")</f>
        <v>34.375</v>
      </c>
      <c r="P90" s="24">
        <f>M90+N90+O90</f>
        <v>79.375</v>
      </c>
      <c r="Q90" s="17"/>
      <c r="R90" s="24"/>
      <c r="S90" s="41"/>
      <c r="T90" s="39"/>
    </row>
    <row r="91" spans="1:20" ht="31.5" x14ac:dyDescent="0.25">
      <c r="A91" s="1">
        <v>87</v>
      </c>
      <c r="B91" s="57" t="s">
        <v>822</v>
      </c>
      <c r="C91" s="45"/>
      <c r="D91" s="54" t="s">
        <v>806</v>
      </c>
      <c r="E91" s="85">
        <v>11</v>
      </c>
      <c r="F91" s="52" t="s">
        <v>807</v>
      </c>
      <c r="G91" s="85">
        <v>37</v>
      </c>
      <c r="H91" s="41"/>
      <c r="I91" s="85">
        <v>7</v>
      </c>
      <c r="J91" s="41"/>
      <c r="K91" s="85">
        <v>1.03</v>
      </c>
      <c r="L91" s="41">
        <f>IF(K91&lt;&gt;"",INT(K91)*60+(K91-INT(K91))*100,"")</f>
        <v>63</v>
      </c>
      <c r="M91" s="24">
        <f>IF(G91&lt;&gt;"",(40*G91)/MAX(G$5:G$267),"0")</f>
        <v>37</v>
      </c>
      <c r="N91" s="24">
        <f>IF(I91&lt;&gt;"",IF(I91=0,0,(10*I91)/MAX(I$5:I$267)),"0")</f>
        <v>7</v>
      </c>
      <c r="O91" s="24">
        <f>IF(L91&lt;&gt;"",50/(MAX(L$5:L$267)-SMALL(L$5:L$267,COUNTIF(L$5:L$267,"&lt;=0")+1))*(MAX(L$5:L$267)-L91),"0")</f>
        <v>35.3125</v>
      </c>
      <c r="P91" s="24">
        <f>M91+N91+O91</f>
        <v>79.3125</v>
      </c>
      <c r="Q91" s="17"/>
      <c r="R91" s="24"/>
      <c r="S91" s="41"/>
      <c r="T91" s="39"/>
    </row>
    <row r="92" spans="1:20" ht="31.5" x14ac:dyDescent="0.25">
      <c r="A92" s="158">
        <v>88</v>
      </c>
      <c r="B92" s="52" t="s">
        <v>1272</v>
      </c>
      <c r="C92" s="52"/>
      <c r="D92" s="52" t="s">
        <v>1217</v>
      </c>
      <c r="E92" s="85">
        <v>9</v>
      </c>
      <c r="F92" s="52" t="s">
        <v>1220</v>
      </c>
      <c r="G92" s="46">
        <v>34</v>
      </c>
      <c r="H92" s="41"/>
      <c r="I92" s="46">
        <v>10</v>
      </c>
      <c r="J92" s="41"/>
      <c r="K92" s="46">
        <v>1.03</v>
      </c>
      <c r="L92" s="41">
        <f>IF(K92&lt;&gt;"",INT(K92)*60+(K92-INT(K92))*100,"")</f>
        <v>63</v>
      </c>
      <c r="M92" s="24">
        <f>IF(G92&lt;&gt;"",(40*G92)/MAX(G$5:G$267),"0")</f>
        <v>34</v>
      </c>
      <c r="N92" s="24">
        <f>IF(I92&lt;&gt;"",IF(I92=0,0,(10*I92)/MAX(I$5:I$267)),"0")</f>
        <v>10</v>
      </c>
      <c r="O92" s="24">
        <f>IF(L92&lt;&gt;"",50/(MAX(L$5:L$267)-SMALL(L$5:L$267,COUNTIF(L$5:L$267,"&lt;=0")+1))*(MAX(L$5:L$267)-L92),"0")</f>
        <v>35.3125</v>
      </c>
      <c r="P92" s="24">
        <f>M92+N92+O92</f>
        <v>79.3125</v>
      </c>
      <c r="Q92" s="17"/>
      <c r="R92" s="24"/>
      <c r="S92" s="41"/>
      <c r="T92" s="39"/>
    </row>
    <row r="93" spans="1:20" ht="31.5" x14ac:dyDescent="0.25">
      <c r="A93" s="1">
        <v>89</v>
      </c>
      <c r="B93" s="57" t="s">
        <v>821</v>
      </c>
      <c r="C93" s="45"/>
      <c r="D93" s="52" t="s">
        <v>806</v>
      </c>
      <c r="E93" s="85">
        <v>10</v>
      </c>
      <c r="F93" s="52" t="s">
        <v>807</v>
      </c>
      <c r="G93" s="85">
        <v>37</v>
      </c>
      <c r="H93" s="41"/>
      <c r="I93" s="85">
        <v>7</v>
      </c>
      <c r="J93" s="41"/>
      <c r="K93" s="85">
        <v>1.04</v>
      </c>
      <c r="L93" s="41">
        <f>IF(K93&lt;&gt;"",INT(K93)*60+(K93-INT(K93))*100,"")</f>
        <v>64</v>
      </c>
      <c r="M93" s="24">
        <f>IF(G93&lt;&gt;"",(40*G93)/MAX(G$5:G$267),"0")</f>
        <v>37</v>
      </c>
      <c r="N93" s="24">
        <f>IF(I93&lt;&gt;"",IF(I93=0,0,(10*I93)/MAX(I$5:I$267)),"0")</f>
        <v>7</v>
      </c>
      <c r="O93" s="24">
        <f>IF(L93&lt;&gt;"",50/(MAX(L$5:L$267)-SMALL(L$5:L$267,COUNTIF(L$5:L$267,"&lt;=0")+1))*(MAX(L$5:L$267)-L93),"0")</f>
        <v>35</v>
      </c>
      <c r="P93" s="24">
        <f>M93+N93+O93</f>
        <v>79</v>
      </c>
      <c r="Q93" s="17"/>
      <c r="R93" s="24"/>
      <c r="S93" s="41"/>
      <c r="T93" s="39"/>
    </row>
    <row r="94" spans="1:20" ht="31.5" x14ac:dyDescent="0.25">
      <c r="A94" s="158">
        <v>90</v>
      </c>
      <c r="B94" s="57" t="s">
        <v>102</v>
      </c>
      <c r="C94" s="45"/>
      <c r="D94" s="52" t="s">
        <v>101</v>
      </c>
      <c r="E94" s="85">
        <v>9</v>
      </c>
      <c r="F94" s="52" t="s">
        <v>98</v>
      </c>
      <c r="G94" s="85">
        <v>27</v>
      </c>
      <c r="H94" s="41"/>
      <c r="I94" s="169">
        <v>7.6</v>
      </c>
      <c r="J94" s="41"/>
      <c r="K94" s="169">
        <v>0.34</v>
      </c>
      <c r="L94" s="41">
        <f>IF(K94&lt;&gt;"",INT(K94)*60+(K94-INT(K94))*100,"")</f>
        <v>34</v>
      </c>
      <c r="M94" s="24">
        <f>IF(G94&lt;&gt;"",(40*G94)/MAX(G$5:G$267),"0")</f>
        <v>27</v>
      </c>
      <c r="N94" s="24">
        <f>IF(I94&lt;&gt;"",IF(I94=0,0,(10*I94)/MAX(I$5:I$267)),"0")</f>
        <v>7.6</v>
      </c>
      <c r="O94" s="24">
        <f>IF(L94&lt;&gt;"",50/(MAX(L$5:L$267)-SMALL(L$5:L$267,COUNTIF(L$5:L$267,"&lt;=0")+1))*(MAX(L$5:L$267)-L94),"0")</f>
        <v>44.375</v>
      </c>
      <c r="P94" s="24">
        <f>M94+N94+O94</f>
        <v>78.974999999999994</v>
      </c>
      <c r="Q94" s="17"/>
      <c r="R94" s="24"/>
      <c r="S94" s="41"/>
      <c r="T94" s="39"/>
    </row>
    <row r="95" spans="1:20" ht="31.5" x14ac:dyDescent="0.25">
      <c r="A95" s="158">
        <v>91</v>
      </c>
      <c r="B95" s="52" t="s">
        <v>1273</v>
      </c>
      <c r="C95" s="71"/>
      <c r="D95" s="52" t="s">
        <v>1217</v>
      </c>
      <c r="E95" s="85">
        <v>9</v>
      </c>
      <c r="F95" s="52" t="s">
        <v>1220</v>
      </c>
      <c r="G95" s="46">
        <v>35.5</v>
      </c>
      <c r="H95" s="41"/>
      <c r="I95" s="46">
        <v>9</v>
      </c>
      <c r="J95" s="41"/>
      <c r="K95" s="46">
        <v>1.06</v>
      </c>
      <c r="L95" s="41">
        <f>IF(K95&lt;&gt;"",INT(K95)*60+(K95-INT(K95))*100,"")</f>
        <v>66</v>
      </c>
      <c r="M95" s="24">
        <f>IF(G95&lt;&gt;"",(40*G95)/MAX(G$5:G$267),"0")</f>
        <v>35.5</v>
      </c>
      <c r="N95" s="24">
        <f>IF(I95&lt;&gt;"",IF(I95=0,0,(10*I95)/MAX(I$5:I$267)),"0")</f>
        <v>9</v>
      </c>
      <c r="O95" s="24">
        <f>IF(L95&lt;&gt;"",50/(MAX(L$5:L$267)-SMALL(L$5:L$267,COUNTIF(L$5:L$267,"&lt;=0")+1))*(MAX(L$5:L$267)-L95),"0")</f>
        <v>34.375</v>
      </c>
      <c r="P95" s="24">
        <f>M95+N95+O95</f>
        <v>78.875</v>
      </c>
      <c r="Q95" s="17"/>
      <c r="R95" s="24"/>
      <c r="S95" s="41"/>
      <c r="T95" s="39"/>
    </row>
    <row r="96" spans="1:20" ht="31.5" x14ac:dyDescent="0.25">
      <c r="A96" s="158">
        <v>92</v>
      </c>
      <c r="B96" s="57" t="s">
        <v>457</v>
      </c>
      <c r="C96" s="45"/>
      <c r="D96" s="52" t="s">
        <v>408</v>
      </c>
      <c r="E96" s="85">
        <v>9</v>
      </c>
      <c r="F96" s="52" t="s">
        <v>409</v>
      </c>
      <c r="G96" s="85">
        <v>28.5</v>
      </c>
      <c r="H96" s="41"/>
      <c r="I96" s="43">
        <v>5</v>
      </c>
      <c r="J96" s="41"/>
      <c r="K96" s="169">
        <v>0.31</v>
      </c>
      <c r="L96" s="41">
        <f>IF(K96&lt;&gt;"",INT(K96)*60+(K96-INT(K96))*100,"")</f>
        <v>31</v>
      </c>
      <c r="M96" s="24">
        <f>IF(G96&lt;&gt;"",(40*G96)/MAX(G$5:G$267),"0")</f>
        <v>28.5</v>
      </c>
      <c r="N96" s="24">
        <f>IF(I96&lt;&gt;"",IF(I96=0,0,(10*I96)/MAX(I$5:I$267)),"0")</f>
        <v>5</v>
      </c>
      <c r="O96" s="24">
        <f>IF(L96&lt;&gt;"",50/(MAX(L$5:L$267)-SMALL(L$5:L$267,COUNTIF(L$5:L$267,"&lt;=0")+1))*(MAX(L$5:L$267)-L96),"0")</f>
        <v>45.3125</v>
      </c>
      <c r="P96" s="24">
        <f>M96+N96+O96</f>
        <v>78.8125</v>
      </c>
      <c r="Q96" s="17"/>
      <c r="R96" s="24"/>
      <c r="S96" s="41"/>
      <c r="T96" s="39"/>
    </row>
    <row r="97" spans="1:20" ht="47.25" x14ac:dyDescent="0.25">
      <c r="A97" s="1">
        <v>93</v>
      </c>
      <c r="B97" s="50" t="s">
        <v>332</v>
      </c>
      <c r="C97" s="11"/>
      <c r="D97" s="52" t="s">
        <v>308</v>
      </c>
      <c r="E97" s="107">
        <v>10</v>
      </c>
      <c r="F97" s="52" t="s">
        <v>327</v>
      </c>
      <c r="G97" s="85">
        <v>38</v>
      </c>
      <c r="H97" s="41"/>
      <c r="I97" s="85">
        <v>8</v>
      </c>
      <c r="J97" s="41"/>
      <c r="K97" s="169">
        <v>1.1200000000000001</v>
      </c>
      <c r="L97" s="41">
        <f>IF(K97&lt;&gt;"",INT(K97)*60+(K97-INT(K97))*100,"")</f>
        <v>72.000000000000014</v>
      </c>
      <c r="M97" s="24">
        <f>IF(G97&lt;&gt;"",(40*G97)/MAX(G$5:G$267),"0")</f>
        <v>38</v>
      </c>
      <c r="N97" s="24">
        <f>IF(I97&lt;&gt;"",IF(I97=0,0,(10*I97)/MAX(I$5:I$267)),"0")</f>
        <v>8</v>
      </c>
      <c r="O97" s="24">
        <f>IF(L97&lt;&gt;"",50/(MAX(L$5:L$267)-SMALL(L$5:L$267,COUNTIF(L$5:L$267,"&lt;=0")+1))*(MAX(L$5:L$267)-L97),"0")</f>
        <v>32.499999999999993</v>
      </c>
      <c r="P97" s="24">
        <f>M97+N97+O97</f>
        <v>78.5</v>
      </c>
      <c r="Q97" s="17"/>
      <c r="R97" s="24"/>
      <c r="S97" s="41"/>
      <c r="T97" s="39"/>
    </row>
    <row r="98" spans="1:20" ht="31.5" x14ac:dyDescent="0.25">
      <c r="A98" s="158">
        <v>94</v>
      </c>
      <c r="B98" s="57" t="s">
        <v>1276</v>
      </c>
      <c r="C98" s="71"/>
      <c r="D98" s="52" t="s">
        <v>1217</v>
      </c>
      <c r="E98" s="85">
        <v>9</v>
      </c>
      <c r="F98" s="52" t="s">
        <v>1220</v>
      </c>
      <c r="G98" s="46">
        <v>36</v>
      </c>
      <c r="H98" s="41"/>
      <c r="I98" s="46">
        <v>9</v>
      </c>
      <c r="J98" s="41"/>
      <c r="K98" s="46">
        <v>1.0900000000000001</v>
      </c>
      <c r="L98" s="41">
        <f>IF(K98&lt;&gt;"",INT(K98)*60+(K98-INT(K98))*100,"")</f>
        <v>69</v>
      </c>
      <c r="M98" s="24">
        <f>IF(G98&lt;&gt;"",(40*G98)/MAX(G$5:G$267),"0")</f>
        <v>36</v>
      </c>
      <c r="N98" s="24">
        <f>IF(I98&lt;&gt;"",IF(I98=0,0,(10*I98)/MAX(I$5:I$267)),"0")</f>
        <v>9</v>
      </c>
      <c r="O98" s="24">
        <f>IF(L98&lt;&gt;"",50/(MAX(L$5:L$267)-SMALL(L$5:L$267,COUNTIF(L$5:L$267,"&lt;=0")+1))*(MAX(L$5:L$267)-L98),"0")</f>
        <v>33.4375</v>
      </c>
      <c r="P98" s="24">
        <f>M98+N98+O98</f>
        <v>78.4375</v>
      </c>
      <c r="Q98" s="17"/>
      <c r="R98" s="24"/>
      <c r="S98" s="41"/>
      <c r="T98" s="39"/>
    </row>
    <row r="99" spans="1:20" ht="31.5" x14ac:dyDescent="0.25">
      <c r="A99" s="158">
        <v>95</v>
      </c>
      <c r="B99" s="52" t="s">
        <v>743</v>
      </c>
      <c r="C99" s="45"/>
      <c r="D99" s="52" t="s">
        <v>671</v>
      </c>
      <c r="E99" s="85">
        <v>9</v>
      </c>
      <c r="F99" s="52" t="s">
        <v>679</v>
      </c>
      <c r="G99" s="85">
        <v>28.5</v>
      </c>
      <c r="H99" s="41"/>
      <c r="I99" s="85">
        <v>8</v>
      </c>
      <c r="J99" s="41"/>
      <c r="K99" s="85">
        <v>0.42</v>
      </c>
      <c r="L99" s="41">
        <f>IF(K99&lt;&gt;"",INT(K99)*60+(K99-INT(K99))*100,"")</f>
        <v>42</v>
      </c>
      <c r="M99" s="24">
        <f>IF(G99&lt;&gt;"",(40*G99)/MAX(G$5:G$267),"0")</f>
        <v>28.5</v>
      </c>
      <c r="N99" s="24">
        <f>IF(I99&lt;&gt;"",IF(I99=0,0,(10*I99)/MAX(I$5:I$267)),"0")</f>
        <v>8</v>
      </c>
      <c r="O99" s="24">
        <f>IF(L99&lt;&gt;"",50/(MAX(L$5:L$267)-SMALL(L$5:L$267,COUNTIF(L$5:L$267,"&lt;=0")+1))*(MAX(L$5:L$267)-L99),"0")</f>
        <v>41.875</v>
      </c>
      <c r="P99" s="24">
        <f>M99+N99+O99</f>
        <v>78.375</v>
      </c>
      <c r="Q99" s="17"/>
      <c r="R99" s="24"/>
      <c r="S99" s="41"/>
      <c r="T99" s="39"/>
    </row>
    <row r="100" spans="1:20" ht="31.5" x14ac:dyDescent="0.25">
      <c r="A100" s="1">
        <v>96</v>
      </c>
      <c r="B100" s="50" t="s">
        <v>851</v>
      </c>
      <c r="C100" s="48"/>
      <c r="D100" s="52" t="s">
        <v>826</v>
      </c>
      <c r="E100" s="85">
        <v>9</v>
      </c>
      <c r="F100" s="52" t="s">
        <v>841</v>
      </c>
      <c r="G100" s="85">
        <v>31.5</v>
      </c>
      <c r="H100" s="41"/>
      <c r="I100" s="85">
        <v>8.6999999999999993</v>
      </c>
      <c r="J100" s="41"/>
      <c r="K100" s="85">
        <v>0.54</v>
      </c>
      <c r="L100" s="41">
        <f>IF(K100&lt;&gt;"",INT(K100)*60+(K100-INT(K100))*100,"")</f>
        <v>54</v>
      </c>
      <c r="M100" s="24">
        <f>IF(G100&lt;&gt;"",(40*G100)/MAX(G$5:G$267),"0")</f>
        <v>31.5</v>
      </c>
      <c r="N100" s="24">
        <f>IF(I100&lt;&gt;"",IF(I100=0,0,(10*I100)/MAX(I$5:I$267)),"0")</f>
        <v>8.6999999999999993</v>
      </c>
      <c r="O100" s="24">
        <f>IF(L100&lt;&gt;"",50/(MAX(L$5:L$267)-SMALL(L$5:L$267,COUNTIF(L$5:L$267,"&lt;=0")+1))*(MAX(L$5:L$267)-L100),"0")</f>
        <v>38.125</v>
      </c>
      <c r="P100" s="24">
        <f>M100+N100+O100</f>
        <v>78.325000000000003</v>
      </c>
      <c r="Q100" s="17"/>
      <c r="R100" s="24"/>
      <c r="S100" s="41"/>
      <c r="T100" s="39"/>
    </row>
    <row r="101" spans="1:20" ht="47.25" x14ac:dyDescent="0.25">
      <c r="A101" s="158">
        <v>97</v>
      </c>
      <c r="B101" s="51" t="s">
        <v>53</v>
      </c>
      <c r="C101" s="45"/>
      <c r="D101" s="52" t="s">
        <v>41</v>
      </c>
      <c r="E101" s="85">
        <v>10</v>
      </c>
      <c r="F101" s="52" t="s">
        <v>45</v>
      </c>
      <c r="G101" s="85">
        <v>32</v>
      </c>
      <c r="H101" s="41"/>
      <c r="I101" s="169">
        <v>8.1</v>
      </c>
      <c r="J101" s="41"/>
      <c r="K101" s="169">
        <v>0.54</v>
      </c>
      <c r="L101" s="41">
        <f>IF(K101&lt;&gt;"",INT(K101)*60+(K101-INT(K101))*100,"")</f>
        <v>54</v>
      </c>
      <c r="M101" s="24">
        <f>IF(G101&lt;&gt;"",(40*G101)/MAX(G$5:G$267),"0")</f>
        <v>32</v>
      </c>
      <c r="N101" s="24">
        <f>IF(I101&lt;&gt;"",IF(I101=0,0,(10*I101)/MAX(I$5:I$267)),"0")</f>
        <v>8.1</v>
      </c>
      <c r="O101" s="24">
        <f>IF(L101&lt;&gt;"",50/(MAX(L$5:L$267)-SMALL(L$5:L$267,COUNTIF(L$5:L$267,"&lt;=0")+1))*(MAX(L$5:L$267)-L101),"0")</f>
        <v>38.125</v>
      </c>
      <c r="P101" s="24">
        <f>M101+N101+O101</f>
        <v>78.224999999999994</v>
      </c>
      <c r="Q101" s="17"/>
      <c r="R101" s="24"/>
      <c r="S101" s="41"/>
      <c r="T101" s="39"/>
    </row>
    <row r="102" spans="1:20" ht="31.5" x14ac:dyDescent="0.25">
      <c r="A102" s="1">
        <v>98</v>
      </c>
      <c r="B102" s="52" t="s">
        <v>181</v>
      </c>
      <c r="C102" s="56"/>
      <c r="D102" s="52" t="s">
        <v>139</v>
      </c>
      <c r="E102" s="85">
        <v>9</v>
      </c>
      <c r="F102" s="52" t="s">
        <v>182</v>
      </c>
      <c r="G102" s="85">
        <v>26</v>
      </c>
      <c r="H102" s="41"/>
      <c r="I102" s="85">
        <v>9</v>
      </c>
      <c r="J102" s="41"/>
      <c r="K102" s="85">
        <v>0.38</v>
      </c>
      <c r="L102" s="41">
        <f>IF(K102&lt;&gt;"",INT(K102)*60+(K102-INT(K102))*100,"")</f>
        <v>38</v>
      </c>
      <c r="M102" s="24">
        <f>IF(G102&lt;&gt;"",(40*G102)/MAX(G$5:G$267),"0")</f>
        <v>26</v>
      </c>
      <c r="N102" s="24">
        <f>IF(I102&lt;&gt;"",IF(I102=0,0,(10*I102)/MAX(I$5:I$267)),"0")</f>
        <v>9</v>
      </c>
      <c r="O102" s="24">
        <f>IF(L102&lt;&gt;"",50/(MAX(L$5:L$267)-SMALL(L$5:L$267,COUNTIF(L$5:L$267,"&lt;=0")+1))*(MAX(L$5:L$267)-L102),"0")</f>
        <v>43.125</v>
      </c>
      <c r="P102" s="24">
        <f>M102+N102+O102</f>
        <v>78.125</v>
      </c>
      <c r="Q102" s="17"/>
      <c r="R102" s="24"/>
      <c r="S102" s="41"/>
      <c r="T102" s="39"/>
    </row>
    <row r="103" spans="1:20" ht="31.5" x14ac:dyDescent="0.25">
      <c r="A103" s="158">
        <v>99</v>
      </c>
      <c r="B103" s="52" t="s">
        <v>1280</v>
      </c>
      <c r="C103" s="71"/>
      <c r="D103" s="52" t="s">
        <v>1278</v>
      </c>
      <c r="E103" s="85">
        <v>10</v>
      </c>
      <c r="F103" s="52" t="s">
        <v>1218</v>
      </c>
      <c r="G103" s="46">
        <v>34</v>
      </c>
      <c r="H103" s="41"/>
      <c r="I103" s="46">
        <v>8.5</v>
      </c>
      <c r="J103" s="41"/>
      <c r="K103" s="46">
        <v>1.02</v>
      </c>
      <c r="L103" s="41">
        <f>IF(K103&lt;&gt;"",INT(K103)*60+(K103-INT(K103))*100,"")</f>
        <v>62</v>
      </c>
      <c r="M103" s="24">
        <f>IF(G103&lt;&gt;"",(40*G103)/MAX(G$5:G$267),"0")</f>
        <v>34</v>
      </c>
      <c r="N103" s="24">
        <f>IF(I103&lt;&gt;"",IF(I103=0,0,(10*I103)/MAX(I$5:I$267)),"0")</f>
        <v>8.5</v>
      </c>
      <c r="O103" s="24">
        <f>IF(L103&lt;&gt;"",50/(MAX(L$5:L$267)-SMALL(L$5:L$267,COUNTIF(L$5:L$267,"&lt;=0")+1))*(MAX(L$5:L$267)-L103),"0")</f>
        <v>35.625</v>
      </c>
      <c r="P103" s="24">
        <f>M103+N103+O103</f>
        <v>78.125</v>
      </c>
      <c r="Q103" s="17"/>
      <c r="R103" s="24"/>
      <c r="S103" s="41"/>
      <c r="T103" s="39"/>
    </row>
    <row r="104" spans="1:20" ht="31.5" x14ac:dyDescent="0.25">
      <c r="A104" s="158">
        <v>100</v>
      </c>
      <c r="B104" s="52" t="s">
        <v>979</v>
      </c>
      <c r="C104" s="45"/>
      <c r="D104" s="52" t="s">
        <v>912</v>
      </c>
      <c r="E104" s="85">
        <v>11</v>
      </c>
      <c r="F104" s="52" t="s">
        <v>913</v>
      </c>
      <c r="G104" s="85">
        <v>26</v>
      </c>
      <c r="H104" s="41"/>
      <c r="I104" s="85">
        <v>8.5</v>
      </c>
      <c r="J104" s="41"/>
      <c r="K104" s="85">
        <v>0.37</v>
      </c>
      <c r="L104" s="41">
        <f>IF(K104&lt;&gt;"",INT(K104)*60+(K104-INT(K104))*100,"")</f>
        <v>37</v>
      </c>
      <c r="M104" s="24">
        <f>IF(G104&lt;&gt;"",(40*G104)/MAX(G$5:G$267),"0")</f>
        <v>26</v>
      </c>
      <c r="N104" s="24">
        <f>IF(I104&lt;&gt;"",IF(I104=0,0,(10*I104)/MAX(I$5:I$267)),"0")</f>
        <v>8.5</v>
      </c>
      <c r="O104" s="24">
        <f>IF(L104&lt;&gt;"",50/(MAX(L$5:L$267)-SMALL(L$5:L$267,COUNTIF(L$5:L$267,"&lt;=0")+1))*(MAX(L$5:L$267)-L104),"0")</f>
        <v>43.4375</v>
      </c>
      <c r="P104" s="24">
        <f>M104+N104+O104</f>
        <v>77.9375</v>
      </c>
      <c r="Q104" s="17"/>
      <c r="R104" s="24"/>
      <c r="S104" s="41"/>
      <c r="T104" s="39"/>
    </row>
    <row r="105" spans="1:20" ht="47.25" x14ac:dyDescent="0.25">
      <c r="A105" s="158">
        <v>101</v>
      </c>
      <c r="B105" s="57" t="s">
        <v>1482</v>
      </c>
      <c r="C105" s="45"/>
      <c r="D105" s="52" t="s">
        <v>41</v>
      </c>
      <c r="E105" s="85">
        <v>10</v>
      </c>
      <c r="F105" s="52" t="s">
        <v>45</v>
      </c>
      <c r="G105" s="168">
        <v>30</v>
      </c>
      <c r="H105" s="41"/>
      <c r="I105" s="169">
        <v>8.3000000000000007</v>
      </c>
      <c r="J105" s="41"/>
      <c r="K105" s="169">
        <v>0.5</v>
      </c>
      <c r="L105" s="41">
        <f>IF(K105&lt;&gt;"",INT(K105)*60+(K105-INT(K105))*100,"")</f>
        <v>50</v>
      </c>
      <c r="M105" s="24">
        <f>IF(G105&lt;&gt;"",(40*G105)/MAX(G$5:G$267),"0")</f>
        <v>30</v>
      </c>
      <c r="N105" s="24">
        <f>IF(I105&lt;&gt;"",IF(I105=0,0,(10*I105)/MAX(I$5:I$267)),"0")</f>
        <v>8.3000000000000007</v>
      </c>
      <c r="O105" s="24">
        <f>IF(L105&lt;&gt;"",50/(MAX(L$5:L$267)-SMALL(L$5:L$267,COUNTIF(L$5:L$267,"&lt;=0")+1))*(MAX(L$5:L$267)-L105),"0")</f>
        <v>39.375</v>
      </c>
      <c r="P105" s="24">
        <f>M105+N105+O105</f>
        <v>77.674999999999997</v>
      </c>
      <c r="Q105" s="17"/>
      <c r="R105" s="24"/>
      <c r="S105" s="41"/>
      <c r="T105" s="39"/>
    </row>
    <row r="106" spans="1:20" ht="31.5" x14ac:dyDescent="0.25">
      <c r="A106" s="158">
        <v>102</v>
      </c>
      <c r="B106" s="52" t="s">
        <v>236</v>
      </c>
      <c r="C106" s="45"/>
      <c r="D106" s="52" t="s">
        <v>210</v>
      </c>
      <c r="E106" s="85">
        <v>10</v>
      </c>
      <c r="F106" s="52" t="s">
        <v>234</v>
      </c>
      <c r="G106" s="85">
        <v>30.5</v>
      </c>
      <c r="H106" s="41"/>
      <c r="I106" s="85">
        <v>7</v>
      </c>
      <c r="J106" s="41"/>
      <c r="K106" s="85">
        <v>0.48</v>
      </c>
      <c r="L106" s="41">
        <f>IF(K106&lt;&gt;"",INT(K106)*60+(K106-INT(K106))*100,"")</f>
        <v>48</v>
      </c>
      <c r="M106" s="24">
        <f>IF(G106&lt;&gt;"",(40*G106)/MAX(G$5:G$267),"0")</f>
        <v>30.5</v>
      </c>
      <c r="N106" s="24">
        <f>IF(I106&lt;&gt;"",IF(I106=0,0,(10*I106)/MAX(I$5:I$267)),"0")</f>
        <v>7</v>
      </c>
      <c r="O106" s="24">
        <f>IF(L106&lt;&gt;"",50/(MAX(L$5:L$267)-SMALL(L$5:L$267,COUNTIF(L$5:L$267,"&lt;=0")+1))*(MAX(L$5:L$267)-L106),"0")</f>
        <v>40</v>
      </c>
      <c r="P106" s="24">
        <f>M106+N106+O106</f>
        <v>77.5</v>
      </c>
      <c r="Q106" s="17"/>
      <c r="R106" s="24"/>
      <c r="S106" s="41"/>
      <c r="T106" s="39"/>
    </row>
    <row r="107" spans="1:20" ht="31.5" x14ac:dyDescent="0.25">
      <c r="A107" s="158">
        <v>103</v>
      </c>
      <c r="B107" s="52" t="s">
        <v>1201</v>
      </c>
      <c r="C107" s="56"/>
      <c r="D107" s="52" t="s">
        <v>1171</v>
      </c>
      <c r="E107" s="85">
        <v>10</v>
      </c>
      <c r="F107" s="52" t="s">
        <v>1187</v>
      </c>
      <c r="G107" s="85">
        <v>28.5</v>
      </c>
      <c r="H107" s="41"/>
      <c r="I107" s="85">
        <v>9.9</v>
      </c>
      <c r="J107" s="41"/>
      <c r="K107" s="85">
        <v>0.52</v>
      </c>
      <c r="L107" s="41">
        <f>IF(K107&lt;&gt;"",INT(K107)*60+(K107-INT(K107))*100,"")</f>
        <v>52</v>
      </c>
      <c r="M107" s="24">
        <f>IF(G107&lt;&gt;"",(40*G107)/MAX(G$5:G$267),"0")</f>
        <v>28.5</v>
      </c>
      <c r="N107" s="24">
        <f>IF(I107&lt;&gt;"",IF(I107=0,0,(10*I107)/MAX(I$5:I$267)),"0")</f>
        <v>9.9</v>
      </c>
      <c r="O107" s="24">
        <f>IF(L107&lt;&gt;"",50/(MAX(L$5:L$267)-SMALL(L$5:L$267,COUNTIF(L$5:L$267,"&lt;=0")+1))*(MAX(L$5:L$267)-L107),"0")</f>
        <v>38.75</v>
      </c>
      <c r="P107" s="24">
        <f>M107+N107+O107</f>
        <v>77.150000000000006</v>
      </c>
      <c r="Q107" s="17"/>
      <c r="R107" s="24"/>
      <c r="S107" s="41"/>
      <c r="T107" s="39"/>
    </row>
    <row r="108" spans="1:20" ht="31.5" x14ac:dyDescent="0.25">
      <c r="A108" s="158">
        <v>104</v>
      </c>
      <c r="B108" s="65" t="s">
        <v>1156</v>
      </c>
      <c r="C108" s="43"/>
      <c r="D108" s="65" t="s">
        <v>1043</v>
      </c>
      <c r="E108" s="67">
        <v>9</v>
      </c>
      <c r="F108" s="65" t="s">
        <v>1113</v>
      </c>
      <c r="G108" s="85">
        <v>29</v>
      </c>
      <c r="H108" s="41"/>
      <c r="I108" s="85">
        <v>10</v>
      </c>
      <c r="J108" s="41"/>
      <c r="K108" s="85">
        <v>0.54</v>
      </c>
      <c r="L108" s="41">
        <f>IF(K108&lt;&gt;"",INT(K108)*60+(K108-INT(K108))*100,"")</f>
        <v>54</v>
      </c>
      <c r="M108" s="24">
        <f>IF(G108&lt;&gt;"",(40*G108)/MAX(G$5:G$267),"0")</f>
        <v>29</v>
      </c>
      <c r="N108" s="24">
        <f>IF(I108&lt;&gt;"",IF(I108=0,0,(10*I108)/MAX(I$5:I$267)),"0")</f>
        <v>10</v>
      </c>
      <c r="O108" s="24">
        <f>IF(L108&lt;&gt;"",50/(MAX(L$5:L$267)-SMALL(L$5:L$267,COUNTIF(L$5:L$267,"&lt;=0")+1))*(MAX(L$5:L$267)-L108),"0")</f>
        <v>38.125</v>
      </c>
      <c r="P108" s="24">
        <f>M108+N108+O108</f>
        <v>77.125</v>
      </c>
      <c r="Q108" s="17"/>
      <c r="R108" s="24"/>
      <c r="S108" s="41"/>
      <c r="T108" s="39"/>
    </row>
    <row r="109" spans="1:20" ht="31.5" x14ac:dyDescent="0.25">
      <c r="A109" s="1">
        <v>105</v>
      </c>
      <c r="B109" s="57" t="s">
        <v>207</v>
      </c>
      <c r="C109" s="45"/>
      <c r="D109" s="52" t="s">
        <v>191</v>
      </c>
      <c r="E109" s="85">
        <v>11</v>
      </c>
      <c r="F109" s="52" t="s">
        <v>192</v>
      </c>
      <c r="G109" s="85">
        <v>30.5</v>
      </c>
      <c r="H109" s="41"/>
      <c r="I109" s="169">
        <v>8</v>
      </c>
      <c r="J109" s="41"/>
      <c r="K109" s="85">
        <v>0.53</v>
      </c>
      <c r="L109" s="41">
        <f>IF(K109&lt;&gt;"",INT(K109)*60+(K109-INT(K109))*100,"")</f>
        <v>53</v>
      </c>
      <c r="M109" s="24">
        <f>IF(G109&lt;&gt;"",(40*G109)/MAX(G$5:G$267),"0")</f>
        <v>30.5</v>
      </c>
      <c r="N109" s="24">
        <f>IF(I109&lt;&gt;"",IF(I109=0,0,(10*I109)/MAX(I$5:I$267)),"0")</f>
        <v>8</v>
      </c>
      <c r="O109" s="24">
        <f>IF(L109&lt;&gt;"",50/(MAX(L$5:L$267)-SMALL(L$5:L$267,COUNTIF(L$5:L$267,"&lt;=0")+1))*(MAX(L$5:L$267)-L109),"0")</f>
        <v>38.4375</v>
      </c>
      <c r="P109" s="24">
        <f>M109+N109+O109</f>
        <v>76.9375</v>
      </c>
      <c r="Q109" s="17"/>
      <c r="R109" s="24"/>
      <c r="S109" s="41"/>
      <c r="T109" s="39"/>
    </row>
    <row r="110" spans="1:20" ht="31.5" x14ac:dyDescent="0.25">
      <c r="A110" s="1">
        <v>106</v>
      </c>
      <c r="B110" s="52" t="s">
        <v>547</v>
      </c>
      <c r="C110" s="45"/>
      <c r="D110" s="52" t="s">
        <v>473</v>
      </c>
      <c r="E110" s="85">
        <v>9</v>
      </c>
      <c r="F110" s="52" t="s">
        <v>479</v>
      </c>
      <c r="G110" s="85">
        <v>24</v>
      </c>
      <c r="H110" s="41"/>
      <c r="I110" s="85">
        <v>9.8000000000000007</v>
      </c>
      <c r="J110" s="41"/>
      <c r="K110" s="85">
        <v>0.38</v>
      </c>
      <c r="L110" s="41">
        <f>IF(K110&lt;&gt;"",INT(K110)*60+(K110-INT(K110))*100,"")</f>
        <v>38</v>
      </c>
      <c r="M110" s="24">
        <f>IF(G110&lt;&gt;"",(40*G110)/MAX(G$5:G$267),"0")</f>
        <v>24</v>
      </c>
      <c r="N110" s="24">
        <f>IF(I110&lt;&gt;"",IF(I110=0,0,(10*I110)/MAX(I$5:I$267)),"0")</f>
        <v>9.8000000000000007</v>
      </c>
      <c r="O110" s="24">
        <f>IF(L110&lt;&gt;"",50/(MAX(L$5:L$267)-SMALL(L$5:L$267,COUNTIF(L$5:L$267,"&lt;=0")+1))*(MAX(L$5:L$267)-L110),"0")</f>
        <v>43.125</v>
      </c>
      <c r="P110" s="24">
        <f>M110+N110+O110</f>
        <v>76.924999999999997</v>
      </c>
      <c r="Q110" s="17"/>
      <c r="R110" s="24"/>
      <c r="S110" s="41"/>
      <c r="T110" s="39"/>
    </row>
    <row r="111" spans="1:20" ht="31.5" x14ac:dyDescent="0.25">
      <c r="A111" s="158">
        <v>107</v>
      </c>
      <c r="B111" s="44" t="s">
        <v>888</v>
      </c>
      <c r="C111" s="45"/>
      <c r="D111" s="52" t="s">
        <v>861</v>
      </c>
      <c r="E111" s="85">
        <v>11</v>
      </c>
      <c r="F111" s="52" t="s">
        <v>874</v>
      </c>
      <c r="G111" s="85">
        <v>22.5</v>
      </c>
      <c r="H111" s="41"/>
      <c r="I111" s="85">
        <v>9</v>
      </c>
      <c r="J111" s="41"/>
      <c r="K111" s="85">
        <v>0.31</v>
      </c>
      <c r="L111" s="41">
        <f>IF(K111&lt;&gt;"",INT(K111)*60+(K111-INT(K111))*100,"")</f>
        <v>31</v>
      </c>
      <c r="M111" s="24">
        <f>IF(G111&lt;&gt;"",(40*G111)/MAX(G$5:G$267),"0")</f>
        <v>22.5</v>
      </c>
      <c r="N111" s="24">
        <f>IF(I111&lt;&gt;"",IF(I111=0,0,(10*I111)/MAX(I$5:I$267)),"0")</f>
        <v>9</v>
      </c>
      <c r="O111" s="24">
        <f>IF(L111&lt;&gt;"",50/(MAX(L$5:L$267)-SMALL(L$5:L$267,COUNTIF(L$5:L$267,"&lt;=0")+1))*(MAX(L$5:L$267)-L111),"0")</f>
        <v>45.3125</v>
      </c>
      <c r="P111" s="24">
        <f>M111+N111+O111</f>
        <v>76.8125</v>
      </c>
      <c r="Q111" s="17"/>
      <c r="R111" s="24"/>
      <c r="S111" s="41"/>
      <c r="T111" s="39"/>
    </row>
    <row r="112" spans="1:20" ht="31.5" x14ac:dyDescent="0.25">
      <c r="A112" s="158">
        <v>108</v>
      </c>
      <c r="B112" s="57" t="s">
        <v>1282</v>
      </c>
      <c r="C112" s="71"/>
      <c r="D112" s="52" t="s">
        <v>1217</v>
      </c>
      <c r="E112" s="85">
        <v>11</v>
      </c>
      <c r="F112" s="52" t="s">
        <v>1218</v>
      </c>
      <c r="G112" s="46">
        <v>35</v>
      </c>
      <c r="H112" s="41"/>
      <c r="I112" s="46">
        <v>9</v>
      </c>
      <c r="J112" s="41"/>
      <c r="K112" s="46">
        <v>1.1200000000000001</v>
      </c>
      <c r="L112" s="41">
        <f>IF(K112&lt;&gt;"",INT(K112)*60+(K112-INT(K112))*100,"")</f>
        <v>72.000000000000014</v>
      </c>
      <c r="M112" s="24">
        <f>IF(G112&lt;&gt;"",(40*G112)/MAX(G$5:G$267),"0")</f>
        <v>35</v>
      </c>
      <c r="N112" s="24">
        <f>IF(I112&lt;&gt;"",IF(I112=0,0,(10*I112)/MAX(I$5:I$267)),"0")</f>
        <v>9</v>
      </c>
      <c r="O112" s="24">
        <f>IF(L112&lt;&gt;"",50/(MAX(L$5:L$267)-SMALL(L$5:L$267,COUNTIF(L$5:L$267,"&lt;=0")+1))*(MAX(L$5:L$267)-L112),"0")</f>
        <v>32.499999999999993</v>
      </c>
      <c r="P112" s="24">
        <f>M112+N112+O112</f>
        <v>76.5</v>
      </c>
      <c r="Q112" s="17"/>
      <c r="R112" s="24"/>
      <c r="S112" s="41"/>
      <c r="T112" s="39"/>
    </row>
    <row r="113" spans="1:20" ht="31.5" x14ac:dyDescent="0.25">
      <c r="A113" s="1">
        <v>109</v>
      </c>
      <c r="B113" s="57" t="s">
        <v>576</v>
      </c>
      <c r="C113" s="45"/>
      <c r="D113" s="52" t="s">
        <v>555</v>
      </c>
      <c r="E113" s="85">
        <v>10</v>
      </c>
      <c r="F113" s="52" t="s">
        <v>556</v>
      </c>
      <c r="G113" s="85">
        <v>26</v>
      </c>
      <c r="H113" s="41"/>
      <c r="I113" s="85">
        <v>6.3</v>
      </c>
      <c r="J113" s="41"/>
      <c r="K113" s="85">
        <v>0.35</v>
      </c>
      <c r="L113" s="41">
        <f>IF(K113&lt;&gt;"",INT(K113)*60+(K113-INT(K113))*100,"")</f>
        <v>35</v>
      </c>
      <c r="M113" s="24">
        <f>IF(G113&lt;&gt;"",(40*G113)/MAX(G$5:G$267),"0")</f>
        <v>26</v>
      </c>
      <c r="N113" s="24">
        <f>IF(I113&lt;&gt;"",IF(I113=0,0,(10*I113)/MAX(I$5:I$267)),"0")</f>
        <v>6.3</v>
      </c>
      <c r="O113" s="24">
        <f>IF(L113&lt;&gt;"",50/(MAX(L$5:L$267)-SMALL(L$5:L$267,COUNTIF(L$5:L$267,"&lt;=0")+1))*(MAX(L$5:L$267)-L113),"0")</f>
        <v>44.0625</v>
      </c>
      <c r="P113" s="24">
        <f>M113+N113+O113</f>
        <v>76.362499999999997</v>
      </c>
      <c r="Q113" s="17"/>
      <c r="R113" s="24"/>
      <c r="S113" s="41"/>
      <c r="T113" s="39"/>
    </row>
    <row r="114" spans="1:20" ht="31.5" x14ac:dyDescent="0.25">
      <c r="A114" s="1">
        <v>110</v>
      </c>
      <c r="B114" s="57" t="s">
        <v>356</v>
      </c>
      <c r="C114" s="45"/>
      <c r="D114" s="52" t="s">
        <v>338</v>
      </c>
      <c r="E114" s="85">
        <v>11</v>
      </c>
      <c r="F114" s="52" t="s">
        <v>346</v>
      </c>
      <c r="G114" s="85">
        <v>21</v>
      </c>
      <c r="H114" s="41"/>
      <c r="I114" s="85">
        <v>10</v>
      </c>
      <c r="J114" s="41"/>
      <c r="K114" s="169">
        <v>0.31</v>
      </c>
      <c r="L114" s="41">
        <f>IF(K114&lt;&gt;"",INT(K114)*60+(K114-INT(K114))*100,"")</f>
        <v>31</v>
      </c>
      <c r="M114" s="24">
        <f>IF(G114&lt;&gt;"",(40*G114)/MAX(G$5:G$267),"0")</f>
        <v>21</v>
      </c>
      <c r="N114" s="24">
        <f>IF(I114&lt;&gt;"",IF(I114=0,0,(10*I114)/MAX(I$5:I$267)),"0")</f>
        <v>10</v>
      </c>
      <c r="O114" s="24">
        <f>IF(L114&lt;&gt;"",50/(MAX(L$5:L$267)-SMALL(L$5:L$267,COUNTIF(L$5:L$267,"&lt;=0")+1))*(MAX(L$5:L$267)-L114),"0")</f>
        <v>45.3125</v>
      </c>
      <c r="P114" s="24">
        <f>M114+N114+O114</f>
        <v>76.3125</v>
      </c>
      <c r="Q114" s="17"/>
      <c r="R114" s="24"/>
      <c r="S114" s="41"/>
      <c r="T114" s="39"/>
    </row>
    <row r="115" spans="1:20" s="18" customFormat="1" ht="31.5" x14ac:dyDescent="0.25">
      <c r="A115" s="1">
        <v>111</v>
      </c>
      <c r="B115" s="52" t="s">
        <v>817</v>
      </c>
      <c r="C115" s="45"/>
      <c r="D115" s="52" t="s">
        <v>806</v>
      </c>
      <c r="E115" s="85">
        <v>9</v>
      </c>
      <c r="F115" s="52" t="s">
        <v>807</v>
      </c>
      <c r="G115" s="85">
        <v>34</v>
      </c>
      <c r="H115" s="41"/>
      <c r="I115" s="85">
        <v>7</v>
      </c>
      <c r="J115" s="41"/>
      <c r="K115" s="85">
        <v>1.03</v>
      </c>
      <c r="L115" s="41">
        <f>IF(K115&lt;&gt;"",INT(K115)*60+(K115-INT(K115))*100,"")</f>
        <v>63</v>
      </c>
      <c r="M115" s="24">
        <f>IF(G115&lt;&gt;"",(40*G115)/MAX(G$5:G$267),"0")</f>
        <v>34</v>
      </c>
      <c r="N115" s="24">
        <f>IF(I115&lt;&gt;"",IF(I115=0,0,(10*I115)/MAX(I$5:I$267)),"0")</f>
        <v>7</v>
      </c>
      <c r="O115" s="24">
        <f>IF(L115&lt;&gt;"",50/(MAX(L$5:L$267)-SMALL(L$5:L$267,COUNTIF(L$5:L$267,"&lt;=0")+1))*(MAX(L$5:L$267)-L115),"0")</f>
        <v>35.3125</v>
      </c>
      <c r="P115" s="24">
        <f>M115+N115+O115</f>
        <v>76.3125</v>
      </c>
      <c r="Q115" s="17"/>
      <c r="R115" s="24"/>
      <c r="S115" s="41"/>
      <c r="T115" s="39"/>
    </row>
    <row r="116" spans="1:20" s="18" customFormat="1" ht="47.25" x14ac:dyDescent="0.25">
      <c r="A116" s="158">
        <v>112</v>
      </c>
      <c r="B116" s="50" t="s">
        <v>325</v>
      </c>
      <c r="C116" s="56"/>
      <c r="D116" s="52" t="s">
        <v>308</v>
      </c>
      <c r="E116" s="170">
        <v>9</v>
      </c>
      <c r="F116" s="52" t="s">
        <v>327</v>
      </c>
      <c r="G116" s="85">
        <v>37</v>
      </c>
      <c r="H116" s="41"/>
      <c r="I116" s="85">
        <v>7</v>
      </c>
      <c r="J116" s="41"/>
      <c r="K116" s="169">
        <v>1.1299999999999999</v>
      </c>
      <c r="L116" s="41">
        <f>IF(K116&lt;&gt;"",INT(K116)*60+(K116-INT(K116))*100,"")</f>
        <v>72.999999999999986</v>
      </c>
      <c r="M116" s="24">
        <f>IF(G116&lt;&gt;"",(40*G116)/MAX(G$5:G$267),"0")</f>
        <v>37</v>
      </c>
      <c r="N116" s="24">
        <f>IF(I116&lt;&gt;"",IF(I116=0,0,(10*I116)/MAX(I$5:I$267)),"0")</f>
        <v>7</v>
      </c>
      <c r="O116" s="24">
        <f>IF(L116&lt;&gt;"",50/(MAX(L$5:L$267)-SMALL(L$5:L$267,COUNTIF(L$5:L$267,"&lt;=0")+1))*(MAX(L$5:L$267)-L116),"0")</f>
        <v>32.187500000000007</v>
      </c>
      <c r="P116" s="24">
        <f>M116+N116+O116</f>
        <v>76.1875</v>
      </c>
      <c r="Q116" s="17"/>
      <c r="R116" s="24"/>
      <c r="S116" s="41"/>
      <c r="T116" s="39"/>
    </row>
    <row r="117" spans="1:20" s="18" customFormat="1" ht="31.5" x14ac:dyDescent="0.25">
      <c r="A117" s="158">
        <v>113</v>
      </c>
      <c r="B117" s="65" t="s">
        <v>1153</v>
      </c>
      <c r="C117" s="43"/>
      <c r="D117" s="65" t="s">
        <v>1043</v>
      </c>
      <c r="E117" s="67">
        <v>9</v>
      </c>
      <c r="F117" s="65" t="s">
        <v>1113</v>
      </c>
      <c r="G117" s="85">
        <v>23</v>
      </c>
      <c r="H117" s="41"/>
      <c r="I117" s="85">
        <v>9.6999999999999993</v>
      </c>
      <c r="J117" s="41"/>
      <c r="K117" s="85">
        <v>0.37</v>
      </c>
      <c r="L117" s="41">
        <f>IF(K117&lt;&gt;"",INT(K117)*60+(K117-INT(K117))*100,"")</f>
        <v>37</v>
      </c>
      <c r="M117" s="24">
        <f>IF(G117&lt;&gt;"",(40*G117)/MAX(G$5:G$267),"0")</f>
        <v>23</v>
      </c>
      <c r="N117" s="24">
        <f>IF(I117&lt;&gt;"",IF(I117=0,0,(10*I117)/MAX(I$5:I$267)),"0")</f>
        <v>9.6999999999999993</v>
      </c>
      <c r="O117" s="24">
        <f>IF(L117&lt;&gt;"",50/(MAX(L$5:L$267)-SMALL(L$5:L$267,COUNTIF(L$5:L$267,"&lt;=0")+1))*(MAX(L$5:L$267)-L117),"0")</f>
        <v>43.4375</v>
      </c>
      <c r="P117" s="24">
        <f>M117+N117+O117</f>
        <v>76.137500000000003</v>
      </c>
      <c r="Q117" s="17"/>
      <c r="R117" s="24"/>
      <c r="S117" s="41"/>
      <c r="T117" s="39"/>
    </row>
    <row r="118" spans="1:20" s="18" customFormat="1" ht="31.5" x14ac:dyDescent="0.25">
      <c r="A118" s="158">
        <v>114</v>
      </c>
      <c r="B118" s="57" t="s">
        <v>208</v>
      </c>
      <c r="C118" s="45"/>
      <c r="D118" s="52" t="s">
        <v>191</v>
      </c>
      <c r="E118" s="85">
        <v>11</v>
      </c>
      <c r="F118" s="52" t="s">
        <v>192</v>
      </c>
      <c r="G118" s="85">
        <v>29</v>
      </c>
      <c r="H118" s="41"/>
      <c r="I118" s="169">
        <v>8</v>
      </c>
      <c r="J118" s="41"/>
      <c r="K118" s="85">
        <v>0.51</v>
      </c>
      <c r="L118" s="41">
        <f>IF(K118&lt;&gt;"",INT(K118)*60+(K118-INT(K118))*100,"")</f>
        <v>51</v>
      </c>
      <c r="M118" s="24">
        <f>IF(G118&lt;&gt;"",(40*G118)/MAX(G$5:G$267),"0")</f>
        <v>29</v>
      </c>
      <c r="N118" s="24">
        <f>IF(I118&lt;&gt;"",IF(I118=0,0,(10*I118)/MAX(I$5:I$267)),"0")</f>
        <v>8</v>
      </c>
      <c r="O118" s="24">
        <f>IF(L118&lt;&gt;"",50/(MAX(L$5:L$267)-SMALL(L$5:L$267,COUNTIF(L$5:L$267,"&lt;=0")+1))*(MAX(L$5:L$267)-L118),"0")</f>
        <v>39.0625</v>
      </c>
      <c r="P118" s="24">
        <f>M118+N118+O118</f>
        <v>76.0625</v>
      </c>
      <c r="Q118" s="17"/>
      <c r="R118" s="24"/>
      <c r="S118" s="41"/>
      <c r="T118" s="39"/>
    </row>
    <row r="119" spans="1:20" s="18" customFormat="1" ht="31.5" x14ac:dyDescent="0.25">
      <c r="A119" s="1">
        <v>115</v>
      </c>
      <c r="B119" s="57" t="s">
        <v>206</v>
      </c>
      <c r="C119" s="45"/>
      <c r="D119" s="52" t="s">
        <v>191</v>
      </c>
      <c r="E119" s="85">
        <v>9</v>
      </c>
      <c r="F119" s="52" t="s">
        <v>203</v>
      </c>
      <c r="G119" s="169">
        <v>29</v>
      </c>
      <c r="H119" s="41"/>
      <c r="I119" s="169">
        <v>9</v>
      </c>
      <c r="J119" s="41"/>
      <c r="K119" s="85">
        <v>0.55000000000000004</v>
      </c>
      <c r="L119" s="41">
        <f>IF(K119&lt;&gt;"",INT(K119)*60+(K119-INT(K119))*100,"")</f>
        <v>55.000000000000007</v>
      </c>
      <c r="M119" s="24">
        <f>IF(G119&lt;&gt;"",(40*G119)/MAX(G$5:G$267),"0")</f>
        <v>29</v>
      </c>
      <c r="N119" s="24">
        <f>IF(I119&lt;&gt;"",IF(I119=0,0,(10*I119)/MAX(I$5:I$267)),"0")</f>
        <v>9</v>
      </c>
      <c r="O119" s="24">
        <f>IF(L119&lt;&gt;"",50/(MAX(L$5:L$267)-SMALL(L$5:L$267,COUNTIF(L$5:L$267,"&lt;=0")+1))*(MAX(L$5:L$267)-L119),"0")</f>
        <v>37.8125</v>
      </c>
      <c r="P119" s="24">
        <f>M119+N119+O119</f>
        <v>75.8125</v>
      </c>
      <c r="Q119" s="17"/>
      <c r="R119" s="24"/>
      <c r="S119" s="41"/>
      <c r="T119" s="39"/>
    </row>
    <row r="120" spans="1:20" s="18" customFormat="1" ht="31.5" x14ac:dyDescent="0.25">
      <c r="A120" s="158">
        <v>116</v>
      </c>
      <c r="B120" s="57" t="s">
        <v>352</v>
      </c>
      <c r="C120" s="45"/>
      <c r="D120" s="52" t="s">
        <v>338</v>
      </c>
      <c r="E120" s="85">
        <v>9</v>
      </c>
      <c r="F120" s="52" t="s">
        <v>346</v>
      </c>
      <c r="G120" s="85">
        <v>22.5</v>
      </c>
      <c r="H120" s="41"/>
      <c r="I120" s="85">
        <v>9</v>
      </c>
      <c r="J120" s="41"/>
      <c r="K120" s="85">
        <v>0.36</v>
      </c>
      <c r="L120" s="41">
        <f>IF(K120&lt;&gt;"",INT(K120)*60+(K120-INT(K120))*100,"")</f>
        <v>36</v>
      </c>
      <c r="M120" s="24">
        <f>IF(G120&lt;&gt;"",(40*G120)/MAX(G$5:G$267),"0")</f>
        <v>22.5</v>
      </c>
      <c r="N120" s="24">
        <f>IF(I120&lt;&gt;"",IF(I120=0,0,(10*I120)/MAX(I$5:I$267)),"0")</f>
        <v>9</v>
      </c>
      <c r="O120" s="24">
        <f>IF(L120&lt;&gt;"",50/(MAX(L$5:L$267)-SMALL(L$5:L$267,COUNTIF(L$5:L$267,"&lt;=0")+1))*(MAX(L$5:L$267)-L120),"0")</f>
        <v>43.75</v>
      </c>
      <c r="P120" s="24">
        <f>M120+N120+O120</f>
        <v>75.25</v>
      </c>
      <c r="Q120" s="17"/>
      <c r="R120" s="24"/>
      <c r="S120" s="41"/>
      <c r="T120" s="39"/>
    </row>
    <row r="121" spans="1:20" s="18" customFormat="1" ht="31.5" x14ac:dyDescent="0.25">
      <c r="A121" s="158">
        <v>117</v>
      </c>
      <c r="B121" s="57" t="s">
        <v>1283</v>
      </c>
      <c r="C121" s="71"/>
      <c r="D121" s="52" t="s">
        <v>1217</v>
      </c>
      <c r="E121" s="85">
        <v>11</v>
      </c>
      <c r="F121" s="52" t="s">
        <v>1218</v>
      </c>
      <c r="G121" s="46">
        <v>33</v>
      </c>
      <c r="H121" s="41"/>
      <c r="I121" s="46">
        <v>8.5</v>
      </c>
      <c r="J121" s="41"/>
      <c r="K121" s="46">
        <v>1.08</v>
      </c>
      <c r="L121" s="41">
        <f>IF(K121&lt;&gt;"",INT(K121)*60+(K121-INT(K121))*100,"")</f>
        <v>68</v>
      </c>
      <c r="M121" s="24">
        <f>IF(G121&lt;&gt;"",(40*G121)/MAX(G$5:G$267),"0")</f>
        <v>33</v>
      </c>
      <c r="N121" s="24">
        <f>IF(I121&lt;&gt;"",IF(I121=0,0,(10*I121)/MAX(I$5:I$267)),"0")</f>
        <v>8.5</v>
      </c>
      <c r="O121" s="24">
        <f>IF(L121&lt;&gt;"",50/(MAX(L$5:L$267)-SMALL(L$5:L$267,COUNTIF(L$5:L$267,"&lt;=0")+1))*(MAX(L$5:L$267)-L121),"0")</f>
        <v>33.75</v>
      </c>
      <c r="P121" s="24">
        <f>M121+N121+O121</f>
        <v>75.25</v>
      </c>
      <c r="Q121" s="17"/>
      <c r="R121" s="24"/>
      <c r="S121" s="41"/>
      <c r="T121" s="39"/>
    </row>
    <row r="122" spans="1:20" s="18" customFormat="1" ht="31.5" x14ac:dyDescent="0.25">
      <c r="A122" s="158">
        <v>118</v>
      </c>
      <c r="B122" s="57" t="s">
        <v>1375</v>
      </c>
      <c r="C122" s="45"/>
      <c r="D122" s="52" t="s">
        <v>1321</v>
      </c>
      <c r="E122" s="85">
        <v>9</v>
      </c>
      <c r="F122" s="52" t="s">
        <v>1322</v>
      </c>
      <c r="G122" s="85">
        <v>35</v>
      </c>
      <c r="H122" s="41"/>
      <c r="I122" s="85">
        <v>9</v>
      </c>
      <c r="J122" s="41"/>
      <c r="K122" s="85">
        <v>1.17</v>
      </c>
      <c r="L122" s="41">
        <f>IF(K122&lt;&gt;"",INT(K122)*60+(K122-INT(K122))*100,"")</f>
        <v>77</v>
      </c>
      <c r="M122" s="24">
        <f>IF(G122&lt;&gt;"",(40*G122)/MAX(G$5:G$267),"0")</f>
        <v>35</v>
      </c>
      <c r="N122" s="24">
        <f>IF(I122&lt;&gt;"",IF(I122=0,0,(10*I122)/MAX(I$5:I$267)),"0")</f>
        <v>9</v>
      </c>
      <c r="O122" s="24">
        <f>IF(L122&lt;&gt;"",50/(MAX(L$5:L$267)-SMALL(L$5:L$267,COUNTIF(L$5:L$267,"&lt;=0")+1))*(MAX(L$5:L$267)-L122),"0")</f>
        <v>30.9375</v>
      </c>
      <c r="P122" s="24">
        <f>M122+N122+O122</f>
        <v>74.9375</v>
      </c>
      <c r="Q122" s="17"/>
      <c r="R122" s="24"/>
      <c r="S122" s="41"/>
      <c r="T122" s="39"/>
    </row>
    <row r="123" spans="1:20" s="18" customFormat="1" ht="31.5" x14ac:dyDescent="0.25">
      <c r="A123" s="158">
        <v>119</v>
      </c>
      <c r="B123" s="57" t="s">
        <v>1038</v>
      </c>
      <c r="C123" s="45"/>
      <c r="D123" s="52" t="s">
        <v>1022</v>
      </c>
      <c r="E123" s="85">
        <v>10</v>
      </c>
      <c r="F123" s="52" t="s">
        <v>1023</v>
      </c>
      <c r="G123" s="85">
        <v>25</v>
      </c>
      <c r="H123" s="41"/>
      <c r="I123" s="85">
        <v>7</v>
      </c>
      <c r="J123" s="41"/>
      <c r="K123" s="85">
        <v>0.39</v>
      </c>
      <c r="L123" s="41">
        <f>IF(K123&lt;&gt;"",INT(K123)*60+(K123-INT(K123))*100,"")</f>
        <v>39</v>
      </c>
      <c r="M123" s="24">
        <f>IF(G123&lt;&gt;"",(40*G123)/MAX(G$5:G$267),"0")</f>
        <v>25</v>
      </c>
      <c r="N123" s="24">
        <f>IF(I123&lt;&gt;"",IF(I123=0,0,(10*I123)/MAX(I$5:I$267)),"0")</f>
        <v>7</v>
      </c>
      <c r="O123" s="24">
        <f>IF(L123&lt;&gt;"",50/(MAX(L$5:L$267)-SMALL(L$5:L$267,COUNTIF(L$5:L$267,"&lt;=0")+1))*(MAX(L$5:L$267)-L123),"0")</f>
        <v>42.8125</v>
      </c>
      <c r="P123" s="24">
        <f>M123+N123+O123</f>
        <v>74.8125</v>
      </c>
      <c r="Q123" s="17"/>
      <c r="R123" s="24"/>
      <c r="S123" s="41"/>
      <c r="T123" s="39"/>
    </row>
    <row r="124" spans="1:20" s="18" customFormat="1" ht="31.5" x14ac:dyDescent="0.25">
      <c r="A124" s="158">
        <v>120</v>
      </c>
      <c r="B124" s="65" t="s">
        <v>1152</v>
      </c>
      <c r="C124" s="43"/>
      <c r="D124" s="65" t="s">
        <v>1043</v>
      </c>
      <c r="E124" s="67">
        <v>9</v>
      </c>
      <c r="F124" s="65" t="s">
        <v>1113</v>
      </c>
      <c r="G124" s="85">
        <v>33</v>
      </c>
      <c r="H124" s="41"/>
      <c r="I124" s="85">
        <v>9.6</v>
      </c>
      <c r="J124" s="41"/>
      <c r="K124" s="85">
        <v>1.1299999999999999</v>
      </c>
      <c r="L124" s="41">
        <f>IF(K124&lt;&gt;"",INT(K124)*60+(K124-INT(K124))*100,"")</f>
        <v>72.999999999999986</v>
      </c>
      <c r="M124" s="24">
        <f>IF(G124&lt;&gt;"",(40*G124)/MAX(G$5:G$267),"0")</f>
        <v>33</v>
      </c>
      <c r="N124" s="24">
        <f>IF(I124&lt;&gt;"",IF(I124=0,0,(10*I124)/MAX(I$5:I$267)),"0")</f>
        <v>9.6</v>
      </c>
      <c r="O124" s="24">
        <f>IF(L124&lt;&gt;"",50/(MAX(L$5:L$267)-SMALL(L$5:L$267,COUNTIF(L$5:L$267,"&lt;=0")+1))*(MAX(L$5:L$267)-L124),"0")</f>
        <v>32.187500000000007</v>
      </c>
      <c r="P124" s="24">
        <f>M124+N124+O124</f>
        <v>74.787500000000009</v>
      </c>
      <c r="Q124" s="17"/>
      <c r="R124" s="24"/>
      <c r="S124" s="41"/>
      <c r="T124" s="39"/>
    </row>
    <row r="125" spans="1:20" s="18" customFormat="1" ht="31.5" x14ac:dyDescent="0.25">
      <c r="A125" s="158">
        <v>121</v>
      </c>
      <c r="B125" s="52" t="s">
        <v>1264</v>
      </c>
      <c r="C125" s="52"/>
      <c r="D125" s="52" t="s">
        <v>1217</v>
      </c>
      <c r="E125" s="85">
        <v>9</v>
      </c>
      <c r="F125" s="52" t="s">
        <v>1218</v>
      </c>
      <c r="G125" s="46">
        <v>34</v>
      </c>
      <c r="H125" s="41"/>
      <c r="I125" s="46">
        <v>8</v>
      </c>
      <c r="J125" s="41"/>
      <c r="K125" s="46">
        <v>1.1200000000000001</v>
      </c>
      <c r="L125" s="41">
        <f>IF(K125&lt;&gt;"",INT(K125)*60+(K125-INT(K125))*100,"")</f>
        <v>72.000000000000014</v>
      </c>
      <c r="M125" s="24">
        <f>IF(G125&lt;&gt;"",(40*G125)/MAX(G$5:G$267),"0")</f>
        <v>34</v>
      </c>
      <c r="N125" s="24">
        <f>IF(I125&lt;&gt;"",IF(I125=0,0,(10*I125)/MAX(I$5:I$267)),"0")</f>
        <v>8</v>
      </c>
      <c r="O125" s="24">
        <f>IF(L125&lt;&gt;"",50/(MAX(L$5:L$267)-SMALL(L$5:L$267,COUNTIF(L$5:L$267,"&lt;=0")+1))*(MAX(L$5:L$267)-L125),"0")</f>
        <v>32.499999999999993</v>
      </c>
      <c r="P125" s="24">
        <f>M125+N125+O125</f>
        <v>74.5</v>
      </c>
      <c r="Q125" s="17"/>
      <c r="R125" s="24"/>
      <c r="S125" s="41"/>
      <c r="T125" s="39"/>
    </row>
    <row r="126" spans="1:20" s="18" customFormat="1" ht="31.5" x14ac:dyDescent="0.25">
      <c r="A126" s="158">
        <v>122</v>
      </c>
      <c r="B126" s="57" t="s">
        <v>1279</v>
      </c>
      <c r="C126" s="71"/>
      <c r="D126" s="52" t="s">
        <v>1278</v>
      </c>
      <c r="E126" s="85">
        <v>10</v>
      </c>
      <c r="F126" s="52" t="s">
        <v>1218</v>
      </c>
      <c r="G126" s="46">
        <v>33</v>
      </c>
      <c r="H126" s="41"/>
      <c r="I126" s="46">
        <v>8.5</v>
      </c>
      <c r="J126" s="41"/>
      <c r="K126" s="46">
        <v>1.1200000000000001</v>
      </c>
      <c r="L126" s="41">
        <f>IF(K126&lt;&gt;"",INT(K126)*60+(K126-INT(K126))*100,"")</f>
        <v>72.000000000000014</v>
      </c>
      <c r="M126" s="24">
        <f>IF(G126&lt;&gt;"",(40*G126)/MAX(G$5:G$267),"0")</f>
        <v>33</v>
      </c>
      <c r="N126" s="24">
        <f>IF(I126&lt;&gt;"",IF(I126=0,0,(10*I126)/MAX(I$5:I$267)),"0")</f>
        <v>8.5</v>
      </c>
      <c r="O126" s="24">
        <f>IF(L126&lt;&gt;"",50/(MAX(L$5:L$267)-SMALL(L$5:L$267,COUNTIF(L$5:L$267,"&lt;=0")+1))*(MAX(L$5:L$267)-L126),"0")</f>
        <v>32.499999999999993</v>
      </c>
      <c r="P126" s="24">
        <f>M126+N126+O126</f>
        <v>74</v>
      </c>
      <c r="Q126" s="17"/>
      <c r="R126" s="24"/>
      <c r="S126" s="41"/>
      <c r="T126" s="39"/>
    </row>
    <row r="127" spans="1:20" ht="47.25" x14ac:dyDescent="0.25">
      <c r="A127" s="158">
        <v>123</v>
      </c>
      <c r="B127" s="174" t="s">
        <v>137</v>
      </c>
      <c r="C127" s="45"/>
      <c r="D127" s="52" t="s">
        <v>135</v>
      </c>
      <c r="E127" s="85">
        <v>11</v>
      </c>
      <c r="F127" s="51" t="s">
        <v>127</v>
      </c>
      <c r="G127" s="169">
        <v>31</v>
      </c>
      <c r="H127" s="41"/>
      <c r="I127" s="85">
        <v>7</v>
      </c>
      <c r="J127" s="41"/>
      <c r="K127" s="85">
        <v>1.01</v>
      </c>
      <c r="L127" s="41">
        <f>IF(K127&lt;&gt;"",INT(K127)*60+(K127-INT(K127))*100,"")</f>
        <v>61</v>
      </c>
      <c r="M127" s="24">
        <f>IF(G127&lt;&gt;"",(40*G127)/MAX(G$5:G$267),"0")</f>
        <v>31</v>
      </c>
      <c r="N127" s="24">
        <f>IF(I127&lt;&gt;"",IF(I127=0,0,(10*I127)/MAX(I$5:I$267)),"0")</f>
        <v>7</v>
      </c>
      <c r="O127" s="24">
        <f>IF(L127&lt;&gt;"",50/(MAX(L$5:L$267)-SMALL(L$5:L$267,COUNTIF(L$5:L$267,"&lt;=0")+1))*(MAX(L$5:L$267)-L127),"0")</f>
        <v>35.9375</v>
      </c>
      <c r="P127" s="24">
        <f>M127+N127+O127</f>
        <v>73.9375</v>
      </c>
      <c r="Q127" s="17"/>
      <c r="R127" s="24"/>
      <c r="S127" s="41"/>
      <c r="T127" s="39"/>
    </row>
    <row r="128" spans="1:20" ht="47.25" x14ac:dyDescent="0.25">
      <c r="A128" s="150">
        <v>124</v>
      </c>
      <c r="B128" s="50" t="s">
        <v>231</v>
      </c>
      <c r="C128" s="151"/>
      <c r="D128" s="50" t="s">
        <v>210</v>
      </c>
      <c r="E128" s="85">
        <v>9</v>
      </c>
      <c r="F128" s="50" t="s">
        <v>211</v>
      </c>
      <c r="G128" s="85">
        <v>30.9</v>
      </c>
      <c r="H128" s="41"/>
      <c r="I128" s="85">
        <v>8</v>
      </c>
      <c r="J128" s="41"/>
      <c r="K128" s="85">
        <v>1.04</v>
      </c>
      <c r="L128" s="41">
        <f>IF(K128&lt;&gt;"",INT(K128)*60+(K128-INT(K128))*100,"")</f>
        <v>64</v>
      </c>
      <c r="M128" s="24">
        <f>IF(G128&lt;&gt;"",(40*G128)/MAX(G$5:G$267),"0")</f>
        <v>30.9</v>
      </c>
      <c r="N128" s="24">
        <f>IF(I128&lt;&gt;"",IF(I128=0,0,(10*I128)/MAX(I$5:I$267)),"0")</f>
        <v>8</v>
      </c>
      <c r="O128" s="24">
        <f>IF(L128&lt;&gt;"",50/(MAX(L$5:L$267)-SMALL(L$5:L$267,COUNTIF(L$5:L$267,"&lt;=0")+1))*(MAX(L$5:L$267)-L128),"0")</f>
        <v>35</v>
      </c>
      <c r="P128" s="24">
        <f>M128+N128+O128</f>
        <v>73.900000000000006</v>
      </c>
      <c r="Q128" s="17"/>
      <c r="R128" s="24"/>
      <c r="S128" s="41"/>
      <c r="T128" s="39"/>
    </row>
    <row r="129" spans="1:20" ht="47.25" x14ac:dyDescent="0.25">
      <c r="A129" s="150">
        <v>125</v>
      </c>
      <c r="B129" s="52" t="s">
        <v>1481</v>
      </c>
      <c r="C129" s="127"/>
      <c r="D129" s="52" t="s">
        <v>1296</v>
      </c>
      <c r="E129" s="85">
        <v>9</v>
      </c>
      <c r="F129" s="52" t="s">
        <v>1293</v>
      </c>
      <c r="G129" s="85">
        <v>26</v>
      </c>
      <c r="H129" s="41"/>
      <c r="I129" s="85">
        <v>6</v>
      </c>
      <c r="J129" s="41"/>
      <c r="K129" s="85">
        <v>0.43</v>
      </c>
      <c r="L129" s="41">
        <f>IF(K129&lt;&gt;"",INT(K129)*60+(K129-INT(K129))*100,"")</f>
        <v>43</v>
      </c>
      <c r="M129" s="24">
        <f>IF(G129&lt;&gt;"",(40*G129)/MAX(G$5:G$267),"0")</f>
        <v>26</v>
      </c>
      <c r="N129" s="24">
        <f>IF(I129&lt;&gt;"",IF(I129=0,0,(10*I129)/MAX(I$5:I$267)),"0")</f>
        <v>6</v>
      </c>
      <c r="O129" s="24">
        <f>IF(L129&lt;&gt;"",50/(MAX(L$5:L$267)-SMALL(L$5:L$267,COUNTIF(L$5:L$267,"&lt;=0")+1))*(MAX(L$5:L$267)-L129),"0")</f>
        <v>41.5625</v>
      </c>
      <c r="P129" s="24">
        <f>M129+N129+O129</f>
        <v>73.5625</v>
      </c>
      <c r="Q129" s="17"/>
      <c r="R129" s="24"/>
      <c r="S129" s="41"/>
      <c r="T129" s="39"/>
    </row>
    <row r="130" spans="1:20" ht="31.5" x14ac:dyDescent="0.25">
      <c r="A130" s="1">
        <v>126</v>
      </c>
      <c r="B130" s="111" t="s">
        <v>575</v>
      </c>
      <c r="C130" s="45"/>
      <c r="D130" s="52" t="s">
        <v>555</v>
      </c>
      <c r="E130" s="85">
        <v>10</v>
      </c>
      <c r="F130" s="52" t="s">
        <v>556</v>
      </c>
      <c r="G130" s="85">
        <v>24</v>
      </c>
      <c r="H130" s="41"/>
      <c r="I130" s="85">
        <v>5.8</v>
      </c>
      <c r="J130" s="41"/>
      <c r="K130" s="85">
        <v>0.36</v>
      </c>
      <c r="L130" s="41">
        <f>IF(K130&lt;&gt;"",INT(K130)*60+(K130-INT(K130))*100,"")</f>
        <v>36</v>
      </c>
      <c r="M130" s="24">
        <f>IF(G130&lt;&gt;"",(40*G130)/MAX(G$5:G$267),"0")</f>
        <v>24</v>
      </c>
      <c r="N130" s="24">
        <f>IF(I130&lt;&gt;"",IF(I130=0,0,(10*I130)/MAX(I$5:I$267)),"0")</f>
        <v>5.8</v>
      </c>
      <c r="O130" s="24">
        <f>IF(L130&lt;&gt;"",50/(MAX(L$5:L$267)-SMALL(L$5:L$267,COUNTIF(L$5:L$267,"&lt;=0")+1))*(MAX(L$5:L$267)-L130),"0")</f>
        <v>43.75</v>
      </c>
      <c r="P130" s="24">
        <f>M130+N130+O130</f>
        <v>73.55</v>
      </c>
      <c r="Q130" s="17"/>
      <c r="R130" s="24"/>
      <c r="S130" s="41"/>
      <c r="T130" s="39"/>
    </row>
    <row r="131" spans="1:20" ht="31.5" x14ac:dyDescent="0.25">
      <c r="A131" s="158">
        <v>127</v>
      </c>
      <c r="B131" s="57" t="s">
        <v>742</v>
      </c>
      <c r="C131" s="45"/>
      <c r="D131" s="52" t="s">
        <v>671</v>
      </c>
      <c r="E131" s="85">
        <v>9</v>
      </c>
      <c r="F131" s="52" t="s">
        <v>679</v>
      </c>
      <c r="G131" s="85">
        <v>29.5</v>
      </c>
      <c r="H131" s="41"/>
      <c r="I131" s="85">
        <v>8</v>
      </c>
      <c r="J131" s="41"/>
      <c r="K131" s="85">
        <v>0.61</v>
      </c>
      <c r="L131" s="41">
        <f>IF(K131&lt;&gt;"",INT(K131)*60+(K131-INT(K131))*100,"")</f>
        <v>61</v>
      </c>
      <c r="M131" s="24">
        <f>IF(G131&lt;&gt;"",(40*G131)/MAX(G$5:G$267),"0")</f>
        <v>29.5</v>
      </c>
      <c r="N131" s="24">
        <f>IF(I131&lt;&gt;"",IF(I131=0,0,(10*I131)/MAX(I$5:I$267)),"0")</f>
        <v>8</v>
      </c>
      <c r="O131" s="24">
        <f>IF(L131&lt;&gt;"",50/(MAX(L$5:L$267)-SMALL(L$5:L$267,COUNTIF(L$5:L$267,"&lt;=0")+1))*(MAX(L$5:L$267)-L131),"0")</f>
        <v>35.9375</v>
      </c>
      <c r="P131" s="24">
        <f>M131+N131+O131</f>
        <v>73.4375</v>
      </c>
      <c r="Q131" s="17"/>
      <c r="R131" s="24"/>
      <c r="S131" s="41"/>
      <c r="T131" s="39"/>
    </row>
    <row r="132" spans="1:20" ht="31.5" x14ac:dyDescent="0.25">
      <c r="A132" s="158">
        <v>128</v>
      </c>
      <c r="B132" s="52" t="s">
        <v>1281</v>
      </c>
      <c r="C132" s="52"/>
      <c r="D132" s="52" t="s">
        <v>1278</v>
      </c>
      <c r="E132" s="85">
        <v>10</v>
      </c>
      <c r="F132" s="52" t="s">
        <v>1218</v>
      </c>
      <c r="G132" s="46">
        <v>31</v>
      </c>
      <c r="H132" s="41"/>
      <c r="I132" s="46">
        <v>8</v>
      </c>
      <c r="J132" s="41"/>
      <c r="K132" s="46">
        <v>1.06</v>
      </c>
      <c r="L132" s="41">
        <f>IF(K132&lt;&gt;"",INT(K132)*60+(K132-INT(K132))*100,"")</f>
        <v>66</v>
      </c>
      <c r="M132" s="24">
        <f>IF(G132&lt;&gt;"",(40*G132)/MAX(G$5:G$267),"0")</f>
        <v>31</v>
      </c>
      <c r="N132" s="24">
        <f>IF(I132&lt;&gt;"",IF(I132=0,0,(10*I132)/MAX(I$5:I$267)),"0")</f>
        <v>8</v>
      </c>
      <c r="O132" s="24">
        <f>IF(L132&lt;&gt;"",50/(MAX(L$5:L$267)-SMALL(L$5:L$267,COUNTIF(L$5:L$267,"&lt;=0")+1))*(MAX(L$5:L$267)-L132),"0")</f>
        <v>34.375</v>
      </c>
      <c r="P132" s="24">
        <f>M132+N132+O132</f>
        <v>73.375</v>
      </c>
      <c r="Q132" s="17"/>
      <c r="R132" s="24"/>
      <c r="S132" s="41"/>
      <c r="T132" s="39"/>
    </row>
    <row r="133" spans="1:20" ht="47.25" x14ac:dyDescent="0.25">
      <c r="A133" s="158">
        <v>129</v>
      </c>
      <c r="B133" s="52" t="s">
        <v>232</v>
      </c>
      <c r="C133" s="45"/>
      <c r="D133" s="52" t="s">
        <v>210</v>
      </c>
      <c r="E133" s="85">
        <v>9</v>
      </c>
      <c r="F133" s="52" t="s">
        <v>211</v>
      </c>
      <c r="G133" s="85">
        <v>30.4</v>
      </c>
      <c r="H133" s="41"/>
      <c r="I133" s="85">
        <v>7</v>
      </c>
      <c r="J133" s="41"/>
      <c r="K133" s="85">
        <v>1.01</v>
      </c>
      <c r="L133" s="41">
        <f>IF(K133&lt;&gt;"",INT(K133)*60+(K133-INT(K133))*100,"")</f>
        <v>61</v>
      </c>
      <c r="M133" s="24">
        <f>IF(G133&lt;&gt;"",(40*G133)/MAX(G$5:G$267),"0")</f>
        <v>30.4</v>
      </c>
      <c r="N133" s="24">
        <f>IF(I133&lt;&gt;"",IF(I133=0,0,(10*I133)/MAX(I$5:I$267)),"0")</f>
        <v>7</v>
      </c>
      <c r="O133" s="24">
        <f>IF(L133&lt;&gt;"",50/(MAX(L$5:L$267)-SMALL(L$5:L$267,COUNTIF(L$5:L$267,"&lt;=0")+1))*(MAX(L$5:L$267)-L133),"0")</f>
        <v>35.9375</v>
      </c>
      <c r="P133" s="24">
        <f>M133+N133+O133</f>
        <v>73.337500000000006</v>
      </c>
      <c r="Q133" s="17"/>
      <c r="R133" s="24"/>
      <c r="S133" s="41"/>
      <c r="T133" s="39"/>
    </row>
    <row r="134" spans="1:20" ht="31.5" x14ac:dyDescent="0.25">
      <c r="A134" s="1">
        <v>130</v>
      </c>
      <c r="B134" s="51" t="s">
        <v>652</v>
      </c>
      <c r="C134" s="45"/>
      <c r="D134" s="52" t="s">
        <v>641</v>
      </c>
      <c r="E134" s="85">
        <v>11</v>
      </c>
      <c r="F134" s="52" t="s">
        <v>642</v>
      </c>
      <c r="G134" s="85">
        <v>21</v>
      </c>
      <c r="H134" s="41"/>
      <c r="I134" s="85">
        <v>7</v>
      </c>
      <c r="J134" s="41"/>
      <c r="K134" s="85">
        <v>0.31</v>
      </c>
      <c r="L134" s="41">
        <f>IF(K134&lt;&gt;"",INT(K134)*60+(K134-INT(K134))*100,"")</f>
        <v>31</v>
      </c>
      <c r="M134" s="24">
        <f>IF(G134&lt;&gt;"",(40*G134)/MAX(G$5:G$267),"0")</f>
        <v>21</v>
      </c>
      <c r="N134" s="24">
        <f>IF(I134&lt;&gt;"",IF(I134=0,0,(10*I134)/MAX(I$5:I$267)),"0")</f>
        <v>7</v>
      </c>
      <c r="O134" s="24">
        <f>IF(L134&lt;&gt;"",50/(MAX(L$5:L$267)-SMALL(L$5:L$267,COUNTIF(L$5:L$267,"&lt;=0")+1))*(MAX(L$5:L$267)-L134),"0")</f>
        <v>45.3125</v>
      </c>
      <c r="P134" s="24">
        <f>M134+N134+O134</f>
        <v>73.3125</v>
      </c>
      <c r="Q134" s="17"/>
      <c r="R134" s="24"/>
      <c r="S134" s="41"/>
      <c r="T134" s="39"/>
    </row>
    <row r="135" spans="1:20" ht="31.5" x14ac:dyDescent="0.25">
      <c r="A135" s="158">
        <v>131</v>
      </c>
      <c r="B135" s="57" t="s">
        <v>1261</v>
      </c>
      <c r="C135" s="71"/>
      <c r="D135" s="52" t="s">
        <v>1217</v>
      </c>
      <c r="E135" s="85">
        <v>9</v>
      </c>
      <c r="F135" s="52" t="s">
        <v>1218</v>
      </c>
      <c r="G135" s="46">
        <v>35</v>
      </c>
      <c r="H135" s="41"/>
      <c r="I135" s="46">
        <v>8</v>
      </c>
      <c r="J135" s="41"/>
      <c r="K135" s="46">
        <v>1.19</v>
      </c>
      <c r="L135" s="41">
        <f>IF(K135&lt;&gt;"",INT(K135)*60+(K135-INT(K135))*100,"")</f>
        <v>79</v>
      </c>
      <c r="M135" s="24">
        <f>IF(G135&lt;&gt;"",(40*G135)/MAX(G$5:G$267),"0")</f>
        <v>35</v>
      </c>
      <c r="N135" s="24">
        <f>IF(I135&lt;&gt;"",IF(I135=0,0,(10*I135)/MAX(I$5:I$267)),"0")</f>
        <v>8</v>
      </c>
      <c r="O135" s="24">
        <f>IF(L135&lt;&gt;"",50/(MAX(L$5:L$267)-SMALL(L$5:L$267,COUNTIF(L$5:L$267,"&lt;=0")+1))*(MAX(L$5:L$267)-L135),"0")</f>
        <v>30.3125</v>
      </c>
      <c r="P135" s="24">
        <f>M135+N135+O135</f>
        <v>73.3125</v>
      </c>
      <c r="Q135" s="17"/>
      <c r="R135" s="24"/>
      <c r="S135" s="41"/>
      <c r="T135" s="39"/>
    </row>
    <row r="136" spans="1:20" ht="31.5" x14ac:dyDescent="0.25">
      <c r="A136" s="158">
        <v>132</v>
      </c>
      <c r="B136" s="156" t="s">
        <v>1020</v>
      </c>
      <c r="C136" s="45"/>
      <c r="D136" s="52" t="s">
        <v>1006</v>
      </c>
      <c r="E136" s="85">
        <v>11</v>
      </c>
      <c r="F136" s="52" t="s">
        <v>1003</v>
      </c>
      <c r="G136" s="85">
        <v>19</v>
      </c>
      <c r="H136" s="41"/>
      <c r="I136" s="85">
        <v>9.3000000000000007</v>
      </c>
      <c r="J136" s="41"/>
      <c r="K136" s="85">
        <v>0.32</v>
      </c>
      <c r="L136" s="41">
        <f>IF(K136&lt;&gt;"",INT(K136)*60+(K136-INT(K136))*100,"")</f>
        <v>32</v>
      </c>
      <c r="M136" s="24">
        <f>IF(G136&lt;&gt;"",(40*G136)/MAX(G$5:G$267),"0")</f>
        <v>19</v>
      </c>
      <c r="N136" s="24">
        <f>IF(I136&lt;&gt;"",IF(I136=0,0,(10*I136)/MAX(I$5:I$267)),"0")</f>
        <v>9.3000000000000007</v>
      </c>
      <c r="O136" s="24">
        <f>IF(L136&lt;&gt;"",50/(MAX(L$5:L$267)-SMALL(L$5:L$267,COUNTIF(L$5:L$267,"&lt;=0")+1))*(MAX(L$5:L$267)-L136),"0")</f>
        <v>45</v>
      </c>
      <c r="P136" s="24">
        <f>M136+N136+O136</f>
        <v>73.3</v>
      </c>
      <c r="Q136" s="17"/>
      <c r="R136" s="24"/>
      <c r="S136" s="41"/>
      <c r="T136" s="39"/>
    </row>
    <row r="137" spans="1:20" ht="31.5" x14ac:dyDescent="0.25">
      <c r="A137" s="1">
        <v>133</v>
      </c>
      <c r="B137" s="57" t="s">
        <v>353</v>
      </c>
      <c r="C137" s="45"/>
      <c r="D137" s="52" t="s">
        <v>338</v>
      </c>
      <c r="E137" s="85">
        <v>9</v>
      </c>
      <c r="F137" s="52" t="s">
        <v>346</v>
      </c>
      <c r="G137" s="85">
        <v>21.5</v>
      </c>
      <c r="H137" s="41"/>
      <c r="I137" s="85">
        <v>7</v>
      </c>
      <c r="J137" s="41"/>
      <c r="K137" s="85">
        <v>0.33</v>
      </c>
      <c r="L137" s="41">
        <f>IF(K137&lt;&gt;"",INT(K137)*60+(K137-INT(K137))*100,"")</f>
        <v>33</v>
      </c>
      <c r="M137" s="24">
        <f>IF(G137&lt;&gt;"",(40*G137)/MAX(G$5:G$267),"0")</f>
        <v>21.5</v>
      </c>
      <c r="N137" s="24">
        <f>IF(I137&lt;&gt;"",IF(I137=0,0,(10*I137)/MAX(I$5:I$267)),"0")</f>
        <v>7</v>
      </c>
      <c r="O137" s="24">
        <f>IF(L137&lt;&gt;"",50/(MAX(L$5:L$267)-SMALL(L$5:L$267,COUNTIF(L$5:L$267,"&lt;=0")+1))*(MAX(L$5:L$267)-L137),"0")</f>
        <v>44.6875</v>
      </c>
      <c r="P137" s="24">
        <f>M137+N137+O137</f>
        <v>73.1875</v>
      </c>
      <c r="Q137" s="17"/>
      <c r="R137" s="24"/>
      <c r="S137" s="41"/>
      <c r="T137" s="39"/>
    </row>
    <row r="138" spans="1:20" ht="47.25" x14ac:dyDescent="0.25">
      <c r="A138" s="158">
        <v>134</v>
      </c>
      <c r="B138" s="57" t="s">
        <v>910</v>
      </c>
      <c r="C138" s="45"/>
      <c r="D138" s="52" t="s">
        <v>907</v>
      </c>
      <c r="E138" s="85">
        <v>9</v>
      </c>
      <c r="F138" s="52" t="s">
        <v>903</v>
      </c>
      <c r="G138" s="85">
        <v>24</v>
      </c>
      <c r="H138" s="41"/>
      <c r="I138" s="85">
        <v>8.1999999999999993</v>
      </c>
      <c r="J138" s="41"/>
      <c r="K138" s="85">
        <v>0.46</v>
      </c>
      <c r="L138" s="41">
        <f>IF(K138&lt;&gt;"",INT(K138)*60+(K138-INT(K138))*100,"")</f>
        <v>46</v>
      </c>
      <c r="M138" s="24">
        <f>IF(G138&lt;&gt;"",(40*G138)/MAX(G$5:G$267),"0")</f>
        <v>24</v>
      </c>
      <c r="N138" s="24">
        <f>IF(I138&lt;&gt;"",IF(I138=0,0,(10*I138)/MAX(I$5:I$267)),"0")</f>
        <v>8.1999999999999993</v>
      </c>
      <c r="O138" s="24">
        <f>IF(L138&lt;&gt;"",50/(MAX(L$5:L$267)-SMALL(L$5:L$267,COUNTIF(L$5:L$267,"&lt;=0")+1))*(MAX(L$5:L$267)-L138),"0")</f>
        <v>40.625</v>
      </c>
      <c r="P138" s="24">
        <f>M138+N138+O138</f>
        <v>72.825000000000003</v>
      </c>
      <c r="Q138" s="17"/>
      <c r="R138" s="24"/>
      <c r="S138" s="41"/>
      <c r="T138" s="39"/>
    </row>
    <row r="139" spans="1:20" ht="31.5" x14ac:dyDescent="0.25">
      <c r="A139" s="1">
        <v>135</v>
      </c>
      <c r="B139" s="52" t="s">
        <v>853</v>
      </c>
      <c r="C139" s="45"/>
      <c r="D139" s="52" t="s">
        <v>826</v>
      </c>
      <c r="E139" s="85">
        <v>9</v>
      </c>
      <c r="F139" s="52" t="s">
        <v>841</v>
      </c>
      <c r="G139" s="85">
        <v>31.5</v>
      </c>
      <c r="H139" s="41"/>
      <c r="I139" s="85">
        <v>8</v>
      </c>
      <c r="J139" s="41"/>
      <c r="K139" s="85">
        <v>1.1000000000000001</v>
      </c>
      <c r="L139" s="41">
        <f>IF(K139&lt;&gt;"",INT(K139)*60+(K139-INT(K139))*100,"")</f>
        <v>70.000000000000014</v>
      </c>
      <c r="M139" s="24">
        <f>IF(G139&lt;&gt;"",(40*G139)/MAX(G$5:G$267),"0")</f>
        <v>31.5</v>
      </c>
      <c r="N139" s="24">
        <f>IF(I139&lt;&gt;"",IF(I139=0,0,(10*I139)/MAX(I$5:I$267)),"0")</f>
        <v>8</v>
      </c>
      <c r="O139" s="24">
        <f>IF(L139&lt;&gt;"",50/(MAX(L$5:L$267)-SMALL(L$5:L$267,COUNTIF(L$5:L$267,"&lt;=0")+1))*(MAX(L$5:L$267)-L139),"0")</f>
        <v>33.124999999999993</v>
      </c>
      <c r="P139" s="24">
        <f>M139+N139+O139</f>
        <v>72.625</v>
      </c>
      <c r="Q139" s="17"/>
      <c r="R139" s="24"/>
      <c r="S139" s="41"/>
      <c r="T139" s="39"/>
    </row>
    <row r="140" spans="1:20" ht="31.5" x14ac:dyDescent="0.25">
      <c r="A140" s="1">
        <v>136</v>
      </c>
      <c r="B140" s="52" t="s">
        <v>850</v>
      </c>
      <c r="C140" s="45"/>
      <c r="D140" s="52" t="s">
        <v>826</v>
      </c>
      <c r="E140" s="85">
        <v>9</v>
      </c>
      <c r="F140" s="52" t="s">
        <v>841</v>
      </c>
      <c r="G140" s="85">
        <v>30.5</v>
      </c>
      <c r="H140" s="41"/>
      <c r="I140" s="85">
        <v>8.5</v>
      </c>
      <c r="J140" s="41"/>
      <c r="K140" s="85">
        <v>1.0900000000000001</v>
      </c>
      <c r="L140" s="41">
        <f>IF(K140&lt;&gt;"",INT(K140)*60+(K140-INT(K140))*100,"")</f>
        <v>69</v>
      </c>
      <c r="M140" s="24">
        <f>IF(G140&lt;&gt;"",(40*G140)/MAX(G$5:G$267),"0")</f>
        <v>30.5</v>
      </c>
      <c r="N140" s="24">
        <f>IF(I140&lt;&gt;"",IF(I140=0,0,(10*I140)/MAX(I$5:I$267)),"0")</f>
        <v>8.5</v>
      </c>
      <c r="O140" s="24">
        <f>IF(L140&lt;&gt;"",50/(MAX(L$5:L$267)-SMALL(L$5:L$267,COUNTIF(L$5:L$267,"&lt;=0")+1))*(MAX(L$5:L$267)-L140),"0")</f>
        <v>33.4375</v>
      </c>
      <c r="P140" s="24">
        <f>M140+N140+O140</f>
        <v>72.4375</v>
      </c>
      <c r="Q140" s="17"/>
      <c r="R140" s="24"/>
      <c r="S140" s="41"/>
      <c r="T140" s="39"/>
    </row>
    <row r="141" spans="1:20" ht="31.5" x14ac:dyDescent="0.25">
      <c r="A141" s="158">
        <v>137</v>
      </c>
      <c r="B141" s="52" t="s">
        <v>976</v>
      </c>
      <c r="C141" s="45"/>
      <c r="D141" s="52" t="s">
        <v>912</v>
      </c>
      <c r="E141" s="85">
        <v>9</v>
      </c>
      <c r="F141" s="52" t="s">
        <v>913</v>
      </c>
      <c r="G141" s="85">
        <v>19</v>
      </c>
      <c r="H141" s="41"/>
      <c r="I141" s="85">
        <v>9</v>
      </c>
      <c r="J141" s="41"/>
      <c r="K141" s="85">
        <v>0.35</v>
      </c>
      <c r="L141" s="41">
        <f>IF(K141&lt;&gt;"",INT(K141)*60+(K141-INT(K141))*100,"")</f>
        <v>35</v>
      </c>
      <c r="M141" s="24">
        <f>IF(G141&lt;&gt;"",(40*G141)/MAX(G$5:G$267),"0")</f>
        <v>19</v>
      </c>
      <c r="N141" s="24">
        <f>IF(I141&lt;&gt;"",IF(I141=0,0,(10*I141)/MAX(I$5:I$267)),"0")</f>
        <v>9</v>
      </c>
      <c r="O141" s="24">
        <f>IF(L141&lt;&gt;"",50/(MAX(L$5:L$267)-SMALL(L$5:L$267,COUNTIF(L$5:L$267,"&lt;=0")+1))*(MAX(L$5:L$267)-L141),"0")</f>
        <v>44.0625</v>
      </c>
      <c r="P141" s="24">
        <f>M141+N141+O141</f>
        <v>72.0625</v>
      </c>
      <c r="Q141" s="17"/>
      <c r="R141" s="24"/>
      <c r="S141" s="41"/>
      <c r="T141" s="39"/>
    </row>
    <row r="142" spans="1:20" ht="31.5" x14ac:dyDescent="0.25">
      <c r="A142" s="158">
        <v>138</v>
      </c>
      <c r="B142" s="57" t="s">
        <v>123</v>
      </c>
      <c r="C142" s="45"/>
      <c r="D142" s="52" t="s">
        <v>104</v>
      </c>
      <c r="E142" s="85">
        <v>10</v>
      </c>
      <c r="F142" s="52" t="s">
        <v>123</v>
      </c>
      <c r="G142" s="85">
        <v>31</v>
      </c>
      <c r="H142" s="41"/>
      <c r="I142" s="169">
        <v>9.5</v>
      </c>
      <c r="J142" s="41"/>
      <c r="K142" s="169">
        <v>1.1599999999999999</v>
      </c>
      <c r="L142" s="41">
        <f>IF(K142&lt;&gt;"",INT(K142)*60+(K142-INT(K142))*100,"")</f>
        <v>76</v>
      </c>
      <c r="M142" s="24">
        <f>IF(G142&lt;&gt;"",(40*G142)/MAX(G$5:G$267),"0")</f>
        <v>31</v>
      </c>
      <c r="N142" s="24">
        <f>IF(I142&lt;&gt;"",IF(I142=0,0,(10*I142)/MAX(I$5:I$267)),"0")</f>
        <v>9.5</v>
      </c>
      <c r="O142" s="24">
        <f>IF(L142&lt;&gt;"",50/(MAX(L$5:L$267)-SMALL(L$5:L$267,COUNTIF(L$5:L$267,"&lt;=0")+1))*(MAX(L$5:L$267)-L142),"0")</f>
        <v>31.25</v>
      </c>
      <c r="P142" s="24">
        <f>M142+N142+O142</f>
        <v>71.75</v>
      </c>
      <c r="Q142" s="17"/>
      <c r="R142" s="24"/>
      <c r="S142" s="41"/>
      <c r="T142" s="39"/>
    </row>
    <row r="143" spans="1:20" ht="63" x14ac:dyDescent="0.25">
      <c r="A143" s="158">
        <v>139</v>
      </c>
      <c r="B143" s="57" t="s">
        <v>1426</v>
      </c>
      <c r="C143" s="119"/>
      <c r="D143" s="52" t="s">
        <v>1413</v>
      </c>
      <c r="E143" s="85">
        <v>9</v>
      </c>
      <c r="F143" s="52" t="s">
        <v>1419</v>
      </c>
      <c r="G143" s="38">
        <v>17</v>
      </c>
      <c r="H143" s="41"/>
      <c r="I143" s="85">
        <v>10</v>
      </c>
      <c r="J143" s="41"/>
      <c r="K143" s="85">
        <v>0.33</v>
      </c>
      <c r="L143" s="41">
        <f>IF(K143&lt;&gt;"",INT(K143)*60+(K143-INT(K143))*100,"")</f>
        <v>33</v>
      </c>
      <c r="M143" s="24">
        <f>IF(G143&lt;&gt;"",(40*G143)/MAX(G$5:G$267),"0")</f>
        <v>17</v>
      </c>
      <c r="N143" s="24">
        <f>IF(I143&lt;&gt;"",IF(I143=0,0,(10*I143)/MAX(I$5:I$267)),"0")</f>
        <v>10</v>
      </c>
      <c r="O143" s="24">
        <f>IF(L143&lt;&gt;"",50/(MAX(L$5:L$267)-SMALL(L$5:L$267,COUNTIF(L$5:L$267,"&lt;=0")+1))*(MAX(L$5:L$267)-L143),"0")</f>
        <v>44.6875</v>
      </c>
      <c r="P143" s="24">
        <f>M143+N143+O143</f>
        <v>71.6875</v>
      </c>
      <c r="Q143" s="17"/>
      <c r="R143" s="24"/>
      <c r="S143" s="41"/>
      <c r="T143" s="39"/>
    </row>
    <row r="144" spans="1:20" ht="31.5" x14ac:dyDescent="0.25">
      <c r="A144" s="158">
        <v>140</v>
      </c>
      <c r="B144" s="50" t="s">
        <v>237</v>
      </c>
      <c r="C144" s="48"/>
      <c r="D144" s="50" t="s">
        <v>210</v>
      </c>
      <c r="E144" s="85">
        <v>10</v>
      </c>
      <c r="F144" s="50" t="s">
        <v>234</v>
      </c>
      <c r="G144" s="85">
        <v>19.600000000000001</v>
      </c>
      <c r="H144" s="41"/>
      <c r="I144" s="85">
        <v>8</v>
      </c>
      <c r="J144" s="41"/>
      <c r="K144" s="85">
        <v>0.35</v>
      </c>
      <c r="L144" s="41">
        <f>IF(K144&lt;&gt;"",INT(K144)*60+(K144-INT(K144))*100,"")</f>
        <v>35</v>
      </c>
      <c r="M144" s="24">
        <f>IF(G144&lt;&gt;"",(40*G144)/MAX(G$5:G$267),"0")</f>
        <v>19.600000000000001</v>
      </c>
      <c r="N144" s="24">
        <f>IF(I144&lt;&gt;"",IF(I144=0,0,(10*I144)/MAX(I$5:I$267)),"0")</f>
        <v>8</v>
      </c>
      <c r="O144" s="24">
        <f>IF(L144&lt;&gt;"",50/(MAX(L$5:L$267)-SMALL(L$5:L$267,COUNTIF(L$5:L$267,"&lt;=0")+1))*(MAX(L$5:L$267)-L144),"0")</f>
        <v>44.0625</v>
      </c>
      <c r="P144" s="24">
        <f>M144+N144+O144</f>
        <v>71.662499999999994</v>
      </c>
      <c r="Q144" s="17"/>
      <c r="R144" s="24"/>
      <c r="S144" s="41"/>
      <c r="T144" s="39"/>
    </row>
    <row r="145" spans="1:20" ht="31.5" x14ac:dyDescent="0.25">
      <c r="A145" s="158">
        <v>141</v>
      </c>
      <c r="B145" s="52" t="s">
        <v>1265</v>
      </c>
      <c r="C145" s="52"/>
      <c r="D145" s="52" t="s">
        <v>1217</v>
      </c>
      <c r="E145" s="85">
        <v>9</v>
      </c>
      <c r="F145" s="52" t="s">
        <v>1218</v>
      </c>
      <c r="G145" s="46">
        <v>35</v>
      </c>
      <c r="H145" s="41"/>
      <c r="I145" s="46">
        <v>8</v>
      </c>
      <c r="J145" s="41"/>
      <c r="K145" s="46">
        <v>1.25</v>
      </c>
      <c r="L145" s="41">
        <f>IF(K145&lt;&gt;"",INT(K145)*60+(K145-INT(K145))*100,"")</f>
        <v>85</v>
      </c>
      <c r="M145" s="24">
        <f>IF(G145&lt;&gt;"",(40*G145)/MAX(G$5:G$267),"0")</f>
        <v>35</v>
      </c>
      <c r="N145" s="24">
        <f>IF(I145&lt;&gt;"",IF(I145=0,0,(10*I145)/MAX(I$5:I$267)),"0")</f>
        <v>8</v>
      </c>
      <c r="O145" s="24">
        <f>IF(L145&lt;&gt;"",50/(MAX(L$5:L$267)-SMALL(L$5:L$267,COUNTIF(L$5:L$267,"&lt;=0")+1))*(MAX(L$5:L$267)-L145),"0")</f>
        <v>28.4375</v>
      </c>
      <c r="P145" s="24">
        <f>M145+N145+O145</f>
        <v>71.4375</v>
      </c>
      <c r="Q145" s="17"/>
      <c r="R145" s="24"/>
      <c r="S145" s="41"/>
      <c r="T145" s="39"/>
    </row>
    <row r="146" spans="1:20" ht="47.25" x14ac:dyDescent="0.25">
      <c r="A146" s="158">
        <v>142</v>
      </c>
      <c r="B146" s="57" t="s">
        <v>1316</v>
      </c>
      <c r="C146" s="45"/>
      <c r="D146" s="52" t="s">
        <v>1296</v>
      </c>
      <c r="E146" s="85">
        <v>9</v>
      </c>
      <c r="F146" s="52" t="s">
        <v>1293</v>
      </c>
      <c r="G146" s="85">
        <v>24</v>
      </c>
      <c r="H146" s="41"/>
      <c r="I146" s="85">
        <v>6</v>
      </c>
      <c r="J146" s="41"/>
      <c r="K146" s="85">
        <v>0.44</v>
      </c>
      <c r="L146" s="41">
        <f>IF(K146&lt;&gt;"",INT(K146)*60+(K146-INT(K146))*100,"")</f>
        <v>44</v>
      </c>
      <c r="M146" s="24">
        <f>IF(G146&lt;&gt;"",(40*G146)/MAX(G$5:G$267),"0")</f>
        <v>24</v>
      </c>
      <c r="N146" s="24">
        <f>IF(I146&lt;&gt;"",IF(I146=0,0,(10*I146)/MAX(I$5:I$267)),"0")</f>
        <v>6</v>
      </c>
      <c r="O146" s="24">
        <f>IF(L146&lt;&gt;"",50/(MAX(L$5:L$267)-SMALL(L$5:L$267,COUNTIF(L$5:L$267,"&lt;=0")+1))*(MAX(L$5:L$267)-L146),"0")</f>
        <v>41.25</v>
      </c>
      <c r="P146" s="24">
        <f>M146+N146+O146</f>
        <v>71.25</v>
      </c>
      <c r="Q146" s="17"/>
      <c r="R146" s="24"/>
      <c r="S146" s="41"/>
      <c r="T146" s="39"/>
    </row>
    <row r="147" spans="1:20" ht="31.5" x14ac:dyDescent="0.25">
      <c r="A147" s="1">
        <v>143</v>
      </c>
      <c r="B147" s="57" t="s">
        <v>550</v>
      </c>
      <c r="C147" s="45"/>
      <c r="D147" s="52" t="s">
        <v>473</v>
      </c>
      <c r="E147" s="85">
        <v>10</v>
      </c>
      <c r="F147" s="52" t="s">
        <v>477</v>
      </c>
      <c r="G147" s="85">
        <v>32</v>
      </c>
      <c r="H147" s="41"/>
      <c r="I147" s="85">
        <v>7</v>
      </c>
      <c r="J147" s="41"/>
      <c r="K147" s="85">
        <v>1.1399999999999999</v>
      </c>
      <c r="L147" s="41">
        <f>IF(K147&lt;&gt;"",INT(K147)*60+(K147-INT(K147))*100,"")</f>
        <v>73.999999999999986</v>
      </c>
      <c r="M147" s="24">
        <f>IF(G147&lt;&gt;"",(40*G147)/MAX(G$5:G$267),"0")</f>
        <v>32</v>
      </c>
      <c r="N147" s="24">
        <f>IF(I147&lt;&gt;"",IF(I147=0,0,(10*I147)/MAX(I$5:I$267)),"0")</f>
        <v>7</v>
      </c>
      <c r="O147" s="24">
        <f>IF(L147&lt;&gt;"",50/(MAX(L$5:L$267)-SMALL(L$5:L$267,COUNTIF(L$5:L$267,"&lt;=0")+1))*(MAX(L$5:L$267)-L147),"0")</f>
        <v>31.875000000000004</v>
      </c>
      <c r="P147" s="24">
        <f>M147+N147+O147</f>
        <v>70.875</v>
      </c>
      <c r="Q147" s="17"/>
      <c r="R147" s="24"/>
      <c r="S147" s="41"/>
      <c r="T147" s="39"/>
    </row>
    <row r="148" spans="1:20" ht="47.25" x14ac:dyDescent="0.25">
      <c r="A148" s="1">
        <v>144</v>
      </c>
      <c r="B148" s="50" t="s">
        <v>136</v>
      </c>
      <c r="C148" s="45"/>
      <c r="D148" s="52" t="s">
        <v>135</v>
      </c>
      <c r="E148" s="85">
        <v>11</v>
      </c>
      <c r="F148" s="51" t="s">
        <v>127</v>
      </c>
      <c r="G148" s="169">
        <v>29</v>
      </c>
      <c r="H148" s="41"/>
      <c r="I148" s="85">
        <v>6.5</v>
      </c>
      <c r="J148" s="41"/>
      <c r="K148" s="85">
        <v>1.03</v>
      </c>
      <c r="L148" s="41">
        <f>IF(K148&lt;&gt;"",INT(K148)*60+(K148-INT(K148))*100,"")</f>
        <v>63</v>
      </c>
      <c r="M148" s="24">
        <f>IF(G148&lt;&gt;"",(40*G148)/MAX(G$5:G$267),"0")</f>
        <v>29</v>
      </c>
      <c r="N148" s="24">
        <f>IF(I148&lt;&gt;"",IF(I148=0,0,(10*I148)/MAX(I$5:I$267)),"0")</f>
        <v>6.5</v>
      </c>
      <c r="O148" s="24">
        <f>IF(L148&lt;&gt;"",50/(MAX(L$5:L$267)-SMALL(L$5:L$267,COUNTIF(L$5:L$267,"&lt;=0")+1))*(MAX(L$5:L$267)-L148),"0")</f>
        <v>35.3125</v>
      </c>
      <c r="P148" s="24">
        <f>M148+N148+O148</f>
        <v>70.8125</v>
      </c>
      <c r="Q148" s="17"/>
      <c r="R148" s="24"/>
      <c r="S148" s="41"/>
      <c r="T148" s="39"/>
    </row>
    <row r="149" spans="1:20" ht="31.5" x14ac:dyDescent="0.25">
      <c r="A149" s="158">
        <v>145</v>
      </c>
      <c r="B149" s="57" t="s">
        <v>1039</v>
      </c>
      <c r="C149" s="45"/>
      <c r="D149" s="52" t="s">
        <v>1022</v>
      </c>
      <c r="E149" s="85">
        <v>10</v>
      </c>
      <c r="F149" s="52" t="s">
        <v>1023</v>
      </c>
      <c r="G149" s="85">
        <v>20</v>
      </c>
      <c r="H149" s="41"/>
      <c r="I149" s="85">
        <v>8</v>
      </c>
      <c r="J149" s="41"/>
      <c r="K149" s="85">
        <v>0.39</v>
      </c>
      <c r="L149" s="41">
        <f>IF(K149&lt;&gt;"",INT(K149)*60+(K149-INT(K149))*100,"")</f>
        <v>39</v>
      </c>
      <c r="M149" s="24">
        <f>IF(G149&lt;&gt;"",(40*G149)/MAX(G$5:G$267),"0")</f>
        <v>20</v>
      </c>
      <c r="N149" s="24">
        <f>IF(I149&lt;&gt;"",IF(I149=0,0,(10*I149)/MAX(I$5:I$267)),"0")</f>
        <v>8</v>
      </c>
      <c r="O149" s="24">
        <f>IF(L149&lt;&gt;"",50/(MAX(L$5:L$267)-SMALL(L$5:L$267,COUNTIF(L$5:L$267,"&lt;=0")+1))*(MAX(L$5:L$267)-L149),"0")</f>
        <v>42.8125</v>
      </c>
      <c r="P149" s="24">
        <f>M149+N149+O149</f>
        <v>70.8125</v>
      </c>
      <c r="Q149" s="17"/>
      <c r="R149" s="24"/>
      <c r="S149" s="41"/>
      <c r="T149" s="39"/>
    </row>
    <row r="150" spans="1:20" s="18" customFormat="1" ht="31.5" x14ac:dyDescent="0.25">
      <c r="A150" s="158">
        <v>146</v>
      </c>
      <c r="B150" s="52" t="s">
        <v>1466</v>
      </c>
      <c r="C150" s="45"/>
      <c r="D150" s="52" t="s">
        <v>61</v>
      </c>
      <c r="E150" s="85">
        <v>9</v>
      </c>
      <c r="F150" s="52" t="s">
        <v>66</v>
      </c>
      <c r="G150" s="85">
        <v>26.5</v>
      </c>
      <c r="H150" s="41"/>
      <c r="I150" s="169">
        <v>5</v>
      </c>
      <c r="J150" s="41"/>
      <c r="K150" s="85">
        <v>0.51</v>
      </c>
      <c r="L150" s="41">
        <f>IF(K150&lt;&gt;"",INT(K150)*60+(K150-INT(K150))*100,"")</f>
        <v>51</v>
      </c>
      <c r="M150" s="24">
        <f>IF(G150&lt;&gt;"",(40*G150)/MAX(G$5:G$267),"0")</f>
        <v>26.5</v>
      </c>
      <c r="N150" s="24">
        <f>IF(I150&lt;&gt;"",IF(I150=0,0,(10*I150)/MAX(I$5:I$267)),"0")</f>
        <v>5</v>
      </c>
      <c r="O150" s="24">
        <f>IF(L150&lt;&gt;"",50/(MAX(L$5:L$267)-SMALL(L$5:L$267,COUNTIF(L$5:L$267,"&lt;=0")+1))*(MAX(L$5:L$267)-L150),"0")</f>
        <v>39.0625</v>
      </c>
      <c r="P150" s="24">
        <f>M150+N150+O150</f>
        <v>70.5625</v>
      </c>
      <c r="Q150" s="17"/>
      <c r="R150" s="24"/>
      <c r="S150" s="41"/>
      <c r="T150" s="39"/>
    </row>
    <row r="151" spans="1:20" ht="31.5" x14ac:dyDescent="0.25">
      <c r="A151" s="158">
        <v>147</v>
      </c>
      <c r="B151" s="57" t="s">
        <v>1019</v>
      </c>
      <c r="C151" s="45"/>
      <c r="D151" s="52" t="s">
        <v>1006</v>
      </c>
      <c r="E151" s="85">
        <v>11</v>
      </c>
      <c r="F151" s="52" t="s">
        <v>1003</v>
      </c>
      <c r="G151" s="85">
        <v>20</v>
      </c>
      <c r="H151" s="41"/>
      <c r="I151" s="85">
        <v>9</v>
      </c>
      <c r="J151" s="41"/>
      <c r="K151" s="85">
        <v>0.43</v>
      </c>
      <c r="L151" s="41">
        <f>IF(K151&lt;&gt;"",INT(K151)*60+(K151-INT(K151))*100,"")</f>
        <v>43</v>
      </c>
      <c r="M151" s="24">
        <f>IF(G151&lt;&gt;"",(40*G151)/MAX(G$5:G$267),"0")</f>
        <v>20</v>
      </c>
      <c r="N151" s="24">
        <f>IF(I151&lt;&gt;"",IF(I151=0,0,(10*I151)/MAX(I$5:I$267)),"0")</f>
        <v>9</v>
      </c>
      <c r="O151" s="24">
        <f>IF(L151&lt;&gt;"",50/(MAX(L$5:L$267)-SMALL(L$5:L$267,COUNTIF(L$5:L$267,"&lt;=0")+1))*(MAX(L$5:L$267)-L151),"0")</f>
        <v>41.5625</v>
      </c>
      <c r="P151" s="24">
        <f>M151+N151+O151</f>
        <v>70.5625</v>
      </c>
      <c r="Q151" s="17"/>
      <c r="R151" s="24"/>
      <c r="S151" s="41"/>
      <c r="T151" s="39"/>
    </row>
    <row r="152" spans="1:20" ht="31.5" x14ac:dyDescent="0.25">
      <c r="A152" s="158">
        <v>148</v>
      </c>
      <c r="B152" s="57" t="s">
        <v>1262</v>
      </c>
      <c r="C152" s="71"/>
      <c r="D152" s="52" t="s">
        <v>1217</v>
      </c>
      <c r="E152" s="85">
        <v>9</v>
      </c>
      <c r="F152" s="52" t="s">
        <v>1218</v>
      </c>
      <c r="G152" s="46">
        <v>34</v>
      </c>
      <c r="H152" s="41"/>
      <c r="I152" s="46">
        <v>7.5</v>
      </c>
      <c r="J152" s="41"/>
      <c r="K152" s="46">
        <v>1.23</v>
      </c>
      <c r="L152" s="41">
        <f>IF(K152&lt;&gt;"",INT(K152)*60+(K152-INT(K152))*100,"")</f>
        <v>83</v>
      </c>
      <c r="M152" s="24">
        <f>IF(G152&lt;&gt;"",(40*G152)/MAX(G$5:G$267),"0")</f>
        <v>34</v>
      </c>
      <c r="N152" s="24">
        <f>IF(I152&lt;&gt;"",IF(I152=0,0,(10*I152)/MAX(I$5:I$267)),"0")</f>
        <v>7.5</v>
      </c>
      <c r="O152" s="24">
        <f>IF(L152&lt;&gt;"",50/(MAX(L$5:L$267)-SMALL(L$5:L$267,COUNTIF(L$5:L$267,"&lt;=0")+1))*(MAX(L$5:L$267)-L152),"0")</f>
        <v>29.0625</v>
      </c>
      <c r="P152" s="24">
        <f>M152+N152+O152</f>
        <v>70.5625</v>
      </c>
      <c r="Q152" s="17"/>
      <c r="R152" s="24"/>
      <c r="S152" s="41"/>
      <c r="T152" s="39"/>
    </row>
    <row r="153" spans="1:20" ht="31.5" x14ac:dyDescent="0.25">
      <c r="A153" s="158">
        <v>149</v>
      </c>
      <c r="B153" s="57" t="s">
        <v>887</v>
      </c>
      <c r="C153" s="45"/>
      <c r="D153" s="52" t="s">
        <v>861</v>
      </c>
      <c r="E153" s="85">
        <v>10</v>
      </c>
      <c r="F153" s="52" t="s">
        <v>874</v>
      </c>
      <c r="G153" s="85">
        <v>24</v>
      </c>
      <c r="H153" s="41"/>
      <c r="I153" s="85">
        <v>8</v>
      </c>
      <c r="J153" s="41"/>
      <c r="K153" s="85">
        <v>0.54</v>
      </c>
      <c r="L153" s="41">
        <f>IF(K153&lt;&gt;"",INT(K153)*60+(K153-INT(K153))*100,"")</f>
        <v>54</v>
      </c>
      <c r="M153" s="24">
        <f>IF(G153&lt;&gt;"",(40*G153)/MAX(G$5:G$267),"0")</f>
        <v>24</v>
      </c>
      <c r="N153" s="24">
        <f>IF(I153&lt;&gt;"",IF(I153=0,0,(10*I153)/MAX(I$5:I$267)),"0")</f>
        <v>8</v>
      </c>
      <c r="O153" s="24">
        <f>IF(L153&lt;&gt;"",50/(MAX(L$5:L$267)-SMALL(L$5:L$267,COUNTIF(L$5:L$267,"&lt;=0")+1))*(MAX(L$5:L$267)-L153),"0")</f>
        <v>38.125</v>
      </c>
      <c r="P153" s="24">
        <f>M153+N153+O153</f>
        <v>70.125</v>
      </c>
      <c r="Q153" s="17"/>
      <c r="R153" s="24"/>
      <c r="S153" s="41"/>
      <c r="T153" s="39"/>
    </row>
    <row r="154" spans="1:20" ht="47.25" x14ac:dyDescent="0.25">
      <c r="A154" s="1">
        <v>150</v>
      </c>
      <c r="B154" s="48" t="s">
        <v>19</v>
      </c>
      <c r="C154" s="45"/>
      <c r="D154" s="52" t="s">
        <v>126</v>
      </c>
      <c r="E154" s="85">
        <v>10</v>
      </c>
      <c r="F154" s="46" t="s">
        <v>127</v>
      </c>
      <c r="G154" s="85">
        <v>30</v>
      </c>
      <c r="H154" s="41"/>
      <c r="I154" s="85">
        <v>7.5</v>
      </c>
      <c r="J154" s="41"/>
      <c r="K154" s="85">
        <v>1.1200000000000001</v>
      </c>
      <c r="L154" s="41">
        <f>IF(K154&lt;&gt;"",INT(K154)*60+(K154-INT(K154))*100,"")</f>
        <v>72.000000000000014</v>
      </c>
      <c r="M154" s="24">
        <f>IF(G154&lt;&gt;"",(40*G154)/MAX(G$5:G$267),"0")</f>
        <v>30</v>
      </c>
      <c r="N154" s="24">
        <f>IF(I154&lt;&gt;"",IF(I154=0,0,(10*I154)/MAX(I$5:I$267)),"0")</f>
        <v>7.5</v>
      </c>
      <c r="O154" s="24">
        <f>IF(L154&lt;&gt;"",50/(MAX(L$5:L$267)-SMALL(L$5:L$267,COUNTIF(L$5:L$267,"&lt;=0")+1))*(MAX(L$5:L$267)-L154),"0")</f>
        <v>32.499999999999993</v>
      </c>
      <c r="P154" s="24">
        <f>M154+N154+O154</f>
        <v>70</v>
      </c>
      <c r="Q154" s="17"/>
      <c r="R154" s="24"/>
      <c r="S154" s="41"/>
      <c r="T154" s="39"/>
    </row>
    <row r="155" spans="1:20" ht="31.5" x14ac:dyDescent="0.25">
      <c r="A155" s="1">
        <v>151</v>
      </c>
      <c r="B155" s="50" t="s">
        <v>549</v>
      </c>
      <c r="C155" s="48"/>
      <c r="D155" s="52" t="s">
        <v>473</v>
      </c>
      <c r="E155" s="85">
        <v>9</v>
      </c>
      <c r="F155" s="50" t="s">
        <v>484</v>
      </c>
      <c r="G155" s="85">
        <v>20</v>
      </c>
      <c r="H155" s="41"/>
      <c r="I155" s="85">
        <v>9.9</v>
      </c>
      <c r="J155" s="41"/>
      <c r="K155" s="85">
        <v>0.48</v>
      </c>
      <c r="L155" s="41">
        <f>IF(K155&lt;&gt;"",INT(K155)*60+(K155-INT(K155))*100,"")</f>
        <v>48</v>
      </c>
      <c r="M155" s="24">
        <f>IF(G155&lt;&gt;"",(40*G155)/MAX(G$5:G$267),"0")</f>
        <v>20</v>
      </c>
      <c r="N155" s="24">
        <f>IF(I155&lt;&gt;"",IF(I155=0,0,(10*I155)/MAX(I$5:I$267)),"0")</f>
        <v>9.9</v>
      </c>
      <c r="O155" s="24">
        <f>IF(L155&lt;&gt;"",50/(MAX(L$5:L$267)-SMALL(L$5:L$267,COUNTIF(L$5:L$267,"&lt;=0")+1))*(MAX(L$5:L$267)-L155),"0")</f>
        <v>40</v>
      </c>
      <c r="P155" s="24">
        <f>M155+N155+O155</f>
        <v>69.900000000000006</v>
      </c>
      <c r="Q155" s="17"/>
      <c r="R155" s="24"/>
      <c r="S155" s="41"/>
      <c r="T155" s="39"/>
    </row>
    <row r="156" spans="1:20" ht="31.5" x14ac:dyDescent="0.25">
      <c r="A156" s="1">
        <v>152</v>
      </c>
      <c r="B156" s="50" t="s">
        <v>466</v>
      </c>
      <c r="C156" s="45"/>
      <c r="D156" s="52" t="s">
        <v>408</v>
      </c>
      <c r="E156" s="85">
        <v>11</v>
      </c>
      <c r="F156" s="50" t="s">
        <v>441</v>
      </c>
      <c r="G156" s="85">
        <v>29.5</v>
      </c>
      <c r="H156" s="41"/>
      <c r="I156" s="85">
        <v>7</v>
      </c>
      <c r="J156" s="41"/>
      <c r="K156" s="85">
        <v>1.1100000000000001</v>
      </c>
      <c r="L156" s="41">
        <f>IF(K156&lt;&gt;"",INT(K156)*60+(K156-INT(K156))*100,"")</f>
        <v>71.000000000000014</v>
      </c>
      <c r="M156" s="24">
        <f>IF(G156&lt;&gt;"",(40*G156)/MAX(G$5:G$267),"0")</f>
        <v>29.5</v>
      </c>
      <c r="N156" s="24">
        <f>IF(I156&lt;&gt;"",IF(I156=0,0,(10*I156)/MAX(I$5:I$267)),"0")</f>
        <v>7</v>
      </c>
      <c r="O156" s="24">
        <f>IF(L156&lt;&gt;"",50/(MAX(L$5:L$267)-SMALL(L$5:L$267,COUNTIF(L$5:L$267,"&lt;=0")+1))*(MAX(L$5:L$267)-L156),"0")</f>
        <v>32.812499999999993</v>
      </c>
      <c r="P156" s="24">
        <f>M156+N156+O156</f>
        <v>69.3125</v>
      </c>
      <c r="Q156" s="17"/>
      <c r="R156" s="24"/>
      <c r="S156" s="41"/>
      <c r="T156" s="39"/>
    </row>
    <row r="157" spans="1:20" ht="31.5" x14ac:dyDescent="0.25">
      <c r="A157" s="158">
        <v>153</v>
      </c>
      <c r="B157" s="52" t="s">
        <v>854</v>
      </c>
      <c r="C157" s="45"/>
      <c r="D157" s="52" t="s">
        <v>826</v>
      </c>
      <c r="E157" s="85">
        <v>9</v>
      </c>
      <c r="F157" s="52" t="s">
        <v>841</v>
      </c>
      <c r="G157" s="85">
        <v>26.5</v>
      </c>
      <c r="H157" s="41"/>
      <c r="I157" s="85">
        <v>9</v>
      </c>
      <c r="J157" s="41"/>
      <c r="K157" s="85">
        <v>1.08</v>
      </c>
      <c r="L157" s="41">
        <f>IF(K157&lt;&gt;"",INT(K157)*60+(K157-INT(K157))*100,"")</f>
        <v>68</v>
      </c>
      <c r="M157" s="24">
        <f>IF(G157&lt;&gt;"",(40*G157)/MAX(G$5:G$267),"0")</f>
        <v>26.5</v>
      </c>
      <c r="N157" s="24">
        <f>IF(I157&lt;&gt;"",IF(I157=0,0,(10*I157)/MAX(I$5:I$267)),"0")</f>
        <v>9</v>
      </c>
      <c r="O157" s="24">
        <f>IF(L157&lt;&gt;"",50/(MAX(L$5:L$267)-SMALL(L$5:L$267,COUNTIF(L$5:L$267,"&lt;=0")+1))*(MAX(L$5:L$267)-L157),"0")</f>
        <v>33.75</v>
      </c>
      <c r="P157" s="24">
        <f>M157+N157+O157</f>
        <v>69.25</v>
      </c>
      <c r="Q157" s="17"/>
      <c r="R157" s="24"/>
      <c r="S157" s="41"/>
      <c r="T157" s="39"/>
    </row>
    <row r="158" spans="1:20" ht="31.5" x14ac:dyDescent="0.25">
      <c r="A158" s="158">
        <v>154</v>
      </c>
      <c r="B158" s="52" t="s">
        <v>986</v>
      </c>
      <c r="C158" s="45"/>
      <c r="D158" s="52" t="s">
        <v>912</v>
      </c>
      <c r="E158" s="85">
        <v>11</v>
      </c>
      <c r="F158" s="52" t="s">
        <v>913</v>
      </c>
      <c r="G158" s="85">
        <v>16</v>
      </c>
      <c r="H158" s="41"/>
      <c r="I158" s="85">
        <v>9</v>
      </c>
      <c r="J158" s="41"/>
      <c r="K158" s="85">
        <v>0.35</v>
      </c>
      <c r="L158" s="41">
        <f>IF(K158&lt;&gt;"",INT(K158)*60+(K158-INT(K158))*100,"")</f>
        <v>35</v>
      </c>
      <c r="M158" s="24">
        <f>IF(G158&lt;&gt;"",(40*G158)/MAX(G$5:G$267),"0")</f>
        <v>16</v>
      </c>
      <c r="N158" s="24">
        <f>IF(I158&lt;&gt;"",IF(I158=0,0,(10*I158)/MAX(I$5:I$267)),"0")</f>
        <v>9</v>
      </c>
      <c r="O158" s="24">
        <f>IF(L158&lt;&gt;"",50/(MAX(L$5:L$267)-SMALL(L$5:L$267,COUNTIF(L$5:L$267,"&lt;=0")+1))*(MAX(L$5:L$267)-L158),"0")</f>
        <v>44.0625</v>
      </c>
      <c r="P158" s="24">
        <f>M158+N158+O158</f>
        <v>69.0625</v>
      </c>
      <c r="Q158" s="17"/>
      <c r="R158" s="24"/>
      <c r="S158" s="41"/>
      <c r="T158" s="39"/>
    </row>
    <row r="159" spans="1:20" ht="31.5" x14ac:dyDescent="0.25">
      <c r="A159" s="1">
        <v>155</v>
      </c>
      <c r="B159" s="91" t="s">
        <v>613</v>
      </c>
      <c r="C159" s="45"/>
      <c r="D159" s="52" t="s">
        <v>591</v>
      </c>
      <c r="E159" s="85">
        <v>9</v>
      </c>
      <c r="F159" s="52" t="s">
        <v>592</v>
      </c>
      <c r="G159" s="85">
        <v>29</v>
      </c>
      <c r="H159" s="41"/>
      <c r="I159" s="85">
        <v>8.8000000000000007</v>
      </c>
      <c r="J159" s="41"/>
      <c r="K159" s="85">
        <v>1.17</v>
      </c>
      <c r="L159" s="41">
        <f>IF(K159&lt;&gt;"",INT(K159)*60+(K159-INT(K159))*100,"")</f>
        <v>77</v>
      </c>
      <c r="M159" s="24">
        <f>IF(G159&lt;&gt;"",(40*G159)/MAX(G$5:G$267),"0")</f>
        <v>29</v>
      </c>
      <c r="N159" s="24">
        <f>IF(I159&lt;&gt;"",IF(I159=0,0,(10*I159)/MAX(I$5:I$267)),"0")</f>
        <v>8.8000000000000007</v>
      </c>
      <c r="O159" s="24">
        <f>IF(L159&lt;&gt;"",50/(MAX(L$5:L$267)-SMALL(L$5:L$267,COUNTIF(L$5:L$267,"&lt;=0")+1))*(MAX(L$5:L$267)-L159),"0")</f>
        <v>30.9375</v>
      </c>
      <c r="P159" s="24">
        <f>M159+N159+O159</f>
        <v>68.737499999999997</v>
      </c>
      <c r="Q159" s="17"/>
      <c r="R159" s="24"/>
      <c r="S159" s="41"/>
      <c r="T159" s="39"/>
    </row>
    <row r="160" spans="1:20" ht="31.5" x14ac:dyDescent="0.25">
      <c r="A160" s="158">
        <v>156</v>
      </c>
      <c r="B160" s="57" t="s">
        <v>975</v>
      </c>
      <c r="C160" s="45"/>
      <c r="D160" s="52" t="s">
        <v>912</v>
      </c>
      <c r="E160" s="85">
        <v>9</v>
      </c>
      <c r="F160" s="52" t="s">
        <v>913</v>
      </c>
      <c r="G160" s="85">
        <v>16</v>
      </c>
      <c r="H160" s="41"/>
      <c r="I160" s="85">
        <v>9</v>
      </c>
      <c r="J160" s="41"/>
      <c r="K160" s="85">
        <v>0.37</v>
      </c>
      <c r="L160" s="41">
        <f>IF(K160&lt;&gt;"",INT(K160)*60+(K160-INT(K160))*100,"")</f>
        <v>37</v>
      </c>
      <c r="M160" s="24">
        <f>IF(G160&lt;&gt;"",(40*G160)/MAX(G$5:G$267),"0")</f>
        <v>16</v>
      </c>
      <c r="N160" s="24">
        <f>IF(I160&lt;&gt;"",IF(I160=0,0,(10*I160)/MAX(I$5:I$267)),"0")</f>
        <v>9</v>
      </c>
      <c r="O160" s="24">
        <f>IF(L160&lt;&gt;"",50/(MAX(L$5:L$267)-SMALL(L$5:L$267,COUNTIF(L$5:L$267,"&lt;=0")+1))*(MAX(L$5:L$267)-L160),"0")</f>
        <v>43.4375</v>
      </c>
      <c r="P160" s="24">
        <f>M160+N160+O160</f>
        <v>68.4375</v>
      </c>
      <c r="Q160" s="17"/>
      <c r="R160" s="24"/>
      <c r="S160" s="41"/>
      <c r="T160" s="39"/>
    </row>
    <row r="161" spans="1:20" ht="31.5" x14ac:dyDescent="0.25">
      <c r="A161" s="158">
        <v>157</v>
      </c>
      <c r="B161" s="50" t="s">
        <v>651</v>
      </c>
      <c r="C161" s="45"/>
      <c r="D161" s="52" t="s">
        <v>641</v>
      </c>
      <c r="E161" s="85">
        <v>10</v>
      </c>
      <c r="F161" s="52" t="s">
        <v>642</v>
      </c>
      <c r="G161" s="85">
        <v>17</v>
      </c>
      <c r="H161" s="41"/>
      <c r="I161" s="85">
        <v>6.5</v>
      </c>
      <c r="J161" s="41"/>
      <c r="K161" s="85">
        <v>0.33</v>
      </c>
      <c r="L161" s="41">
        <f>IF(K161&lt;&gt;"",INT(K161)*60+(K161-INT(K161))*100,"")</f>
        <v>33</v>
      </c>
      <c r="M161" s="24">
        <f>IF(G161&lt;&gt;"",(40*G161)/MAX(G$5:G$267),"0")</f>
        <v>17</v>
      </c>
      <c r="N161" s="24">
        <f>IF(I161&lt;&gt;"",IF(I161=0,0,(10*I161)/MAX(I$5:I$267)),"0")</f>
        <v>6.5</v>
      </c>
      <c r="O161" s="24">
        <f>IF(L161&lt;&gt;"",50/(MAX(L$5:L$267)-SMALL(L$5:L$267,COUNTIF(L$5:L$267,"&lt;=0")+1))*(MAX(L$5:L$267)-L161),"0")</f>
        <v>44.6875</v>
      </c>
      <c r="P161" s="24">
        <f>M161+N161+O161</f>
        <v>68.1875</v>
      </c>
      <c r="Q161" s="17"/>
      <c r="R161" s="24"/>
      <c r="S161" s="41"/>
      <c r="T161" s="39"/>
    </row>
    <row r="162" spans="1:20" ht="31.5" x14ac:dyDescent="0.25">
      <c r="A162" s="158">
        <v>158</v>
      </c>
      <c r="B162" s="65" t="s">
        <v>1150</v>
      </c>
      <c r="C162" s="43"/>
      <c r="D162" s="65" t="s">
        <v>1043</v>
      </c>
      <c r="E162" s="67">
        <v>9</v>
      </c>
      <c r="F162" s="65" t="s">
        <v>1113</v>
      </c>
      <c r="G162" s="85">
        <v>21</v>
      </c>
      <c r="H162" s="41"/>
      <c r="I162" s="85">
        <v>8</v>
      </c>
      <c r="J162" s="41"/>
      <c r="K162" s="85">
        <v>0.52</v>
      </c>
      <c r="L162" s="41">
        <f>IF(K162&lt;&gt;"",INT(K162)*60+(K162-INT(K162))*100,"")</f>
        <v>52</v>
      </c>
      <c r="M162" s="24">
        <f>IF(G162&lt;&gt;"",(40*G162)/MAX(G$5:G$267),"0")</f>
        <v>21</v>
      </c>
      <c r="N162" s="24">
        <f>IF(I162&lt;&gt;"",IF(I162=0,0,(10*I162)/MAX(I$5:I$267)),"0")</f>
        <v>8</v>
      </c>
      <c r="O162" s="24">
        <f>IF(L162&lt;&gt;"",50/(MAX(L$5:L$267)-SMALL(L$5:L$267,COUNTIF(L$5:L$267,"&lt;=0")+1))*(MAX(L$5:L$267)-L162),"0")</f>
        <v>38.75</v>
      </c>
      <c r="P162" s="24">
        <f>M162+N162+O162</f>
        <v>67.75</v>
      </c>
      <c r="Q162" s="17"/>
      <c r="R162" s="24"/>
      <c r="S162" s="41"/>
      <c r="T162" s="39"/>
    </row>
    <row r="163" spans="1:20" ht="31.5" x14ac:dyDescent="0.25">
      <c r="A163" s="158">
        <v>159</v>
      </c>
      <c r="B163" s="57" t="s">
        <v>1404</v>
      </c>
      <c r="C163" s="133"/>
      <c r="D163" s="52" t="s">
        <v>1395</v>
      </c>
      <c r="E163" s="85">
        <v>11</v>
      </c>
      <c r="F163" s="52" t="s">
        <v>1396</v>
      </c>
      <c r="G163" s="46">
        <v>13</v>
      </c>
      <c r="H163" s="41"/>
      <c r="I163" s="85">
        <v>6</v>
      </c>
      <c r="J163" s="41"/>
      <c r="K163" s="107">
        <v>0.2</v>
      </c>
      <c r="L163" s="41">
        <f>IF(K163&lt;&gt;"",INT(K163)*60+(K163-INT(K163))*100,"")</f>
        <v>20</v>
      </c>
      <c r="M163" s="24">
        <f>IF(G163&lt;&gt;"",(40*G163)/MAX(G$5:G$267),"0")</f>
        <v>13</v>
      </c>
      <c r="N163" s="24">
        <f>IF(I163&lt;&gt;"",IF(I163=0,0,(10*I163)/MAX(I$5:I$267)),"0")</f>
        <v>6</v>
      </c>
      <c r="O163" s="24">
        <f>IF(L163&lt;&gt;"",50/(MAX(L$5:L$267)-SMALL(L$5:L$267,COUNTIF(L$5:L$267,"&lt;=0")+1))*(MAX(L$5:L$267)-L163),"0")</f>
        <v>48.75</v>
      </c>
      <c r="P163" s="24">
        <f>M163+N163+O163</f>
        <v>67.75</v>
      </c>
      <c r="Q163" s="17"/>
      <c r="R163" s="24"/>
      <c r="S163" s="41"/>
      <c r="T163" s="39"/>
    </row>
    <row r="164" spans="1:20" ht="31.5" x14ac:dyDescent="0.25">
      <c r="A164" s="158">
        <v>160</v>
      </c>
      <c r="B164" s="57" t="s">
        <v>974</v>
      </c>
      <c r="C164" s="45"/>
      <c r="D164" s="52" t="s">
        <v>912</v>
      </c>
      <c r="E164" s="85">
        <v>9</v>
      </c>
      <c r="F164" s="52" t="s">
        <v>913</v>
      </c>
      <c r="G164" s="85">
        <v>14</v>
      </c>
      <c r="H164" s="41"/>
      <c r="I164" s="85">
        <v>10</v>
      </c>
      <c r="J164" s="41"/>
      <c r="K164" s="85">
        <v>0.37</v>
      </c>
      <c r="L164" s="41">
        <f>IF(K164&lt;&gt;"",INT(K164)*60+(K164-INT(K164))*100,"")</f>
        <v>37</v>
      </c>
      <c r="M164" s="24">
        <f>IF(G164&lt;&gt;"",(40*G164)/MAX(G$5:G$267),"0")</f>
        <v>14</v>
      </c>
      <c r="N164" s="24">
        <f>IF(I164&lt;&gt;"",IF(I164=0,0,(10*I164)/MAX(I$5:I$267)),"0")</f>
        <v>10</v>
      </c>
      <c r="O164" s="24">
        <f>IF(L164&lt;&gt;"",50/(MAX(L$5:L$267)-SMALL(L$5:L$267,COUNTIF(L$5:L$267,"&lt;=0")+1))*(MAX(L$5:L$267)-L164),"0")</f>
        <v>43.4375</v>
      </c>
      <c r="P164" s="24">
        <f>M164+N164+O164</f>
        <v>67.4375</v>
      </c>
      <c r="Q164" s="17"/>
      <c r="R164" s="24"/>
      <c r="S164" s="41"/>
      <c r="T164" s="39"/>
    </row>
    <row r="165" spans="1:20" ht="63" x14ac:dyDescent="0.25">
      <c r="A165" s="158">
        <v>161</v>
      </c>
      <c r="B165" s="57" t="s">
        <v>1427</v>
      </c>
      <c r="C165" s="119"/>
      <c r="D165" s="52" t="s">
        <v>1413</v>
      </c>
      <c r="E165" s="85">
        <v>11</v>
      </c>
      <c r="F165" s="52" t="s">
        <v>1419</v>
      </c>
      <c r="G165" s="38">
        <v>19</v>
      </c>
      <c r="H165" s="41"/>
      <c r="I165" s="85">
        <v>9</v>
      </c>
      <c r="J165" s="41"/>
      <c r="K165" s="85">
        <v>0.51</v>
      </c>
      <c r="L165" s="41">
        <f>IF(K165&lt;&gt;"",INT(K165)*60+(K165-INT(K165))*100,"")</f>
        <v>51</v>
      </c>
      <c r="M165" s="24">
        <f>IF(G165&lt;&gt;"",(40*G165)/MAX(G$5:G$267),"0")</f>
        <v>19</v>
      </c>
      <c r="N165" s="24">
        <f>IF(I165&lt;&gt;"",IF(I165=0,0,(10*I165)/MAX(I$5:I$267)),"0")</f>
        <v>9</v>
      </c>
      <c r="O165" s="24">
        <f>IF(L165&lt;&gt;"",50/(MAX(L$5:L$267)-SMALL(L$5:L$267,COUNTIF(L$5:L$267,"&lt;=0")+1))*(MAX(L$5:L$267)-L165),"0")</f>
        <v>39.0625</v>
      </c>
      <c r="P165" s="24">
        <f>M165+N165+O165</f>
        <v>67.0625</v>
      </c>
      <c r="Q165" s="17"/>
      <c r="R165" s="24"/>
      <c r="S165" s="41"/>
      <c r="T165" s="39"/>
    </row>
    <row r="166" spans="1:20" ht="31.5" x14ac:dyDescent="0.25">
      <c r="A166" s="158">
        <v>162</v>
      </c>
      <c r="B166" s="65" t="s">
        <v>1159</v>
      </c>
      <c r="C166" s="43"/>
      <c r="D166" s="65" t="s">
        <v>1043</v>
      </c>
      <c r="E166" s="67">
        <v>10</v>
      </c>
      <c r="F166" s="65" t="s">
        <v>1063</v>
      </c>
      <c r="G166" s="85">
        <v>21</v>
      </c>
      <c r="H166" s="41"/>
      <c r="I166" s="85">
        <v>10</v>
      </c>
      <c r="J166" s="41"/>
      <c r="K166" s="85">
        <v>1.01</v>
      </c>
      <c r="L166" s="41">
        <f>IF(K166&lt;&gt;"",INT(K166)*60+(K166-INT(K166))*100,"")</f>
        <v>61</v>
      </c>
      <c r="M166" s="24">
        <f>IF(G166&lt;&gt;"",(40*G166)/MAX(G$5:G$267),"0")</f>
        <v>21</v>
      </c>
      <c r="N166" s="24">
        <f>IF(I166&lt;&gt;"",IF(I166=0,0,(10*I166)/MAX(I$5:I$267)),"0")</f>
        <v>10</v>
      </c>
      <c r="O166" s="24">
        <f>IF(L166&lt;&gt;"",50/(MAX(L$5:L$267)-SMALL(L$5:L$267,COUNTIF(L$5:L$267,"&lt;=0")+1))*(MAX(L$5:L$267)-L166),"0")</f>
        <v>35.9375</v>
      </c>
      <c r="P166" s="24">
        <f>M166+N166+O166</f>
        <v>66.9375</v>
      </c>
      <c r="Q166" s="17"/>
      <c r="R166" s="24"/>
      <c r="S166" s="41"/>
      <c r="T166" s="39"/>
    </row>
    <row r="167" spans="1:20" ht="31.5" x14ac:dyDescent="0.25">
      <c r="A167" s="1">
        <v>163</v>
      </c>
      <c r="B167" s="57" t="s">
        <v>612</v>
      </c>
      <c r="C167" s="45"/>
      <c r="D167" s="52" t="s">
        <v>591</v>
      </c>
      <c r="E167" s="85">
        <v>9</v>
      </c>
      <c r="F167" s="52" t="s">
        <v>592</v>
      </c>
      <c r="G167" s="85">
        <v>31.5</v>
      </c>
      <c r="H167" s="41"/>
      <c r="I167" s="85">
        <v>8.6999999999999993</v>
      </c>
      <c r="J167" s="41"/>
      <c r="K167" s="85">
        <v>1.32</v>
      </c>
      <c r="L167" s="41">
        <f>IF(K167&lt;&gt;"",INT(K167)*60+(K167-INT(K167))*100,"")</f>
        <v>92</v>
      </c>
      <c r="M167" s="24">
        <f>IF(G167&lt;&gt;"",(40*G167)/MAX(G$5:G$267),"0")</f>
        <v>31.5</v>
      </c>
      <c r="N167" s="24">
        <f>IF(I167&lt;&gt;"",IF(I167=0,0,(10*I167)/MAX(I$5:I$267)),"0")</f>
        <v>8.6999999999999993</v>
      </c>
      <c r="O167" s="24">
        <f>IF(L167&lt;&gt;"",50/(MAX(L$5:L$267)-SMALL(L$5:L$267,COUNTIF(L$5:L$267,"&lt;=0")+1))*(MAX(L$5:L$267)-L167),"0")</f>
        <v>26.25</v>
      </c>
      <c r="P167" s="24">
        <f>M167+N167+O167</f>
        <v>66.45</v>
      </c>
      <c r="Q167" s="17"/>
      <c r="R167" s="24"/>
      <c r="S167" s="41"/>
      <c r="T167" s="39"/>
    </row>
    <row r="168" spans="1:20" ht="31.5" x14ac:dyDescent="0.25">
      <c r="A168" s="158">
        <v>164</v>
      </c>
      <c r="B168" s="116" t="s">
        <v>58</v>
      </c>
      <c r="C168" s="45"/>
      <c r="D168" s="52" t="s">
        <v>59</v>
      </c>
      <c r="E168" s="85">
        <v>9</v>
      </c>
      <c r="F168" s="52" t="s">
        <v>60</v>
      </c>
      <c r="G168" s="85">
        <v>28</v>
      </c>
      <c r="H168" s="41"/>
      <c r="I168" s="169">
        <v>8</v>
      </c>
      <c r="J168" s="41"/>
      <c r="K168" s="169">
        <v>1.19</v>
      </c>
      <c r="L168" s="41">
        <f>IF(K168&lt;&gt;"",INT(K168)*60+(K168-INT(K168))*100,"")</f>
        <v>79</v>
      </c>
      <c r="M168" s="24">
        <f>IF(G168&lt;&gt;"",(40*G168)/MAX(G$5:G$267),"0")</f>
        <v>28</v>
      </c>
      <c r="N168" s="24">
        <f>IF(I168&lt;&gt;"",IF(I168=0,0,(10*I168)/MAX(I$5:I$267)),"0")</f>
        <v>8</v>
      </c>
      <c r="O168" s="24">
        <f>IF(L168&lt;&gt;"",50/(MAX(L$5:L$267)-SMALL(L$5:L$267,COUNTIF(L$5:L$267,"&lt;=0")+1))*(MAX(L$5:L$267)-L168),"0")</f>
        <v>30.3125</v>
      </c>
      <c r="P168" s="24">
        <f>M168+N168+O168</f>
        <v>66.3125</v>
      </c>
      <c r="Q168" s="17"/>
      <c r="R168" s="24"/>
      <c r="S168" s="41"/>
      <c r="T168" s="39"/>
    </row>
    <row r="169" spans="1:20" ht="31.5" x14ac:dyDescent="0.25">
      <c r="A169" s="158">
        <v>165</v>
      </c>
      <c r="B169" s="50" t="s">
        <v>1480</v>
      </c>
      <c r="C169" s="48"/>
      <c r="D169" s="50" t="s">
        <v>61</v>
      </c>
      <c r="E169" s="85">
        <v>11</v>
      </c>
      <c r="F169" s="50" t="s">
        <v>66</v>
      </c>
      <c r="G169" s="85">
        <v>30</v>
      </c>
      <c r="H169" s="41"/>
      <c r="I169" s="41">
        <v>6</v>
      </c>
      <c r="J169" s="41"/>
      <c r="K169" s="43">
        <v>1.19</v>
      </c>
      <c r="L169" s="41">
        <f>IF(K169&lt;&gt;"",INT(K169)*60+(K169-INT(K169))*100,"")</f>
        <v>79</v>
      </c>
      <c r="M169" s="24">
        <f>IF(G169&lt;&gt;"",(40*G169)/MAX(G$5:G$267),"0")</f>
        <v>30</v>
      </c>
      <c r="N169" s="24">
        <f>IF(I169&lt;&gt;"",IF(I169=0,0,(10*I169)/MAX(I$5:I$267)),"0")</f>
        <v>6</v>
      </c>
      <c r="O169" s="24">
        <f>IF(L169&lt;&gt;"",50/(MAX(L$5:L$267)-SMALL(L$5:L$267,COUNTIF(L$5:L$267,"&lt;=0")+1))*(MAX(L$5:L$267)-L169),"0")</f>
        <v>30.3125</v>
      </c>
      <c r="P169" s="24">
        <f>M169+N169+O169</f>
        <v>66.3125</v>
      </c>
      <c r="Q169" s="17"/>
      <c r="R169" s="24"/>
      <c r="S169" s="41"/>
      <c r="T169" s="39"/>
    </row>
    <row r="170" spans="1:20" ht="63" x14ac:dyDescent="0.25">
      <c r="A170" s="173">
        <v>166</v>
      </c>
      <c r="B170" s="57" t="s">
        <v>1428</v>
      </c>
      <c r="C170" s="119"/>
      <c r="D170" s="52" t="s">
        <v>1413</v>
      </c>
      <c r="E170" s="85">
        <v>11</v>
      </c>
      <c r="F170" s="52" t="s">
        <v>1419</v>
      </c>
      <c r="G170" s="38">
        <v>21</v>
      </c>
      <c r="H170" s="41"/>
      <c r="I170" s="85">
        <v>8</v>
      </c>
      <c r="J170" s="41"/>
      <c r="K170" s="85">
        <v>0.57999999999999996</v>
      </c>
      <c r="L170" s="41">
        <f>IF(K170&lt;&gt;"",INT(K170)*60+(K170-INT(K170))*100,"")</f>
        <v>57.999999999999993</v>
      </c>
      <c r="M170" s="24">
        <f>IF(G170&lt;&gt;"",(40*G170)/MAX(G$5:G$267),"0")</f>
        <v>21</v>
      </c>
      <c r="N170" s="24">
        <f>IF(I170&lt;&gt;"",IF(I170=0,0,(10*I170)/MAX(I$5:I$267)),"0")</f>
        <v>8</v>
      </c>
      <c r="O170" s="24">
        <f>IF(L170&lt;&gt;"",50/(MAX(L$5:L$267)-SMALL(L$5:L$267,COUNTIF(L$5:L$267,"&lt;=0")+1))*(MAX(L$5:L$267)-L170),"0")</f>
        <v>36.875</v>
      </c>
      <c r="P170" s="24">
        <f>M170+N170+O170</f>
        <v>65.875</v>
      </c>
      <c r="Q170" s="17"/>
      <c r="R170" s="24"/>
      <c r="S170" s="41"/>
      <c r="T170" s="39"/>
    </row>
    <row r="171" spans="1:20" ht="31.5" x14ac:dyDescent="0.25">
      <c r="A171" s="158">
        <v>167</v>
      </c>
      <c r="B171" s="65" t="s">
        <v>1166</v>
      </c>
      <c r="C171" s="43"/>
      <c r="D171" s="65" t="s">
        <v>1043</v>
      </c>
      <c r="E171" s="67">
        <v>10</v>
      </c>
      <c r="F171" s="65" t="s">
        <v>1161</v>
      </c>
      <c r="G171" s="85">
        <v>18</v>
      </c>
      <c r="H171" s="41"/>
      <c r="I171" s="85">
        <v>10</v>
      </c>
      <c r="J171" s="41"/>
      <c r="K171" s="67">
        <v>0.56999999999999995</v>
      </c>
      <c r="L171" s="41">
        <f>IF(K171&lt;&gt;"",INT(K171)*60+(K171-INT(K171))*100,"")</f>
        <v>56.999999999999993</v>
      </c>
      <c r="M171" s="24">
        <f>IF(G171&lt;&gt;"",(40*G171)/MAX(G$5:G$267),"0")</f>
        <v>18</v>
      </c>
      <c r="N171" s="24">
        <f>IF(I171&lt;&gt;"",IF(I171=0,0,(10*I171)/MAX(I$5:I$267)),"0")</f>
        <v>10</v>
      </c>
      <c r="O171" s="24">
        <f>IF(L171&lt;&gt;"",50/(MAX(L$5:L$267)-SMALL(L$5:L$267,COUNTIF(L$5:L$267,"&lt;=0")+1))*(MAX(L$5:L$267)-L171),"0")</f>
        <v>37.1875</v>
      </c>
      <c r="P171" s="24">
        <f>M171+N171+O171</f>
        <v>65.1875</v>
      </c>
      <c r="Q171" s="17"/>
      <c r="R171" s="24"/>
      <c r="S171" s="41"/>
      <c r="T171" s="39"/>
    </row>
    <row r="172" spans="1:20" ht="31.5" x14ac:dyDescent="0.25">
      <c r="A172" s="1">
        <v>168</v>
      </c>
      <c r="B172" s="57" t="s">
        <v>235</v>
      </c>
      <c r="C172" s="45"/>
      <c r="D172" s="52" t="s">
        <v>210</v>
      </c>
      <c r="E172" s="85">
        <v>10</v>
      </c>
      <c r="F172" s="52" t="s">
        <v>234</v>
      </c>
      <c r="G172" s="85">
        <v>15.6</v>
      </c>
      <c r="H172" s="41"/>
      <c r="I172" s="85">
        <v>8</v>
      </c>
      <c r="J172" s="41"/>
      <c r="K172" s="85">
        <v>0.43</v>
      </c>
      <c r="L172" s="41">
        <f>IF(K172&lt;&gt;"",INT(K172)*60+(K172-INT(K172))*100,"")</f>
        <v>43</v>
      </c>
      <c r="M172" s="24">
        <f>IF(G172&lt;&gt;"",(40*G172)/MAX(G$5:G$267),"0")</f>
        <v>15.6</v>
      </c>
      <c r="N172" s="24">
        <f>IF(I172&lt;&gt;"",IF(I172=0,0,(10*I172)/MAX(I$5:I$267)),"0")</f>
        <v>8</v>
      </c>
      <c r="O172" s="24">
        <f>IF(L172&lt;&gt;"",50/(MAX(L$5:L$267)-SMALL(L$5:L$267,COUNTIF(L$5:L$267,"&lt;=0")+1))*(MAX(L$5:L$267)-L172),"0")</f>
        <v>41.5625</v>
      </c>
      <c r="P172" s="24">
        <f>M172+N172+O172</f>
        <v>65.162499999999994</v>
      </c>
      <c r="Q172" s="17"/>
      <c r="R172" s="24"/>
      <c r="S172" s="41"/>
      <c r="T172" s="39"/>
    </row>
    <row r="173" spans="1:20" ht="31.5" x14ac:dyDescent="0.25">
      <c r="A173" s="158">
        <v>169</v>
      </c>
      <c r="B173" s="57" t="s">
        <v>574</v>
      </c>
      <c r="C173" s="45"/>
      <c r="D173" s="52" t="s">
        <v>555</v>
      </c>
      <c r="E173" s="85">
        <v>9</v>
      </c>
      <c r="F173" s="52" t="s">
        <v>556</v>
      </c>
      <c r="G173" s="85">
        <v>18</v>
      </c>
      <c r="H173" s="41"/>
      <c r="I173" s="85">
        <v>5.9</v>
      </c>
      <c r="J173" s="85">
        <v>5.9</v>
      </c>
      <c r="K173" s="85">
        <v>0.44</v>
      </c>
      <c r="L173" s="41">
        <f>IF(K173&lt;&gt;"",INT(K173)*60+(K173-INT(K173))*100,"")</f>
        <v>44</v>
      </c>
      <c r="M173" s="24">
        <f>IF(G173&lt;&gt;"",(40*G173)/MAX(G$5:G$267),"0")</f>
        <v>18</v>
      </c>
      <c r="N173" s="24">
        <f>IF(I173&lt;&gt;"",IF(I173=0,0,(10*I173)/MAX(I$5:I$267)),"0")</f>
        <v>5.9</v>
      </c>
      <c r="O173" s="24">
        <f>IF(L173&lt;&gt;"",50/(MAX(L$5:L$267)-SMALL(L$5:L$267,COUNTIF(L$5:L$267,"&lt;=0")+1))*(MAX(L$5:L$267)-L173),"0")</f>
        <v>41.25</v>
      </c>
      <c r="P173" s="24">
        <f>M173+N173+O173</f>
        <v>65.150000000000006</v>
      </c>
      <c r="Q173" s="17"/>
      <c r="R173" s="24"/>
      <c r="S173" s="41"/>
      <c r="T173" s="39"/>
    </row>
    <row r="174" spans="1:20" ht="31.5" x14ac:dyDescent="0.25">
      <c r="A174" s="158">
        <v>170</v>
      </c>
      <c r="B174" s="52" t="s">
        <v>1263</v>
      </c>
      <c r="C174" s="71"/>
      <c r="D174" s="52" t="s">
        <v>1217</v>
      </c>
      <c r="E174" s="85">
        <v>9</v>
      </c>
      <c r="F174" s="52" t="s">
        <v>1218</v>
      </c>
      <c r="G174" s="46">
        <v>28</v>
      </c>
      <c r="H174" s="41"/>
      <c r="I174" s="46">
        <v>7</v>
      </c>
      <c r="J174" s="41"/>
      <c r="K174" s="46">
        <v>1.2</v>
      </c>
      <c r="L174" s="41">
        <f>IF(K174&lt;&gt;"",INT(K174)*60+(K174-INT(K174))*100,"")</f>
        <v>80</v>
      </c>
      <c r="M174" s="24">
        <f>IF(G174&lt;&gt;"",(40*G174)/MAX(G$5:G$267),"0")</f>
        <v>28</v>
      </c>
      <c r="N174" s="24">
        <f>IF(I174&lt;&gt;"",IF(I174=0,0,(10*I174)/MAX(I$5:I$267)),"0")</f>
        <v>7</v>
      </c>
      <c r="O174" s="24">
        <f>IF(L174&lt;&gt;"",50/(MAX(L$5:L$267)-SMALL(L$5:L$267,COUNTIF(L$5:L$267,"&lt;=0")+1))*(MAX(L$5:L$267)-L174),"0")</f>
        <v>30</v>
      </c>
      <c r="P174" s="24">
        <f>M174+N174+O174</f>
        <v>65</v>
      </c>
      <c r="Q174" s="17"/>
      <c r="R174" s="24"/>
      <c r="S174" s="41"/>
      <c r="T174" s="39"/>
    </row>
    <row r="175" spans="1:20" ht="31.5" x14ac:dyDescent="0.25">
      <c r="A175" s="158">
        <v>171</v>
      </c>
      <c r="B175" s="57" t="s">
        <v>228</v>
      </c>
      <c r="C175" s="45"/>
      <c r="D175" s="52" t="s">
        <v>210</v>
      </c>
      <c r="E175" s="85">
        <v>9</v>
      </c>
      <c r="F175" s="52" t="s">
        <v>226</v>
      </c>
      <c r="G175" s="85">
        <v>23.2</v>
      </c>
      <c r="H175" s="41"/>
      <c r="I175" s="85">
        <v>7</v>
      </c>
      <c r="J175" s="41"/>
      <c r="K175" s="85">
        <v>1.05</v>
      </c>
      <c r="L175" s="41">
        <f>IF(K175&lt;&gt;"",INT(K175)*60+(K175-INT(K175))*100,"")</f>
        <v>65</v>
      </c>
      <c r="M175" s="24">
        <f>IF(G175&lt;&gt;"",(40*G175)/MAX(G$5:G$267),"0")</f>
        <v>23.2</v>
      </c>
      <c r="N175" s="24">
        <f>IF(I175&lt;&gt;"",IF(I175=0,0,(10*I175)/MAX(I$5:I$267)),"0")</f>
        <v>7</v>
      </c>
      <c r="O175" s="24">
        <f>IF(L175&lt;&gt;"",50/(MAX(L$5:L$267)-SMALL(L$5:L$267,COUNTIF(L$5:L$267,"&lt;=0")+1))*(MAX(L$5:L$267)-L175),"0")</f>
        <v>34.6875</v>
      </c>
      <c r="P175" s="24">
        <f>M175+N175+O175</f>
        <v>64.887500000000003</v>
      </c>
      <c r="Q175" s="17"/>
      <c r="R175" s="24"/>
      <c r="S175" s="41"/>
      <c r="T175" s="39"/>
    </row>
    <row r="176" spans="1:20" ht="31.5" x14ac:dyDescent="0.25">
      <c r="A176" s="158">
        <v>172</v>
      </c>
      <c r="B176" s="65" t="s">
        <v>1169</v>
      </c>
      <c r="C176" s="66"/>
      <c r="D176" s="65" t="s">
        <v>1043</v>
      </c>
      <c r="E176" s="67">
        <v>11</v>
      </c>
      <c r="F176" s="65" t="s">
        <v>1161</v>
      </c>
      <c r="G176" s="85">
        <v>16</v>
      </c>
      <c r="H176" s="41"/>
      <c r="I176" s="85">
        <v>10</v>
      </c>
      <c r="J176" s="41"/>
      <c r="K176" s="85">
        <v>0.52</v>
      </c>
      <c r="L176" s="41">
        <f>IF(K176&lt;&gt;"",INT(K176)*60+(K176-INT(K176))*100,"")</f>
        <v>52</v>
      </c>
      <c r="M176" s="24">
        <f>IF(G176&lt;&gt;"",(40*G176)/MAX(G$5:G$267),"0")</f>
        <v>16</v>
      </c>
      <c r="N176" s="24">
        <f>IF(I176&lt;&gt;"",IF(I176=0,0,(10*I176)/MAX(I$5:I$267)),"0")</f>
        <v>10</v>
      </c>
      <c r="O176" s="24">
        <f>IF(L176&lt;&gt;"",50/(MAX(L$5:L$267)-SMALL(L$5:L$267,COUNTIF(L$5:L$267,"&lt;=0")+1))*(MAX(L$5:L$267)-L176),"0")</f>
        <v>38.75</v>
      </c>
      <c r="P176" s="24">
        <f>M176+N176+O176</f>
        <v>64.75</v>
      </c>
      <c r="Q176" s="17"/>
      <c r="R176" s="24"/>
      <c r="S176" s="41"/>
      <c r="T176" s="39"/>
    </row>
    <row r="177" spans="1:20" ht="31.5" x14ac:dyDescent="0.25">
      <c r="A177" s="158">
        <v>173</v>
      </c>
      <c r="B177" s="57" t="s">
        <v>1018</v>
      </c>
      <c r="C177" s="45"/>
      <c r="D177" s="52" t="s">
        <v>1006</v>
      </c>
      <c r="E177" s="85">
        <v>11</v>
      </c>
      <c r="F177" s="52" t="s">
        <v>1003</v>
      </c>
      <c r="G177" s="85">
        <v>25</v>
      </c>
      <c r="H177" s="41"/>
      <c r="I177" s="85">
        <v>8.1</v>
      </c>
      <c r="J177" s="41"/>
      <c r="K177" s="85">
        <v>1.1499999999999999</v>
      </c>
      <c r="L177" s="41">
        <f>IF(K177&lt;&gt;"",INT(K177)*60+(K177-INT(K177))*100,"")</f>
        <v>74.999999999999986</v>
      </c>
      <c r="M177" s="24">
        <f>IF(G177&lt;&gt;"",(40*G177)/MAX(G$5:G$267),"0")</f>
        <v>25</v>
      </c>
      <c r="N177" s="24">
        <f>IF(I177&lt;&gt;"",IF(I177=0,0,(10*I177)/MAX(I$5:I$267)),"0")</f>
        <v>8.1</v>
      </c>
      <c r="O177" s="24">
        <f>IF(L177&lt;&gt;"",50/(MAX(L$5:L$267)-SMALL(L$5:L$267,COUNTIF(L$5:L$267,"&lt;=0")+1))*(MAX(L$5:L$267)-L177),"0")</f>
        <v>31.562500000000004</v>
      </c>
      <c r="P177" s="24">
        <f>M177+N177+O177</f>
        <v>64.662500000000009</v>
      </c>
      <c r="Q177" s="17"/>
      <c r="R177" s="24"/>
      <c r="S177" s="41"/>
      <c r="T177" s="39"/>
    </row>
    <row r="178" spans="1:20" ht="31.5" x14ac:dyDescent="0.25">
      <c r="A178" s="1">
        <v>174</v>
      </c>
      <c r="B178" s="57" t="s">
        <v>124</v>
      </c>
      <c r="C178" s="45"/>
      <c r="D178" s="52" t="s">
        <v>104</v>
      </c>
      <c r="E178" s="85">
        <v>10</v>
      </c>
      <c r="F178" s="52" t="s">
        <v>124</v>
      </c>
      <c r="G178" s="85">
        <v>32</v>
      </c>
      <c r="H178" s="41"/>
      <c r="I178" s="169">
        <v>7.5</v>
      </c>
      <c r="J178" s="41"/>
      <c r="K178" s="169">
        <v>1.36</v>
      </c>
      <c r="L178" s="41">
        <f>IF(K178&lt;&gt;"",INT(K178)*60+(K178-INT(K178))*100,"")</f>
        <v>96</v>
      </c>
      <c r="M178" s="24">
        <f>IF(G178&lt;&gt;"",(40*G178)/MAX(G$5:G$267),"0")</f>
        <v>32</v>
      </c>
      <c r="N178" s="24">
        <f>IF(I178&lt;&gt;"",IF(I178=0,0,(10*I178)/MAX(I$5:I$267)),"0")</f>
        <v>7.5</v>
      </c>
      <c r="O178" s="24">
        <f>IF(L178&lt;&gt;"",50/(MAX(L$5:L$267)-SMALL(L$5:L$267,COUNTIF(L$5:L$267,"&lt;=0")+1))*(MAX(L$5:L$267)-L178),"0")</f>
        <v>25</v>
      </c>
      <c r="P178" s="24">
        <f>M178+N178+O178</f>
        <v>64.5</v>
      </c>
      <c r="Q178" s="17"/>
      <c r="R178" s="24"/>
      <c r="S178" s="41"/>
      <c r="T178" s="39"/>
    </row>
    <row r="179" spans="1:20" ht="31.5" x14ac:dyDescent="0.25">
      <c r="A179" s="158">
        <v>175</v>
      </c>
      <c r="B179" s="50" t="s">
        <v>1469</v>
      </c>
      <c r="C179" s="48"/>
      <c r="D179" s="50" t="s">
        <v>61</v>
      </c>
      <c r="E179" s="85">
        <v>9</v>
      </c>
      <c r="F179" s="50" t="s">
        <v>66</v>
      </c>
      <c r="G179" s="85">
        <v>27.5</v>
      </c>
      <c r="H179" s="41"/>
      <c r="I179" s="169">
        <v>2</v>
      </c>
      <c r="J179" s="41"/>
      <c r="K179" s="85">
        <v>1.05</v>
      </c>
      <c r="L179" s="41">
        <f>IF(K179&lt;&gt;"",INT(K179)*60+(K179-INT(K179))*100,"")</f>
        <v>65</v>
      </c>
      <c r="M179" s="24">
        <f>IF(G179&lt;&gt;"",(40*G179)/MAX(G$5:G$267),"0")</f>
        <v>27.5</v>
      </c>
      <c r="N179" s="24">
        <f>IF(I179&lt;&gt;"",IF(I179=0,0,(10*I179)/MAX(I$5:I$267)),"0")</f>
        <v>2</v>
      </c>
      <c r="O179" s="24">
        <f>IF(L179&lt;&gt;"",50/(MAX(L$5:L$267)-SMALL(L$5:L$267,COUNTIF(L$5:L$267,"&lt;=0")+1))*(MAX(L$5:L$267)-L179),"0")</f>
        <v>34.6875</v>
      </c>
      <c r="P179" s="24">
        <f>M179+N179+O179</f>
        <v>64.1875</v>
      </c>
      <c r="Q179" s="17"/>
      <c r="R179" s="24"/>
      <c r="S179" s="41"/>
      <c r="T179" s="39"/>
    </row>
    <row r="180" spans="1:20" ht="31.5" x14ac:dyDescent="0.25">
      <c r="A180" s="158">
        <v>176</v>
      </c>
      <c r="B180" s="52" t="s">
        <v>1403</v>
      </c>
      <c r="C180" s="45"/>
      <c r="D180" s="52" t="s">
        <v>1395</v>
      </c>
      <c r="E180" s="85">
        <v>9</v>
      </c>
      <c r="F180" s="52" t="s">
        <v>1396</v>
      </c>
      <c r="G180" s="85">
        <v>7</v>
      </c>
      <c r="H180" s="41"/>
      <c r="I180" s="85">
        <v>10</v>
      </c>
      <c r="J180" s="41"/>
      <c r="K180" s="85">
        <v>0.25</v>
      </c>
      <c r="L180" s="41">
        <f>IF(K180&lt;&gt;"",INT(K180)*60+(K180-INT(K180))*100,"")</f>
        <v>25</v>
      </c>
      <c r="M180" s="24">
        <f>IF(G180&lt;&gt;"",(40*G180)/MAX(G$5:G$267),"0")</f>
        <v>7</v>
      </c>
      <c r="N180" s="24">
        <f>IF(I180&lt;&gt;"",IF(I180=0,0,(10*I180)/MAX(I$5:I$267)),"0")</f>
        <v>10</v>
      </c>
      <c r="O180" s="24">
        <f>IF(L180&lt;&gt;"",50/(MAX(L$5:L$267)-SMALL(L$5:L$267,COUNTIF(L$5:L$267,"&lt;=0")+1))*(MAX(L$5:L$267)-L180),"0")</f>
        <v>47.1875</v>
      </c>
      <c r="P180" s="24">
        <f>M180+N180+O180</f>
        <v>64.1875</v>
      </c>
      <c r="Q180" s="17"/>
      <c r="R180" s="24"/>
      <c r="S180" s="41"/>
      <c r="T180" s="39"/>
    </row>
    <row r="181" spans="1:20" ht="31.5" x14ac:dyDescent="0.25">
      <c r="A181" s="158">
        <v>177</v>
      </c>
      <c r="B181" s="57" t="s">
        <v>614</v>
      </c>
      <c r="C181" s="45"/>
      <c r="D181" s="52" t="s">
        <v>591</v>
      </c>
      <c r="E181" s="85">
        <v>10</v>
      </c>
      <c r="F181" s="52" t="s">
        <v>592</v>
      </c>
      <c r="G181" s="85">
        <v>32</v>
      </c>
      <c r="H181" s="41"/>
      <c r="I181" s="85">
        <v>7.3</v>
      </c>
      <c r="J181" s="41"/>
      <c r="K181" s="85">
        <v>1.37</v>
      </c>
      <c r="L181" s="41">
        <f>IF(K181&lt;&gt;"",INT(K181)*60+(K181-INT(K181))*100,"")</f>
        <v>97.000000000000014</v>
      </c>
      <c r="M181" s="24">
        <f>IF(G181&lt;&gt;"",(40*G181)/MAX(G$5:G$267),"0")</f>
        <v>32</v>
      </c>
      <c r="N181" s="24">
        <f>IF(I181&lt;&gt;"",IF(I181=0,0,(10*I181)/MAX(I$5:I$267)),"0")</f>
        <v>7.3</v>
      </c>
      <c r="O181" s="24">
        <f>IF(L181&lt;&gt;"",50/(MAX(L$5:L$267)-SMALL(L$5:L$267,COUNTIF(L$5:L$267,"&lt;=0")+1))*(MAX(L$5:L$267)-L181),"0")</f>
        <v>24.687499999999996</v>
      </c>
      <c r="P181" s="24">
        <f>M181+N181+O181</f>
        <v>63.987499999999997</v>
      </c>
      <c r="Q181" s="17"/>
      <c r="R181" s="24"/>
      <c r="S181" s="41"/>
      <c r="T181" s="39"/>
    </row>
    <row r="182" spans="1:20" ht="31.5" x14ac:dyDescent="0.25">
      <c r="A182" s="1">
        <v>178</v>
      </c>
      <c r="B182" s="50" t="s">
        <v>471</v>
      </c>
      <c r="C182" s="48"/>
      <c r="D182" s="52" t="s">
        <v>408</v>
      </c>
      <c r="E182" s="85">
        <v>11</v>
      </c>
      <c r="F182" s="50" t="s">
        <v>441</v>
      </c>
      <c r="G182" s="85">
        <v>22.5</v>
      </c>
      <c r="H182" s="41"/>
      <c r="I182" s="85">
        <v>3</v>
      </c>
      <c r="J182" s="41"/>
      <c r="K182" s="169">
        <v>0.53</v>
      </c>
      <c r="L182" s="41">
        <f>IF(K182&lt;&gt;"",INT(K182)*60+(K182-INT(K182))*100,"")</f>
        <v>53</v>
      </c>
      <c r="M182" s="24">
        <f>IF(G182&lt;&gt;"",(40*G182)/MAX(G$5:G$267),"0")</f>
        <v>22.5</v>
      </c>
      <c r="N182" s="24">
        <f>IF(I182&lt;&gt;"",IF(I182=0,0,(10*I182)/MAX(I$5:I$267)),"0")</f>
        <v>3</v>
      </c>
      <c r="O182" s="24">
        <f>IF(L182&lt;&gt;"",50/(MAX(L$5:L$267)-SMALL(L$5:L$267,COUNTIF(L$5:L$267,"&lt;=0")+1))*(MAX(L$5:L$267)-L182),"0")</f>
        <v>38.4375</v>
      </c>
      <c r="P182" s="24">
        <f>M182+N182+O182</f>
        <v>63.9375</v>
      </c>
      <c r="Q182" s="17"/>
      <c r="R182" s="24"/>
      <c r="S182" s="41"/>
      <c r="T182" s="39"/>
    </row>
    <row r="183" spans="1:20" ht="31.5" x14ac:dyDescent="0.25">
      <c r="A183" s="158">
        <v>179</v>
      </c>
      <c r="B183" s="61" t="s">
        <v>470</v>
      </c>
      <c r="C183" s="124"/>
      <c r="D183" s="52" t="s">
        <v>408</v>
      </c>
      <c r="E183" s="85">
        <v>11</v>
      </c>
      <c r="F183" s="50" t="s">
        <v>441</v>
      </c>
      <c r="G183" s="85">
        <v>17</v>
      </c>
      <c r="H183" s="41"/>
      <c r="I183" s="85">
        <v>5</v>
      </c>
      <c r="J183" s="41"/>
      <c r="K183" s="85">
        <v>0.42</v>
      </c>
      <c r="L183" s="41">
        <f>IF(K183&lt;&gt;"",INT(K183)*60+(K183-INT(K183))*100,"")</f>
        <v>42</v>
      </c>
      <c r="M183" s="24">
        <f>IF(G183&lt;&gt;"",(40*G183)/MAX(G$5:G$267),"0")</f>
        <v>17</v>
      </c>
      <c r="N183" s="24">
        <f>IF(I183&lt;&gt;"",IF(I183=0,0,(10*I183)/MAX(I$5:I$267)),"0")</f>
        <v>5</v>
      </c>
      <c r="O183" s="24">
        <f>IF(L183&lt;&gt;"",50/(MAX(L$5:L$267)-SMALL(L$5:L$267,COUNTIF(L$5:L$267,"&lt;=0")+1))*(MAX(L$5:L$267)-L183),"0")</f>
        <v>41.875</v>
      </c>
      <c r="P183" s="24">
        <f>M183+N183+O183</f>
        <v>63.875</v>
      </c>
      <c r="Q183" s="17"/>
      <c r="R183" s="24"/>
      <c r="S183" s="41"/>
      <c r="T183" s="39"/>
    </row>
    <row r="184" spans="1:20" ht="47.25" x14ac:dyDescent="0.25">
      <c r="A184" s="1">
        <v>180</v>
      </c>
      <c r="B184" s="50" t="s">
        <v>134</v>
      </c>
      <c r="C184" s="45"/>
      <c r="D184" s="52" t="s">
        <v>135</v>
      </c>
      <c r="E184" s="85">
        <v>11</v>
      </c>
      <c r="F184" s="51" t="s">
        <v>127</v>
      </c>
      <c r="G184" s="169">
        <v>25</v>
      </c>
      <c r="H184" s="41"/>
      <c r="I184" s="85">
        <v>6</v>
      </c>
      <c r="J184" s="41"/>
      <c r="K184" s="85">
        <v>1.1200000000000001</v>
      </c>
      <c r="L184" s="41">
        <f>IF(K184&lt;&gt;"",INT(K184)*60+(K184-INT(K184))*100,"")</f>
        <v>72.000000000000014</v>
      </c>
      <c r="M184" s="24">
        <f>IF(G184&lt;&gt;"",(40*G184)/MAX(G$5:G$267),"0")</f>
        <v>25</v>
      </c>
      <c r="N184" s="24">
        <f>IF(I184&lt;&gt;"",IF(I184=0,0,(10*I184)/MAX(I$5:I$267)),"0")</f>
        <v>6</v>
      </c>
      <c r="O184" s="24">
        <f>IF(L184&lt;&gt;"",50/(MAX(L$5:L$267)-SMALL(L$5:L$267,COUNTIF(L$5:L$267,"&lt;=0")+1))*(MAX(L$5:L$267)-L184),"0")</f>
        <v>32.499999999999993</v>
      </c>
      <c r="P184" s="24">
        <f>M184+N184+O184</f>
        <v>63.499999999999993</v>
      </c>
      <c r="Q184" s="17"/>
      <c r="R184" s="24"/>
      <c r="S184" s="41"/>
      <c r="T184" s="39"/>
    </row>
    <row r="185" spans="1:20" ht="31.5" x14ac:dyDescent="0.25">
      <c r="A185" s="158">
        <v>181</v>
      </c>
      <c r="B185" s="57" t="s">
        <v>995</v>
      </c>
      <c r="C185" s="45"/>
      <c r="D185" s="52" t="s">
        <v>989</v>
      </c>
      <c r="E185" s="85">
        <v>10</v>
      </c>
      <c r="F185" s="52" t="s">
        <v>988</v>
      </c>
      <c r="G185" s="85">
        <v>16</v>
      </c>
      <c r="H185" s="41"/>
      <c r="I185" s="85">
        <v>9</v>
      </c>
      <c r="J185" s="41"/>
      <c r="K185" s="85">
        <v>0.53</v>
      </c>
      <c r="L185" s="41">
        <f>IF(K185&lt;&gt;"",INT(K185)*60+(K185-INT(K185))*100,"")</f>
        <v>53</v>
      </c>
      <c r="M185" s="24">
        <f>IF(G185&lt;&gt;"",(40*G185)/MAX(G$5:G$267),"0")</f>
        <v>16</v>
      </c>
      <c r="N185" s="24">
        <f>IF(I185&lt;&gt;"",IF(I185=0,0,(10*I185)/MAX(I$5:I$267)),"0")</f>
        <v>9</v>
      </c>
      <c r="O185" s="24">
        <f>IF(L185&lt;&gt;"",50/(MAX(L$5:L$267)-SMALL(L$5:L$267,COUNTIF(L$5:L$267,"&lt;=0")+1))*(MAX(L$5:L$267)-L185),"0")</f>
        <v>38.4375</v>
      </c>
      <c r="P185" s="24">
        <f>M185+N185+O185</f>
        <v>63.4375</v>
      </c>
      <c r="Q185" s="17"/>
      <c r="R185" s="24"/>
      <c r="S185" s="41"/>
      <c r="T185" s="39"/>
    </row>
    <row r="186" spans="1:20" ht="31.5" x14ac:dyDescent="0.25">
      <c r="A186" s="1">
        <v>182</v>
      </c>
      <c r="B186" s="57" t="s">
        <v>1478</v>
      </c>
      <c r="C186" s="45"/>
      <c r="D186" s="52" t="s">
        <v>61</v>
      </c>
      <c r="E186" s="85">
        <v>11</v>
      </c>
      <c r="F186" s="52" t="s">
        <v>66</v>
      </c>
      <c r="G186" s="85">
        <v>29</v>
      </c>
      <c r="H186" s="41"/>
      <c r="I186" s="41">
        <v>5</v>
      </c>
      <c r="J186" s="41"/>
      <c r="K186" s="85">
        <v>1.22</v>
      </c>
      <c r="L186" s="41">
        <f>IF(K186&lt;&gt;"",INT(K186)*60+(K186-INT(K186))*100,"")</f>
        <v>82</v>
      </c>
      <c r="M186" s="24">
        <f>IF(G186&lt;&gt;"",(40*G186)/MAX(G$5:G$267),"0")</f>
        <v>29</v>
      </c>
      <c r="N186" s="24">
        <f>IF(I186&lt;&gt;"",IF(I186=0,0,(10*I186)/MAX(I$5:I$267)),"0")</f>
        <v>5</v>
      </c>
      <c r="O186" s="24">
        <f>IF(L186&lt;&gt;"",50/(MAX(L$5:L$267)-SMALL(L$5:L$267,COUNTIF(L$5:L$267,"&lt;=0")+1))*(MAX(L$5:L$267)-L186),"0")</f>
        <v>29.375</v>
      </c>
      <c r="P186" s="24">
        <f>M186+N186+O186</f>
        <v>63.375</v>
      </c>
      <c r="Q186" s="17"/>
      <c r="R186" s="24"/>
      <c r="S186" s="41"/>
      <c r="T186" s="39"/>
    </row>
    <row r="187" spans="1:20" ht="31.5" x14ac:dyDescent="0.25">
      <c r="A187" s="158">
        <v>183</v>
      </c>
      <c r="B187" s="57" t="s">
        <v>1382</v>
      </c>
      <c r="C187" s="45"/>
      <c r="D187" s="52" t="s">
        <v>1321</v>
      </c>
      <c r="E187" s="85">
        <v>10</v>
      </c>
      <c r="F187" s="52" t="s">
        <v>1322</v>
      </c>
      <c r="G187" s="85">
        <v>31</v>
      </c>
      <c r="H187" s="41"/>
      <c r="I187" s="85">
        <v>6</v>
      </c>
      <c r="J187" s="41"/>
      <c r="K187" s="85">
        <v>1.32</v>
      </c>
      <c r="L187" s="41">
        <f>IF(K187&lt;&gt;"",INT(K187)*60+(K187-INT(K187))*100,"")</f>
        <v>92</v>
      </c>
      <c r="M187" s="24">
        <f>IF(G187&lt;&gt;"",(40*G187)/MAX(G$5:G$267),"0")</f>
        <v>31</v>
      </c>
      <c r="N187" s="24">
        <f>IF(I187&lt;&gt;"",IF(I187=0,0,(10*I187)/MAX(I$5:I$267)),"0")</f>
        <v>6</v>
      </c>
      <c r="O187" s="24">
        <f>IF(L187&lt;&gt;"",50/(MAX(L$5:L$267)-SMALL(L$5:L$267,COUNTIF(L$5:L$267,"&lt;=0")+1))*(MAX(L$5:L$267)-L187),"0")</f>
        <v>26.25</v>
      </c>
      <c r="P187" s="24">
        <f>M187+N187+O187</f>
        <v>63.25</v>
      </c>
      <c r="Q187" s="17"/>
      <c r="R187" s="24"/>
      <c r="S187" s="41"/>
      <c r="T187" s="39"/>
    </row>
    <row r="188" spans="1:20" ht="47.25" x14ac:dyDescent="0.25">
      <c r="A188" s="158">
        <v>184</v>
      </c>
      <c r="B188" s="57" t="s">
        <v>909</v>
      </c>
      <c r="C188" s="45"/>
      <c r="D188" s="52" t="s">
        <v>907</v>
      </c>
      <c r="E188" s="85">
        <v>9</v>
      </c>
      <c r="F188" s="52" t="s">
        <v>903</v>
      </c>
      <c r="G188" s="85">
        <v>18</v>
      </c>
      <c r="H188" s="41"/>
      <c r="I188" s="85">
        <v>7.7</v>
      </c>
      <c r="J188" s="41"/>
      <c r="K188" s="85">
        <v>0.56000000000000005</v>
      </c>
      <c r="L188" s="41">
        <f>IF(K188&lt;&gt;"",INT(K188)*60+(K188-INT(K188))*100,"")</f>
        <v>56.000000000000007</v>
      </c>
      <c r="M188" s="24">
        <f>IF(G188&lt;&gt;"",(40*G188)/MAX(G$5:G$267),"0")</f>
        <v>18</v>
      </c>
      <c r="N188" s="24">
        <f>IF(I188&lt;&gt;"",IF(I188=0,0,(10*I188)/MAX(I$5:I$267)),"0")</f>
        <v>7.7</v>
      </c>
      <c r="O188" s="24">
        <f>IF(L188&lt;&gt;"",50/(MAX(L$5:L$267)-SMALL(L$5:L$267,COUNTIF(L$5:L$267,"&lt;=0")+1))*(MAX(L$5:L$267)-L188),"0")</f>
        <v>37.5</v>
      </c>
      <c r="P188" s="24">
        <f>M188+N188+O188</f>
        <v>63.2</v>
      </c>
      <c r="Q188" s="17"/>
      <c r="R188" s="24"/>
      <c r="S188" s="41"/>
      <c r="T188" s="39"/>
    </row>
    <row r="189" spans="1:20" ht="31.5" x14ac:dyDescent="0.25">
      <c r="A189" s="158">
        <v>185</v>
      </c>
      <c r="B189" s="57" t="s">
        <v>899</v>
      </c>
      <c r="C189" s="45"/>
      <c r="D189" s="52" t="s">
        <v>890</v>
      </c>
      <c r="E189" s="85">
        <v>10</v>
      </c>
      <c r="F189" s="52" t="s">
        <v>891</v>
      </c>
      <c r="G189" s="85">
        <v>16</v>
      </c>
      <c r="H189" s="41"/>
      <c r="I189" s="85">
        <v>8</v>
      </c>
      <c r="J189" s="41"/>
      <c r="K189" s="85">
        <v>0.52</v>
      </c>
      <c r="L189" s="41">
        <f>IF(K189&lt;&gt;"",INT(K189)*60+(K189-INT(K189))*100,"")</f>
        <v>52</v>
      </c>
      <c r="M189" s="24">
        <f>IF(G189&lt;&gt;"",(40*G189)/MAX(G$5:G$267),"0")</f>
        <v>16</v>
      </c>
      <c r="N189" s="24">
        <f>IF(I189&lt;&gt;"",IF(I189=0,0,(10*I189)/MAX(I$5:I$267)),"0")</f>
        <v>8</v>
      </c>
      <c r="O189" s="24">
        <f>IF(L189&lt;&gt;"",50/(MAX(L$5:L$267)-SMALL(L$5:L$267,COUNTIF(L$5:L$267,"&lt;=0")+1))*(MAX(L$5:L$267)-L189),"0")</f>
        <v>38.75</v>
      </c>
      <c r="P189" s="24">
        <f>M189+N189+O189</f>
        <v>62.75</v>
      </c>
      <c r="Q189" s="17"/>
      <c r="R189" s="24"/>
      <c r="S189" s="41"/>
      <c r="T189" s="39"/>
    </row>
    <row r="190" spans="1:20" ht="31.5" x14ac:dyDescent="0.25">
      <c r="A190" s="158">
        <v>186</v>
      </c>
      <c r="B190" s="50" t="s">
        <v>464</v>
      </c>
      <c r="C190" s="48"/>
      <c r="D190" s="52" t="s">
        <v>408</v>
      </c>
      <c r="E190" s="85">
        <v>10</v>
      </c>
      <c r="F190" s="52" t="s">
        <v>415</v>
      </c>
      <c r="G190" s="85">
        <v>15</v>
      </c>
      <c r="H190" s="41"/>
      <c r="I190" s="85">
        <v>8.5</v>
      </c>
      <c r="J190" s="41"/>
      <c r="K190" s="85">
        <v>0.51</v>
      </c>
      <c r="L190" s="41">
        <f>IF(K190&lt;&gt;"",INT(K190)*60+(K190-INT(K190))*100,"")</f>
        <v>51</v>
      </c>
      <c r="M190" s="24">
        <f>IF(G190&lt;&gt;"",(40*G190)/MAX(G$5:G$267),"0")</f>
        <v>15</v>
      </c>
      <c r="N190" s="24">
        <f>IF(I190&lt;&gt;"",IF(I190=0,0,(10*I190)/MAX(I$5:I$267)),"0")</f>
        <v>8.5</v>
      </c>
      <c r="O190" s="24">
        <f>IF(L190&lt;&gt;"",50/(MAX(L$5:L$267)-SMALL(L$5:L$267,COUNTIF(L$5:L$267,"&lt;=0")+1))*(MAX(L$5:L$267)-L190),"0")</f>
        <v>39.0625</v>
      </c>
      <c r="P190" s="24">
        <f>M190+N190+O190</f>
        <v>62.5625</v>
      </c>
      <c r="Q190" s="17"/>
      <c r="R190" s="24"/>
      <c r="S190" s="41"/>
      <c r="T190" s="39"/>
    </row>
    <row r="191" spans="1:20" ht="31.5" x14ac:dyDescent="0.25">
      <c r="A191" s="158">
        <v>187</v>
      </c>
      <c r="B191" s="52" t="s">
        <v>95</v>
      </c>
      <c r="C191" s="45"/>
      <c r="D191" s="52" t="s">
        <v>75</v>
      </c>
      <c r="E191" s="85">
        <v>9</v>
      </c>
      <c r="F191" s="52" t="s">
        <v>76</v>
      </c>
      <c r="G191" s="85">
        <v>19</v>
      </c>
      <c r="H191" s="41"/>
      <c r="I191" s="85">
        <v>9</v>
      </c>
      <c r="J191" s="41"/>
      <c r="K191" s="85">
        <v>1.06</v>
      </c>
      <c r="L191" s="41">
        <f>IF(K191&lt;&gt;"",INT(K191)*60+(K191-INT(K191))*100,"")</f>
        <v>66</v>
      </c>
      <c r="M191" s="24">
        <f>IF(G191&lt;&gt;"",(40*G191)/MAX(G$5:G$267),"0")</f>
        <v>19</v>
      </c>
      <c r="N191" s="24">
        <f>IF(I191&lt;&gt;"",IF(I191=0,0,(10*I191)/MAX(I$5:I$267)),"0")</f>
        <v>9</v>
      </c>
      <c r="O191" s="24">
        <f>IF(L191&lt;&gt;"",50/(MAX(L$5:L$267)-SMALL(L$5:L$267,COUNTIF(L$5:L$267,"&lt;=0")+1))*(MAX(L$5:L$267)-L191),"0")</f>
        <v>34.375</v>
      </c>
      <c r="P191" s="24">
        <f>M191+N191+O191</f>
        <v>62.375</v>
      </c>
      <c r="Q191" s="17"/>
      <c r="R191" s="24"/>
      <c r="S191" s="41"/>
      <c r="T191" s="39"/>
    </row>
    <row r="192" spans="1:20" ht="31.5" x14ac:dyDescent="0.25">
      <c r="A192" s="158">
        <v>188</v>
      </c>
      <c r="B192" s="65" t="s">
        <v>1147</v>
      </c>
      <c r="C192" s="43"/>
      <c r="D192" s="65" t="s">
        <v>1043</v>
      </c>
      <c r="E192" s="67">
        <v>9</v>
      </c>
      <c r="F192" s="65" t="s">
        <v>1063</v>
      </c>
      <c r="G192" s="85">
        <v>23</v>
      </c>
      <c r="H192" s="41"/>
      <c r="I192" s="85">
        <v>5</v>
      </c>
      <c r="J192" s="41"/>
      <c r="K192" s="85">
        <v>1.06</v>
      </c>
      <c r="L192" s="41">
        <f>IF(K192&lt;&gt;"",INT(K192)*60+(K192-INT(K192))*100,"")</f>
        <v>66</v>
      </c>
      <c r="M192" s="24">
        <f>IF(G192&lt;&gt;"",(40*G192)/MAX(G$5:G$267),"0")</f>
        <v>23</v>
      </c>
      <c r="N192" s="24">
        <f>IF(I192&lt;&gt;"",IF(I192=0,0,(10*I192)/MAX(I$5:I$267)),"0")</f>
        <v>5</v>
      </c>
      <c r="O192" s="24">
        <f>IF(L192&lt;&gt;"",50/(MAX(L$5:L$267)-SMALL(L$5:L$267,COUNTIF(L$5:L$267,"&lt;=0")+1))*(MAX(L$5:L$267)-L192),"0")</f>
        <v>34.375</v>
      </c>
      <c r="P192" s="24">
        <f>M192+N192+O192</f>
        <v>62.375</v>
      </c>
      <c r="Q192" s="17"/>
      <c r="R192" s="24"/>
      <c r="S192" s="41"/>
      <c r="T192" s="39"/>
    </row>
    <row r="193" spans="1:20" ht="47.25" x14ac:dyDescent="0.25">
      <c r="A193" s="1">
        <v>189</v>
      </c>
      <c r="B193" s="122" t="s">
        <v>132</v>
      </c>
      <c r="C193" s="48"/>
      <c r="D193" s="52" t="s">
        <v>126</v>
      </c>
      <c r="E193" s="85">
        <v>10</v>
      </c>
      <c r="F193" s="46" t="s">
        <v>127</v>
      </c>
      <c r="G193" s="85">
        <v>31</v>
      </c>
      <c r="H193" s="41"/>
      <c r="I193" s="85">
        <v>6</v>
      </c>
      <c r="J193" s="41"/>
      <c r="K193" s="85">
        <v>1.35</v>
      </c>
      <c r="L193" s="41">
        <f>IF(K193&lt;&gt;"",INT(K193)*60+(K193-INT(K193))*100,"")</f>
        <v>95</v>
      </c>
      <c r="M193" s="24">
        <f>IF(G193&lt;&gt;"",(40*G193)/MAX(G$5:G$267),"0")</f>
        <v>31</v>
      </c>
      <c r="N193" s="24">
        <f>IF(I193&lt;&gt;"",IF(I193=0,0,(10*I193)/MAX(I$5:I$267)),"0")</f>
        <v>6</v>
      </c>
      <c r="O193" s="24">
        <f>IF(L193&lt;&gt;"",50/(MAX(L$5:L$267)-SMALL(L$5:L$267,COUNTIF(L$5:L$267,"&lt;=0")+1))*(MAX(L$5:L$267)-L193),"0")</f>
        <v>25.3125</v>
      </c>
      <c r="P193" s="24">
        <f>M193+N193+O193</f>
        <v>62.3125</v>
      </c>
      <c r="Q193" s="17"/>
      <c r="R193" s="24"/>
      <c r="S193" s="41"/>
      <c r="T193" s="39"/>
    </row>
    <row r="194" spans="1:20" ht="31.5" x14ac:dyDescent="0.25">
      <c r="A194" s="158">
        <v>190</v>
      </c>
      <c r="B194" s="68" t="s">
        <v>1160</v>
      </c>
      <c r="C194" s="43"/>
      <c r="D194" s="65" t="s">
        <v>1043</v>
      </c>
      <c r="E194" s="67">
        <v>10</v>
      </c>
      <c r="F194" s="65" t="s">
        <v>1161</v>
      </c>
      <c r="G194" s="85">
        <v>17.5</v>
      </c>
      <c r="H194" s="41"/>
      <c r="I194" s="85">
        <v>10</v>
      </c>
      <c r="J194" s="41"/>
      <c r="K194" s="85">
        <v>1.05</v>
      </c>
      <c r="L194" s="41">
        <f>IF(K194&lt;&gt;"",INT(K194)*60+(K194-INT(K194))*100,"")</f>
        <v>65</v>
      </c>
      <c r="M194" s="24">
        <f>IF(G194&lt;&gt;"",(40*G194)/MAX(G$5:G$267),"0")</f>
        <v>17.5</v>
      </c>
      <c r="N194" s="24">
        <f>IF(I194&lt;&gt;"",IF(I194=0,0,(10*I194)/MAX(I$5:I$267)),"0")</f>
        <v>10</v>
      </c>
      <c r="O194" s="24">
        <f>IF(L194&lt;&gt;"",50/(MAX(L$5:L$267)-SMALL(L$5:L$267,COUNTIF(L$5:L$267,"&lt;=0")+1))*(MAX(L$5:L$267)-L194),"0")</f>
        <v>34.6875</v>
      </c>
      <c r="P194" s="24">
        <f>M194+N194+O194</f>
        <v>62.1875</v>
      </c>
      <c r="Q194" s="17"/>
      <c r="R194" s="24"/>
      <c r="S194" s="41"/>
      <c r="T194" s="39"/>
    </row>
    <row r="195" spans="1:20" ht="31.5" x14ac:dyDescent="0.25">
      <c r="A195" s="158">
        <v>191</v>
      </c>
      <c r="B195" s="122" t="s">
        <v>1470</v>
      </c>
      <c r="C195" s="48"/>
      <c r="D195" s="50" t="s">
        <v>61</v>
      </c>
      <c r="E195" s="67">
        <v>9</v>
      </c>
      <c r="F195" s="50" t="s">
        <v>66</v>
      </c>
      <c r="G195" s="85">
        <v>25.5</v>
      </c>
      <c r="H195" s="41"/>
      <c r="I195" s="169">
        <v>3</v>
      </c>
      <c r="J195" s="41"/>
      <c r="K195" s="85">
        <v>1.0900000000000001</v>
      </c>
      <c r="L195" s="41">
        <f>IF(K195&lt;&gt;"",INT(K195)*60+(K195-INT(K195))*100,"")</f>
        <v>69</v>
      </c>
      <c r="M195" s="24">
        <f>IF(G195&lt;&gt;"",(40*G195)/MAX(G$5:G$267),"0")</f>
        <v>25.5</v>
      </c>
      <c r="N195" s="24">
        <f>IF(I195&lt;&gt;"",IF(I195=0,0,(10*I195)/MAX(I$5:I$267)),"0")</f>
        <v>3</v>
      </c>
      <c r="O195" s="24">
        <f>IF(L195&lt;&gt;"",50/(MAX(L$5:L$267)-SMALL(L$5:L$267,COUNTIF(L$5:L$267,"&lt;=0")+1))*(MAX(L$5:L$267)-L195),"0")</f>
        <v>33.4375</v>
      </c>
      <c r="P195" s="24">
        <f>M195+N195+O195</f>
        <v>61.9375</v>
      </c>
      <c r="Q195" s="17"/>
      <c r="R195" s="24"/>
      <c r="S195" s="41"/>
      <c r="T195" s="39"/>
    </row>
    <row r="196" spans="1:20" ht="31.5" x14ac:dyDescent="0.25">
      <c r="A196" s="158">
        <v>192</v>
      </c>
      <c r="B196" s="68" t="s">
        <v>1164</v>
      </c>
      <c r="C196" s="43"/>
      <c r="D196" s="65" t="s">
        <v>1043</v>
      </c>
      <c r="E196" s="67">
        <v>10</v>
      </c>
      <c r="F196" s="65" t="s">
        <v>1161</v>
      </c>
      <c r="G196" s="85">
        <v>12.5</v>
      </c>
      <c r="H196" s="41"/>
      <c r="I196" s="85">
        <v>9.8000000000000007</v>
      </c>
      <c r="J196" s="41"/>
      <c r="K196" s="85">
        <v>0.5</v>
      </c>
      <c r="L196" s="41">
        <f>IF(K196&lt;&gt;"",INT(K196)*60+(K196-INT(K196))*100,"")</f>
        <v>50</v>
      </c>
      <c r="M196" s="24">
        <f>IF(G196&lt;&gt;"",(40*G196)/MAX(G$5:G$267),"0")</f>
        <v>12.5</v>
      </c>
      <c r="N196" s="24">
        <f>IF(I196&lt;&gt;"",IF(I196=0,0,(10*I196)/MAX(I$5:I$267)),"0")</f>
        <v>9.8000000000000007</v>
      </c>
      <c r="O196" s="24">
        <f>IF(L196&lt;&gt;"",50/(MAX(L$5:L$267)-SMALL(L$5:L$267,COUNTIF(L$5:L$267,"&lt;=0")+1))*(MAX(L$5:L$267)-L196),"0")</f>
        <v>39.375</v>
      </c>
      <c r="P196" s="24">
        <f>M196+N196+O196</f>
        <v>61.674999999999997</v>
      </c>
      <c r="Q196" s="17"/>
      <c r="R196" s="24"/>
      <c r="S196" s="41"/>
      <c r="T196" s="39"/>
    </row>
    <row r="197" spans="1:20" ht="31.5" x14ac:dyDescent="0.25">
      <c r="A197" s="158">
        <v>193</v>
      </c>
      <c r="B197" s="120" t="s">
        <v>94</v>
      </c>
      <c r="C197" s="45"/>
      <c r="D197" s="52" t="s">
        <v>75</v>
      </c>
      <c r="E197" s="170">
        <v>9</v>
      </c>
      <c r="F197" s="52" t="s">
        <v>76</v>
      </c>
      <c r="G197" s="85">
        <v>20</v>
      </c>
      <c r="H197" s="41"/>
      <c r="I197" s="85">
        <v>10</v>
      </c>
      <c r="J197" s="41"/>
      <c r="K197" s="85">
        <v>1.1599999999999999</v>
      </c>
      <c r="L197" s="41">
        <f>IF(K197&lt;&gt;"",INT(K197)*60+(K197-INT(K197))*100,"")</f>
        <v>76</v>
      </c>
      <c r="M197" s="24">
        <f>IF(G197&lt;&gt;"",(40*G197)/MAX(G$5:G$267),"0")</f>
        <v>20</v>
      </c>
      <c r="N197" s="24">
        <f>IF(I197&lt;&gt;"",IF(I197=0,0,(10*I197)/MAX(I$5:I$267)),"0")</f>
        <v>10</v>
      </c>
      <c r="O197" s="24">
        <f>IF(L197&lt;&gt;"",50/(MAX(L$5:L$267)-SMALL(L$5:L$267,COUNTIF(L$5:L$267,"&lt;=0")+1))*(MAX(L$5:L$267)-L197),"0")</f>
        <v>31.25</v>
      </c>
      <c r="P197" s="24">
        <f>M197+N197+O197</f>
        <v>61.25</v>
      </c>
      <c r="Q197" s="17"/>
      <c r="R197" s="24"/>
      <c r="S197" s="41"/>
      <c r="T197" s="39"/>
    </row>
    <row r="198" spans="1:20" ht="31.5" x14ac:dyDescent="0.25">
      <c r="A198" s="158">
        <v>194</v>
      </c>
      <c r="B198" s="70" t="s">
        <v>460</v>
      </c>
      <c r="C198" s="45"/>
      <c r="D198" s="52" t="s">
        <v>408</v>
      </c>
      <c r="E198" s="85">
        <v>10</v>
      </c>
      <c r="F198" s="52" t="s">
        <v>415</v>
      </c>
      <c r="G198" s="85">
        <v>19</v>
      </c>
      <c r="H198" s="41"/>
      <c r="I198" s="85">
        <v>6.5</v>
      </c>
      <c r="J198" s="41"/>
      <c r="K198" s="85">
        <v>1.03</v>
      </c>
      <c r="L198" s="41">
        <f>IF(K198&lt;&gt;"",INT(K198)*60+(K198-INT(K198))*100,"")</f>
        <v>63</v>
      </c>
      <c r="M198" s="24">
        <f>IF(G198&lt;&gt;"",(40*G198)/MAX(G$5:G$267),"0")</f>
        <v>19</v>
      </c>
      <c r="N198" s="24">
        <f>IF(I198&lt;&gt;"",IF(I198=0,0,(10*I198)/MAX(I$5:I$267)),"0")</f>
        <v>6.5</v>
      </c>
      <c r="O198" s="24">
        <f>IF(L198&lt;&gt;"",50/(MAX(L$5:L$267)-SMALL(L$5:L$267,COUNTIF(L$5:L$267,"&lt;=0")+1))*(MAX(L$5:L$267)-L198),"0")</f>
        <v>35.3125</v>
      </c>
      <c r="P198" s="24">
        <f>M198+N198+O198</f>
        <v>60.8125</v>
      </c>
      <c r="Q198" s="17"/>
      <c r="R198" s="24"/>
      <c r="S198" s="41"/>
      <c r="T198" s="39"/>
    </row>
    <row r="199" spans="1:20" ht="31.5" x14ac:dyDescent="0.25">
      <c r="A199" s="158">
        <v>195</v>
      </c>
      <c r="B199" s="70" t="s">
        <v>1266</v>
      </c>
      <c r="C199" s="71"/>
      <c r="D199" s="52" t="s">
        <v>1217</v>
      </c>
      <c r="E199" s="85">
        <v>9</v>
      </c>
      <c r="F199" s="52" t="s">
        <v>1218</v>
      </c>
      <c r="G199" s="46">
        <v>18</v>
      </c>
      <c r="H199" s="41"/>
      <c r="I199" s="46">
        <v>6.5</v>
      </c>
      <c r="J199" s="41"/>
      <c r="K199" s="46">
        <v>1</v>
      </c>
      <c r="L199" s="41">
        <f>IF(K199&lt;&gt;"",INT(K199)*60+(K199-INT(K199))*100,"")</f>
        <v>60</v>
      </c>
      <c r="M199" s="24">
        <f>IF(G199&lt;&gt;"",(40*G199)/MAX(G$5:G$267),"0")</f>
        <v>18</v>
      </c>
      <c r="N199" s="24">
        <f>IF(I199&lt;&gt;"",IF(I199=0,0,(10*I199)/MAX(I$5:I$267)),"0")</f>
        <v>6.5</v>
      </c>
      <c r="O199" s="24">
        <f>IF(L199&lt;&gt;"",50/(MAX(L$5:L$267)-SMALL(L$5:L$267,COUNTIF(L$5:L$267,"&lt;=0")+1))*(MAX(L$5:L$267)-L199),"0")</f>
        <v>36.25</v>
      </c>
      <c r="P199" s="24">
        <f>M199+N199+O199</f>
        <v>60.75</v>
      </c>
      <c r="Q199" s="17"/>
      <c r="R199" s="24"/>
      <c r="S199" s="41"/>
      <c r="T199" s="39"/>
    </row>
    <row r="200" spans="1:20" ht="31.5" x14ac:dyDescent="0.25">
      <c r="A200" s="158">
        <v>196</v>
      </c>
      <c r="B200" s="68" t="s">
        <v>1149</v>
      </c>
      <c r="C200" s="43"/>
      <c r="D200" s="65" t="s">
        <v>1043</v>
      </c>
      <c r="E200" s="67">
        <v>9</v>
      </c>
      <c r="F200" s="65" t="s">
        <v>1063</v>
      </c>
      <c r="G200" s="85">
        <v>17.5</v>
      </c>
      <c r="H200" s="41"/>
      <c r="I200" s="85">
        <v>10</v>
      </c>
      <c r="J200" s="41"/>
      <c r="K200" s="85">
        <v>1.1000000000000001</v>
      </c>
      <c r="L200" s="41">
        <f>IF(K200&lt;&gt;"",INT(K200)*60+(K200-INT(K200))*100,"")</f>
        <v>70.000000000000014</v>
      </c>
      <c r="M200" s="24">
        <f>IF(G200&lt;&gt;"",(40*G200)/MAX(G$5:G$267),"0")</f>
        <v>17.5</v>
      </c>
      <c r="N200" s="24">
        <f>IF(I200&lt;&gt;"",IF(I200=0,0,(10*I200)/MAX(I$5:I$267)),"0")</f>
        <v>10</v>
      </c>
      <c r="O200" s="24">
        <f>IF(L200&lt;&gt;"",50/(MAX(L$5:L$267)-SMALL(L$5:L$267,COUNTIF(L$5:L$267,"&lt;=0")+1))*(MAX(L$5:L$267)-L200),"0")</f>
        <v>33.124999999999993</v>
      </c>
      <c r="P200" s="24">
        <f>M200+N200+O200</f>
        <v>60.624999999999993</v>
      </c>
      <c r="Q200" s="17"/>
      <c r="R200" s="24"/>
      <c r="S200" s="41"/>
      <c r="T200" s="39"/>
    </row>
    <row r="201" spans="1:20" ht="31.5" x14ac:dyDescent="0.25">
      <c r="A201" s="158">
        <v>197</v>
      </c>
      <c r="B201" s="120" t="s">
        <v>900</v>
      </c>
      <c r="C201" s="45"/>
      <c r="D201" s="52" t="s">
        <v>890</v>
      </c>
      <c r="E201" s="85">
        <v>10</v>
      </c>
      <c r="F201" s="52" t="s">
        <v>891</v>
      </c>
      <c r="G201" s="85">
        <v>13</v>
      </c>
      <c r="H201" s="41"/>
      <c r="I201" s="85">
        <v>9</v>
      </c>
      <c r="J201" s="41"/>
      <c r="K201" s="85">
        <v>0.54</v>
      </c>
      <c r="L201" s="41">
        <f>IF(K201&lt;&gt;"",INT(K201)*60+(K201-INT(K201))*100,"")</f>
        <v>54</v>
      </c>
      <c r="M201" s="24">
        <f>IF(G201&lt;&gt;"",(40*G201)/MAX(G$5:G$267),"0")</f>
        <v>13</v>
      </c>
      <c r="N201" s="24">
        <f>IF(I201&lt;&gt;"",IF(I201=0,0,(10*I201)/MAX(I$5:I$267)),"0")</f>
        <v>9</v>
      </c>
      <c r="O201" s="24">
        <f>IF(L201&lt;&gt;"",50/(MAX(L$5:L$267)-SMALL(L$5:L$267,COUNTIF(L$5:L$267,"&lt;=0")+1))*(MAX(L$5:L$267)-L201),"0")</f>
        <v>38.125</v>
      </c>
      <c r="P201" s="24">
        <f>M201+N201+O201</f>
        <v>60.125</v>
      </c>
      <c r="Q201" s="17"/>
      <c r="R201" s="24"/>
      <c r="S201" s="41"/>
      <c r="T201" s="39"/>
    </row>
    <row r="202" spans="1:20" ht="31.5" x14ac:dyDescent="0.25">
      <c r="A202" s="158">
        <v>198</v>
      </c>
      <c r="B202" s="122" t="s">
        <v>1477</v>
      </c>
      <c r="C202" s="48"/>
      <c r="D202" s="50" t="s">
        <v>61</v>
      </c>
      <c r="E202" s="67">
        <v>11</v>
      </c>
      <c r="F202" s="50" t="s">
        <v>66</v>
      </c>
      <c r="G202" s="85">
        <v>30</v>
      </c>
      <c r="H202" s="41"/>
      <c r="I202" s="41">
        <v>5</v>
      </c>
      <c r="J202" s="41"/>
      <c r="K202" s="85">
        <v>1.37</v>
      </c>
      <c r="L202" s="41">
        <f>IF(K202&lt;&gt;"",INT(K202)*60+(K202-INT(K202))*100,"")</f>
        <v>97.000000000000014</v>
      </c>
      <c r="M202" s="24">
        <f>IF(G202&lt;&gt;"",(40*G202)/MAX(G$5:G$267),"0")</f>
        <v>30</v>
      </c>
      <c r="N202" s="24">
        <f>IF(I202&lt;&gt;"",IF(I202=0,0,(10*I202)/MAX(I$5:I$267)),"0")</f>
        <v>5</v>
      </c>
      <c r="O202" s="24">
        <f>IF(L202&lt;&gt;"",50/(MAX(L$5:L$267)-SMALL(L$5:L$267,COUNTIF(L$5:L$267,"&lt;=0")+1))*(MAX(L$5:L$267)-L202),"0")</f>
        <v>24.687499999999996</v>
      </c>
      <c r="P202" s="24">
        <f>M202+N202+O202</f>
        <v>59.6875</v>
      </c>
      <c r="Q202" s="17"/>
      <c r="R202" s="24"/>
      <c r="S202" s="41"/>
      <c r="T202" s="39"/>
    </row>
    <row r="203" spans="1:20" ht="31.5" x14ac:dyDescent="0.25">
      <c r="A203" s="1">
        <v>199</v>
      </c>
      <c r="B203" s="122" t="s">
        <v>1472</v>
      </c>
      <c r="C203" s="48"/>
      <c r="D203" s="50" t="s">
        <v>61</v>
      </c>
      <c r="E203" s="67">
        <v>9</v>
      </c>
      <c r="F203" s="50" t="s">
        <v>66</v>
      </c>
      <c r="G203" s="85">
        <v>28.5</v>
      </c>
      <c r="H203" s="41"/>
      <c r="I203" s="169">
        <v>3</v>
      </c>
      <c r="J203" s="41"/>
      <c r="K203" s="85">
        <v>1.27</v>
      </c>
      <c r="L203" s="41">
        <f>IF(K203&lt;&gt;"",INT(K203)*60+(K203-INT(K203))*100,"")</f>
        <v>87</v>
      </c>
      <c r="M203" s="24">
        <f>IF(G203&lt;&gt;"",(40*G203)/MAX(G$5:G$267),"0")</f>
        <v>28.5</v>
      </c>
      <c r="N203" s="24">
        <f>IF(I203&lt;&gt;"",IF(I203=0,0,(10*I203)/MAX(I$5:I$267)),"0")</f>
        <v>3</v>
      </c>
      <c r="O203" s="24">
        <f>IF(L203&lt;&gt;"",50/(MAX(L$5:L$267)-SMALL(L$5:L$267,COUNTIF(L$5:L$267,"&lt;=0")+1))*(MAX(L$5:L$267)-L203),"0")</f>
        <v>27.8125</v>
      </c>
      <c r="P203" s="24">
        <f>M203+N203+O203</f>
        <v>59.3125</v>
      </c>
      <c r="Q203" s="17"/>
      <c r="R203" s="24"/>
      <c r="S203" s="41"/>
      <c r="T203" s="39"/>
    </row>
    <row r="204" spans="1:20" ht="31.5" x14ac:dyDescent="0.25">
      <c r="A204" s="1">
        <v>200</v>
      </c>
      <c r="B204" s="57" t="s">
        <v>804</v>
      </c>
      <c r="C204" s="45"/>
      <c r="D204" s="52" t="s">
        <v>790</v>
      </c>
      <c r="E204" s="85">
        <v>9</v>
      </c>
      <c r="F204" s="52" t="s">
        <v>791</v>
      </c>
      <c r="G204" s="85">
        <v>18.5</v>
      </c>
      <c r="H204" s="41"/>
      <c r="I204" s="85">
        <v>5</v>
      </c>
      <c r="J204" s="41"/>
      <c r="K204" s="85">
        <v>1.02</v>
      </c>
      <c r="L204" s="41">
        <f>IF(K204&lt;&gt;"",INT(K204)*60+(K204-INT(K204))*100,"")</f>
        <v>62</v>
      </c>
      <c r="M204" s="24">
        <f>IF(G204&lt;&gt;"",(40*G204)/MAX(G$5:G$267),"0")</f>
        <v>18.5</v>
      </c>
      <c r="N204" s="24">
        <f>IF(I204&lt;&gt;"",IF(I204=0,0,(10*I204)/MAX(I$5:I$267)),"0")</f>
        <v>5</v>
      </c>
      <c r="O204" s="24">
        <f>IF(L204&lt;&gt;"",50/(MAX(L$5:L$267)-SMALL(L$5:L$267,COUNTIF(L$5:L$267,"&lt;=0")+1))*(MAX(L$5:L$267)-L204),"0")</f>
        <v>35.625</v>
      </c>
      <c r="P204" s="24">
        <f>M204+N204+O204</f>
        <v>59.125</v>
      </c>
      <c r="Q204" s="17"/>
      <c r="R204" s="24"/>
      <c r="S204" s="41"/>
      <c r="T204" s="39"/>
    </row>
    <row r="205" spans="1:20" ht="31.5" x14ac:dyDescent="0.25">
      <c r="A205" s="158">
        <v>201</v>
      </c>
      <c r="B205" s="57" t="s">
        <v>93</v>
      </c>
      <c r="C205" s="45"/>
      <c r="D205" s="52" t="s">
        <v>75</v>
      </c>
      <c r="E205" s="85">
        <v>9</v>
      </c>
      <c r="F205" s="52" t="s">
        <v>76</v>
      </c>
      <c r="G205" s="85">
        <v>18</v>
      </c>
      <c r="H205" s="41"/>
      <c r="I205" s="85">
        <v>9.6999999999999993</v>
      </c>
      <c r="J205" s="41"/>
      <c r="K205" s="85">
        <v>1.1599999999999999</v>
      </c>
      <c r="L205" s="41">
        <f>IF(K205&lt;&gt;"",INT(K205)*60+(K205-INT(K205))*100,"")</f>
        <v>76</v>
      </c>
      <c r="M205" s="24">
        <f>IF(G205&lt;&gt;"",(40*G205)/MAX(G$5:G$267),"0")</f>
        <v>18</v>
      </c>
      <c r="N205" s="24">
        <f>IF(I205&lt;&gt;"",IF(I205=0,0,(10*I205)/MAX(I$5:I$267)),"0")</f>
        <v>9.6999999999999993</v>
      </c>
      <c r="O205" s="24">
        <f>IF(L205&lt;&gt;"",50/(MAX(L$5:L$267)-SMALL(L$5:L$267,COUNTIF(L$5:L$267,"&lt;=0")+1))*(MAX(L$5:L$267)-L205),"0")</f>
        <v>31.25</v>
      </c>
      <c r="P205" s="24">
        <f>M205+N205+O205</f>
        <v>58.95</v>
      </c>
      <c r="Q205" s="17"/>
      <c r="R205" s="24"/>
      <c r="S205" s="41"/>
      <c r="T205" s="39"/>
    </row>
    <row r="206" spans="1:20" ht="31.5" x14ac:dyDescent="0.25">
      <c r="A206" s="158">
        <v>202</v>
      </c>
      <c r="B206" s="65" t="s">
        <v>1168</v>
      </c>
      <c r="C206" s="66"/>
      <c r="D206" s="65" t="s">
        <v>1043</v>
      </c>
      <c r="E206" s="67">
        <v>11</v>
      </c>
      <c r="F206" s="65" t="s">
        <v>1161</v>
      </c>
      <c r="G206" s="85">
        <v>18</v>
      </c>
      <c r="H206" s="41"/>
      <c r="I206" s="85">
        <v>10</v>
      </c>
      <c r="J206" s="41"/>
      <c r="K206" s="85">
        <v>1.17</v>
      </c>
      <c r="L206" s="41">
        <f>IF(K206&lt;&gt;"",INT(K206)*60+(K206-INT(K206))*100,"")</f>
        <v>77</v>
      </c>
      <c r="M206" s="24">
        <f>IF(G206&lt;&gt;"",(40*G206)/MAX(G$5:G$267),"0")</f>
        <v>18</v>
      </c>
      <c r="N206" s="24">
        <f>IF(I206&lt;&gt;"",IF(I206=0,0,(10*I206)/MAX(I$5:I$267)),"0")</f>
        <v>10</v>
      </c>
      <c r="O206" s="24">
        <f>IF(L206&lt;&gt;"",50/(MAX(L$5:L$267)-SMALL(L$5:L$267,COUNTIF(L$5:L$267,"&lt;=0")+1))*(MAX(L$5:L$267)-L206),"0")</f>
        <v>30.9375</v>
      </c>
      <c r="P206" s="24">
        <f>M206+N206+O206</f>
        <v>58.9375</v>
      </c>
      <c r="Q206" s="17"/>
      <c r="R206" s="24"/>
      <c r="S206" s="41"/>
      <c r="T206" s="39"/>
    </row>
    <row r="207" spans="1:20" ht="31.5" x14ac:dyDescent="0.25">
      <c r="A207" s="1">
        <v>203</v>
      </c>
      <c r="B207" s="57" t="s">
        <v>803</v>
      </c>
      <c r="C207" s="45"/>
      <c r="D207" s="52" t="s">
        <v>790</v>
      </c>
      <c r="E207" s="85">
        <v>9</v>
      </c>
      <c r="F207" s="52" t="s">
        <v>791</v>
      </c>
      <c r="G207" s="85">
        <v>22</v>
      </c>
      <c r="H207" s="41"/>
      <c r="I207" s="85">
        <v>3</v>
      </c>
      <c r="J207" s="41"/>
      <c r="K207" s="85">
        <v>1.08</v>
      </c>
      <c r="L207" s="41">
        <f>IF(K207&lt;&gt;"",INT(K207)*60+(K207-INT(K207))*100,"")</f>
        <v>68</v>
      </c>
      <c r="M207" s="24">
        <f>IF(G207&lt;&gt;"",(40*G207)/MAX(G$5:G$267),"0")</f>
        <v>22</v>
      </c>
      <c r="N207" s="24">
        <f>IF(I207&lt;&gt;"",IF(I207=0,0,(10*I207)/MAX(I$5:I$267)),"0")</f>
        <v>3</v>
      </c>
      <c r="O207" s="24">
        <f>IF(L207&lt;&gt;"",50/(MAX(L$5:L$267)-SMALL(L$5:L$267,COUNTIF(L$5:L$267,"&lt;=0")+1))*(MAX(L$5:L$267)-L207),"0")</f>
        <v>33.75</v>
      </c>
      <c r="P207" s="24">
        <f>M207+N207+O207</f>
        <v>58.75</v>
      </c>
      <c r="Q207" s="17"/>
      <c r="R207" s="24"/>
      <c r="S207" s="41"/>
      <c r="T207" s="39"/>
    </row>
    <row r="208" spans="1:20" ht="31.5" x14ac:dyDescent="0.25">
      <c r="A208" s="158">
        <v>204</v>
      </c>
      <c r="B208" s="57" t="s">
        <v>1393</v>
      </c>
      <c r="C208" s="45"/>
      <c r="D208" s="52" t="s">
        <v>240</v>
      </c>
      <c r="E208" s="85">
        <v>10</v>
      </c>
      <c r="F208" s="52" t="s">
        <v>1388</v>
      </c>
      <c r="G208" s="85">
        <v>30</v>
      </c>
      <c r="H208" s="41"/>
      <c r="I208" s="85">
        <v>7.5</v>
      </c>
      <c r="J208" s="41"/>
      <c r="K208" s="85">
        <v>1.48</v>
      </c>
      <c r="L208" s="41">
        <f>IF(K208&lt;&gt;"",INT(K208)*60+(K208-INT(K208))*100,"")</f>
        <v>108</v>
      </c>
      <c r="M208" s="24">
        <f>IF(G208&lt;&gt;"",(40*G208)/MAX(G$5:G$267),"0")</f>
        <v>30</v>
      </c>
      <c r="N208" s="24">
        <f>IF(I208&lt;&gt;"",IF(I208=0,0,(10*I208)/MAX(I$5:I$267)),"0")</f>
        <v>7.5</v>
      </c>
      <c r="O208" s="24">
        <f>IF(L208&lt;&gt;"",50/(MAX(L$5:L$267)-SMALL(L$5:L$267,COUNTIF(L$5:L$267,"&lt;=0")+1))*(MAX(L$5:L$267)-L208),"0")</f>
        <v>21.25</v>
      </c>
      <c r="P208" s="24">
        <f>M208+N208+O208</f>
        <v>58.75</v>
      </c>
      <c r="Q208" s="17"/>
      <c r="R208" s="24"/>
      <c r="S208" s="41"/>
      <c r="T208" s="39"/>
    </row>
    <row r="209" spans="1:20" ht="31.5" x14ac:dyDescent="0.25">
      <c r="A209" s="1">
        <v>205</v>
      </c>
      <c r="B209" s="52" t="s">
        <v>1479</v>
      </c>
      <c r="C209" s="45"/>
      <c r="D209" s="52" t="s">
        <v>61</v>
      </c>
      <c r="E209" s="67">
        <v>11</v>
      </c>
      <c r="F209" s="52" t="s">
        <v>66</v>
      </c>
      <c r="G209" s="85">
        <v>28</v>
      </c>
      <c r="H209" s="41"/>
      <c r="I209" s="41">
        <v>4</v>
      </c>
      <c r="J209" s="41"/>
      <c r="K209" s="43">
        <v>1.31</v>
      </c>
      <c r="L209" s="41">
        <f>IF(K209&lt;&gt;"",INT(K209)*60+(K209-INT(K209))*100,"")</f>
        <v>91</v>
      </c>
      <c r="M209" s="24">
        <f>IF(G209&lt;&gt;"",(40*G209)/MAX(G$5:G$267),"0")</f>
        <v>28</v>
      </c>
      <c r="N209" s="24">
        <f>IF(I209&lt;&gt;"",IF(I209=0,0,(10*I209)/MAX(I$5:I$267)),"0")</f>
        <v>4</v>
      </c>
      <c r="O209" s="24">
        <f>IF(L209&lt;&gt;"",50/(MAX(L$5:L$267)-SMALL(L$5:L$267,COUNTIF(L$5:L$267,"&lt;=0")+1))*(MAX(L$5:L$267)-L209),"0")</f>
        <v>26.5625</v>
      </c>
      <c r="P209" s="24">
        <f>M209+N209+O209</f>
        <v>58.5625</v>
      </c>
      <c r="Q209" s="17"/>
      <c r="R209" s="24"/>
      <c r="S209" s="41"/>
      <c r="T209" s="39"/>
    </row>
    <row r="210" spans="1:20" ht="47.25" x14ac:dyDescent="0.25">
      <c r="A210" s="158">
        <v>206</v>
      </c>
      <c r="B210" s="57" t="s">
        <v>227</v>
      </c>
      <c r="C210" s="45"/>
      <c r="D210" s="52" t="s">
        <v>210</v>
      </c>
      <c r="E210" s="85">
        <v>9</v>
      </c>
      <c r="F210" s="52" t="s">
        <v>211</v>
      </c>
      <c r="G210" s="85">
        <v>16.7</v>
      </c>
      <c r="H210" s="41"/>
      <c r="I210" s="85">
        <v>6</v>
      </c>
      <c r="J210" s="41"/>
      <c r="K210" s="85">
        <v>1.02</v>
      </c>
      <c r="L210" s="41">
        <f>IF(K210&lt;&gt;"",INT(K210)*60+(K210-INT(K210))*100,"")</f>
        <v>62</v>
      </c>
      <c r="M210" s="24">
        <f>IF(G210&lt;&gt;"",(40*G210)/MAX(G$5:G$267),"0")</f>
        <v>16.7</v>
      </c>
      <c r="N210" s="24">
        <f>IF(I210&lt;&gt;"",IF(I210=0,0,(10*I210)/MAX(I$5:I$267)),"0")</f>
        <v>6</v>
      </c>
      <c r="O210" s="24">
        <f>IF(L210&lt;&gt;"",50/(MAX(L$5:L$267)-SMALL(L$5:L$267,COUNTIF(L$5:L$267,"&lt;=0")+1))*(MAX(L$5:L$267)-L210),"0")</f>
        <v>35.625</v>
      </c>
      <c r="P210" s="24">
        <f>M210+N210+O210</f>
        <v>58.325000000000003</v>
      </c>
      <c r="Q210" s="17"/>
      <c r="R210" s="24"/>
      <c r="S210" s="41"/>
      <c r="T210" s="39"/>
    </row>
    <row r="211" spans="1:20" ht="31.5" x14ac:dyDescent="0.25">
      <c r="A211" s="158">
        <v>207</v>
      </c>
      <c r="B211" s="52" t="s">
        <v>1376</v>
      </c>
      <c r="C211" s="45"/>
      <c r="D211" s="52" t="s">
        <v>1377</v>
      </c>
      <c r="E211" s="85">
        <v>9</v>
      </c>
      <c r="F211" s="52" t="s">
        <v>1322</v>
      </c>
      <c r="G211" s="85">
        <v>30</v>
      </c>
      <c r="H211" s="41"/>
      <c r="I211" s="85">
        <v>6</v>
      </c>
      <c r="J211" s="41"/>
      <c r="K211" s="85">
        <v>1.45</v>
      </c>
      <c r="L211" s="41">
        <f>IF(K211&lt;&gt;"",INT(K211)*60+(K211-INT(K211))*100,"")</f>
        <v>105</v>
      </c>
      <c r="M211" s="24">
        <f>IF(G211&lt;&gt;"",(40*G211)/MAX(G$5:G$267),"0")</f>
        <v>30</v>
      </c>
      <c r="N211" s="24">
        <f>IF(I211&lt;&gt;"",IF(I211=0,0,(10*I211)/MAX(I$5:I$267)),"0")</f>
        <v>6</v>
      </c>
      <c r="O211" s="24">
        <f>IF(L211&lt;&gt;"",50/(MAX(L$5:L$267)-SMALL(L$5:L$267,COUNTIF(L$5:L$267,"&lt;=0")+1))*(MAX(L$5:L$267)-L211),"0")</f>
        <v>22.1875</v>
      </c>
      <c r="P211" s="24">
        <f>M211+N211+O211</f>
        <v>58.1875</v>
      </c>
      <c r="Q211" s="17"/>
      <c r="R211" s="24"/>
      <c r="S211" s="41"/>
      <c r="T211" s="39"/>
    </row>
    <row r="212" spans="1:20" ht="31.5" x14ac:dyDescent="0.25">
      <c r="A212" s="158">
        <v>208</v>
      </c>
      <c r="B212" s="65" t="s">
        <v>1162</v>
      </c>
      <c r="C212" s="43"/>
      <c r="D212" s="65" t="s">
        <v>1043</v>
      </c>
      <c r="E212" s="67">
        <v>10</v>
      </c>
      <c r="F212" s="65" t="s">
        <v>1161</v>
      </c>
      <c r="G212" s="85">
        <v>16.5</v>
      </c>
      <c r="H212" s="41"/>
      <c r="I212" s="85">
        <v>9.9</v>
      </c>
      <c r="J212" s="41"/>
      <c r="K212" s="85">
        <v>1.1499999999999999</v>
      </c>
      <c r="L212" s="41">
        <f>IF(K212&lt;&gt;"",INT(K212)*60+(K212-INT(K212))*100,"")</f>
        <v>74.999999999999986</v>
      </c>
      <c r="M212" s="24">
        <f>IF(G212&lt;&gt;"",(40*G212)/MAX(G$5:G$267),"0")</f>
        <v>16.5</v>
      </c>
      <c r="N212" s="24">
        <f>IF(I212&lt;&gt;"",IF(I212=0,0,(10*I212)/MAX(I$5:I$267)),"0")</f>
        <v>9.9</v>
      </c>
      <c r="O212" s="24">
        <f>IF(L212&lt;&gt;"",50/(MAX(L$5:L$267)-SMALL(L$5:L$267,COUNTIF(L$5:L$267,"&lt;=0")+1))*(MAX(L$5:L$267)-L212),"0")</f>
        <v>31.562500000000004</v>
      </c>
      <c r="P212" s="24">
        <f>M212+N212+O212</f>
        <v>57.962500000000006</v>
      </c>
      <c r="Q212" s="17"/>
      <c r="R212" s="24"/>
      <c r="S212" s="41"/>
      <c r="T212" s="39"/>
    </row>
    <row r="213" spans="1:20" ht="31.5" x14ac:dyDescent="0.25">
      <c r="A213" s="1">
        <v>209</v>
      </c>
      <c r="B213" s="50" t="s">
        <v>467</v>
      </c>
      <c r="C213" s="48"/>
      <c r="D213" s="52" t="s">
        <v>408</v>
      </c>
      <c r="E213" s="85">
        <v>11</v>
      </c>
      <c r="F213" s="50" t="s">
        <v>441</v>
      </c>
      <c r="G213" s="85">
        <v>20</v>
      </c>
      <c r="H213" s="41"/>
      <c r="I213" s="85">
        <v>6</v>
      </c>
      <c r="J213" s="41"/>
      <c r="K213" s="85">
        <v>1.1399999999999999</v>
      </c>
      <c r="L213" s="41">
        <f>IF(K213&lt;&gt;"",INT(K213)*60+(K213-INT(K213))*100,"")</f>
        <v>73.999999999999986</v>
      </c>
      <c r="M213" s="24">
        <f>IF(G213&lt;&gt;"",(40*G213)/MAX(G$5:G$267),"0")</f>
        <v>20</v>
      </c>
      <c r="N213" s="24">
        <f>IF(I213&lt;&gt;"",IF(I213=0,0,(10*I213)/MAX(I$5:I$267)),"0")</f>
        <v>6</v>
      </c>
      <c r="O213" s="24">
        <f>IF(L213&lt;&gt;"",50/(MAX(L$5:L$267)-SMALL(L$5:L$267,COUNTIF(L$5:L$267,"&lt;=0")+1))*(MAX(L$5:L$267)-L213),"0")</f>
        <v>31.875000000000004</v>
      </c>
      <c r="P213" s="24">
        <f>M213+N213+O213</f>
        <v>57.875</v>
      </c>
      <c r="Q213" s="17"/>
      <c r="R213" s="24"/>
      <c r="S213" s="41"/>
      <c r="T213" s="39"/>
    </row>
    <row r="214" spans="1:20" ht="31.5" x14ac:dyDescent="0.25">
      <c r="A214" s="158">
        <v>210</v>
      </c>
      <c r="B214" s="57" t="s">
        <v>573</v>
      </c>
      <c r="C214" s="45"/>
      <c r="D214" s="52" t="s">
        <v>555</v>
      </c>
      <c r="E214" s="85">
        <v>9</v>
      </c>
      <c r="F214" s="52" t="s">
        <v>556</v>
      </c>
      <c r="G214" s="85">
        <v>14</v>
      </c>
      <c r="H214" s="41"/>
      <c r="I214" s="85">
        <v>4.2</v>
      </c>
      <c r="J214" s="41"/>
      <c r="K214" s="85">
        <v>0.5</v>
      </c>
      <c r="L214" s="41">
        <f>IF(K214&lt;&gt;"",INT(K214)*60+(K214-INT(K214))*100,"")</f>
        <v>50</v>
      </c>
      <c r="M214" s="24">
        <f>IF(G214&lt;&gt;"",(40*G214)/MAX(G$5:G$267),"0")</f>
        <v>14</v>
      </c>
      <c r="N214" s="24">
        <f>IF(I214&lt;&gt;"",IF(I214=0,0,(10*I214)/MAX(I$5:I$267)),"0")</f>
        <v>4.2</v>
      </c>
      <c r="O214" s="24">
        <f>IF(L214&lt;&gt;"",50/(MAX(L$5:L$267)-SMALL(L$5:L$267,COUNTIF(L$5:L$267,"&lt;=0")+1))*(MAX(L$5:L$267)-L214),"0")</f>
        <v>39.375</v>
      </c>
      <c r="P214" s="24">
        <f>M214+N214+O214</f>
        <v>57.575000000000003</v>
      </c>
      <c r="Q214" s="17"/>
      <c r="R214" s="24"/>
      <c r="S214" s="41"/>
      <c r="T214" s="39"/>
    </row>
    <row r="215" spans="1:20" ht="31.5" x14ac:dyDescent="0.25">
      <c r="A215" s="1">
        <v>211</v>
      </c>
      <c r="B215" s="57" t="s">
        <v>461</v>
      </c>
      <c r="C215" s="92"/>
      <c r="D215" s="54" t="s">
        <v>408</v>
      </c>
      <c r="E215" s="85">
        <v>10</v>
      </c>
      <c r="F215" s="52" t="s">
        <v>415</v>
      </c>
      <c r="G215" s="85">
        <v>11</v>
      </c>
      <c r="H215" s="41"/>
      <c r="I215" s="85">
        <v>9</v>
      </c>
      <c r="J215" s="41"/>
      <c r="K215" s="67">
        <v>0.56999999999999995</v>
      </c>
      <c r="L215" s="41">
        <f>IF(K215&lt;&gt;"",INT(K215)*60+(K215-INT(K215))*100,"")</f>
        <v>56.999999999999993</v>
      </c>
      <c r="M215" s="24">
        <f>IF(G215&lt;&gt;"",(40*G215)/MAX(G$5:G$267),"0")</f>
        <v>11</v>
      </c>
      <c r="N215" s="24">
        <f>IF(I215&lt;&gt;"",IF(I215=0,0,(10*I215)/MAX(I$5:I$267)),"0")</f>
        <v>9</v>
      </c>
      <c r="O215" s="24">
        <f>IF(L215&lt;&gt;"",50/(MAX(L$5:L$267)-SMALL(L$5:L$267,COUNTIF(L$5:L$267,"&lt;=0")+1))*(MAX(L$5:L$267)-L215),"0")</f>
        <v>37.1875</v>
      </c>
      <c r="P215" s="24">
        <f>M215+N215+O215</f>
        <v>57.1875</v>
      </c>
      <c r="Q215" s="17"/>
      <c r="R215" s="24"/>
      <c r="S215" s="41"/>
      <c r="T215" s="39"/>
    </row>
    <row r="216" spans="1:20" ht="31.5" x14ac:dyDescent="0.25">
      <c r="A216" s="158">
        <v>212</v>
      </c>
      <c r="B216" s="52" t="s">
        <v>1467</v>
      </c>
      <c r="C216" s="45"/>
      <c r="D216" s="54" t="s">
        <v>61</v>
      </c>
      <c r="E216" s="67">
        <v>9</v>
      </c>
      <c r="F216" s="52" t="s">
        <v>66</v>
      </c>
      <c r="G216" s="85">
        <v>27</v>
      </c>
      <c r="H216" s="41"/>
      <c r="I216" s="169">
        <v>1</v>
      </c>
      <c r="J216" s="41"/>
      <c r="K216" s="85">
        <v>1.24</v>
      </c>
      <c r="L216" s="41">
        <f>IF(K216&lt;&gt;"",INT(K216)*60+(K216-INT(K216))*100,"")</f>
        <v>84</v>
      </c>
      <c r="M216" s="24">
        <f>IF(G216&lt;&gt;"",(40*G216)/MAX(G$5:G$267),"0")</f>
        <v>27</v>
      </c>
      <c r="N216" s="24">
        <f>IF(I216&lt;&gt;"",IF(I216=0,0,(10*I216)/MAX(I$5:I$267)),"0")</f>
        <v>1</v>
      </c>
      <c r="O216" s="24">
        <f>IF(L216&lt;&gt;"",50/(MAX(L$5:L$267)-SMALL(L$5:L$267,COUNTIF(L$5:L$267,"&lt;=0")+1))*(MAX(L$5:L$267)-L216),"0")</f>
        <v>28.75</v>
      </c>
      <c r="P216" s="24">
        <f>M216+N216+O216</f>
        <v>56.75</v>
      </c>
      <c r="Q216" s="17"/>
      <c r="R216" s="24"/>
      <c r="S216" s="41"/>
      <c r="T216" s="39"/>
    </row>
    <row r="217" spans="1:20" ht="31.5" x14ac:dyDescent="0.25">
      <c r="A217" s="158">
        <v>213</v>
      </c>
      <c r="B217" s="57" t="s">
        <v>994</v>
      </c>
      <c r="C217" s="45"/>
      <c r="D217" s="54" t="s">
        <v>987</v>
      </c>
      <c r="E217" s="85">
        <v>9</v>
      </c>
      <c r="F217" s="52" t="s">
        <v>988</v>
      </c>
      <c r="G217" s="85">
        <v>11</v>
      </c>
      <c r="H217" s="41"/>
      <c r="I217" s="85">
        <v>9</v>
      </c>
      <c r="J217" s="41"/>
      <c r="K217" s="85">
        <v>1.01</v>
      </c>
      <c r="L217" s="41">
        <f>IF(K217&lt;&gt;"",INT(K217)*60+(K217-INT(K217))*100,"")</f>
        <v>61</v>
      </c>
      <c r="M217" s="24">
        <f>IF(G217&lt;&gt;"",(40*G217)/MAX(G$5:G$267),"0")</f>
        <v>11</v>
      </c>
      <c r="N217" s="24">
        <f>IF(I217&lt;&gt;"",IF(I217=0,0,(10*I217)/MAX(I$5:I$267)),"0")</f>
        <v>9</v>
      </c>
      <c r="O217" s="24">
        <f>IF(L217&lt;&gt;"",50/(MAX(L$5:L$267)-SMALL(L$5:L$267,COUNTIF(L$5:L$267,"&lt;=0")+1))*(MAX(L$5:L$267)-L217),"0")</f>
        <v>35.9375</v>
      </c>
      <c r="P217" s="24">
        <f>M217+N217+O217</f>
        <v>55.9375</v>
      </c>
      <c r="Q217" s="17"/>
      <c r="R217" s="24"/>
      <c r="S217" s="41"/>
      <c r="T217" s="39"/>
    </row>
    <row r="218" spans="1:20" ht="31.5" x14ac:dyDescent="0.25">
      <c r="A218" s="1">
        <v>214</v>
      </c>
      <c r="B218" s="52" t="s">
        <v>1473</v>
      </c>
      <c r="C218" s="102"/>
      <c r="D218" s="54" t="s">
        <v>61</v>
      </c>
      <c r="E218" s="85">
        <v>9</v>
      </c>
      <c r="F218" s="52" t="s">
        <v>66</v>
      </c>
      <c r="G218" s="85">
        <v>25.5</v>
      </c>
      <c r="H218" s="41"/>
      <c r="I218" s="169">
        <v>4</v>
      </c>
      <c r="J218" s="41"/>
      <c r="K218" s="85">
        <v>1.32</v>
      </c>
      <c r="L218" s="41">
        <f>IF(K218&lt;&gt;"",INT(K218)*60+(K218-INT(K218))*100,"")</f>
        <v>92</v>
      </c>
      <c r="M218" s="24">
        <f>IF(G218&lt;&gt;"",(40*G218)/MAX(G$5:G$267),"0")</f>
        <v>25.5</v>
      </c>
      <c r="N218" s="24">
        <f>IF(I218&lt;&gt;"",IF(I218=0,0,(10*I218)/MAX(I$5:I$267)),"0")</f>
        <v>4</v>
      </c>
      <c r="O218" s="24">
        <f>IF(L218&lt;&gt;"",50/(MAX(L$5:L$267)-SMALL(L$5:L$267,COUNTIF(L$5:L$267,"&lt;=0")+1))*(MAX(L$5:L$267)-L218),"0")</f>
        <v>26.25</v>
      </c>
      <c r="P218" s="24">
        <f>M218+N218+O218</f>
        <v>55.75</v>
      </c>
      <c r="Q218" s="17"/>
      <c r="R218" s="24"/>
      <c r="S218" s="41"/>
      <c r="T218" s="39"/>
    </row>
    <row r="219" spans="1:20" ht="31.5" x14ac:dyDescent="0.25">
      <c r="A219" s="158">
        <v>215</v>
      </c>
      <c r="B219" s="50" t="s">
        <v>458</v>
      </c>
      <c r="C219" s="48"/>
      <c r="D219" s="54" t="s">
        <v>408</v>
      </c>
      <c r="E219" s="85">
        <v>9</v>
      </c>
      <c r="F219" s="50" t="s">
        <v>412</v>
      </c>
      <c r="G219" s="85">
        <v>14.5</v>
      </c>
      <c r="H219" s="41"/>
      <c r="I219" s="43">
        <v>5</v>
      </c>
      <c r="J219" s="41"/>
      <c r="K219" s="85">
        <v>1.01</v>
      </c>
      <c r="L219" s="41">
        <f>IF(K219&lt;&gt;"",INT(K219)*60+(K219-INT(K219))*100,"")</f>
        <v>61</v>
      </c>
      <c r="M219" s="24">
        <f>IF(G219&lt;&gt;"",(40*G219)/MAX(G$5:G$267),"0")</f>
        <v>14.5</v>
      </c>
      <c r="N219" s="24">
        <f>IF(I219&lt;&gt;"",IF(I219=0,0,(10*I219)/MAX(I$5:I$267)),"0")</f>
        <v>5</v>
      </c>
      <c r="O219" s="24">
        <f>IF(L219&lt;&gt;"",50/(MAX(L$5:L$267)-SMALL(L$5:L$267,COUNTIF(L$5:L$267,"&lt;=0")+1))*(MAX(L$5:L$267)-L219),"0")</f>
        <v>35.9375</v>
      </c>
      <c r="P219" s="24">
        <f>M219+N219+O219</f>
        <v>55.4375</v>
      </c>
      <c r="Q219" s="17"/>
      <c r="R219" s="24"/>
      <c r="S219" s="41"/>
      <c r="T219" s="39"/>
    </row>
    <row r="220" spans="1:20" ht="31.5" x14ac:dyDescent="0.25">
      <c r="A220" s="1">
        <v>216</v>
      </c>
      <c r="B220" s="51" t="s">
        <v>653</v>
      </c>
      <c r="C220" s="45"/>
      <c r="D220" s="52" t="s">
        <v>641</v>
      </c>
      <c r="E220" s="85">
        <v>11</v>
      </c>
      <c r="F220" s="52" t="s">
        <v>642</v>
      </c>
      <c r="G220" s="85">
        <v>7</v>
      </c>
      <c r="H220" s="41"/>
      <c r="I220" s="85">
        <v>6</v>
      </c>
      <c r="J220" s="41"/>
      <c r="K220" s="85">
        <v>0.41</v>
      </c>
      <c r="L220" s="41">
        <f>IF(K220&lt;&gt;"",INT(K220)*60+(K220-INT(K220))*100,"")</f>
        <v>41</v>
      </c>
      <c r="M220" s="24">
        <f>IF(G220&lt;&gt;"",(40*G220)/MAX(G$5:G$267),"0")</f>
        <v>7</v>
      </c>
      <c r="N220" s="24">
        <f>IF(I220&lt;&gt;"",IF(I220=0,0,(10*I220)/MAX(I$5:I$267)),"0")</f>
        <v>6</v>
      </c>
      <c r="O220" s="24">
        <f>IF(L220&lt;&gt;"",50/(MAX(L$5:L$267)-SMALL(L$5:L$267,COUNTIF(L$5:L$267,"&lt;=0")+1))*(MAX(L$5:L$267)-L220),"0")</f>
        <v>42.1875</v>
      </c>
      <c r="P220" s="24">
        <f>M220+N220+O220</f>
        <v>55.1875</v>
      </c>
      <c r="Q220" s="17"/>
      <c r="R220" s="24"/>
      <c r="S220" s="41"/>
      <c r="T220" s="39"/>
    </row>
    <row r="221" spans="1:20" ht="31.5" x14ac:dyDescent="0.25">
      <c r="A221" s="158">
        <v>217</v>
      </c>
      <c r="B221" s="50" t="s">
        <v>1468</v>
      </c>
      <c r="C221" s="48"/>
      <c r="D221" s="50" t="s">
        <v>61</v>
      </c>
      <c r="E221" s="67">
        <v>9</v>
      </c>
      <c r="F221" s="50" t="s">
        <v>66</v>
      </c>
      <c r="G221" s="85">
        <v>27.5</v>
      </c>
      <c r="H221" s="41"/>
      <c r="I221" s="169">
        <v>2</v>
      </c>
      <c r="J221" s="41"/>
      <c r="K221" s="85">
        <v>1.38</v>
      </c>
      <c r="L221" s="41">
        <f>IF(K221&lt;&gt;"",INT(K221)*60+(K221-INT(K221))*100,"")</f>
        <v>97.999999999999986</v>
      </c>
      <c r="M221" s="24">
        <f>IF(G221&lt;&gt;"",(40*G221)/MAX(G$5:G$267),"0")</f>
        <v>27.5</v>
      </c>
      <c r="N221" s="24">
        <f>IF(I221&lt;&gt;"",IF(I221=0,0,(10*I221)/MAX(I$5:I$267)),"0")</f>
        <v>2</v>
      </c>
      <c r="O221" s="24">
        <f>IF(L221&lt;&gt;"",50/(MAX(L$5:L$267)-SMALL(L$5:L$267,COUNTIF(L$5:L$267,"&lt;=0")+1))*(MAX(L$5:L$267)-L221),"0")</f>
        <v>24.375000000000004</v>
      </c>
      <c r="P221" s="24">
        <f>M221+N221+O221</f>
        <v>53.875</v>
      </c>
      <c r="Q221" s="17"/>
      <c r="R221" s="24"/>
      <c r="S221" s="41"/>
      <c r="T221" s="39"/>
    </row>
    <row r="222" spans="1:20" ht="31.5" x14ac:dyDescent="0.25">
      <c r="A222" s="158">
        <v>218</v>
      </c>
      <c r="B222" s="52" t="s">
        <v>1200</v>
      </c>
      <c r="C222" s="56"/>
      <c r="D222" s="52" t="s">
        <v>1171</v>
      </c>
      <c r="E222" s="85">
        <v>9</v>
      </c>
      <c r="F222" s="52" t="s">
        <v>1187</v>
      </c>
      <c r="G222" s="85">
        <v>19.5</v>
      </c>
      <c r="H222" s="41"/>
      <c r="I222" s="85">
        <v>7.8</v>
      </c>
      <c r="J222" s="41"/>
      <c r="K222" s="85">
        <v>1.31</v>
      </c>
      <c r="L222" s="41">
        <f>IF(K222&lt;&gt;"",INT(K222)*60+(K222-INT(K222))*100,"")</f>
        <v>91</v>
      </c>
      <c r="M222" s="24">
        <f>IF(G222&lt;&gt;"",(40*G222)/MAX(G$5:G$267),"0")</f>
        <v>19.5</v>
      </c>
      <c r="N222" s="24">
        <f>IF(I222&lt;&gt;"",IF(I222=0,0,(10*I222)/MAX(I$5:I$267)),"0")</f>
        <v>7.8</v>
      </c>
      <c r="O222" s="24">
        <f>IF(L222&lt;&gt;"",50/(MAX(L$5:L$267)-SMALL(L$5:L$267,COUNTIF(L$5:L$267,"&lt;=0")+1))*(MAX(L$5:L$267)-L222),"0")</f>
        <v>26.5625</v>
      </c>
      <c r="P222" s="24">
        <f>M222+N222+O222</f>
        <v>53.862499999999997</v>
      </c>
      <c r="Q222" s="17"/>
      <c r="R222" s="24"/>
      <c r="S222" s="41"/>
      <c r="T222" s="39"/>
    </row>
    <row r="223" spans="1:20" ht="31.5" x14ac:dyDescent="0.25">
      <c r="A223" s="158">
        <v>219</v>
      </c>
      <c r="B223" s="50" t="s">
        <v>1475</v>
      </c>
      <c r="C223" s="48"/>
      <c r="D223" s="50" t="s">
        <v>61</v>
      </c>
      <c r="E223" s="67">
        <v>10</v>
      </c>
      <c r="F223" s="50" t="s">
        <v>66</v>
      </c>
      <c r="G223" s="85">
        <v>19</v>
      </c>
      <c r="H223" s="41"/>
      <c r="I223" s="41">
        <v>4</v>
      </c>
      <c r="J223" s="41"/>
      <c r="K223" s="85">
        <v>1.21</v>
      </c>
      <c r="L223" s="41">
        <f>IF(K223&lt;&gt;"",INT(K223)*60+(K223-INT(K223))*100,"")</f>
        <v>81</v>
      </c>
      <c r="M223" s="24">
        <f>IF(G223&lt;&gt;"",(40*G223)/MAX(G$5:G$267),"0")</f>
        <v>19</v>
      </c>
      <c r="N223" s="24">
        <f>IF(I223&lt;&gt;"",IF(I223=0,0,(10*I223)/MAX(I$5:I$267)),"0")</f>
        <v>4</v>
      </c>
      <c r="O223" s="24">
        <f>IF(L223&lt;&gt;"",50/(MAX(L$5:L$267)-SMALL(L$5:L$267,COUNTIF(L$5:L$267,"&lt;=0")+1))*(MAX(L$5:L$267)-L223),"0")</f>
        <v>29.6875</v>
      </c>
      <c r="P223" s="24">
        <f>M223+N223+O223</f>
        <v>52.6875</v>
      </c>
      <c r="Q223" s="17"/>
      <c r="R223" s="24"/>
      <c r="S223" s="41"/>
      <c r="T223" s="39"/>
    </row>
    <row r="224" spans="1:20" ht="31.5" x14ac:dyDescent="0.25">
      <c r="A224" s="1">
        <v>220</v>
      </c>
      <c r="B224" s="50" t="s">
        <v>459</v>
      </c>
      <c r="C224" s="48"/>
      <c r="D224" s="52" t="s">
        <v>408</v>
      </c>
      <c r="E224" s="85">
        <v>9</v>
      </c>
      <c r="F224" s="50" t="s">
        <v>412</v>
      </c>
      <c r="G224" s="85">
        <v>12</v>
      </c>
      <c r="H224" s="41"/>
      <c r="I224" s="43">
        <v>5</v>
      </c>
      <c r="J224" s="41"/>
      <c r="K224" s="85">
        <v>1.02</v>
      </c>
      <c r="L224" s="41">
        <f>IF(K224&lt;&gt;"",INT(K224)*60+(K224-INT(K224))*100,"")</f>
        <v>62</v>
      </c>
      <c r="M224" s="24">
        <f>IF(G224&lt;&gt;"",(40*G224)/MAX(G$5:G$267),"0")</f>
        <v>12</v>
      </c>
      <c r="N224" s="24">
        <f>IF(I224&lt;&gt;"",IF(I224=0,0,(10*I224)/MAX(I$5:I$267)),"0")</f>
        <v>5</v>
      </c>
      <c r="O224" s="24">
        <f>IF(L224&lt;&gt;"",50/(MAX(L$5:L$267)-SMALL(L$5:L$267,COUNTIF(L$5:L$267,"&lt;=0")+1))*(MAX(L$5:L$267)-L224),"0")</f>
        <v>35.625</v>
      </c>
      <c r="P224" s="24">
        <f>M224+N224+O224</f>
        <v>52.625</v>
      </c>
      <c r="Q224" s="17"/>
      <c r="R224" s="24"/>
      <c r="S224" s="41"/>
      <c r="T224" s="39"/>
    </row>
    <row r="225" spans="1:20" ht="31.5" x14ac:dyDescent="0.25">
      <c r="A225" s="1">
        <v>221</v>
      </c>
      <c r="B225" s="50" t="s">
        <v>1471</v>
      </c>
      <c r="C225" s="48"/>
      <c r="D225" s="50" t="s">
        <v>61</v>
      </c>
      <c r="E225" s="67">
        <v>10</v>
      </c>
      <c r="F225" s="50" t="s">
        <v>66</v>
      </c>
      <c r="G225" s="85">
        <v>20</v>
      </c>
      <c r="H225" s="41"/>
      <c r="I225" s="41">
        <v>1</v>
      </c>
      <c r="J225" s="41"/>
      <c r="K225" s="85">
        <v>1.1499999999999999</v>
      </c>
      <c r="L225" s="41">
        <f>IF(K225&lt;&gt;"",INT(K225)*60+(K225-INT(K225))*100,"")</f>
        <v>74.999999999999986</v>
      </c>
      <c r="M225" s="24">
        <f>IF(G225&lt;&gt;"",(40*G225)/MAX(G$5:G$267),"0")</f>
        <v>20</v>
      </c>
      <c r="N225" s="24">
        <f>IF(I225&lt;&gt;"",IF(I225=0,0,(10*I225)/MAX(I$5:I$267)),"0")</f>
        <v>1</v>
      </c>
      <c r="O225" s="24">
        <f>IF(L225&lt;&gt;"",50/(MAX(L$5:L$267)-SMALL(L$5:L$267,COUNTIF(L$5:L$267,"&lt;=0")+1))*(MAX(L$5:L$267)-L225),"0")</f>
        <v>31.562500000000004</v>
      </c>
      <c r="P225" s="24">
        <f>M225+N225+O225</f>
        <v>52.5625</v>
      </c>
      <c r="Q225" s="17"/>
      <c r="R225" s="24"/>
      <c r="S225" s="41"/>
      <c r="T225" s="39"/>
    </row>
    <row r="226" spans="1:20" ht="31.5" x14ac:dyDescent="0.25">
      <c r="A226" s="158">
        <v>222</v>
      </c>
      <c r="B226" s="57" t="s">
        <v>993</v>
      </c>
      <c r="C226" s="45"/>
      <c r="D226" s="52" t="s">
        <v>987</v>
      </c>
      <c r="E226" s="85">
        <v>9</v>
      </c>
      <c r="F226" s="52" t="s">
        <v>988</v>
      </c>
      <c r="G226" s="85">
        <v>7</v>
      </c>
      <c r="H226" s="41"/>
      <c r="I226" s="85">
        <v>10</v>
      </c>
      <c r="J226" s="41"/>
      <c r="K226" s="85">
        <v>1.03</v>
      </c>
      <c r="L226" s="41">
        <f>IF(K226&lt;&gt;"",INT(K226)*60+(K226-INT(K226))*100,"")</f>
        <v>63</v>
      </c>
      <c r="M226" s="24">
        <f>IF(G226&lt;&gt;"",(40*G226)/MAX(G$5:G$267),"0")</f>
        <v>7</v>
      </c>
      <c r="N226" s="24">
        <f>IF(I226&lt;&gt;"",IF(I226=0,0,(10*I226)/MAX(I$5:I$267)),"0")</f>
        <v>10</v>
      </c>
      <c r="O226" s="24">
        <f>IF(L226&lt;&gt;"",50/(MAX(L$5:L$267)-SMALL(L$5:L$267,COUNTIF(L$5:L$267,"&lt;=0")+1))*(MAX(L$5:L$267)-L226),"0")</f>
        <v>35.3125</v>
      </c>
      <c r="P226" s="24">
        <f>M226+N226+O226</f>
        <v>52.3125</v>
      </c>
      <c r="Q226" s="17"/>
      <c r="R226" s="24"/>
      <c r="S226" s="41"/>
      <c r="T226" s="39"/>
    </row>
    <row r="227" spans="1:20" ht="63" x14ac:dyDescent="0.25">
      <c r="A227" s="158">
        <v>223</v>
      </c>
      <c r="B227" s="57" t="s">
        <v>1425</v>
      </c>
      <c r="C227" s="119"/>
      <c r="D227" s="72" t="s">
        <v>1413</v>
      </c>
      <c r="E227" s="85">
        <v>9</v>
      </c>
      <c r="F227" s="70" t="s">
        <v>1419</v>
      </c>
      <c r="G227" s="38">
        <v>10</v>
      </c>
      <c r="H227" s="41"/>
      <c r="I227" s="85">
        <v>6</v>
      </c>
      <c r="J227" s="41"/>
      <c r="K227" s="85">
        <v>1.01</v>
      </c>
      <c r="L227" s="41">
        <f>IF(K227&lt;&gt;"",INT(K227)*60+(K227-INT(K227))*100,"")</f>
        <v>61</v>
      </c>
      <c r="M227" s="24">
        <f>IF(G227&lt;&gt;"",(40*G227)/MAX(G$5:G$267),"0")</f>
        <v>10</v>
      </c>
      <c r="N227" s="24">
        <f>IF(I227&lt;&gt;"",IF(I227=0,0,(10*I227)/MAX(I$5:I$267)),"0")</f>
        <v>6</v>
      </c>
      <c r="O227" s="24">
        <f>IF(L227&lt;&gt;"",50/(MAX(L$5:L$267)-SMALL(L$5:L$267,COUNTIF(L$5:L$267,"&lt;=0")+1))*(MAX(L$5:L$267)-L227),"0")</f>
        <v>35.9375</v>
      </c>
      <c r="P227" s="24">
        <f>M227+N227+O227</f>
        <v>51.9375</v>
      </c>
      <c r="Q227" s="17"/>
      <c r="R227" s="24"/>
      <c r="S227" s="41"/>
      <c r="T227" s="39"/>
    </row>
    <row r="228" spans="1:20" ht="31.5" x14ac:dyDescent="0.25">
      <c r="A228" s="158">
        <v>224</v>
      </c>
      <c r="B228" s="57" t="s">
        <v>399</v>
      </c>
      <c r="C228" s="130"/>
      <c r="D228" s="72" t="s">
        <v>365</v>
      </c>
      <c r="E228" s="170">
        <v>10</v>
      </c>
      <c r="F228" s="70" t="s">
        <v>366</v>
      </c>
      <c r="G228" s="85">
        <v>18</v>
      </c>
      <c r="H228" s="41"/>
      <c r="I228" s="43">
        <v>7.2</v>
      </c>
      <c r="J228" s="41"/>
      <c r="K228" s="43">
        <v>1.31</v>
      </c>
      <c r="L228" s="41">
        <f>IF(K228&lt;&gt;"",INT(K228)*60+(K228-INT(K228))*100,"")</f>
        <v>91</v>
      </c>
      <c r="M228" s="24">
        <f>IF(G228&lt;&gt;"",(40*G228)/MAX(G$5:G$267),"0")</f>
        <v>18</v>
      </c>
      <c r="N228" s="24">
        <f>IF(I228&lt;&gt;"",IF(I228=0,0,(10*I228)/MAX(I$5:I$267)),"0")</f>
        <v>7.2</v>
      </c>
      <c r="O228" s="24">
        <f>IF(L228&lt;&gt;"",50/(MAX(L$5:L$267)-SMALL(L$5:L$267,COUNTIF(L$5:L$267,"&lt;=0")+1))*(MAX(L$5:L$267)-L228),"0")</f>
        <v>26.5625</v>
      </c>
      <c r="P228" s="24">
        <f>M228+N228+O228</f>
        <v>51.762500000000003</v>
      </c>
      <c r="Q228" s="17"/>
      <c r="R228" s="24"/>
      <c r="S228" s="41"/>
      <c r="T228" s="39"/>
    </row>
    <row r="229" spans="1:20" ht="31.5" x14ac:dyDescent="0.25">
      <c r="A229" s="1">
        <v>225</v>
      </c>
      <c r="B229" s="52" t="s">
        <v>463</v>
      </c>
      <c r="C229" s="45"/>
      <c r="D229" s="72" t="s">
        <v>408</v>
      </c>
      <c r="E229" s="85">
        <v>10</v>
      </c>
      <c r="F229" s="70" t="s">
        <v>415</v>
      </c>
      <c r="G229" s="85">
        <v>13</v>
      </c>
      <c r="H229" s="41"/>
      <c r="I229" s="85">
        <v>5</v>
      </c>
      <c r="J229" s="41"/>
      <c r="K229" s="85">
        <v>1.08</v>
      </c>
      <c r="L229" s="41">
        <f>IF(K229&lt;&gt;"",INT(K229)*60+(K229-INT(K229))*100,"")</f>
        <v>68</v>
      </c>
      <c r="M229" s="24">
        <f>IF(G229&lt;&gt;"",(40*G229)/MAX(G$5:G$267),"0")</f>
        <v>13</v>
      </c>
      <c r="N229" s="24">
        <f>IF(I229&lt;&gt;"",IF(I229=0,0,(10*I229)/MAX(I$5:I$267)),"0")</f>
        <v>5</v>
      </c>
      <c r="O229" s="24">
        <f>IF(L229&lt;&gt;"",50/(MAX(L$5:L$267)-SMALL(L$5:L$267,COUNTIF(L$5:L$267,"&lt;=0")+1))*(MAX(L$5:L$267)-L229),"0")</f>
        <v>33.75</v>
      </c>
      <c r="P229" s="24">
        <f>M229+N229+O229</f>
        <v>51.75</v>
      </c>
      <c r="Q229" s="17"/>
      <c r="R229" s="24"/>
      <c r="S229" s="41"/>
      <c r="T229" s="39"/>
    </row>
    <row r="230" spans="1:20" ht="31.5" x14ac:dyDescent="0.25">
      <c r="A230" s="158">
        <v>226</v>
      </c>
      <c r="B230" s="57" t="s">
        <v>396</v>
      </c>
      <c r="C230" s="107"/>
      <c r="D230" s="72" t="s">
        <v>365</v>
      </c>
      <c r="E230" s="107">
        <v>9</v>
      </c>
      <c r="F230" s="70" t="s">
        <v>366</v>
      </c>
      <c r="G230" s="85">
        <v>16</v>
      </c>
      <c r="H230" s="41"/>
      <c r="I230" s="43">
        <v>6.9</v>
      </c>
      <c r="J230" s="41"/>
      <c r="K230" s="43">
        <v>1.24</v>
      </c>
      <c r="L230" s="41">
        <f>IF(K230&lt;&gt;"",INT(K230)*60+(K230-INT(K230))*100,"")</f>
        <v>84</v>
      </c>
      <c r="M230" s="24">
        <f>IF(G230&lt;&gt;"",(40*G230)/MAX(G$5:G$267),"0")</f>
        <v>16</v>
      </c>
      <c r="N230" s="24">
        <f>IF(I230&lt;&gt;"",IF(I230=0,0,(10*I230)/MAX(I$5:I$267)),"0")</f>
        <v>6.9</v>
      </c>
      <c r="O230" s="24">
        <f>IF(L230&lt;&gt;"",50/(MAX(L$5:L$267)-SMALL(L$5:L$267,COUNTIF(L$5:L$267,"&lt;=0")+1))*(MAX(L$5:L$267)-L230),"0")</f>
        <v>28.75</v>
      </c>
      <c r="P230" s="24">
        <f>M230+N230+O230</f>
        <v>51.65</v>
      </c>
      <c r="Q230" s="17"/>
      <c r="R230" s="24"/>
      <c r="S230" s="41"/>
      <c r="T230" s="39"/>
    </row>
    <row r="231" spans="1:20" ht="31.5" x14ac:dyDescent="0.25">
      <c r="A231" s="158">
        <v>227</v>
      </c>
      <c r="B231" s="57" t="s">
        <v>402</v>
      </c>
      <c r="C231" s="107"/>
      <c r="D231" s="72" t="s">
        <v>365</v>
      </c>
      <c r="E231" s="107">
        <v>11</v>
      </c>
      <c r="F231" s="70" t="s">
        <v>366</v>
      </c>
      <c r="G231" s="85">
        <v>17</v>
      </c>
      <c r="H231" s="41"/>
      <c r="I231" s="43">
        <v>7.1</v>
      </c>
      <c r="J231" s="41"/>
      <c r="K231" s="43">
        <v>1.29</v>
      </c>
      <c r="L231" s="41">
        <f>IF(K231&lt;&gt;"",INT(K231)*60+(K231-INT(K231))*100,"")</f>
        <v>89</v>
      </c>
      <c r="M231" s="24">
        <f>IF(G231&lt;&gt;"",(40*G231)/MAX(G$5:G$267),"0")</f>
        <v>17</v>
      </c>
      <c r="N231" s="24">
        <f>IF(I231&lt;&gt;"",IF(I231=0,0,(10*I231)/MAX(I$5:I$267)),"0")</f>
        <v>7.1</v>
      </c>
      <c r="O231" s="24">
        <f>IF(L231&lt;&gt;"",50/(MAX(L$5:L$267)-SMALL(L$5:L$267,COUNTIF(L$5:L$267,"&lt;=0")+1))*(MAX(L$5:L$267)-L231),"0")</f>
        <v>27.1875</v>
      </c>
      <c r="P231" s="24">
        <f>M231+N231+O231</f>
        <v>51.287500000000001</v>
      </c>
      <c r="Q231" s="17"/>
      <c r="R231" s="24"/>
      <c r="S231" s="41"/>
      <c r="T231" s="39"/>
    </row>
    <row r="232" spans="1:20" ht="31.5" x14ac:dyDescent="0.25">
      <c r="A232" s="1">
        <v>228</v>
      </c>
      <c r="B232" s="52" t="s">
        <v>398</v>
      </c>
      <c r="C232" s="107"/>
      <c r="D232" s="72" t="s">
        <v>365</v>
      </c>
      <c r="E232" s="170">
        <v>10</v>
      </c>
      <c r="F232" s="70" t="s">
        <v>366</v>
      </c>
      <c r="G232" s="85">
        <v>12</v>
      </c>
      <c r="H232" s="41"/>
      <c r="I232" s="43">
        <v>7.9</v>
      </c>
      <c r="J232" s="41"/>
      <c r="K232" s="43">
        <v>1.21</v>
      </c>
      <c r="L232" s="41">
        <f>IF(K232&lt;&gt;"",INT(K232)*60+(K232-INT(K232))*100,"")</f>
        <v>81</v>
      </c>
      <c r="M232" s="24">
        <f>IF(G232&lt;&gt;"",(40*G232)/MAX(G$5:G$267),"0")</f>
        <v>12</v>
      </c>
      <c r="N232" s="24">
        <f>IF(I232&lt;&gt;"",IF(I232=0,0,(10*I232)/MAX(I$5:I$267)),"0")</f>
        <v>7.9</v>
      </c>
      <c r="O232" s="24">
        <f>IF(L232&lt;&gt;"",50/(MAX(L$5:L$267)-SMALL(L$5:L$267,COUNTIF(L$5:L$267,"&lt;=0")+1))*(MAX(L$5:L$267)-L232),"0")</f>
        <v>29.6875</v>
      </c>
      <c r="P232" s="24">
        <f>M232+N232+O232</f>
        <v>49.587499999999999</v>
      </c>
      <c r="Q232" s="17"/>
      <c r="R232" s="24"/>
      <c r="S232" s="41"/>
      <c r="T232" s="39"/>
    </row>
    <row r="233" spans="1:20" ht="31.5" x14ac:dyDescent="0.25">
      <c r="A233" s="158">
        <v>229</v>
      </c>
      <c r="B233" s="52" t="s">
        <v>1267</v>
      </c>
      <c r="C233" s="71"/>
      <c r="D233" s="72" t="s">
        <v>1217</v>
      </c>
      <c r="E233" s="85">
        <v>9</v>
      </c>
      <c r="F233" s="70" t="s">
        <v>1218</v>
      </c>
      <c r="G233" s="46">
        <v>23</v>
      </c>
      <c r="H233" s="41"/>
      <c r="I233" s="46">
        <v>6</v>
      </c>
      <c r="J233" s="41"/>
      <c r="K233" s="46">
        <v>1.52</v>
      </c>
      <c r="L233" s="41">
        <f>IF(K233&lt;&gt;"",INT(K233)*60+(K233-INT(K233))*100,"")</f>
        <v>112</v>
      </c>
      <c r="M233" s="24">
        <f>IF(G233&lt;&gt;"",(40*G233)/MAX(G$5:G$267),"0")</f>
        <v>23</v>
      </c>
      <c r="N233" s="24">
        <f>IF(I233&lt;&gt;"",IF(I233=0,0,(10*I233)/MAX(I$5:I$267)),"0")</f>
        <v>6</v>
      </c>
      <c r="O233" s="24">
        <f>IF(L233&lt;&gt;"",50/(MAX(L$5:L$267)-SMALL(L$5:L$267,COUNTIF(L$5:L$267,"&lt;=0")+1))*(MAX(L$5:L$267)-L233),"0")</f>
        <v>20</v>
      </c>
      <c r="P233" s="24">
        <f>M233+N233+O233</f>
        <v>49</v>
      </c>
      <c r="Q233" s="17"/>
      <c r="R233" s="24"/>
      <c r="S233" s="41"/>
      <c r="T233" s="39"/>
    </row>
    <row r="234" spans="1:20" ht="31.5" x14ac:dyDescent="0.25">
      <c r="A234" s="1">
        <v>230</v>
      </c>
      <c r="B234" s="52" t="s">
        <v>401</v>
      </c>
      <c r="C234" s="130"/>
      <c r="D234" s="72" t="s">
        <v>365</v>
      </c>
      <c r="E234" s="170">
        <v>11</v>
      </c>
      <c r="F234" s="70" t="s">
        <v>366</v>
      </c>
      <c r="G234" s="85">
        <v>16</v>
      </c>
      <c r="H234" s="41"/>
      <c r="I234" s="43">
        <v>6.9</v>
      </c>
      <c r="J234" s="41"/>
      <c r="K234" s="43">
        <v>1.34</v>
      </c>
      <c r="L234" s="41">
        <f>IF(K234&lt;&gt;"",INT(K234)*60+(K234-INT(K234))*100,"")</f>
        <v>94</v>
      </c>
      <c r="M234" s="24">
        <f>IF(G234&lt;&gt;"",(40*G234)/MAX(G$5:G$267),"0")</f>
        <v>16</v>
      </c>
      <c r="N234" s="24">
        <f>IF(I234&lt;&gt;"",IF(I234=0,0,(10*I234)/MAX(I$5:I$267)),"0")</f>
        <v>6.9</v>
      </c>
      <c r="O234" s="24">
        <f>IF(L234&lt;&gt;"",50/(MAX(L$5:L$267)-SMALL(L$5:L$267,COUNTIF(L$5:L$267,"&lt;=0")+1))*(MAX(L$5:L$267)-L234),"0")</f>
        <v>25.625</v>
      </c>
      <c r="P234" s="24">
        <f>M234+N234+O234</f>
        <v>48.524999999999999</v>
      </c>
      <c r="Q234" s="17"/>
      <c r="R234" s="24"/>
      <c r="S234" s="41"/>
      <c r="T234" s="39"/>
    </row>
    <row r="235" spans="1:20" ht="31.5" x14ac:dyDescent="0.25">
      <c r="A235" s="158">
        <v>231</v>
      </c>
      <c r="B235" s="65" t="s">
        <v>1148</v>
      </c>
      <c r="C235" s="43"/>
      <c r="D235" s="179" t="s">
        <v>1043</v>
      </c>
      <c r="E235" s="67">
        <v>9</v>
      </c>
      <c r="F235" s="68" t="s">
        <v>1063</v>
      </c>
      <c r="G235" s="85">
        <v>13</v>
      </c>
      <c r="H235" s="41"/>
      <c r="I235" s="85">
        <v>7</v>
      </c>
      <c r="J235" s="41"/>
      <c r="K235" s="85">
        <v>1.29</v>
      </c>
      <c r="L235" s="41">
        <f>IF(K235&lt;&gt;"",INT(K235)*60+(K235-INT(K235))*100,"")</f>
        <v>89</v>
      </c>
      <c r="M235" s="24">
        <f>IF(G235&lt;&gt;"",(40*G235)/MAX(G$5:G$267),"0")</f>
        <v>13</v>
      </c>
      <c r="N235" s="24">
        <f>IF(I235&lt;&gt;"",IF(I235=0,0,(10*I235)/MAX(I$5:I$267)),"0")</f>
        <v>7</v>
      </c>
      <c r="O235" s="24">
        <f>IF(L235&lt;&gt;"",50/(MAX(L$5:L$267)-SMALL(L$5:L$267,COUNTIF(L$5:L$267,"&lt;=0")+1))*(MAX(L$5:L$267)-L235),"0")</f>
        <v>27.1875</v>
      </c>
      <c r="P235" s="24">
        <f>M235+N235+O235</f>
        <v>47.1875</v>
      </c>
      <c r="Q235" s="17"/>
      <c r="R235" s="24"/>
      <c r="S235" s="41"/>
      <c r="T235" s="39"/>
    </row>
    <row r="236" spans="1:20" ht="31.5" x14ac:dyDescent="0.25">
      <c r="A236" s="158">
        <v>232</v>
      </c>
      <c r="B236" s="57" t="s">
        <v>996</v>
      </c>
      <c r="C236" s="45"/>
      <c r="D236" s="52" t="s">
        <v>989</v>
      </c>
      <c r="E236" s="85">
        <v>10</v>
      </c>
      <c r="F236" s="52" t="s">
        <v>988</v>
      </c>
      <c r="G236" s="85">
        <v>12</v>
      </c>
      <c r="H236" s="41"/>
      <c r="I236" s="85">
        <v>7</v>
      </c>
      <c r="J236" s="41"/>
      <c r="K236" s="85">
        <v>1.26</v>
      </c>
      <c r="L236" s="41">
        <f>IF(K236&lt;&gt;"",INT(K236)*60+(K236-INT(K236))*100,"")</f>
        <v>86</v>
      </c>
      <c r="M236" s="24">
        <f>IF(G236&lt;&gt;"",(40*G236)/MAX(G$5:G$267),"0")</f>
        <v>12</v>
      </c>
      <c r="N236" s="24">
        <f>IF(I236&lt;&gt;"",IF(I236=0,0,(10*I236)/MAX(I$5:I$267)),"0")</f>
        <v>7</v>
      </c>
      <c r="O236" s="24">
        <f>IF(L236&lt;&gt;"",50/(MAX(L$5:L$267)-SMALL(L$5:L$267,COUNTIF(L$5:L$267,"&lt;=0")+1))*(MAX(L$5:L$267)-L236),"0")</f>
        <v>28.125</v>
      </c>
      <c r="P236" s="24">
        <f>M236+N236+O236</f>
        <v>47.125</v>
      </c>
      <c r="Q236" s="17"/>
      <c r="R236" s="24"/>
      <c r="S236" s="41"/>
      <c r="T236" s="39"/>
    </row>
    <row r="237" spans="1:20" ht="31.5" x14ac:dyDescent="0.25">
      <c r="A237" s="1">
        <v>233</v>
      </c>
      <c r="B237" s="52" t="s">
        <v>400</v>
      </c>
      <c r="C237" s="107"/>
      <c r="D237" s="52" t="s">
        <v>365</v>
      </c>
      <c r="E237" s="107">
        <v>11</v>
      </c>
      <c r="F237" s="52" t="s">
        <v>366</v>
      </c>
      <c r="G237" s="85">
        <v>15</v>
      </c>
      <c r="H237" s="41"/>
      <c r="I237" s="46">
        <v>6.8</v>
      </c>
      <c r="J237" s="41"/>
      <c r="K237" s="46">
        <v>1.37</v>
      </c>
      <c r="L237" s="41">
        <f>IF(K237&lt;&gt;"",INT(K237)*60+(K237-INT(K237))*100,"")</f>
        <v>97.000000000000014</v>
      </c>
      <c r="M237" s="24">
        <f>IF(G237&lt;&gt;"",(40*G237)/MAX(G$5:G$267),"0")</f>
        <v>15</v>
      </c>
      <c r="N237" s="24">
        <f>IF(I237&lt;&gt;"",IF(I237=0,0,(10*I237)/MAX(I$5:I$267)),"0")</f>
        <v>6.8</v>
      </c>
      <c r="O237" s="24">
        <f>IF(L237&lt;&gt;"",50/(MAX(L$5:L$267)-SMALL(L$5:L$267,COUNTIF(L$5:L$267,"&lt;=0")+1))*(MAX(L$5:L$267)-L237),"0")</f>
        <v>24.687499999999996</v>
      </c>
      <c r="P237" s="24">
        <f>M237+N237+O237</f>
        <v>46.487499999999997</v>
      </c>
      <c r="Q237" s="17"/>
      <c r="R237" s="24"/>
      <c r="S237" s="41"/>
      <c r="T237" s="39"/>
    </row>
    <row r="238" spans="1:20" ht="31.5" x14ac:dyDescent="0.25">
      <c r="A238" s="158">
        <v>234</v>
      </c>
      <c r="B238" s="57" t="s">
        <v>977</v>
      </c>
      <c r="C238" s="45"/>
      <c r="D238" s="52" t="s">
        <v>912</v>
      </c>
      <c r="E238" s="85">
        <v>11</v>
      </c>
      <c r="F238" s="52" t="s">
        <v>913</v>
      </c>
      <c r="G238" s="85">
        <v>15</v>
      </c>
      <c r="H238" s="41"/>
      <c r="I238" s="85">
        <v>9.5</v>
      </c>
      <c r="J238" s="41"/>
      <c r="K238" s="85">
        <v>1.47</v>
      </c>
      <c r="L238" s="41">
        <f>IF(K238&lt;&gt;"",INT(K238)*60+(K238-INT(K238))*100,"")</f>
        <v>107</v>
      </c>
      <c r="M238" s="24">
        <f>IF(G238&lt;&gt;"",(40*G238)/MAX(G$5:G$267),"0")</f>
        <v>15</v>
      </c>
      <c r="N238" s="24">
        <f>IF(I238&lt;&gt;"",IF(I238=0,0,(10*I238)/MAX(I$5:I$267)),"0")</f>
        <v>9.5</v>
      </c>
      <c r="O238" s="24">
        <f>IF(L238&lt;&gt;"",50/(MAX(L$5:L$267)-SMALL(L$5:L$267,COUNTIF(L$5:L$267,"&lt;=0")+1))*(MAX(L$5:L$267)-L238),"0")</f>
        <v>21.5625</v>
      </c>
      <c r="P238" s="24">
        <f>M238+N238+O238</f>
        <v>46.0625</v>
      </c>
      <c r="Q238" s="17"/>
      <c r="R238" s="24"/>
      <c r="S238" s="41"/>
      <c r="T238" s="39"/>
    </row>
    <row r="239" spans="1:20" ht="31.5" x14ac:dyDescent="0.25">
      <c r="A239" s="1">
        <v>235</v>
      </c>
      <c r="B239" s="52" t="s">
        <v>397</v>
      </c>
      <c r="C239" s="99"/>
      <c r="D239" s="52" t="s">
        <v>365</v>
      </c>
      <c r="E239" s="170">
        <v>10</v>
      </c>
      <c r="F239" s="52" t="s">
        <v>366</v>
      </c>
      <c r="G239" s="85">
        <v>10.5</v>
      </c>
      <c r="H239" s="41"/>
      <c r="I239" s="46">
        <v>8.4</v>
      </c>
      <c r="J239" s="41"/>
      <c r="K239" s="46">
        <v>1.3</v>
      </c>
      <c r="L239" s="41">
        <f>IF(K239&lt;&gt;"",INT(K239)*60+(K239-INT(K239))*100,"")</f>
        <v>90</v>
      </c>
      <c r="M239" s="24">
        <f>IF(G239&lt;&gt;"",(40*G239)/MAX(G$5:G$267),"0")</f>
        <v>10.5</v>
      </c>
      <c r="N239" s="24">
        <f>IF(I239&lt;&gt;"",IF(I239=0,0,(10*I239)/MAX(I$5:I$267)),"0")</f>
        <v>8.4</v>
      </c>
      <c r="O239" s="24">
        <f>IF(L239&lt;&gt;"",50/(MAX(L$5:L$267)-SMALL(L$5:L$267,COUNTIF(L$5:L$267,"&lt;=0")+1))*(MAX(L$5:L$267)-L239),"0")</f>
        <v>26.875</v>
      </c>
      <c r="P239" s="24">
        <f>M239+N239+O239</f>
        <v>45.774999999999999</v>
      </c>
      <c r="Q239" s="17"/>
      <c r="R239" s="24"/>
      <c r="S239" s="41"/>
      <c r="T239" s="39"/>
    </row>
    <row r="240" spans="1:20" ht="31.5" x14ac:dyDescent="0.25">
      <c r="A240" s="1">
        <v>236</v>
      </c>
      <c r="B240" s="57" t="s">
        <v>639</v>
      </c>
      <c r="C240" s="45"/>
      <c r="D240" s="52" t="s">
        <v>616</v>
      </c>
      <c r="E240" s="85">
        <v>9</v>
      </c>
      <c r="F240" s="52" t="s">
        <v>617</v>
      </c>
      <c r="G240" s="85">
        <v>11</v>
      </c>
      <c r="H240" s="41"/>
      <c r="I240" s="85">
        <v>3</v>
      </c>
      <c r="J240" s="41"/>
      <c r="K240" s="85">
        <v>1.18</v>
      </c>
      <c r="L240" s="41">
        <f>IF(K240&lt;&gt;"",INT(K240)*60+(K240-INT(K240))*100,"")</f>
        <v>78</v>
      </c>
      <c r="M240" s="24">
        <f>IF(G240&lt;&gt;"",(40*G240)/MAX(G$5:G$267),"0")</f>
        <v>11</v>
      </c>
      <c r="N240" s="24">
        <f>IF(I240&lt;&gt;"",IF(I240=0,0,(10*I240)/MAX(I$5:I$267)),"0")</f>
        <v>3</v>
      </c>
      <c r="O240" s="24">
        <f>IF(L240&lt;&gt;"",50/(MAX(L$5:L$267)-SMALL(L$5:L$267,COUNTIF(L$5:L$267,"&lt;=0")+1))*(MAX(L$5:L$267)-L240),"0")</f>
        <v>30.625</v>
      </c>
      <c r="P240" s="24">
        <f>M240+N240+O240</f>
        <v>44.625</v>
      </c>
      <c r="Q240" s="17"/>
      <c r="R240" s="24"/>
      <c r="S240" s="41"/>
      <c r="T240" s="39"/>
    </row>
    <row r="241" spans="1:20" ht="31.5" x14ac:dyDescent="0.25">
      <c r="A241" s="1">
        <v>237</v>
      </c>
      <c r="B241" s="81" t="s">
        <v>777</v>
      </c>
      <c r="C241" s="45"/>
      <c r="D241" s="52" t="s">
        <v>746</v>
      </c>
      <c r="E241" s="85">
        <v>5</v>
      </c>
      <c r="F241" s="52" t="s">
        <v>747</v>
      </c>
      <c r="G241" s="85">
        <v>19</v>
      </c>
      <c r="H241" s="41"/>
      <c r="I241" s="85">
        <v>6</v>
      </c>
      <c r="J241" s="41"/>
      <c r="K241" s="169">
        <v>1.55</v>
      </c>
      <c r="L241" s="41">
        <f>IF(K241&lt;&gt;"",INT(K241)*60+(K241-INT(K241))*100,"")</f>
        <v>115</v>
      </c>
      <c r="M241" s="24">
        <f>IF(G241&lt;&gt;"",(40*G241)/MAX(G$5:G$267),"0")</f>
        <v>19</v>
      </c>
      <c r="N241" s="24">
        <f>IF(I241&lt;&gt;"",IF(I241=0,0,(10*I241)/MAX(I$5:I$267)),"0")</f>
        <v>6</v>
      </c>
      <c r="O241" s="24">
        <f>IF(L241&lt;&gt;"",50/(MAX(L$5:L$267)-SMALL(L$5:L$267,COUNTIF(L$5:L$267,"&lt;=0")+1))*(MAX(L$5:L$267)-L241),"0")</f>
        <v>19.0625</v>
      </c>
      <c r="P241" s="24">
        <f>M241+N241+O241</f>
        <v>44.0625</v>
      </c>
      <c r="Q241" s="17"/>
      <c r="R241" s="24"/>
      <c r="S241" s="41"/>
      <c r="T241" s="39"/>
    </row>
    <row r="242" spans="1:20" ht="31.5" x14ac:dyDescent="0.25">
      <c r="A242" s="158">
        <v>238</v>
      </c>
      <c r="B242" s="50" t="s">
        <v>1378</v>
      </c>
      <c r="C242" s="48"/>
      <c r="D242" s="50" t="s">
        <v>1321</v>
      </c>
      <c r="E242" s="85">
        <v>9</v>
      </c>
      <c r="F242" s="50" t="s">
        <v>1322</v>
      </c>
      <c r="G242" s="85">
        <v>23</v>
      </c>
      <c r="H242" s="41"/>
      <c r="I242" s="85">
        <v>5</v>
      </c>
      <c r="J242" s="41"/>
      <c r="K242" s="85">
        <v>2.11</v>
      </c>
      <c r="L242" s="41">
        <f>IF(K242&lt;&gt;"",INT(K242)*60+(K242-INT(K242))*100,"")</f>
        <v>131</v>
      </c>
      <c r="M242" s="24">
        <f>IF(G242&lt;&gt;"",(40*G242)/MAX(G$5:G$267),"0")</f>
        <v>23</v>
      </c>
      <c r="N242" s="24">
        <f>IF(I242&lt;&gt;"",IF(I242=0,0,(10*I242)/MAX(I$5:I$267)),"0")</f>
        <v>5</v>
      </c>
      <c r="O242" s="24">
        <f>IF(L242&lt;&gt;"",50/(MAX(L$5:L$267)-SMALL(L$5:L$267,COUNTIF(L$5:L$267,"&lt;=0")+1))*(MAX(L$5:L$267)-L242),"0")</f>
        <v>14.0625</v>
      </c>
      <c r="P242" s="24">
        <f>M242+N242+O242</f>
        <v>42.0625</v>
      </c>
      <c r="Q242" s="17"/>
      <c r="R242" s="24"/>
      <c r="S242" s="41"/>
      <c r="T242" s="39"/>
    </row>
    <row r="243" spans="1:20" ht="31.5" x14ac:dyDescent="0.25">
      <c r="A243" s="1">
        <v>239</v>
      </c>
      <c r="B243" s="52" t="s">
        <v>394</v>
      </c>
      <c r="C243" s="130"/>
      <c r="D243" s="52" t="s">
        <v>365</v>
      </c>
      <c r="E243" s="170">
        <v>9</v>
      </c>
      <c r="F243" s="52" t="s">
        <v>366</v>
      </c>
      <c r="G243" s="85">
        <v>8</v>
      </c>
      <c r="H243" s="41"/>
      <c r="I243" s="46">
        <v>7</v>
      </c>
      <c r="J243" s="41"/>
      <c r="K243" s="46">
        <v>1.3</v>
      </c>
      <c r="L243" s="41">
        <f>IF(K243&lt;&gt;"",INT(K243)*60+(K243-INT(K243))*100,"")</f>
        <v>90</v>
      </c>
      <c r="M243" s="24">
        <f>IF(G243&lt;&gt;"",(40*G243)/MAX(G$5:G$267),"0")</f>
        <v>8</v>
      </c>
      <c r="N243" s="24">
        <f>IF(I243&lt;&gt;"",IF(I243=0,0,(10*I243)/MAX(I$5:I$267)),"0")</f>
        <v>7</v>
      </c>
      <c r="O243" s="24">
        <f>IF(L243&lt;&gt;"",50/(MAX(L$5:L$267)-SMALL(L$5:L$267,COUNTIF(L$5:L$267,"&lt;=0")+1))*(MAX(L$5:L$267)-L243),"0")</f>
        <v>26.875</v>
      </c>
      <c r="P243" s="24">
        <f>M243+N243+O243</f>
        <v>41.875</v>
      </c>
      <c r="Q243" s="17"/>
      <c r="R243" s="24"/>
      <c r="S243" s="41"/>
      <c r="T243" s="39"/>
    </row>
    <row r="244" spans="1:20" ht="31.5" x14ac:dyDescent="0.25">
      <c r="A244" s="158">
        <v>240</v>
      </c>
      <c r="B244" s="50" t="s">
        <v>1379</v>
      </c>
      <c r="C244" s="48"/>
      <c r="D244" s="50" t="s">
        <v>1321</v>
      </c>
      <c r="E244" s="85">
        <v>9</v>
      </c>
      <c r="F244" s="50" t="s">
        <v>1322</v>
      </c>
      <c r="G244" s="85">
        <v>22</v>
      </c>
      <c r="H244" s="41"/>
      <c r="I244" s="85">
        <v>5</v>
      </c>
      <c r="J244" s="41"/>
      <c r="K244" s="85">
        <v>2.12</v>
      </c>
      <c r="L244" s="41">
        <f>IF(K244&lt;&gt;"",INT(K244)*60+(K244-INT(K244))*100,"")</f>
        <v>132</v>
      </c>
      <c r="M244" s="24">
        <f>IF(G244&lt;&gt;"",(40*G244)/MAX(G$5:G$267),"0")</f>
        <v>22</v>
      </c>
      <c r="N244" s="24">
        <f>IF(I244&lt;&gt;"",IF(I244=0,0,(10*I244)/MAX(I$5:I$267)),"0")</f>
        <v>5</v>
      </c>
      <c r="O244" s="24">
        <f>IF(L244&lt;&gt;"",50/(MAX(L$5:L$267)-SMALL(L$5:L$267,COUNTIF(L$5:L$267,"&lt;=0")+1))*(MAX(L$5:L$267)-L244),"0")</f>
        <v>13.75</v>
      </c>
      <c r="P244" s="24">
        <f>M244+N244+O244</f>
        <v>40.75</v>
      </c>
      <c r="Q244" s="17"/>
      <c r="R244" s="24"/>
      <c r="S244" s="41"/>
      <c r="T244" s="39"/>
    </row>
    <row r="245" spans="1:20" ht="31.5" x14ac:dyDescent="0.25">
      <c r="A245" s="158">
        <v>241</v>
      </c>
      <c r="B245" s="57" t="s">
        <v>1017</v>
      </c>
      <c r="C245" s="45"/>
      <c r="D245" s="52" t="s">
        <v>1006</v>
      </c>
      <c r="E245" s="85">
        <v>10</v>
      </c>
      <c r="F245" s="52" t="s">
        <v>1003</v>
      </c>
      <c r="G245" s="85">
        <v>21</v>
      </c>
      <c r="H245" s="41"/>
      <c r="I245" s="85">
        <v>8</v>
      </c>
      <c r="J245" s="41"/>
      <c r="K245" s="85">
        <v>2.2000000000000002</v>
      </c>
      <c r="L245" s="41">
        <f>IF(K245&lt;&gt;"",INT(K245)*60+(K245-INT(K245))*100,"")</f>
        <v>140.00000000000003</v>
      </c>
      <c r="M245" s="24">
        <f>IF(G245&lt;&gt;"",(40*G245)/MAX(G$5:G$267),"0")</f>
        <v>21</v>
      </c>
      <c r="N245" s="24">
        <f>IF(I245&lt;&gt;"",IF(I245=0,0,(10*I245)/MAX(I$5:I$267)),"0")</f>
        <v>8</v>
      </c>
      <c r="O245" s="24">
        <f>IF(L245&lt;&gt;"",50/(MAX(L$5:L$267)-SMALL(L$5:L$267,COUNTIF(L$5:L$267,"&lt;=0")+1))*(MAX(L$5:L$267)-L245),"0")</f>
        <v>11.249999999999991</v>
      </c>
      <c r="P245" s="24">
        <f>M245+N245+O245</f>
        <v>40.249999999999993</v>
      </c>
      <c r="Q245" s="17"/>
      <c r="R245" s="24"/>
      <c r="S245" s="41"/>
      <c r="T245" s="39"/>
    </row>
    <row r="246" spans="1:20" ht="31.5" x14ac:dyDescent="0.25">
      <c r="A246" s="158">
        <v>242</v>
      </c>
      <c r="B246" s="57" t="s">
        <v>638</v>
      </c>
      <c r="C246" s="45"/>
      <c r="D246" s="52" t="s">
        <v>616</v>
      </c>
      <c r="E246" s="85">
        <v>9</v>
      </c>
      <c r="F246" s="52" t="s">
        <v>617</v>
      </c>
      <c r="G246" s="85">
        <v>6.5</v>
      </c>
      <c r="H246" s="41"/>
      <c r="I246" s="85">
        <v>4</v>
      </c>
      <c r="J246" s="41"/>
      <c r="K246" s="85">
        <v>1.23</v>
      </c>
      <c r="L246" s="41">
        <f>IF(K246&lt;&gt;"",INT(K246)*60+(K246-INT(K246))*100,"")</f>
        <v>83</v>
      </c>
      <c r="M246" s="24">
        <f>IF(G246&lt;&gt;"",(40*G246)/MAX(G$5:G$267),"0")</f>
        <v>6.5</v>
      </c>
      <c r="N246" s="24">
        <f>IF(I246&lt;&gt;"",IF(I246=0,0,(10*I246)/MAX(I$5:I$267)),"0")</f>
        <v>4</v>
      </c>
      <c r="O246" s="24">
        <f>IF(L246&lt;&gt;"",50/(MAX(L$5:L$267)-SMALL(L$5:L$267,COUNTIF(L$5:L$267,"&lt;=0")+1))*(MAX(L$5:L$267)-L246),"0")</f>
        <v>29.0625</v>
      </c>
      <c r="P246" s="24">
        <f>M246+N246+O246</f>
        <v>39.5625</v>
      </c>
      <c r="Q246" s="17"/>
      <c r="R246" s="24"/>
      <c r="S246" s="41"/>
      <c r="T246" s="39"/>
    </row>
    <row r="247" spans="1:20" ht="31.5" x14ac:dyDescent="0.25">
      <c r="A247" s="1">
        <v>243</v>
      </c>
      <c r="B247" s="52" t="s">
        <v>395</v>
      </c>
      <c r="C247" s="107"/>
      <c r="D247" s="52" t="s">
        <v>365</v>
      </c>
      <c r="E247" s="107">
        <v>9</v>
      </c>
      <c r="F247" s="52" t="s">
        <v>366</v>
      </c>
      <c r="G247" s="85">
        <v>6</v>
      </c>
      <c r="H247" s="41"/>
      <c r="I247" s="43">
        <v>6.9</v>
      </c>
      <c r="J247" s="41"/>
      <c r="K247" s="43">
        <v>1.31</v>
      </c>
      <c r="L247" s="41">
        <f>IF(K247&lt;&gt;"",INT(K247)*60+(K247-INT(K247))*100,"")</f>
        <v>91</v>
      </c>
      <c r="M247" s="24">
        <f>IF(G247&lt;&gt;"",(40*G247)/MAX(G$5:G$267),"0")</f>
        <v>6</v>
      </c>
      <c r="N247" s="24">
        <f>IF(I247&lt;&gt;"",IF(I247=0,0,(10*I247)/MAX(I$5:I$267)),"0")</f>
        <v>6.9</v>
      </c>
      <c r="O247" s="24">
        <f>IF(L247&lt;&gt;"",50/(MAX(L$5:L$267)-SMALL(L$5:L$267,COUNTIF(L$5:L$267,"&lt;=0")+1))*(MAX(L$5:L$267)-L247),"0")</f>
        <v>26.5625</v>
      </c>
      <c r="P247" s="24">
        <f>M247+N247+O247</f>
        <v>39.462499999999999</v>
      </c>
      <c r="Q247" s="17"/>
      <c r="R247" s="24"/>
      <c r="S247" s="41"/>
      <c r="T247" s="39"/>
    </row>
    <row r="248" spans="1:20" ht="31.5" x14ac:dyDescent="0.25">
      <c r="A248" s="158">
        <v>244</v>
      </c>
      <c r="B248" s="52" t="s">
        <v>1380</v>
      </c>
      <c r="C248" s="45"/>
      <c r="D248" s="52" t="s">
        <v>1321</v>
      </c>
      <c r="E248" s="85">
        <v>9</v>
      </c>
      <c r="F248" s="52" t="s">
        <v>1322</v>
      </c>
      <c r="G248" s="85">
        <v>21</v>
      </c>
      <c r="H248" s="41"/>
      <c r="I248" s="85">
        <v>4</v>
      </c>
      <c r="J248" s="41"/>
      <c r="K248" s="85">
        <v>2.15</v>
      </c>
      <c r="L248" s="41">
        <f>IF(K248&lt;&gt;"",INT(K248)*60+(K248-INT(K248))*100,"")</f>
        <v>135</v>
      </c>
      <c r="M248" s="24">
        <f>IF(G248&lt;&gt;"",(40*G248)/MAX(G$5:G$267),"0")</f>
        <v>21</v>
      </c>
      <c r="N248" s="24">
        <f>IF(I248&lt;&gt;"",IF(I248=0,0,(10*I248)/MAX(I$5:I$267)),"0")</f>
        <v>4</v>
      </c>
      <c r="O248" s="24">
        <f>IF(L248&lt;&gt;"",50/(MAX(L$5:L$267)-SMALL(L$5:L$267,COUNTIF(L$5:L$267,"&lt;=0")+1))*(MAX(L$5:L$267)-L248),"0")</f>
        <v>12.8125</v>
      </c>
      <c r="P248" s="24">
        <f>M248+N248+O248</f>
        <v>37.8125</v>
      </c>
      <c r="Q248" s="17"/>
      <c r="R248" s="24"/>
      <c r="S248" s="41"/>
      <c r="T248" s="39"/>
    </row>
    <row r="249" spans="1:20" ht="31.5" x14ac:dyDescent="0.25">
      <c r="A249" s="158">
        <v>245</v>
      </c>
      <c r="B249" s="57" t="s">
        <v>1016</v>
      </c>
      <c r="C249" s="45"/>
      <c r="D249" s="52" t="s">
        <v>1006</v>
      </c>
      <c r="E249" s="85">
        <v>9</v>
      </c>
      <c r="F249" s="52" t="s">
        <v>1003</v>
      </c>
      <c r="G249" s="85">
        <v>11</v>
      </c>
      <c r="H249" s="41"/>
      <c r="I249" s="85">
        <v>8.5</v>
      </c>
      <c r="J249" s="41"/>
      <c r="K249" s="85">
        <v>2</v>
      </c>
      <c r="L249" s="41">
        <f>IF(K249&lt;&gt;"",INT(K249)*60+(K249-INT(K249))*100,"")</f>
        <v>120</v>
      </c>
      <c r="M249" s="24">
        <f>IF(G249&lt;&gt;"",(40*G249)/MAX(G$5:G$267),"0")</f>
        <v>11</v>
      </c>
      <c r="N249" s="24">
        <f>IF(I249&lt;&gt;"",IF(I249=0,0,(10*I249)/MAX(I$5:I$267)),"0")</f>
        <v>8.5</v>
      </c>
      <c r="O249" s="24">
        <f>IF(L249&lt;&gt;"",50/(MAX(L$5:L$267)-SMALL(L$5:L$267,COUNTIF(L$5:L$267,"&lt;=0")+1))*(MAX(L$5:L$267)-L249),"0")</f>
        <v>17.5</v>
      </c>
      <c r="P249" s="24">
        <f>M249+N249+O249</f>
        <v>37</v>
      </c>
      <c r="Q249" s="17"/>
      <c r="R249" s="24"/>
      <c r="S249" s="41"/>
      <c r="T249" s="39"/>
    </row>
    <row r="250" spans="1:20" ht="31.5" x14ac:dyDescent="0.25">
      <c r="A250" s="158">
        <v>246</v>
      </c>
      <c r="B250" s="52" t="s">
        <v>1381</v>
      </c>
      <c r="C250" s="45"/>
      <c r="D250" s="52" t="s">
        <v>1321</v>
      </c>
      <c r="E250" s="85">
        <v>9</v>
      </c>
      <c r="F250" s="52" t="s">
        <v>1322</v>
      </c>
      <c r="G250" s="85">
        <v>20</v>
      </c>
      <c r="H250" s="41"/>
      <c r="I250" s="85">
        <v>4</v>
      </c>
      <c r="J250" s="41"/>
      <c r="K250" s="85">
        <v>2.17</v>
      </c>
      <c r="L250" s="41">
        <f>IF(K250&lt;&gt;"",INT(K250)*60+(K250-INT(K250))*100,"")</f>
        <v>137</v>
      </c>
      <c r="M250" s="24">
        <f>IF(G250&lt;&gt;"",(40*G250)/MAX(G$5:G$267),"0")</f>
        <v>20</v>
      </c>
      <c r="N250" s="24">
        <f>IF(I250&lt;&gt;"",IF(I250=0,0,(10*I250)/MAX(I$5:I$267)),"0")</f>
        <v>4</v>
      </c>
      <c r="O250" s="24">
        <f>IF(L250&lt;&gt;"",50/(MAX(L$5:L$267)-SMALL(L$5:L$267,COUNTIF(L$5:L$267,"&lt;=0")+1))*(MAX(L$5:L$267)-L250),"0")</f>
        <v>12.1875</v>
      </c>
      <c r="P250" s="24">
        <f>M250+N250+O250</f>
        <v>36.1875</v>
      </c>
      <c r="Q250" s="17"/>
      <c r="R250" s="24"/>
      <c r="S250" s="41"/>
      <c r="T250" s="39"/>
    </row>
    <row r="251" spans="1:20" ht="31.5" x14ac:dyDescent="0.25">
      <c r="A251" s="1">
        <v>247</v>
      </c>
      <c r="B251" s="50" t="s">
        <v>1474</v>
      </c>
      <c r="C251" s="102"/>
      <c r="D251" s="50" t="s">
        <v>61</v>
      </c>
      <c r="E251" s="85">
        <v>10</v>
      </c>
      <c r="F251" s="50" t="s">
        <v>66</v>
      </c>
      <c r="G251" s="85">
        <v>15</v>
      </c>
      <c r="H251" s="41"/>
      <c r="I251" s="41">
        <v>1</v>
      </c>
      <c r="J251" s="41"/>
      <c r="K251" s="85">
        <v>1.58</v>
      </c>
      <c r="L251" s="41">
        <f>IF(K251&lt;&gt;"",INT(K251)*60+(K251-INT(K251))*100,"")</f>
        <v>118</v>
      </c>
      <c r="M251" s="24">
        <f>IF(G251&lt;&gt;"",(40*G251)/MAX(G$5:G$267),"0")</f>
        <v>15</v>
      </c>
      <c r="N251" s="24">
        <f>IF(I251&lt;&gt;"",IF(I251=0,0,(10*I251)/MAX(I$5:I$267)),"0")</f>
        <v>1</v>
      </c>
      <c r="O251" s="24">
        <f>IF(L251&lt;&gt;"",50/(MAX(L$5:L$267)-SMALL(L$5:L$267,COUNTIF(L$5:L$267,"&lt;=0")+1))*(MAX(L$5:L$267)-L251),"0")</f>
        <v>18.125</v>
      </c>
      <c r="P251" s="24">
        <f>M251+N251+O251</f>
        <v>34.125</v>
      </c>
      <c r="Q251" s="17"/>
      <c r="R251" s="24"/>
      <c r="S251" s="41"/>
      <c r="T251" s="39"/>
    </row>
    <row r="252" spans="1:20" ht="31.5" x14ac:dyDescent="0.25">
      <c r="A252" s="1">
        <v>248</v>
      </c>
      <c r="B252" s="57" t="s">
        <v>357</v>
      </c>
      <c r="C252" s="45"/>
      <c r="D252" s="52" t="s">
        <v>261</v>
      </c>
      <c r="E252" s="85">
        <v>9</v>
      </c>
      <c r="F252" s="52" t="s">
        <v>262</v>
      </c>
      <c r="G252" s="85">
        <v>24</v>
      </c>
      <c r="H252" s="41"/>
      <c r="I252" s="85">
        <v>10</v>
      </c>
      <c r="J252" s="41"/>
      <c r="K252" s="169"/>
      <c r="L252" s="41" t="str">
        <f>IF(K252&lt;&gt;"",INT(K252)*60+(K252-INT(K252))*100,"")</f>
        <v/>
      </c>
      <c r="M252" s="24">
        <f>IF(G252&lt;&gt;"",(40*G252)/MAX(G$5:G$267),"0")</f>
        <v>24</v>
      </c>
      <c r="N252" s="24">
        <f>IF(I252&lt;&gt;"",IF(I252=0,0,(10*I252)/MAX(I$5:I$267)),"0")</f>
        <v>10</v>
      </c>
      <c r="O252" s="24" t="str">
        <f>IF(L252&lt;&gt;"",50/(MAX(L$5:L$267)-SMALL(L$5:L$267,COUNTIF(L$5:L$267,"&lt;=0")+1))*(MAX(L$5:L$267)-L252),"0")</f>
        <v>0</v>
      </c>
      <c r="P252" s="24">
        <f>M252+N252+O252</f>
        <v>34</v>
      </c>
      <c r="Q252" s="17"/>
      <c r="R252" s="24"/>
      <c r="S252" s="41"/>
      <c r="T252" s="39"/>
    </row>
    <row r="253" spans="1:20" ht="31.5" x14ac:dyDescent="0.25">
      <c r="A253" s="4">
        <v>249</v>
      </c>
      <c r="B253" s="57" t="s">
        <v>358</v>
      </c>
      <c r="C253" s="45"/>
      <c r="D253" s="52" t="s">
        <v>261</v>
      </c>
      <c r="E253" s="85">
        <v>9</v>
      </c>
      <c r="F253" s="52" t="s">
        <v>262</v>
      </c>
      <c r="G253" s="85">
        <v>24</v>
      </c>
      <c r="H253" s="41"/>
      <c r="I253" s="85">
        <v>10</v>
      </c>
      <c r="J253" s="41"/>
      <c r="K253" s="169"/>
      <c r="L253" s="41" t="str">
        <f>IF(K253&lt;&gt;"",INT(K253)*60+(K253-INT(K253))*100,"")</f>
        <v/>
      </c>
      <c r="M253" s="24">
        <f>IF(G253&lt;&gt;"",(40*G253)/MAX(G$5:G$267),"0")</f>
        <v>24</v>
      </c>
      <c r="N253" s="24">
        <f>IF(I253&lt;&gt;"",IF(I253=0,0,(10*I253)/MAX(I$5:I$267)),"0")</f>
        <v>10</v>
      </c>
      <c r="O253" s="24" t="str">
        <f>IF(L253&lt;&gt;"",50/(MAX(L$5:L$267)-SMALL(L$5:L$267,COUNTIF(L$5:L$267,"&lt;=0")+1))*(MAX(L$5:L$267)-L253),"0")</f>
        <v>0</v>
      </c>
      <c r="P253" s="24">
        <f>M253+N253+O253</f>
        <v>34</v>
      </c>
      <c r="Q253" s="17"/>
      <c r="R253" s="24"/>
      <c r="S253" s="41"/>
      <c r="T253" s="39"/>
    </row>
    <row r="254" spans="1:20" ht="31.5" x14ac:dyDescent="0.25">
      <c r="A254" s="158">
        <v>250</v>
      </c>
      <c r="B254" s="52" t="s">
        <v>359</v>
      </c>
      <c r="C254" s="45"/>
      <c r="D254" s="52" t="s">
        <v>261</v>
      </c>
      <c r="E254" s="85">
        <v>9</v>
      </c>
      <c r="F254" s="52" t="s">
        <v>262</v>
      </c>
      <c r="G254" s="85">
        <v>24</v>
      </c>
      <c r="H254" s="41"/>
      <c r="I254" s="85">
        <v>9</v>
      </c>
      <c r="J254" s="41"/>
      <c r="K254" s="169"/>
      <c r="L254" s="41" t="str">
        <f>IF(K254&lt;&gt;"",INT(K254)*60+(K254-INT(K254))*100,"")</f>
        <v/>
      </c>
      <c r="M254" s="24">
        <f>IF(G254&lt;&gt;"",(40*G254)/MAX(G$5:G$267),"0")</f>
        <v>24</v>
      </c>
      <c r="N254" s="24">
        <f>IF(I254&lt;&gt;"",IF(I254=0,0,(10*I254)/MAX(I$5:I$267)),"0")</f>
        <v>9</v>
      </c>
      <c r="O254" s="24" t="str">
        <f>IF(L254&lt;&gt;"",50/(MAX(L$5:L$267)-SMALL(L$5:L$267,COUNTIF(L$5:L$267,"&lt;=0")+1))*(MAX(L$5:L$267)-L254),"0")</f>
        <v>0</v>
      </c>
      <c r="P254" s="24">
        <f>M254+N254+O254</f>
        <v>33</v>
      </c>
      <c r="Q254" s="17"/>
      <c r="R254" s="24"/>
      <c r="S254" s="41"/>
      <c r="T254" s="39"/>
    </row>
    <row r="255" spans="1:20" ht="31.5" x14ac:dyDescent="0.25">
      <c r="A255" s="158">
        <v>251</v>
      </c>
      <c r="B255" s="50" t="s">
        <v>360</v>
      </c>
      <c r="C255" s="45"/>
      <c r="D255" s="52" t="s">
        <v>261</v>
      </c>
      <c r="E255" s="85">
        <v>9</v>
      </c>
      <c r="F255" s="50" t="s">
        <v>262</v>
      </c>
      <c r="G255" s="85">
        <v>24</v>
      </c>
      <c r="H255" s="41"/>
      <c r="I255" s="85">
        <v>9</v>
      </c>
      <c r="J255" s="41"/>
      <c r="K255" s="169"/>
      <c r="L255" s="41" t="str">
        <f>IF(K255&lt;&gt;"",INT(K255)*60+(K255-INT(K255))*100,"")</f>
        <v/>
      </c>
      <c r="M255" s="24">
        <f>IF(G255&lt;&gt;"",(40*G255)/MAX(G$5:G$267),"0")</f>
        <v>24</v>
      </c>
      <c r="N255" s="24">
        <f>IF(I255&lt;&gt;"",IF(I255=0,0,(10*I255)/MAX(I$5:I$267)),"0")</f>
        <v>9</v>
      </c>
      <c r="O255" s="24" t="str">
        <f>IF(L255&lt;&gt;"",50/(MAX(L$5:L$267)-SMALL(L$5:L$267,COUNTIF(L$5:L$267,"&lt;=0")+1))*(MAX(L$5:L$267)-L255),"0")</f>
        <v>0</v>
      </c>
      <c r="P255" s="24">
        <f>M255+N255+O255</f>
        <v>33</v>
      </c>
      <c r="Q255" s="17"/>
      <c r="R255" s="24"/>
      <c r="S255" s="41"/>
      <c r="T255" s="39"/>
    </row>
    <row r="256" spans="1:20" ht="31.5" x14ac:dyDescent="0.25">
      <c r="A256" s="1">
        <v>252</v>
      </c>
      <c r="B256" s="57" t="s">
        <v>121</v>
      </c>
      <c r="C256" s="45"/>
      <c r="D256" s="52" t="s">
        <v>104</v>
      </c>
      <c r="E256" s="85">
        <v>9</v>
      </c>
      <c r="F256" s="52" t="s">
        <v>122</v>
      </c>
      <c r="G256" s="85">
        <v>32</v>
      </c>
      <c r="H256" s="41"/>
      <c r="I256" s="169"/>
      <c r="J256" s="41"/>
      <c r="K256" s="169"/>
      <c r="L256" s="41" t="str">
        <f>IF(K256&lt;&gt;"",INT(K256)*60+(K256-INT(K256))*100,"")</f>
        <v/>
      </c>
      <c r="M256" s="24">
        <f>IF(G256&lt;&gt;"",(40*G256)/MAX(G$5:G$267),"0")</f>
        <v>32</v>
      </c>
      <c r="N256" s="24" t="str">
        <f>IF(I256&lt;&gt;"",IF(I256=0,0,(10*I256)/MAX(I$5:I$267)),"0")</f>
        <v>0</v>
      </c>
      <c r="O256" s="24" t="str">
        <f>IF(L256&lt;&gt;"",50/(MAX(L$5:L$267)-SMALL(L$5:L$267,COUNTIF(L$5:L$267,"&lt;=0")+1))*(MAX(L$5:L$267)-L256),"0")</f>
        <v>0</v>
      </c>
      <c r="P256" s="24">
        <f>M256+N256+O256</f>
        <v>32</v>
      </c>
      <c r="Q256" s="17"/>
      <c r="R256" s="24"/>
      <c r="S256" s="41"/>
      <c r="T256" s="39"/>
    </row>
    <row r="257" spans="1:20" ht="31.5" x14ac:dyDescent="0.25">
      <c r="A257" s="158">
        <v>253</v>
      </c>
      <c r="B257" s="50" t="s">
        <v>361</v>
      </c>
      <c r="C257" s="45"/>
      <c r="D257" s="52" t="s">
        <v>261</v>
      </c>
      <c r="E257" s="85">
        <v>9</v>
      </c>
      <c r="F257" s="50" t="s">
        <v>262</v>
      </c>
      <c r="G257" s="85">
        <v>22</v>
      </c>
      <c r="H257" s="41"/>
      <c r="I257" s="85">
        <v>9</v>
      </c>
      <c r="J257" s="41"/>
      <c r="K257" s="169"/>
      <c r="L257" s="41" t="str">
        <f>IF(K257&lt;&gt;"",INT(K257)*60+(K257-INT(K257))*100,"")</f>
        <v/>
      </c>
      <c r="M257" s="24">
        <f>IF(G257&lt;&gt;"",(40*G257)/MAX(G$5:G$267),"0")</f>
        <v>22</v>
      </c>
      <c r="N257" s="24">
        <f>IF(I257&lt;&gt;"",IF(I257=0,0,(10*I257)/MAX(I$5:I$267)),"0")</f>
        <v>9</v>
      </c>
      <c r="O257" s="24" t="str">
        <f>IF(L257&lt;&gt;"",50/(MAX(L$5:L$267)-SMALL(L$5:L$267,COUNTIF(L$5:L$267,"&lt;=0")+1))*(MAX(L$5:L$267)-L257),"0")</f>
        <v>0</v>
      </c>
      <c r="P257" s="24">
        <f>M257+N257+O257</f>
        <v>31</v>
      </c>
      <c r="Q257" s="17"/>
      <c r="R257" s="24"/>
      <c r="S257" s="41"/>
      <c r="T257" s="39"/>
    </row>
    <row r="258" spans="1:20" ht="31.5" x14ac:dyDescent="0.25">
      <c r="A258" s="1">
        <v>254</v>
      </c>
      <c r="B258" s="52" t="s">
        <v>362</v>
      </c>
      <c r="C258" s="45"/>
      <c r="D258" s="52" t="s">
        <v>261</v>
      </c>
      <c r="E258" s="85">
        <v>9</v>
      </c>
      <c r="F258" s="52" t="s">
        <v>262</v>
      </c>
      <c r="G258" s="85">
        <v>22</v>
      </c>
      <c r="H258" s="41"/>
      <c r="I258" s="85">
        <v>9</v>
      </c>
      <c r="J258" s="41"/>
      <c r="K258" s="169"/>
      <c r="L258" s="41" t="str">
        <f>IF(K258&lt;&gt;"",INT(K258)*60+(K258-INT(K258))*100,"")</f>
        <v/>
      </c>
      <c r="M258" s="24">
        <f>IF(G258&lt;&gt;"",(40*G258)/MAX(G$5:G$267),"0")</f>
        <v>22</v>
      </c>
      <c r="N258" s="24">
        <f>IF(I258&lt;&gt;"",IF(I258=0,0,(10*I258)/MAX(I$5:I$267)),"0")</f>
        <v>9</v>
      </c>
      <c r="O258" s="24" t="str">
        <f>IF(L258&lt;&gt;"",50/(MAX(L$5:L$267)-SMALL(L$5:L$267,COUNTIF(L$5:L$267,"&lt;=0")+1))*(MAX(L$5:L$267)-L258),"0")</f>
        <v>0</v>
      </c>
      <c r="P258" s="24">
        <f>M258+N258+O258</f>
        <v>31</v>
      </c>
      <c r="Q258" s="17"/>
      <c r="R258" s="24"/>
      <c r="S258" s="41"/>
      <c r="T258" s="39"/>
    </row>
    <row r="259" spans="1:20" ht="31.5" x14ac:dyDescent="0.25">
      <c r="A259" s="1">
        <v>255</v>
      </c>
      <c r="B259" s="50" t="s">
        <v>588</v>
      </c>
      <c r="C259" s="48"/>
      <c r="D259" s="50" t="s">
        <v>578</v>
      </c>
      <c r="E259" s="85">
        <v>11</v>
      </c>
      <c r="F259" s="50" t="s">
        <v>579</v>
      </c>
      <c r="G259" s="85">
        <v>31</v>
      </c>
      <c r="H259" s="41"/>
      <c r="I259" s="85"/>
      <c r="J259" s="41"/>
      <c r="K259" s="169"/>
      <c r="L259" s="41" t="str">
        <f>IF(K259&lt;&gt;"",INT(K259)*60+(K259-INT(K259))*100,"")</f>
        <v/>
      </c>
      <c r="M259" s="24">
        <f>IF(G259&lt;&gt;"",(40*G259)/MAX(G$5:G$267),"0")</f>
        <v>31</v>
      </c>
      <c r="N259" s="24" t="str">
        <f>IF(I259&lt;&gt;"",IF(I259=0,0,(10*I259)/MAX(I$5:I$267)),"0")</f>
        <v>0</v>
      </c>
      <c r="O259" s="24" t="str">
        <f>IF(L259&lt;&gt;"",50/(MAX(L$5:L$267)-SMALL(L$5:L$267,COUNTIF(L$5:L$267,"&lt;=0")+1))*(MAX(L$5:L$267)-L259),"0")</f>
        <v>0</v>
      </c>
      <c r="P259" s="24">
        <f>M259+N259+O259</f>
        <v>31</v>
      </c>
      <c r="Q259" s="17"/>
      <c r="R259" s="24"/>
      <c r="S259" s="41"/>
      <c r="T259" s="39"/>
    </row>
    <row r="260" spans="1:20" ht="31.5" x14ac:dyDescent="0.25">
      <c r="A260" s="1">
        <v>256</v>
      </c>
      <c r="B260" s="57" t="s">
        <v>589</v>
      </c>
      <c r="C260" s="45"/>
      <c r="D260" s="52" t="s">
        <v>578</v>
      </c>
      <c r="E260" s="85">
        <v>9</v>
      </c>
      <c r="F260" s="52" t="s">
        <v>579</v>
      </c>
      <c r="G260" s="85">
        <v>29</v>
      </c>
      <c r="H260" s="41"/>
      <c r="I260" s="85"/>
      <c r="J260" s="41"/>
      <c r="K260" s="169"/>
      <c r="L260" s="41" t="str">
        <f>IF(K260&lt;&gt;"",INT(K260)*60+(K260-INT(K260))*100,"")</f>
        <v/>
      </c>
      <c r="M260" s="24">
        <f>IF(G260&lt;&gt;"",(40*G260)/MAX(G$5:G$267),"0")</f>
        <v>29</v>
      </c>
      <c r="N260" s="24" t="str">
        <f>IF(I260&lt;&gt;"",IF(I260=0,0,(10*I260)/MAX(I$5:I$267)),"0")</f>
        <v>0</v>
      </c>
      <c r="O260" s="24" t="str">
        <f>IF(L260&lt;&gt;"",50/(MAX(L$5:L$267)-SMALL(L$5:L$267,COUNTIF(L$5:L$267,"&lt;=0")+1))*(MAX(L$5:L$267)-L260),"0")</f>
        <v>0</v>
      </c>
      <c r="P260" s="24">
        <f>M260+N260+O260</f>
        <v>29</v>
      </c>
      <c r="Q260" s="17"/>
      <c r="R260" s="24"/>
      <c r="S260" s="41"/>
      <c r="T260" s="39"/>
    </row>
    <row r="261" spans="1:20" ht="31.5" x14ac:dyDescent="0.25">
      <c r="A261" s="158">
        <v>257</v>
      </c>
      <c r="B261" s="57" t="s">
        <v>1385</v>
      </c>
      <c r="C261" s="45"/>
      <c r="D261" s="52" t="s">
        <v>1321</v>
      </c>
      <c r="E261" s="85">
        <v>11</v>
      </c>
      <c r="F261" s="52" t="s">
        <v>1322</v>
      </c>
      <c r="G261" s="85">
        <v>22</v>
      </c>
      <c r="H261" s="41"/>
      <c r="I261" s="85">
        <v>2</v>
      </c>
      <c r="J261" s="41"/>
      <c r="K261" s="85">
        <v>2.4300000000000002</v>
      </c>
      <c r="L261" s="41">
        <f>IF(K261&lt;&gt;"",INT(K261)*60+(K261-INT(K261))*100,"")</f>
        <v>163</v>
      </c>
      <c r="M261" s="24">
        <f>IF(G261&lt;&gt;"",(40*G261)/MAX(G$5:G$267),"0")</f>
        <v>22</v>
      </c>
      <c r="N261" s="24">
        <f>IF(I261&lt;&gt;"",IF(I261=0,0,(10*I261)/MAX(I$5:I$267)),"0")</f>
        <v>2</v>
      </c>
      <c r="O261" s="24">
        <f>IF(L261&lt;&gt;"",50/(MAX(L$5:L$267)-SMALL(L$5:L$267,COUNTIF(L$5:L$267,"&lt;=0")+1))*(MAX(L$5:L$267)-L261),"0")</f>
        <v>4.0625</v>
      </c>
      <c r="P261" s="24">
        <f>M261+N261+O261</f>
        <v>28.0625</v>
      </c>
      <c r="Q261" s="17"/>
      <c r="R261" s="24"/>
      <c r="S261" s="41"/>
      <c r="T261" s="39"/>
    </row>
    <row r="262" spans="1:20" ht="47.25" x14ac:dyDescent="0.25">
      <c r="A262" s="1">
        <v>258</v>
      </c>
      <c r="B262" s="57" t="s">
        <v>38</v>
      </c>
      <c r="C262" s="45"/>
      <c r="D262" s="52" t="s">
        <v>32</v>
      </c>
      <c r="E262" s="85">
        <v>9</v>
      </c>
      <c r="F262" s="52" t="s">
        <v>33</v>
      </c>
      <c r="G262" s="85">
        <v>22</v>
      </c>
      <c r="H262" s="85">
        <v>5</v>
      </c>
      <c r="I262" s="85">
        <v>5</v>
      </c>
      <c r="J262" s="41"/>
      <c r="K262" s="169"/>
      <c r="L262" s="41" t="str">
        <f>IF(K262&lt;&gt;"",INT(K262)*60+(K262-INT(K262))*100,"")</f>
        <v/>
      </c>
      <c r="M262" s="24">
        <f>IF(G262&lt;&gt;"",(40*G262)/MAX(G$5:G$267),"0")</f>
        <v>22</v>
      </c>
      <c r="N262" s="24">
        <f>IF(I262&lt;&gt;"",IF(I262=0,0,(10*I262)/MAX(I$5:I$267)),"0")</f>
        <v>5</v>
      </c>
      <c r="O262" s="24" t="str">
        <f>IF(L262&lt;&gt;"",50/(MAX(L$5:L$267)-SMALL(L$5:L$267,COUNTIF(L$5:L$267,"&lt;=0")+1))*(MAX(L$5:L$267)-L262),"0")</f>
        <v>0</v>
      </c>
      <c r="P262" s="24">
        <f>M262+N262+O262</f>
        <v>27</v>
      </c>
      <c r="Q262" s="17"/>
      <c r="R262" s="24"/>
      <c r="S262" s="41"/>
      <c r="T262" s="39"/>
    </row>
    <row r="263" spans="1:20" ht="31.5" x14ac:dyDescent="0.25">
      <c r="A263" s="158">
        <v>259</v>
      </c>
      <c r="B263" s="57" t="s">
        <v>1383</v>
      </c>
      <c r="C263" s="45"/>
      <c r="D263" s="52" t="s">
        <v>1321</v>
      </c>
      <c r="E263" s="85">
        <v>10</v>
      </c>
      <c r="F263" s="52" t="s">
        <v>1322</v>
      </c>
      <c r="G263" s="85">
        <v>21</v>
      </c>
      <c r="H263" s="41"/>
      <c r="I263" s="85">
        <v>2</v>
      </c>
      <c r="J263" s="41"/>
      <c r="K263" s="85">
        <v>2.56</v>
      </c>
      <c r="L263" s="41">
        <f>IF(K263&lt;&gt;"",INT(K263)*60+(K263-INT(K263))*100,"")</f>
        <v>176</v>
      </c>
      <c r="M263" s="24">
        <f>IF(G263&lt;&gt;"",(40*G263)/MAX(G$5:G$267),"0")</f>
        <v>21</v>
      </c>
      <c r="N263" s="24">
        <f>IF(I263&lt;&gt;"",IF(I263=0,0,(10*I263)/MAX(I$5:I$267)),"0")</f>
        <v>2</v>
      </c>
      <c r="O263" s="24">
        <f>IF(L263&lt;&gt;"",50/(MAX(L$5:L$267)-SMALL(L$5:L$267,COUNTIF(L$5:L$267,"&lt;=0")+1))*(MAX(L$5:L$267)-L263),"0")</f>
        <v>0</v>
      </c>
      <c r="P263" s="24">
        <f>M263+N263+O263</f>
        <v>23</v>
      </c>
      <c r="Q263" s="17"/>
      <c r="R263" s="24"/>
      <c r="S263" s="41"/>
      <c r="T263" s="39"/>
    </row>
    <row r="264" spans="1:20" ht="30" customHeight="1" x14ac:dyDescent="0.25">
      <c r="A264" s="158">
        <v>260</v>
      </c>
      <c r="B264" s="50" t="s">
        <v>1476</v>
      </c>
      <c r="C264" s="48"/>
      <c r="D264" s="50" t="s">
        <v>61</v>
      </c>
      <c r="E264" s="67">
        <v>10</v>
      </c>
      <c r="F264" s="50" t="s">
        <v>66</v>
      </c>
      <c r="G264" s="85">
        <v>16</v>
      </c>
      <c r="H264" s="41"/>
      <c r="I264" s="41">
        <v>0</v>
      </c>
      <c r="J264" s="41"/>
      <c r="K264" s="85">
        <v>2.34</v>
      </c>
      <c r="L264" s="41">
        <f>IF(K264&lt;&gt;"",INT(K264)*60+(K264-INT(K264))*100,"")</f>
        <v>154</v>
      </c>
      <c r="M264" s="24">
        <f>IF(G264&lt;&gt;"",(40*G264)/MAX(G$5:G$267),"0")</f>
        <v>16</v>
      </c>
      <c r="N264" s="24">
        <f>IF(I264&lt;&gt;"",IF(I264=0,0,(10*I264)/MAX(I$5:I$267)),"0")</f>
        <v>0</v>
      </c>
      <c r="O264" s="24">
        <f>IF(L264&lt;&gt;"",50/(MAX(L$5:L$267)-SMALL(L$5:L$267,COUNTIF(L$5:L$267,"&lt;=0")+1))*(MAX(L$5:L$267)-L264),"0")</f>
        <v>6.875</v>
      </c>
      <c r="P264" s="24">
        <f>M264+N264+O264</f>
        <v>22.875</v>
      </c>
      <c r="Q264" s="17"/>
      <c r="R264" s="24"/>
      <c r="S264" s="41"/>
      <c r="T264" s="39"/>
    </row>
    <row r="265" spans="1:20" ht="35.25" customHeight="1" x14ac:dyDescent="0.25">
      <c r="A265" s="158">
        <v>261</v>
      </c>
      <c r="B265" s="57" t="s">
        <v>119</v>
      </c>
      <c r="C265" s="45"/>
      <c r="D265" s="52" t="s">
        <v>104</v>
      </c>
      <c r="E265" s="85">
        <v>9</v>
      </c>
      <c r="F265" s="52" t="s">
        <v>120</v>
      </c>
      <c r="G265" s="85">
        <v>19</v>
      </c>
      <c r="H265" s="41"/>
      <c r="I265" s="169"/>
      <c r="J265" s="41"/>
      <c r="K265" s="169"/>
      <c r="L265" s="41" t="str">
        <f>IF(K265&lt;&gt;"",INT(K265)*60+(K265-INT(K265))*100,"")</f>
        <v/>
      </c>
      <c r="M265" s="24">
        <f>IF(G265&lt;&gt;"",(40*G265)/MAX(G$5:G$267),"0")</f>
        <v>19</v>
      </c>
      <c r="N265" s="24" t="str">
        <f>IF(I265&lt;&gt;"",IF(I265=0,0,(10*I265)/MAX(I$5:I$267)),"0")</f>
        <v>0</v>
      </c>
      <c r="O265" s="24" t="str">
        <f>IF(L265&lt;&gt;"",50/(MAX(L$5:L$267)-SMALL(L$5:L$267,COUNTIF(L$5:L$267,"&lt;=0")+1))*(MAX(L$5:L$267)-L265),"0")</f>
        <v>0</v>
      </c>
      <c r="P265" s="24">
        <f>M265+N265+O265</f>
        <v>19</v>
      </c>
      <c r="Q265" s="17"/>
      <c r="R265" s="24"/>
      <c r="S265" s="41"/>
      <c r="T265" s="39"/>
    </row>
    <row r="266" spans="1:20" ht="30" customHeight="1" x14ac:dyDescent="0.25">
      <c r="A266" s="158">
        <v>262</v>
      </c>
      <c r="B266" s="57" t="s">
        <v>103</v>
      </c>
      <c r="C266" s="45"/>
      <c r="D266" s="52" t="s">
        <v>104</v>
      </c>
      <c r="E266" s="85">
        <v>5</v>
      </c>
      <c r="F266" s="52" t="s">
        <v>103</v>
      </c>
      <c r="G266" s="85">
        <v>16</v>
      </c>
      <c r="H266" s="41"/>
      <c r="I266" s="169"/>
      <c r="J266" s="41"/>
      <c r="K266" s="169"/>
      <c r="L266" s="41" t="str">
        <f>IF(K266&lt;&gt;"",INT(K266)*60+(K266-INT(K266))*100,"")</f>
        <v/>
      </c>
      <c r="M266" s="24">
        <f>IF(G266&lt;&gt;"",(40*G266)/MAX(G$5:G$267),"0")</f>
        <v>16</v>
      </c>
      <c r="N266" s="24" t="str">
        <f>IF(I266&lt;&gt;"",IF(I266=0,0,(10*I266)/MAX(I$5:I$267)),"0")</f>
        <v>0</v>
      </c>
      <c r="O266" s="24" t="str">
        <f>IF(L266&lt;&gt;"",50/(MAX(L$5:L$267)-SMALL(L$5:L$267,COUNTIF(L$5:L$267,"&lt;=0")+1))*(MAX(L$5:L$267)-L266),"0")</f>
        <v>0</v>
      </c>
      <c r="P266" s="24">
        <f>M266+N266+O266</f>
        <v>16</v>
      </c>
      <c r="Q266" s="17"/>
      <c r="R266" s="24"/>
      <c r="S266" s="41"/>
      <c r="T266" s="39"/>
    </row>
    <row r="267" spans="1:20" ht="36.75" customHeight="1" x14ac:dyDescent="0.25">
      <c r="A267" s="158">
        <v>263</v>
      </c>
      <c r="B267" s="57" t="s">
        <v>106</v>
      </c>
      <c r="C267" s="45"/>
      <c r="D267" s="52" t="s">
        <v>104</v>
      </c>
      <c r="E267" s="85">
        <v>5</v>
      </c>
      <c r="F267" s="52" t="s">
        <v>106</v>
      </c>
      <c r="G267" s="85">
        <v>13</v>
      </c>
      <c r="H267" s="41"/>
      <c r="I267" s="169"/>
      <c r="J267" s="41"/>
      <c r="K267" s="169"/>
      <c r="L267" s="41" t="str">
        <f>IF(K267&lt;&gt;"",INT(K267)*60+(K267-INT(K267))*100,"")</f>
        <v/>
      </c>
      <c r="M267" s="24">
        <f>IF(G267&lt;&gt;"",(40*G267)/MAX(G$5:G$267),"0")</f>
        <v>13</v>
      </c>
      <c r="N267" s="24" t="str">
        <f>IF(I267&lt;&gt;"",IF(I267=0,0,(10*I267)/MAX(I$5:I$267)),"0")</f>
        <v>0</v>
      </c>
      <c r="O267" s="24" t="str">
        <f>IF(L267&lt;&gt;"",50/(MAX(L$5:L$267)-SMALL(L$5:L$267,COUNTIF(L$5:L$267,"&lt;=0")+1))*(MAX(L$5:L$267)-L267),"0")</f>
        <v>0</v>
      </c>
      <c r="P267" s="24">
        <f>M267+N267+O267</f>
        <v>13</v>
      </c>
      <c r="Q267" s="17"/>
      <c r="R267" s="24"/>
      <c r="S267" s="41"/>
      <c r="T267" s="39"/>
    </row>
  </sheetData>
  <sortState ref="A5:P267">
    <sortCondition descending="1" ref="P5:P267"/>
  </sortState>
  <mergeCells count="14">
    <mergeCell ref="Q2:Q4"/>
    <mergeCell ref="R2:R4"/>
    <mergeCell ref="S2:S4"/>
    <mergeCell ref="T2:T4"/>
    <mergeCell ref="G3:K3"/>
    <mergeCell ref="M3:O3"/>
    <mergeCell ref="A1:L1"/>
    <mergeCell ref="A2:A4"/>
    <mergeCell ref="B2:B4"/>
    <mergeCell ref="C2:C4"/>
    <mergeCell ref="D2:D4"/>
    <mergeCell ref="E2:E4"/>
    <mergeCell ref="F2:F4"/>
    <mergeCell ref="G2: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zoomScale="75" zoomScaleNormal="75" workbookViewId="0">
      <selection activeCell="B136" sqref="B135:B136"/>
    </sheetView>
  </sheetViews>
  <sheetFormatPr defaultColWidth="9.140625" defaultRowHeight="15.75" x14ac:dyDescent="0.25"/>
  <cols>
    <col min="1" max="1" width="9.140625" style="8"/>
    <col min="2" max="2" width="27" style="10" customWidth="1"/>
    <col min="3" max="3" width="9.140625" style="7"/>
    <col min="4" max="4" width="27.28515625" style="10" customWidth="1"/>
    <col min="5" max="5" width="9.140625" style="8"/>
    <col min="6" max="6" width="20.7109375" style="6" customWidth="1"/>
    <col min="7" max="7" width="8.140625" style="9" bestFit="1" customWidth="1"/>
    <col min="8" max="8" width="12.42578125" style="9" hidden="1" customWidth="1"/>
    <col min="9" max="9" width="13.28515625" style="9" bestFit="1" customWidth="1"/>
    <col min="10" max="10" width="11.5703125" style="9" hidden="1" customWidth="1"/>
    <col min="11" max="11" width="20.42578125" style="9" customWidth="1"/>
    <col min="12" max="12" width="5.7109375" style="9" customWidth="1"/>
    <col min="13" max="13" width="12.42578125" style="9" bestFit="1" customWidth="1"/>
    <col min="14" max="14" width="13.28515625" style="9" bestFit="1" customWidth="1"/>
    <col min="15" max="15" width="14.28515625" style="9" bestFit="1" customWidth="1"/>
    <col min="16" max="16" width="8.28515625" style="8" bestFit="1" customWidth="1"/>
    <col min="17" max="18" width="9.140625" style="6"/>
    <col min="19" max="19" width="9.7109375" style="6" customWidth="1"/>
    <col min="20" max="20" width="14.140625" style="6" customWidth="1"/>
    <col min="21" max="16384" width="9.140625" style="6"/>
  </cols>
  <sheetData>
    <row r="1" spans="1:20" ht="31.5" customHeight="1" x14ac:dyDescent="0.2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"/>
      <c r="N1" s="2"/>
      <c r="O1" s="6"/>
      <c r="P1" s="6"/>
      <c r="Q1" s="2"/>
      <c r="R1" s="2"/>
      <c r="S1" s="2"/>
      <c r="T1" s="2"/>
    </row>
    <row r="2" spans="1:20" ht="31.5" x14ac:dyDescent="0.25">
      <c r="A2" s="73" t="s">
        <v>0</v>
      </c>
      <c r="B2" s="73" t="s">
        <v>9</v>
      </c>
      <c r="C2" s="77" t="s">
        <v>1</v>
      </c>
      <c r="D2" s="73" t="s">
        <v>2</v>
      </c>
      <c r="E2" s="73" t="s">
        <v>3</v>
      </c>
      <c r="F2" s="73" t="s">
        <v>4</v>
      </c>
      <c r="G2" s="80"/>
      <c r="H2" s="80"/>
      <c r="I2" s="80"/>
      <c r="J2" s="80"/>
      <c r="K2" s="80"/>
      <c r="L2" s="80"/>
      <c r="M2" s="80"/>
      <c r="N2" s="80"/>
      <c r="O2" s="80"/>
      <c r="P2" s="3" t="s">
        <v>6</v>
      </c>
      <c r="Q2" s="73" t="s">
        <v>29</v>
      </c>
      <c r="R2" s="73" t="s">
        <v>5</v>
      </c>
      <c r="S2" s="73" t="s">
        <v>8</v>
      </c>
      <c r="T2" s="73" t="s">
        <v>7</v>
      </c>
    </row>
    <row r="3" spans="1:20" x14ac:dyDescent="0.25">
      <c r="A3" s="74"/>
      <c r="B3" s="74"/>
      <c r="C3" s="78"/>
      <c r="D3" s="74"/>
      <c r="E3" s="74"/>
      <c r="F3" s="74"/>
      <c r="G3" s="80" t="s">
        <v>25</v>
      </c>
      <c r="H3" s="80"/>
      <c r="I3" s="80"/>
      <c r="J3" s="80"/>
      <c r="K3" s="80"/>
      <c r="L3" s="3"/>
      <c r="M3" s="80" t="s">
        <v>27</v>
      </c>
      <c r="N3" s="80"/>
      <c r="O3" s="80"/>
      <c r="P3" s="3"/>
      <c r="Q3" s="74"/>
      <c r="R3" s="74"/>
      <c r="S3" s="74"/>
      <c r="T3" s="74"/>
    </row>
    <row r="4" spans="1:20" ht="47.25" x14ac:dyDescent="0.25">
      <c r="A4" s="75"/>
      <c r="B4" s="75"/>
      <c r="C4" s="79"/>
      <c r="D4" s="75"/>
      <c r="E4" s="75"/>
      <c r="F4" s="75"/>
      <c r="G4" s="3" t="s">
        <v>22</v>
      </c>
      <c r="H4" s="3"/>
      <c r="I4" s="3" t="s">
        <v>23</v>
      </c>
      <c r="J4" s="3"/>
      <c r="K4" s="32" t="s">
        <v>24</v>
      </c>
      <c r="L4" s="3"/>
      <c r="M4" s="3" t="s">
        <v>22</v>
      </c>
      <c r="N4" s="3" t="s">
        <v>23</v>
      </c>
      <c r="O4" s="3" t="s">
        <v>26</v>
      </c>
      <c r="P4" s="3" t="s">
        <v>30</v>
      </c>
      <c r="Q4" s="75"/>
      <c r="R4" s="75"/>
      <c r="S4" s="75"/>
      <c r="T4" s="75"/>
    </row>
    <row r="5" spans="1:20" ht="35.25" customHeight="1" x14ac:dyDescent="0.25">
      <c r="A5" s="1">
        <v>1</v>
      </c>
      <c r="B5" s="52" t="s">
        <v>1191</v>
      </c>
      <c r="C5" s="56"/>
      <c r="D5" s="52" t="s">
        <v>1171</v>
      </c>
      <c r="E5" s="85">
        <v>10</v>
      </c>
      <c r="F5" s="52" t="s">
        <v>1187</v>
      </c>
      <c r="G5" s="85">
        <v>40</v>
      </c>
      <c r="H5" s="41"/>
      <c r="I5" s="85">
        <v>10</v>
      </c>
      <c r="J5" s="41"/>
      <c r="K5" s="85">
        <v>0.59</v>
      </c>
      <c r="L5" s="41">
        <f>IF(K5&lt;&gt;"",INT(K5)*60+(K5-INT(K5))*100,"")</f>
        <v>59</v>
      </c>
      <c r="M5" s="41">
        <f>IF(G5&lt;&gt;"",(40*G5)/MAX(G$5:G$131),"")</f>
        <v>40</v>
      </c>
      <c r="N5" s="41">
        <f>IF(I5&lt;&gt;"",IF(I5=0,0,(10*I5)/MAX(I$5:I$131)),"0")</f>
        <v>10</v>
      </c>
      <c r="O5" s="24">
        <f>IF(L5&lt;&gt;"",IF(K5=0,"0",50/(MAX(L$5:L$131)-SMALL(L$5:L$131,COUNTIF(L$5:L$131,"&lt;=0")+1))*(MAX(L$5:L$131)-L5)),"0")</f>
        <v>49.503686897334092</v>
      </c>
      <c r="P5" s="24">
        <f>M5+N5+O5</f>
        <v>99.503686897334092</v>
      </c>
      <c r="Q5" s="21"/>
      <c r="R5" s="24"/>
      <c r="S5" s="41"/>
      <c r="T5" s="41"/>
    </row>
    <row r="6" spans="1:20" ht="35.25" customHeight="1" x14ac:dyDescent="0.25">
      <c r="A6" s="158">
        <v>2</v>
      </c>
      <c r="B6" s="50" t="s">
        <v>333</v>
      </c>
      <c r="C6" s="130"/>
      <c r="D6" s="52" t="s">
        <v>308</v>
      </c>
      <c r="E6" s="26">
        <v>11</v>
      </c>
      <c r="F6" s="50" t="s">
        <v>306</v>
      </c>
      <c r="G6" s="41">
        <v>40</v>
      </c>
      <c r="H6" s="41"/>
      <c r="I6" s="41">
        <v>10</v>
      </c>
      <c r="J6" s="41"/>
      <c r="K6" s="41">
        <v>1.03</v>
      </c>
      <c r="L6" s="41">
        <f>IF(K6&lt;&gt;"",INT(K6)*60+(K6-INT(K6))*100,"")</f>
        <v>63</v>
      </c>
      <c r="M6" s="41">
        <f>IF(G6&lt;&gt;"",(40*G6)/MAX(G$5:G$131),"")</f>
        <v>40</v>
      </c>
      <c r="N6" s="41">
        <f>IF(I6&lt;&gt;"",IF(I6=0,0,(10*I6)/MAX(I$5:I$131)),"0")</f>
        <v>10</v>
      </c>
      <c r="O6" s="24">
        <f>IF(L6&lt;&gt;"",IF(K6=0,"0",50/(MAX(L$5:L$131)-SMALL(L$5:L$131,COUNTIF(L$5:L$131,"&lt;=0")+1))*(MAX(L$5:L$131)-L6)),"0")</f>
        <v>49.446965399886558</v>
      </c>
      <c r="P6" s="24">
        <f>M6+N6+O6</f>
        <v>99.446965399886551</v>
      </c>
      <c r="Q6" s="21"/>
      <c r="R6" s="24"/>
      <c r="S6" s="41"/>
      <c r="T6" s="41"/>
    </row>
    <row r="7" spans="1:20" ht="35.25" customHeight="1" x14ac:dyDescent="0.25">
      <c r="A7" s="1">
        <v>3</v>
      </c>
      <c r="B7" s="57" t="s">
        <v>813</v>
      </c>
      <c r="C7" s="45"/>
      <c r="D7" s="52" t="s">
        <v>806</v>
      </c>
      <c r="E7" s="85">
        <v>11</v>
      </c>
      <c r="F7" s="52" t="s">
        <v>807</v>
      </c>
      <c r="G7" s="85">
        <v>40</v>
      </c>
      <c r="H7" s="41"/>
      <c r="I7" s="41">
        <v>10</v>
      </c>
      <c r="J7" s="41"/>
      <c r="K7" s="85">
        <v>1.04</v>
      </c>
      <c r="L7" s="41">
        <f>IF(K7&lt;&gt;"",INT(K7)*60+(K7-INT(K7))*100,"")</f>
        <v>64</v>
      </c>
      <c r="M7" s="41">
        <f>IF(G7&lt;&gt;"",(40*G7)/MAX(G$5:G$131),"")</f>
        <v>40</v>
      </c>
      <c r="N7" s="41">
        <f>IF(I7&lt;&gt;"",IF(I7=0,0,(10*I7)/MAX(I$5:I$131)),"0")</f>
        <v>10</v>
      </c>
      <c r="O7" s="24">
        <f>IF(L7&lt;&gt;"",IF(K7=0,"0",50/(MAX(L$5:L$131)-SMALL(L$5:L$131,COUNTIF(L$5:L$131,"&lt;=0")+1))*(MAX(L$5:L$131)-L7)),"0")</f>
        <v>49.43278502552468</v>
      </c>
      <c r="P7" s="24">
        <f>M7+N7+O7</f>
        <v>99.43278502552468</v>
      </c>
      <c r="Q7" s="21"/>
      <c r="R7" s="24"/>
      <c r="S7" s="41"/>
      <c r="T7" s="41"/>
    </row>
    <row r="8" spans="1:20" ht="35.25" customHeight="1" x14ac:dyDescent="0.25">
      <c r="A8" s="1">
        <v>4</v>
      </c>
      <c r="B8" s="52" t="s">
        <v>1286</v>
      </c>
      <c r="C8" s="45"/>
      <c r="D8" s="52" t="s">
        <v>1171</v>
      </c>
      <c r="E8" s="85">
        <v>11</v>
      </c>
      <c r="F8" s="52" t="s">
        <v>1172</v>
      </c>
      <c r="G8" s="85">
        <v>40</v>
      </c>
      <c r="H8" s="41"/>
      <c r="I8" s="41">
        <v>10</v>
      </c>
      <c r="J8" s="41"/>
      <c r="K8" s="41">
        <v>1.07</v>
      </c>
      <c r="L8" s="41">
        <f>IF(K8&lt;&gt;"",INT(K8)*60+(K8-INT(K8))*100,"")</f>
        <v>67</v>
      </c>
      <c r="M8" s="41">
        <f>IF(G8&lt;&gt;"",(40*G8)/MAX(G$5:G$131),"")</f>
        <v>40</v>
      </c>
      <c r="N8" s="41">
        <f>IF(I8&lt;&gt;"",IF(I8=0,0,(10*I8)/MAX(I$5:I$131)),"0")</f>
        <v>10</v>
      </c>
      <c r="O8" s="24">
        <f>IF(L8&lt;&gt;"",IF(K8=0,"0",50/(MAX(L$5:L$131)-SMALL(L$5:L$131,COUNTIF(L$5:L$131,"&lt;=0")+1))*(MAX(L$5:L$131)-L8)),"0")</f>
        <v>49.390243902439025</v>
      </c>
      <c r="P8" s="24">
        <f>M8+N8+O8</f>
        <v>99.390243902439025</v>
      </c>
      <c r="Q8" s="21"/>
      <c r="R8" s="24"/>
      <c r="S8" s="41"/>
      <c r="T8" s="41"/>
    </row>
    <row r="9" spans="1:20" ht="33" customHeight="1" x14ac:dyDescent="0.25">
      <c r="A9" s="1">
        <v>5</v>
      </c>
      <c r="B9" s="52" t="s">
        <v>1192</v>
      </c>
      <c r="C9" s="56"/>
      <c r="D9" s="52" t="s">
        <v>1171</v>
      </c>
      <c r="E9" s="85">
        <v>10</v>
      </c>
      <c r="F9" s="52" t="s">
        <v>1187</v>
      </c>
      <c r="G9" s="85">
        <v>40</v>
      </c>
      <c r="H9" s="41"/>
      <c r="I9" s="85">
        <v>9.9</v>
      </c>
      <c r="J9" s="41"/>
      <c r="K9" s="85">
        <v>1.05</v>
      </c>
      <c r="L9" s="41">
        <f>IF(K9&lt;&gt;"",INT(K9)*60+(K9-INT(K9))*100,"")</f>
        <v>65</v>
      </c>
      <c r="M9" s="41">
        <f>IF(G9&lt;&gt;"",(40*G9)/MAX(G$5:G$131),"")</f>
        <v>40</v>
      </c>
      <c r="N9" s="41">
        <f>IF(I9&lt;&gt;"",IF(I9=0,0,(10*I9)/MAX(I$5:I$131)),"0")</f>
        <v>9.9</v>
      </c>
      <c r="O9" s="24">
        <f>IF(L9&lt;&gt;"",IF(K9=0,"0",50/(MAX(L$5:L$131)-SMALL(L$5:L$131,COUNTIF(L$5:L$131,"&lt;=0")+1))*(MAX(L$5:L$131)-L9)),"0")</f>
        <v>49.418604651162795</v>
      </c>
      <c r="P9" s="24">
        <f>M9+N9+O9</f>
        <v>99.318604651162786</v>
      </c>
      <c r="Q9" s="21"/>
      <c r="R9" s="24"/>
      <c r="S9" s="41"/>
      <c r="T9" s="41"/>
    </row>
    <row r="10" spans="1:20" ht="33.75" customHeight="1" x14ac:dyDescent="0.25">
      <c r="A10" s="158">
        <v>6</v>
      </c>
      <c r="B10" s="50" t="s">
        <v>259</v>
      </c>
      <c r="C10" s="45"/>
      <c r="D10" s="52" t="s">
        <v>251</v>
      </c>
      <c r="E10" s="85">
        <v>9</v>
      </c>
      <c r="F10" s="52" t="s">
        <v>254</v>
      </c>
      <c r="G10" s="85">
        <v>39</v>
      </c>
      <c r="H10" s="86"/>
      <c r="I10" s="27">
        <v>10</v>
      </c>
      <c r="J10" s="86"/>
      <c r="K10" s="85">
        <v>0.25</v>
      </c>
      <c r="L10" s="41">
        <f>IF(K10&lt;&gt;"",INT(K10)*60+(K10-INT(K10))*100,"")</f>
        <v>25</v>
      </c>
      <c r="M10" s="41">
        <f>IF(G10&lt;&gt;"",(40*G10)/MAX(G$5:G$131),"")</f>
        <v>39</v>
      </c>
      <c r="N10" s="41">
        <f>IF(I10&lt;&gt;"",IF(I10=0,0,(10*I10)/MAX(I$5:I$131)),"0")</f>
        <v>10</v>
      </c>
      <c r="O10" s="24">
        <f>IF(L10&lt;&gt;"",IF(K10=0,"0",50/(MAX(L$5:L$131)-SMALL(L$5:L$131,COUNTIF(L$5:L$131,"&lt;=0")+1))*(MAX(L$5:L$131)-L10)),"0")</f>
        <v>49.985819625638122</v>
      </c>
      <c r="P10" s="24">
        <f>M10+N10+O10</f>
        <v>98.985819625638129</v>
      </c>
      <c r="Q10" s="21"/>
      <c r="R10" s="24"/>
      <c r="S10" s="41"/>
      <c r="T10" s="41"/>
    </row>
    <row r="11" spans="1:20" ht="47.25" customHeight="1" x14ac:dyDescent="0.25">
      <c r="A11" s="1">
        <v>7</v>
      </c>
      <c r="B11" s="57" t="s">
        <v>808</v>
      </c>
      <c r="C11" s="45"/>
      <c r="D11" s="52" t="s">
        <v>806</v>
      </c>
      <c r="E11" s="85">
        <v>9</v>
      </c>
      <c r="F11" s="52" t="s">
        <v>807</v>
      </c>
      <c r="G11" s="85">
        <v>39</v>
      </c>
      <c r="H11" s="41"/>
      <c r="I11" s="41">
        <v>10</v>
      </c>
      <c r="J11" s="41"/>
      <c r="K11" s="85">
        <v>1.02</v>
      </c>
      <c r="L11" s="41">
        <f>IF(K11&lt;&gt;"",INT(K11)*60+(K11-INT(K11))*100,"")</f>
        <v>62</v>
      </c>
      <c r="M11" s="41">
        <f>IF(G11&lt;&gt;"",(40*G11)/MAX(G$5:G$131),"")</f>
        <v>39</v>
      </c>
      <c r="N11" s="41">
        <f>IF(I11&lt;&gt;"",IF(I11=0,0,(10*I11)/MAX(I$5:I$131)),"0")</f>
        <v>10</v>
      </c>
      <c r="O11" s="24">
        <f>IF(L11&lt;&gt;"",IF(K11=0,"0",50/(MAX(L$5:L$131)-SMALL(L$5:L$131,COUNTIF(L$5:L$131,"&lt;=0")+1))*(MAX(L$5:L$131)-L11)),"0")</f>
        <v>49.461145774248443</v>
      </c>
      <c r="P11" s="24">
        <f>M11+N11+O11</f>
        <v>98.46114577424845</v>
      </c>
      <c r="Q11" s="21"/>
      <c r="R11" s="24"/>
      <c r="S11" s="41"/>
      <c r="T11" s="41"/>
    </row>
    <row r="12" spans="1:20" ht="34.5" customHeight="1" x14ac:dyDescent="0.25">
      <c r="A12" s="1">
        <v>8</v>
      </c>
      <c r="B12" s="57" t="s">
        <v>1368</v>
      </c>
      <c r="C12" s="45"/>
      <c r="D12" s="52" t="s">
        <v>1321</v>
      </c>
      <c r="E12" s="85">
        <v>9</v>
      </c>
      <c r="F12" s="52" t="s">
        <v>1322</v>
      </c>
      <c r="G12" s="85">
        <v>38</v>
      </c>
      <c r="H12" s="41"/>
      <c r="I12" s="41">
        <v>10</v>
      </c>
      <c r="J12" s="41"/>
      <c r="K12" s="85">
        <v>0.59</v>
      </c>
      <c r="L12" s="41">
        <f>IF(K12&lt;&gt;"",INT(K12)*60+(K12-INT(K12))*100,"")</f>
        <v>59</v>
      </c>
      <c r="M12" s="41">
        <f>IF(G12&lt;&gt;"",(40*G12)/MAX(G$5:G$131),"")</f>
        <v>38</v>
      </c>
      <c r="N12" s="41">
        <f>IF(I12&lt;&gt;"",IF(I12=0,0,(10*I12)/MAX(I$5:I$131)),"0")</f>
        <v>10</v>
      </c>
      <c r="O12" s="24">
        <f>IF(L12&lt;&gt;"",IF(K12=0,"0",50/(MAX(L$5:L$131)-SMALL(L$5:L$131,COUNTIF(L$5:L$131,"&lt;=0")+1))*(MAX(L$5:L$131)-L12)),"0")</f>
        <v>49.503686897334092</v>
      </c>
      <c r="P12" s="24">
        <f>M12+N12+O12</f>
        <v>97.503686897334092</v>
      </c>
      <c r="Q12" s="21"/>
      <c r="R12" s="24"/>
      <c r="S12" s="41"/>
      <c r="T12" s="41"/>
    </row>
    <row r="13" spans="1:20" ht="31.5" x14ac:dyDescent="0.25">
      <c r="A13" s="1">
        <v>9</v>
      </c>
      <c r="B13" s="57" t="s">
        <v>1369</v>
      </c>
      <c r="C13" s="45"/>
      <c r="D13" s="52" t="s">
        <v>1321</v>
      </c>
      <c r="E13" s="85">
        <v>9</v>
      </c>
      <c r="F13" s="52" t="s">
        <v>1322</v>
      </c>
      <c r="G13" s="85">
        <v>38</v>
      </c>
      <c r="H13" s="41"/>
      <c r="I13" s="41">
        <v>10</v>
      </c>
      <c r="J13" s="41"/>
      <c r="K13" s="85">
        <v>1</v>
      </c>
      <c r="L13" s="41">
        <f>IF(K13&lt;&gt;"",INT(K13)*60+(K13-INT(K13))*100,"")</f>
        <v>60</v>
      </c>
      <c r="M13" s="41">
        <f>IF(G13&lt;&gt;"",(40*G13)/MAX(G$5:G$131),"")</f>
        <v>38</v>
      </c>
      <c r="N13" s="41">
        <f>IF(I13&lt;&gt;"",IF(I13=0,0,(10*I13)/MAX(I$5:I$131)),"0")</f>
        <v>10</v>
      </c>
      <c r="O13" s="24">
        <f>IF(L13&lt;&gt;"",IF(K13=0,"0",50/(MAX(L$5:L$131)-SMALL(L$5:L$131,COUNTIF(L$5:L$131,"&lt;=0")+1))*(MAX(L$5:L$131)-L13)),"0")</f>
        <v>49.489506522972206</v>
      </c>
      <c r="P13" s="24">
        <f>M13+N13+O13</f>
        <v>97.489506522972206</v>
      </c>
      <c r="Q13" s="21"/>
      <c r="R13" s="24"/>
      <c r="S13" s="41"/>
      <c r="T13" s="41"/>
    </row>
    <row r="14" spans="1:20" ht="31.5" x14ac:dyDescent="0.25">
      <c r="A14" s="38">
        <v>10</v>
      </c>
      <c r="B14" s="57" t="s">
        <v>811</v>
      </c>
      <c r="C14" s="45"/>
      <c r="D14" s="52" t="s">
        <v>806</v>
      </c>
      <c r="E14" s="85">
        <v>10</v>
      </c>
      <c r="F14" s="52" t="s">
        <v>807</v>
      </c>
      <c r="G14" s="85">
        <v>40</v>
      </c>
      <c r="H14" s="41"/>
      <c r="I14" s="41">
        <v>8</v>
      </c>
      <c r="J14" s="41"/>
      <c r="K14" s="85">
        <v>1.02</v>
      </c>
      <c r="L14" s="41">
        <f>IF(K14&lt;&gt;"",INT(K14)*60+(K14-INT(K14))*100,"")</f>
        <v>62</v>
      </c>
      <c r="M14" s="41">
        <f>IF(G14&lt;&gt;"",(40*G14)/MAX(G$5:G$131),"")</f>
        <v>40</v>
      </c>
      <c r="N14" s="41">
        <f>IF(I14&lt;&gt;"",IF(I14=0,0,(10*I14)/MAX(I$5:I$131)),"0")</f>
        <v>8</v>
      </c>
      <c r="O14" s="24">
        <f>IF(L14&lt;&gt;"",IF(K14=0,"0",50/(MAX(L$5:L$131)-SMALL(L$5:L$131,COUNTIF(L$5:L$131,"&lt;=0")+1))*(MAX(L$5:L$131)-L14)),"0")</f>
        <v>49.461145774248443</v>
      </c>
      <c r="P14" s="24">
        <f>M14+N14+O14</f>
        <v>97.46114577424845</v>
      </c>
      <c r="Q14" s="21"/>
      <c r="R14" s="24"/>
      <c r="S14" s="41"/>
      <c r="T14" s="41"/>
    </row>
    <row r="15" spans="1:20" ht="31.5" x14ac:dyDescent="0.25">
      <c r="A15" s="158">
        <v>11</v>
      </c>
      <c r="B15" s="52" t="s">
        <v>814</v>
      </c>
      <c r="C15" s="45"/>
      <c r="D15" s="52" t="s">
        <v>806</v>
      </c>
      <c r="E15" s="85">
        <v>11</v>
      </c>
      <c r="F15" s="52" t="s">
        <v>807</v>
      </c>
      <c r="G15" s="85">
        <v>39</v>
      </c>
      <c r="H15" s="41"/>
      <c r="I15" s="41">
        <v>9</v>
      </c>
      <c r="J15" s="41"/>
      <c r="K15" s="85">
        <v>1.02</v>
      </c>
      <c r="L15" s="41">
        <f>IF(K15&lt;&gt;"",INT(K15)*60+(K15-INT(K15))*100,"")</f>
        <v>62</v>
      </c>
      <c r="M15" s="41">
        <f>IF(G15&lt;&gt;"",(40*G15)/MAX(G$5:G$131),"")</f>
        <v>39</v>
      </c>
      <c r="N15" s="41">
        <f>IF(I15&lt;&gt;"",IF(I15=0,0,(10*I15)/MAX(I$5:I$131)),"0")</f>
        <v>9</v>
      </c>
      <c r="O15" s="24">
        <f>IF(L15&lt;&gt;"",IF(K15=0,"0",50/(MAX(L$5:L$131)-SMALL(L$5:L$131,COUNTIF(L$5:L$131,"&lt;=0")+1))*(MAX(L$5:L$131)-L15)),"0")</f>
        <v>49.461145774248443</v>
      </c>
      <c r="P15" s="24">
        <f>M15+N15+O15</f>
        <v>97.46114577424845</v>
      </c>
      <c r="Q15" s="17"/>
      <c r="R15" s="24"/>
      <c r="S15" s="41"/>
      <c r="T15" s="41"/>
    </row>
    <row r="16" spans="1:20" ht="31.5" x14ac:dyDescent="0.25">
      <c r="A16" s="158">
        <v>12</v>
      </c>
      <c r="B16" s="57" t="s">
        <v>543</v>
      </c>
      <c r="C16" s="127"/>
      <c r="D16" s="52" t="s">
        <v>473</v>
      </c>
      <c r="E16" s="85">
        <v>10</v>
      </c>
      <c r="F16" s="52" t="s">
        <v>479</v>
      </c>
      <c r="G16" s="85">
        <v>37.5</v>
      </c>
      <c r="H16" s="41"/>
      <c r="I16" s="41">
        <v>10</v>
      </c>
      <c r="J16" s="41"/>
      <c r="K16" s="41">
        <v>0.55000000000000004</v>
      </c>
      <c r="L16" s="41">
        <f>IF(K16&lt;&gt;"",INT(K16)*60+(K16-INT(K16))*100,"")</f>
        <v>55.000000000000007</v>
      </c>
      <c r="M16" s="41">
        <f>IF(G16&lt;&gt;"",(40*G16)/MAX(G$5:G$131),"")</f>
        <v>37.5</v>
      </c>
      <c r="N16" s="41">
        <f>IF(I16&lt;&gt;"",IF(I16=0,0,(10*I16)/MAX(I$5:I$131)),"0")</f>
        <v>10</v>
      </c>
      <c r="O16" s="24">
        <f>IF(L16&lt;&gt;"",IF(K16=0,"0",50/(MAX(L$5:L$131)-SMALL(L$5:L$131,COUNTIF(L$5:L$131,"&lt;=0")+1))*(MAX(L$5:L$131)-L16)),"0")</f>
        <v>49.560408394781625</v>
      </c>
      <c r="P16" s="24">
        <f>M16+N16+O16</f>
        <v>97.060408394781632</v>
      </c>
      <c r="Q16" s="17"/>
      <c r="R16" s="24"/>
      <c r="S16" s="41"/>
      <c r="T16" s="41"/>
    </row>
    <row r="17" spans="1:20" ht="31.5" x14ac:dyDescent="0.25">
      <c r="A17" s="1">
        <v>13</v>
      </c>
      <c r="B17" s="52" t="s">
        <v>1257</v>
      </c>
      <c r="C17" s="184"/>
      <c r="D17" s="52" t="s">
        <v>1217</v>
      </c>
      <c r="E17" s="81">
        <v>9</v>
      </c>
      <c r="F17" s="52" t="s">
        <v>1220</v>
      </c>
      <c r="G17" s="46">
        <v>38</v>
      </c>
      <c r="H17" s="41"/>
      <c r="I17" s="46">
        <v>9</v>
      </c>
      <c r="J17" s="41"/>
      <c r="K17" s="46">
        <v>1.24</v>
      </c>
      <c r="L17" s="41">
        <f>IF(K17&lt;&gt;"",INT(K17)*60+(K17-INT(K17))*100,"")</f>
        <v>84</v>
      </c>
      <c r="M17" s="41">
        <f>IF(G17&lt;&gt;"",(40*G17)/MAX(G$5:G$131),"")</f>
        <v>38</v>
      </c>
      <c r="N17" s="41">
        <f>IF(I17&lt;&gt;"",IF(I17=0,0,(10*I17)/MAX(I$5:I$131)),"0")</f>
        <v>9</v>
      </c>
      <c r="O17" s="24">
        <f>IF(L17&lt;&gt;"",IF(K17=0,"0",50/(MAX(L$5:L$131)-SMALL(L$5:L$131,COUNTIF(L$5:L$131,"&lt;=0")+1))*(MAX(L$5:L$131)-L17)),"0")</f>
        <v>49.149177538287013</v>
      </c>
      <c r="P17" s="24">
        <f>M17+N17+O17</f>
        <v>96.149177538287006</v>
      </c>
      <c r="Q17" s="17"/>
      <c r="R17" s="24"/>
      <c r="S17" s="41"/>
      <c r="T17" s="41"/>
    </row>
    <row r="18" spans="1:20" ht="31.5" x14ac:dyDescent="0.25">
      <c r="A18" s="158">
        <v>14</v>
      </c>
      <c r="B18" s="57" t="s">
        <v>544</v>
      </c>
      <c r="C18" s="127"/>
      <c r="D18" s="52" t="s">
        <v>473</v>
      </c>
      <c r="E18" s="85">
        <v>11</v>
      </c>
      <c r="F18" s="52" t="s">
        <v>479</v>
      </c>
      <c r="G18" s="85">
        <v>36</v>
      </c>
      <c r="H18" s="41"/>
      <c r="I18" s="41">
        <v>10</v>
      </c>
      <c r="J18" s="41"/>
      <c r="K18" s="41">
        <v>0.5</v>
      </c>
      <c r="L18" s="41">
        <f>IF(K18&lt;&gt;"",INT(K18)*60+(K18-INT(K18))*100,"")</f>
        <v>50</v>
      </c>
      <c r="M18" s="41">
        <f>IF(G18&lt;&gt;"",(40*G18)/MAX(G$5:G$131),"")</f>
        <v>36</v>
      </c>
      <c r="N18" s="41">
        <f>IF(I18&lt;&gt;"",IF(I18=0,0,(10*I18)/MAX(I$5:I$131)),"0")</f>
        <v>10</v>
      </c>
      <c r="O18" s="24">
        <f>IF(L18&lt;&gt;"",IF(K18=0,"0",50/(MAX(L$5:L$131)-SMALL(L$5:L$131,COUNTIF(L$5:L$131,"&lt;=0")+1))*(MAX(L$5:L$131)-L18)),"0")</f>
        <v>49.631310266591044</v>
      </c>
      <c r="P18" s="24">
        <f>M18+N18+O18</f>
        <v>95.631310266591044</v>
      </c>
      <c r="Q18" s="17"/>
      <c r="R18" s="24"/>
      <c r="S18" s="41"/>
      <c r="T18" s="41"/>
    </row>
    <row r="19" spans="1:20" ht="31.5" x14ac:dyDescent="0.25">
      <c r="A19" s="1">
        <v>15</v>
      </c>
      <c r="B19" s="57" t="s">
        <v>973</v>
      </c>
      <c r="C19" s="127"/>
      <c r="D19" s="52" t="s">
        <v>912</v>
      </c>
      <c r="E19" s="85">
        <v>11</v>
      </c>
      <c r="F19" s="52" t="s">
        <v>913</v>
      </c>
      <c r="G19" s="85">
        <v>35.5</v>
      </c>
      <c r="H19" s="41"/>
      <c r="I19" s="41">
        <v>10</v>
      </c>
      <c r="J19" s="41"/>
      <c r="K19" s="41">
        <v>0.24</v>
      </c>
      <c r="L19" s="41">
        <f>IF(K19&lt;&gt;"",INT(K19)*60+(K19-INT(K19))*100,"")</f>
        <v>24</v>
      </c>
      <c r="M19" s="41">
        <f>IF(G19&lt;&gt;"",(40*G19)/MAX(G$5:G$131),"")</f>
        <v>35.5</v>
      </c>
      <c r="N19" s="41">
        <f>IF(I19&lt;&gt;"",IF(I19=0,0,(10*I19)/MAX(I$5:I$131)),"0")</f>
        <v>10</v>
      </c>
      <c r="O19" s="24">
        <f>IF(L19&lt;&gt;"",IF(K19=0,"0",50/(MAX(L$5:L$131)-SMALL(L$5:L$131,COUNTIF(L$5:L$131,"&lt;=0")+1))*(MAX(L$5:L$131)-L19)),"0")</f>
        <v>50</v>
      </c>
      <c r="P19" s="24">
        <f>M19+N19+O19</f>
        <v>95.5</v>
      </c>
      <c r="Q19" s="17"/>
      <c r="R19" s="24"/>
      <c r="S19" s="41"/>
      <c r="T19" s="41"/>
    </row>
    <row r="20" spans="1:20" ht="31.5" x14ac:dyDescent="0.25">
      <c r="A20" s="1">
        <v>16</v>
      </c>
      <c r="B20" s="50" t="s">
        <v>885</v>
      </c>
      <c r="C20" s="45"/>
      <c r="D20" s="52" t="s">
        <v>861</v>
      </c>
      <c r="E20" s="85">
        <v>11</v>
      </c>
      <c r="F20" s="52" t="s">
        <v>874</v>
      </c>
      <c r="G20" s="85">
        <v>36</v>
      </c>
      <c r="H20" s="41"/>
      <c r="I20" s="41">
        <v>9.5</v>
      </c>
      <c r="J20" s="41"/>
      <c r="K20" s="85">
        <v>0.25</v>
      </c>
      <c r="L20" s="41">
        <f>IF(K20&lt;&gt;"",INT(K20)*60+(K20-INT(K20))*100,"")</f>
        <v>25</v>
      </c>
      <c r="M20" s="41">
        <f>IF(G20&lt;&gt;"",(40*G20)/MAX(G$5:G$131),"")</f>
        <v>36</v>
      </c>
      <c r="N20" s="41">
        <f>IF(I20&lt;&gt;"",IF(I20=0,0,(10*I20)/MAX(I$5:I$131)),"0")</f>
        <v>9.5</v>
      </c>
      <c r="O20" s="24">
        <f>IF(L20&lt;&gt;"",IF(K20=0,"0",50/(MAX(L$5:L$131)-SMALL(L$5:L$131,COUNTIF(L$5:L$131,"&lt;=0")+1))*(MAX(L$5:L$131)-L20)),"0")</f>
        <v>49.985819625638122</v>
      </c>
      <c r="P20" s="24">
        <f>M20+N20+O20</f>
        <v>95.485819625638129</v>
      </c>
      <c r="Q20" s="17"/>
      <c r="R20" s="24"/>
      <c r="S20" s="41"/>
      <c r="T20" s="41"/>
    </row>
    <row r="21" spans="1:20" ht="31.5" x14ac:dyDescent="0.25">
      <c r="A21" s="1">
        <v>17</v>
      </c>
      <c r="B21" s="57" t="s">
        <v>1259</v>
      </c>
      <c r="C21" s="71"/>
      <c r="D21" s="52" t="s">
        <v>1217</v>
      </c>
      <c r="E21" s="81">
        <v>11</v>
      </c>
      <c r="F21" s="52" t="s">
        <v>1218</v>
      </c>
      <c r="G21" s="46">
        <v>37</v>
      </c>
      <c r="H21" s="41"/>
      <c r="I21" s="46">
        <v>9</v>
      </c>
      <c r="J21" s="41"/>
      <c r="K21" s="46">
        <v>1.18</v>
      </c>
      <c r="L21" s="41">
        <f>IF(K21&lt;&gt;"",INT(K21)*60+(K21-INT(K21))*100,"")</f>
        <v>78</v>
      </c>
      <c r="M21" s="41">
        <f>IF(G21&lt;&gt;"",(40*G21)/MAX(G$5:G$131),"")</f>
        <v>37</v>
      </c>
      <c r="N21" s="41">
        <f>IF(I21&lt;&gt;"",IF(I21=0,0,(10*I21)/MAX(I$5:I$131)),"0")</f>
        <v>9</v>
      </c>
      <c r="O21" s="24">
        <f>IF(L21&lt;&gt;"",IF(K21=0,"0",50/(MAX(L$5:L$131)-SMALL(L$5:L$131,COUNTIF(L$5:L$131,"&lt;=0")+1))*(MAX(L$5:L$131)-L21)),"0")</f>
        <v>49.23425978445831</v>
      </c>
      <c r="P21" s="24">
        <f>M21+N21+O21</f>
        <v>95.234259784458317</v>
      </c>
      <c r="Q21" s="17"/>
      <c r="R21" s="24"/>
      <c r="S21" s="41"/>
      <c r="T21" s="41"/>
    </row>
    <row r="22" spans="1:20" ht="31.5" x14ac:dyDescent="0.25">
      <c r="A22" s="158">
        <v>18</v>
      </c>
      <c r="B22" s="57" t="s">
        <v>538</v>
      </c>
      <c r="C22" s="45"/>
      <c r="D22" s="52" t="s">
        <v>473</v>
      </c>
      <c r="E22" s="85">
        <v>9</v>
      </c>
      <c r="F22" s="52" t="s">
        <v>474</v>
      </c>
      <c r="G22" s="85">
        <v>35</v>
      </c>
      <c r="H22" s="41"/>
      <c r="I22" s="85">
        <v>9.9</v>
      </c>
      <c r="J22" s="41"/>
      <c r="K22" s="85">
        <v>0.51</v>
      </c>
      <c r="L22" s="41">
        <f>IF(K22&lt;&gt;"",INT(K22)*60+(K22-INT(K22))*100,"")</f>
        <v>51</v>
      </c>
      <c r="M22" s="41">
        <f>IF(G22&lt;&gt;"",(40*G22)/MAX(G$5:G$131),"")</f>
        <v>35</v>
      </c>
      <c r="N22" s="41">
        <f>IF(I22&lt;&gt;"",IF(I22=0,0,(10*I22)/MAX(I$5:I$131)),"0")</f>
        <v>9.9</v>
      </c>
      <c r="O22" s="24">
        <f>IF(L22&lt;&gt;"",IF(K22=0,"0",50/(MAX(L$5:L$131)-SMALL(L$5:L$131,COUNTIF(L$5:L$131,"&lt;=0")+1))*(MAX(L$5:L$131)-L22)),"0")</f>
        <v>49.617129892229158</v>
      </c>
      <c r="P22" s="24">
        <f>M22+N22+O22</f>
        <v>94.51712989222915</v>
      </c>
      <c r="Q22" s="17"/>
      <c r="R22" s="24"/>
      <c r="S22" s="41"/>
      <c r="T22" s="39"/>
    </row>
    <row r="23" spans="1:20" ht="47.25" x14ac:dyDescent="0.25">
      <c r="A23" s="158">
        <v>19</v>
      </c>
      <c r="B23" s="50" t="s">
        <v>328</v>
      </c>
      <c r="C23" s="130"/>
      <c r="D23" s="52" t="s">
        <v>308</v>
      </c>
      <c r="E23" s="170">
        <v>9</v>
      </c>
      <c r="F23" s="52" t="s">
        <v>327</v>
      </c>
      <c r="G23" s="41">
        <v>37</v>
      </c>
      <c r="H23" s="41"/>
      <c r="I23" s="41">
        <v>8</v>
      </c>
      <c r="J23" s="41"/>
      <c r="K23" s="41">
        <v>1.07</v>
      </c>
      <c r="L23" s="41">
        <f>IF(K23&lt;&gt;"",INT(K23)*60+(K23-INT(K23))*100,"")</f>
        <v>67</v>
      </c>
      <c r="M23" s="41">
        <f>IF(G23&lt;&gt;"",(40*G23)/MAX(G$5:G$131),"")</f>
        <v>37</v>
      </c>
      <c r="N23" s="41">
        <f>IF(I23&lt;&gt;"",IF(I23=0,0,(10*I23)/MAX(I$5:I$131)),"0")</f>
        <v>8</v>
      </c>
      <c r="O23" s="24">
        <f>IF(L23&lt;&gt;"",IF(K23=0,"0",50/(MAX(L$5:L$131)-SMALL(L$5:L$131,COUNTIF(L$5:L$131,"&lt;=0")+1))*(MAX(L$5:L$131)-L23)),"0")</f>
        <v>49.390243902439025</v>
      </c>
      <c r="P23" s="24">
        <f>M23+N23+O23</f>
        <v>94.390243902439025</v>
      </c>
      <c r="Q23" s="17"/>
      <c r="R23" s="24"/>
      <c r="S23" s="41"/>
      <c r="T23" s="39"/>
    </row>
    <row r="24" spans="1:20" ht="47.25" x14ac:dyDescent="0.25">
      <c r="A24" s="1">
        <v>20</v>
      </c>
      <c r="B24" s="91" t="s">
        <v>666</v>
      </c>
      <c r="C24" s="45"/>
      <c r="D24" s="52" t="s">
        <v>655</v>
      </c>
      <c r="E24" s="85">
        <v>10</v>
      </c>
      <c r="F24" s="52" t="s">
        <v>656</v>
      </c>
      <c r="G24" s="85">
        <v>34</v>
      </c>
      <c r="H24" s="41"/>
      <c r="I24" s="41">
        <v>10</v>
      </c>
      <c r="J24" s="41"/>
      <c r="K24" s="41">
        <v>0.55000000000000004</v>
      </c>
      <c r="L24" s="41">
        <f>IF(K24&lt;&gt;"",INT(K24)*60+(K24-INT(K24))*100,"")</f>
        <v>55.000000000000007</v>
      </c>
      <c r="M24" s="41">
        <f>IF(G24&lt;&gt;"",(40*G24)/MAX(G$5:G$131),"")</f>
        <v>34</v>
      </c>
      <c r="N24" s="41">
        <f>IF(I24&lt;&gt;"",IF(I24=0,0,(10*I24)/MAX(I$5:I$131)),"0")</f>
        <v>10</v>
      </c>
      <c r="O24" s="24">
        <f>IF(L24&lt;&gt;"",IF(K24=0,"0",50/(MAX(L$5:L$131)-SMALL(L$5:L$131,COUNTIF(L$5:L$131,"&lt;=0")+1))*(MAX(L$5:L$131)-L24)),"0")</f>
        <v>49.560408394781625</v>
      </c>
      <c r="P24" s="24">
        <f>M24+N24+O24</f>
        <v>93.560408394781632</v>
      </c>
      <c r="Q24" s="17"/>
      <c r="R24" s="24"/>
      <c r="S24" s="41"/>
      <c r="T24" s="39"/>
    </row>
    <row r="25" spans="1:20" ht="33" customHeight="1" x14ac:dyDescent="0.25">
      <c r="A25" s="1">
        <v>21</v>
      </c>
      <c r="B25" s="57" t="s">
        <v>665</v>
      </c>
      <c r="C25" s="45"/>
      <c r="D25" s="54" t="s">
        <v>655</v>
      </c>
      <c r="E25" s="85">
        <v>9</v>
      </c>
      <c r="F25" s="52" t="s">
        <v>656</v>
      </c>
      <c r="G25" s="85">
        <v>34</v>
      </c>
      <c r="H25" s="41"/>
      <c r="I25" s="41">
        <v>10</v>
      </c>
      <c r="J25" s="41"/>
      <c r="K25" s="41">
        <v>1.01</v>
      </c>
      <c r="L25" s="41">
        <f>IF(K25&lt;&gt;"",INT(K25)*60+(K25-INT(K25))*100,"")</f>
        <v>61</v>
      </c>
      <c r="M25" s="41">
        <f>IF(G25&lt;&gt;"",(40*G25)/MAX(G$5:G$131),"")</f>
        <v>34</v>
      </c>
      <c r="N25" s="41">
        <f>IF(I25&lt;&gt;"",IF(I25=0,0,(10*I25)/MAX(I$5:I$131)),"0")</f>
        <v>10</v>
      </c>
      <c r="O25" s="24">
        <f>IF(L25&lt;&gt;"",IF(K25=0,"0",50/(MAX(L$5:L$131)-SMALL(L$5:L$131,COUNTIF(L$5:L$131,"&lt;=0")+1))*(MAX(L$5:L$131)-L25)),"0")</f>
        <v>49.475326148610328</v>
      </c>
      <c r="P25" s="24">
        <f>M25+N25+O25</f>
        <v>93.475326148610321</v>
      </c>
      <c r="Q25" s="17"/>
      <c r="R25" s="24"/>
      <c r="S25" s="41"/>
      <c r="T25" s="39"/>
    </row>
    <row r="26" spans="1:20" ht="31.5" x14ac:dyDescent="0.25">
      <c r="A26" s="1">
        <v>22</v>
      </c>
      <c r="B26" s="57" t="s">
        <v>805</v>
      </c>
      <c r="C26" s="45"/>
      <c r="D26" s="52" t="s">
        <v>806</v>
      </c>
      <c r="E26" s="85">
        <v>9</v>
      </c>
      <c r="F26" s="52" t="s">
        <v>807</v>
      </c>
      <c r="G26" s="85">
        <v>36</v>
      </c>
      <c r="H26" s="41"/>
      <c r="I26" s="41">
        <v>8</v>
      </c>
      <c r="J26" s="41"/>
      <c r="K26" s="85">
        <v>1.01</v>
      </c>
      <c r="L26" s="41">
        <f>IF(K26&lt;&gt;"",INT(K26)*60+(K26-INT(K26))*100,"")</f>
        <v>61</v>
      </c>
      <c r="M26" s="41">
        <f>IF(G26&lt;&gt;"",(40*G26)/MAX(G$5:G$131),"")</f>
        <v>36</v>
      </c>
      <c r="N26" s="41">
        <f>IF(I26&lt;&gt;"",IF(I26=0,0,(10*I26)/MAX(I$5:I$131)),"0")</f>
        <v>8</v>
      </c>
      <c r="O26" s="24">
        <f>IF(L26&lt;&gt;"",IF(K26=0,"0",50/(MAX(L$5:L$131)-SMALL(L$5:L$131,COUNTIF(L$5:L$131,"&lt;=0")+1))*(MAX(L$5:L$131)-L26)),"0")</f>
        <v>49.475326148610328</v>
      </c>
      <c r="P26" s="24">
        <f>M26+N26+O26</f>
        <v>93.475326148610321</v>
      </c>
      <c r="Q26" s="17"/>
      <c r="R26" s="24"/>
      <c r="S26" s="41"/>
      <c r="T26" s="39"/>
    </row>
    <row r="27" spans="1:20" ht="31.5" x14ac:dyDescent="0.25">
      <c r="A27" s="158">
        <v>23</v>
      </c>
      <c r="B27" s="52" t="s">
        <v>540</v>
      </c>
      <c r="C27" s="45"/>
      <c r="D27" s="52" t="s">
        <v>473</v>
      </c>
      <c r="E27" s="85">
        <v>9</v>
      </c>
      <c r="F27" s="52" t="s">
        <v>474</v>
      </c>
      <c r="G27" s="85">
        <v>34</v>
      </c>
      <c r="H27" s="41"/>
      <c r="I27" s="85">
        <v>9.8000000000000007</v>
      </c>
      <c r="J27" s="41"/>
      <c r="K27" s="85">
        <v>0.49</v>
      </c>
      <c r="L27" s="41">
        <f>IF(K27&lt;&gt;"",INT(K27)*60+(K27-INT(K27))*100,"")</f>
        <v>49</v>
      </c>
      <c r="M27" s="41">
        <f>IF(G27&lt;&gt;"",(40*G27)/MAX(G$5:G$131),"")</f>
        <v>34</v>
      </c>
      <c r="N27" s="41">
        <f>IF(I27&lt;&gt;"",IF(I27=0,0,(10*I27)/MAX(I$5:I$131)),"0")</f>
        <v>9.8000000000000007</v>
      </c>
      <c r="O27" s="24">
        <f>IF(L27&lt;&gt;"",IF(K27=0,"0",50/(MAX(L$5:L$131)-SMALL(L$5:L$131,COUNTIF(L$5:L$131,"&lt;=0")+1))*(MAX(L$5:L$131)-L27)),"0")</f>
        <v>49.645490640952922</v>
      </c>
      <c r="P27" s="24">
        <f>M27+N27+O27</f>
        <v>93.445490640952926</v>
      </c>
      <c r="Q27" s="17"/>
      <c r="R27" s="24"/>
      <c r="S27" s="41"/>
      <c r="T27" s="39"/>
    </row>
    <row r="28" spans="1:20" ht="31.5" x14ac:dyDescent="0.25">
      <c r="A28" s="158">
        <v>24</v>
      </c>
      <c r="B28" s="57" t="s">
        <v>812</v>
      </c>
      <c r="C28" s="45"/>
      <c r="D28" s="52" t="s">
        <v>806</v>
      </c>
      <c r="E28" s="85">
        <v>11</v>
      </c>
      <c r="F28" s="52" t="s">
        <v>807</v>
      </c>
      <c r="G28" s="85">
        <v>36</v>
      </c>
      <c r="H28" s="41"/>
      <c r="I28" s="41">
        <v>8</v>
      </c>
      <c r="J28" s="41"/>
      <c r="K28" s="85">
        <v>1.04</v>
      </c>
      <c r="L28" s="41">
        <f>IF(K28&lt;&gt;"",INT(K28)*60+(K28-INT(K28))*100,"")</f>
        <v>64</v>
      </c>
      <c r="M28" s="41">
        <f>IF(G28&lt;&gt;"",(40*G28)/MAX(G$5:G$131),"")</f>
        <v>36</v>
      </c>
      <c r="N28" s="41">
        <f>IF(I28&lt;&gt;"",IF(I28=0,0,(10*I28)/MAX(I$5:I$131)),"0")</f>
        <v>8</v>
      </c>
      <c r="O28" s="24">
        <f>IF(L28&lt;&gt;"",IF(K28=0,"0",50/(MAX(L$5:L$131)-SMALL(L$5:L$131,COUNTIF(L$5:L$131,"&lt;=0")+1))*(MAX(L$5:L$131)-L28)),"0")</f>
        <v>49.43278502552468</v>
      </c>
      <c r="P28" s="24">
        <f>M28+N28+O28</f>
        <v>93.43278502552468</v>
      </c>
      <c r="Q28" s="17"/>
      <c r="R28" s="24"/>
      <c r="S28" s="41"/>
      <c r="T28" s="39"/>
    </row>
    <row r="29" spans="1:20" ht="31.5" x14ac:dyDescent="0.25">
      <c r="A29" s="1">
        <v>25</v>
      </c>
      <c r="B29" s="57" t="s">
        <v>1258</v>
      </c>
      <c r="C29" s="71"/>
      <c r="D29" s="52" t="s">
        <v>1217</v>
      </c>
      <c r="E29" s="81">
        <v>11</v>
      </c>
      <c r="F29" s="52" t="s">
        <v>1218</v>
      </c>
      <c r="G29" s="46">
        <v>35</v>
      </c>
      <c r="H29" s="41"/>
      <c r="I29" s="46">
        <v>9</v>
      </c>
      <c r="J29" s="41"/>
      <c r="K29" s="46">
        <v>1.21</v>
      </c>
      <c r="L29" s="41">
        <f>IF(K29&lt;&gt;"",INT(K29)*60+(K29-INT(K29))*100,"")</f>
        <v>81</v>
      </c>
      <c r="M29" s="41">
        <f>IF(G29&lt;&gt;"",(40*G29)/MAX(G$5:G$131),"")</f>
        <v>35</v>
      </c>
      <c r="N29" s="41">
        <f>IF(I29&lt;&gt;"",IF(I29=0,0,(10*I29)/MAX(I$5:I$131)),"0")</f>
        <v>9</v>
      </c>
      <c r="O29" s="24">
        <f>IF(L29&lt;&gt;"",IF(K29=0,"0",50/(MAX(L$5:L$131)-SMALL(L$5:L$131,COUNTIF(L$5:L$131,"&lt;=0")+1))*(MAX(L$5:L$131)-L29)),"0")</f>
        <v>49.191718661372661</v>
      </c>
      <c r="P29" s="24">
        <f>M29+N29+O29</f>
        <v>93.191718661372661</v>
      </c>
      <c r="Q29" s="17"/>
      <c r="R29" s="24"/>
      <c r="S29" s="41"/>
      <c r="T29" s="39"/>
    </row>
    <row r="30" spans="1:20" ht="31.5" x14ac:dyDescent="0.25">
      <c r="A30" s="1">
        <v>26</v>
      </c>
      <c r="B30" s="57" t="s">
        <v>1193</v>
      </c>
      <c r="C30" s="56"/>
      <c r="D30" s="52" t="s">
        <v>1171</v>
      </c>
      <c r="E30" s="85">
        <v>10</v>
      </c>
      <c r="F30" s="52" t="s">
        <v>1187</v>
      </c>
      <c r="G30" s="85">
        <v>34</v>
      </c>
      <c r="H30" s="41"/>
      <c r="I30" s="85">
        <v>9.8000000000000007</v>
      </c>
      <c r="J30" s="41"/>
      <c r="K30" s="85">
        <v>1.1200000000000001</v>
      </c>
      <c r="L30" s="41">
        <f>IF(K30&lt;&gt;"",INT(K30)*60+(K30-INT(K30))*100,"")</f>
        <v>72.000000000000014</v>
      </c>
      <c r="M30" s="41">
        <f>IF(G30&lt;&gt;"",(40*G30)/MAX(G$5:G$131),"")</f>
        <v>34</v>
      </c>
      <c r="N30" s="41">
        <f>IF(I30&lt;&gt;"",IF(I30=0,0,(10*I30)/MAX(I$5:I$131)),"0")</f>
        <v>9.8000000000000007</v>
      </c>
      <c r="O30" s="24">
        <f>IF(L30&lt;&gt;"",IF(K30=0,"0",50/(MAX(L$5:L$131)-SMALL(L$5:L$131,COUNTIF(L$5:L$131,"&lt;=0")+1))*(MAX(L$5:L$131)-L30)),"0")</f>
        <v>49.319342030629613</v>
      </c>
      <c r="P30" s="24">
        <f>M30+N30+O30</f>
        <v>93.11934203062961</v>
      </c>
      <c r="Q30" s="17"/>
      <c r="R30" s="24"/>
      <c r="S30" s="41"/>
      <c r="T30" s="39"/>
    </row>
    <row r="31" spans="1:20" ht="31.5" x14ac:dyDescent="0.25">
      <c r="A31" s="1">
        <v>27</v>
      </c>
      <c r="B31" s="50" t="s">
        <v>882</v>
      </c>
      <c r="C31" s="45"/>
      <c r="D31" s="52" t="s">
        <v>861</v>
      </c>
      <c r="E31" s="85">
        <v>9</v>
      </c>
      <c r="F31" s="52" t="s">
        <v>874</v>
      </c>
      <c r="G31" s="85">
        <v>34</v>
      </c>
      <c r="H31" s="41"/>
      <c r="I31" s="41">
        <v>9</v>
      </c>
      <c r="J31" s="41"/>
      <c r="K31" s="85">
        <v>0.3</v>
      </c>
      <c r="L31" s="41">
        <f>IF(K31&lt;&gt;"",INT(K31)*60+(K31-INT(K31))*100,"")</f>
        <v>30</v>
      </c>
      <c r="M31" s="41">
        <f>IF(G31&lt;&gt;"",(40*G31)/MAX(G$5:G$131),"")</f>
        <v>34</v>
      </c>
      <c r="N31" s="41">
        <f>IF(I31&lt;&gt;"",IF(I31=0,0,(10*I31)/MAX(I$5:I$131)),"0")</f>
        <v>9</v>
      </c>
      <c r="O31" s="24">
        <f>IF(L31&lt;&gt;"",IF(K31=0,"0",50/(MAX(L$5:L$131)-SMALL(L$5:L$131,COUNTIF(L$5:L$131,"&lt;=0")+1))*(MAX(L$5:L$131)-L31)),"0")</f>
        <v>49.914917753828703</v>
      </c>
      <c r="P31" s="24">
        <f>M31+N31+O31</f>
        <v>92.914917753828703</v>
      </c>
      <c r="Q31" s="17"/>
      <c r="R31" s="24"/>
      <c r="S31" s="41"/>
      <c r="T31" s="39"/>
    </row>
    <row r="32" spans="1:20" ht="31.5" x14ac:dyDescent="0.25">
      <c r="A32" s="1">
        <v>28</v>
      </c>
      <c r="B32" s="57" t="s">
        <v>846</v>
      </c>
      <c r="C32" s="99"/>
      <c r="D32" s="52" t="s">
        <v>826</v>
      </c>
      <c r="E32" s="85">
        <v>11</v>
      </c>
      <c r="F32" s="52" t="s">
        <v>833</v>
      </c>
      <c r="G32" s="85">
        <v>34</v>
      </c>
      <c r="H32" s="41"/>
      <c r="I32" s="41">
        <v>9.5</v>
      </c>
      <c r="J32" s="41"/>
      <c r="K32" s="41">
        <v>1.2</v>
      </c>
      <c r="L32" s="41">
        <f>IF(K32&lt;&gt;"",INT(K32)*60+(K32-INT(K32))*100,"")</f>
        <v>80</v>
      </c>
      <c r="M32" s="41">
        <f>IF(G32&lt;&gt;"",(40*G32)/MAX(G$5:G$131),"")</f>
        <v>34</v>
      </c>
      <c r="N32" s="41">
        <f>IF(I32&lt;&gt;"",IF(I32=0,0,(10*I32)/MAX(I$5:I$131)),"0")</f>
        <v>9.5</v>
      </c>
      <c r="O32" s="24">
        <f>IF(L32&lt;&gt;"",IF(K32=0,"0",50/(MAX(L$5:L$131)-SMALL(L$5:L$131,COUNTIF(L$5:L$131,"&lt;=0")+1))*(MAX(L$5:L$131)-L32)),"0")</f>
        <v>49.205899035734546</v>
      </c>
      <c r="P32" s="24">
        <f>M32+N32+O32</f>
        <v>92.705899035734546</v>
      </c>
      <c r="Q32" s="17"/>
      <c r="R32" s="24"/>
      <c r="S32" s="41"/>
      <c r="T32" s="39"/>
    </row>
    <row r="33" spans="1:20" ht="31.5" x14ac:dyDescent="0.25">
      <c r="A33" s="1">
        <v>29</v>
      </c>
      <c r="B33" s="57" t="s">
        <v>1255</v>
      </c>
      <c r="C33" s="71"/>
      <c r="D33" s="52" t="s">
        <v>1217</v>
      </c>
      <c r="E33" s="81">
        <v>9</v>
      </c>
      <c r="F33" s="52" t="s">
        <v>1220</v>
      </c>
      <c r="G33" s="46">
        <v>35.5</v>
      </c>
      <c r="H33" s="41"/>
      <c r="I33" s="46">
        <v>8</v>
      </c>
      <c r="J33" s="41"/>
      <c r="K33" s="46">
        <v>1.26</v>
      </c>
      <c r="L33" s="41">
        <f>IF(K33&lt;&gt;"",INT(K33)*60+(K33-INT(K33))*100,"")</f>
        <v>86</v>
      </c>
      <c r="M33" s="41">
        <f>IF(G33&lt;&gt;"",(40*G33)/MAX(G$5:G$131),"")</f>
        <v>35.5</v>
      </c>
      <c r="N33" s="41">
        <f>IF(I33&lt;&gt;"",IF(I33=0,0,(10*I33)/MAX(I$5:I$131)),"0")</f>
        <v>8</v>
      </c>
      <c r="O33" s="24">
        <f>IF(L33&lt;&gt;"",IF(K33=0,"0",50/(MAX(L$5:L$131)-SMALL(L$5:L$131,COUNTIF(L$5:L$131,"&lt;=0")+1))*(MAX(L$5:L$131)-L33)),"0")</f>
        <v>49.12081678956325</v>
      </c>
      <c r="P33" s="24">
        <f>M33+N33+O33</f>
        <v>92.62081678956325</v>
      </c>
      <c r="Q33" s="17"/>
      <c r="R33" s="24"/>
      <c r="S33" s="41"/>
      <c r="T33" s="39"/>
    </row>
    <row r="34" spans="1:20" ht="31.5" x14ac:dyDescent="0.25">
      <c r="A34" s="1">
        <v>30</v>
      </c>
      <c r="B34" s="57" t="s">
        <v>810</v>
      </c>
      <c r="C34" s="45"/>
      <c r="D34" s="52" t="s">
        <v>806</v>
      </c>
      <c r="E34" s="85">
        <v>10</v>
      </c>
      <c r="F34" s="52" t="s">
        <v>807</v>
      </c>
      <c r="G34" s="85">
        <v>35</v>
      </c>
      <c r="H34" s="41"/>
      <c r="I34" s="41">
        <v>8</v>
      </c>
      <c r="J34" s="41"/>
      <c r="K34" s="85">
        <v>1.05</v>
      </c>
      <c r="L34" s="41">
        <f>IF(K34&lt;&gt;"",INT(K34)*60+(K34-INT(K34))*100,"")</f>
        <v>65</v>
      </c>
      <c r="M34" s="41">
        <f>IF(G34&lt;&gt;"",(40*G34)/MAX(G$5:G$131),"")</f>
        <v>35</v>
      </c>
      <c r="N34" s="41">
        <f>IF(I34&lt;&gt;"",IF(I34=0,0,(10*I34)/MAX(I$5:I$131)),"0")</f>
        <v>8</v>
      </c>
      <c r="O34" s="24">
        <f>IF(L34&lt;&gt;"",IF(K34=0,"0",50/(MAX(L$5:L$131)-SMALL(L$5:L$131,COUNTIF(L$5:L$131,"&lt;=0")+1))*(MAX(L$5:L$131)-L34)),"0")</f>
        <v>49.418604651162795</v>
      </c>
      <c r="P34" s="24">
        <f>M34+N34+O34</f>
        <v>92.418604651162795</v>
      </c>
      <c r="Q34" s="17"/>
      <c r="R34" s="24"/>
      <c r="S34" s="41"/>
      <c r="T34" s="39"/>
    </row>
    <row r="35" spans="1:20" ht="47.25" x14ac:dyDescent="0.25">
      <c r="A35" s="158">
        <v>31</v>
      </c>
      <c r="B35" s="50" t="s">
        <v>133</v>
      </c>
      <c r="C35" s="45"/>
      <c r="D35" s="52" t="s">
        <v>1491</v>
      </c>
      <c r="E35" s="85">
        <v>11</v>
      </c>
      <c r="F35" s="52" t="s">
        <v>127</v>
      </c>
      <c r="G35" s="41">
        <v>33</v>
      </c>
      <c r="H35" s="41"/>
      <c r="I35" s="41">
        <v>10</v>
      </c>
      <c r="J35" s="41"/>
      <c r="K35" s="41">
        <v>1.25</v>
      </c>
      <c r="L35" s="41">
        <f>IF(K35&lt;&gt;"",INT(K35)*60+(K35-INT(K35))*100,"")</f>
        <v>85</v>
      </c>
      <c r="M35" s="41">
        <f>IF(G35&lt;&gt;"",(40*G35)/MAX(G$5:G$131),"")</f>
        <v>33</v>
      </c>
      <c r="N35" s="41">
        <f>IF(I35&lt;&gt;"",IF(I35=0,0,(10*I35)/MAX(I$5:I$131)),"0")</f>
        <v>10</v>
      </c>
      <c r="O35" s="24">
        <f>IF(L35&lt;&gt;"",IF(K35=0,"0",50/(MAX(L$5:L$131)-SMALL(L$5:L$131,COUNTIF(L$5:L$131,"&lt;=0")+1))*(MAX(L$5:L$131)-L35)),"0")</f>
        <v>49.134997163925128</v>
      </c>
      <c r="P35" s="24">
        <f>M35+N35+O35</f>
        <v>92.134997163925135</v>
      </c>
      <c r="Q35" s="17"/>
      <c r="R35" s="24"/>
      <c r="S35" s="41"/>
      <c r="T35" s="39"/>
    </row>
    <row r="36" spans="1:20" ht="31.5" x14ac:dyDescent="0.25">
      <c r="A36" s="1">
        <v>32</v>
      </c>
      <c r="B36" s="57" t="s">
        <v>847</v>
      </c>
      <c r="C36" s="99"/>
      <c r="D36" s="52" t="s">
        <v>826</v>
      </c>
      <c r="E36" s="85">
        <v>11</v>
      </c>
      <c r="F36" s="52" t="s">
        <v>833</v>
      </c>
      <c r="G36" s="85">
        <v>33</v>
      </c>
      <c r="H36" s="41"/>
      <c r="I36" s="41">
        <v>9.5</v>
      </c>
      <c r="J36" s="41"/>
      <c r="K36" s="41">
        <v>1.17</v>
      </c>
      <c r="L36" s="41">
        <f>IF(K36&lt;&gt;"",INT(K36)*60+(K36-INT(K36))*100,"")</f>
        <v>77</v>
      </c>
      <c r="M36" s="41">
        <f>IF(G36&lt;&gt;"",(40*G36)/MAX(G$5:G$131),"")</f>
        <v>33</v>
      </c>
      <c r="N36" s="41">
        <f>IF(I36&lt;&gt;"",IF(I36=0,0,(10*I36)/MAX(I$5:I$131)),"0")</f>
        <v>9.5</v>
      </c>
      <c r="O36" s="24">
        <f>IF(L36&lt;&gt;"",IF(K36=0,"0",50/(MAX(L$5:L$131)-SMALL(L$5:L$131,COUNTIF(L$5:L$131,"&lt;=0")+1))*(MAX(L$5:L$131)-L36)),"0")</f>
        <v>49.248440158820195</v>
      </c>
      <c r="P36" s="24">
        <f>M36+N36+O36</f>
        <v>91.748440158820188</v>
      </c>
      <c r="Q36" s="17"/>
      <c r="R36" s="24"/>
      <c r="S36" s="41"/>
      <c r="T36" s="39"/>
    </row>
    <row r="37" spans="1:20" ht="31.5" x14ac:dyDescent="0.25">
      <c r="A37" s="1">
        <v>33</v>
      </c>
      <c r="B37" s="52" t="s">
        <v>809</v>
      </c>
      <c r="C37" s="45"/>
      <c r="D37" s="52" t="s">
        <v>806</v>
      </c>
      <c r="E37" s="85">
        <v>9</v>
      </c>
      <c r="F37" s="52" t="s">
        <v>807</v>
      </c>
      <c r="G37" s="85">
        <v>34</v>
      </c>
      <c r="H37" s="41"/>
      <c r="I37" s="41">
        <v>8</v>
      </c>
      <c r="J37" s="41"/>
      <c r="K37" s="85">
        <v>1.04</v>
      </c>
      <c r="L37" s="41">
        <f>IF(K37&lt;&gt;"",INT(K37)*60+(K37-INT(K37))*100,"")</f>
        <v>64</v>
      </c>
      <c r="M37" s="41">
        <f>IF(G37&lt;&gt;"",(40*G37)/MAX(G$5:G$131),"")</f>
        <v>34</v>
      </c>
      <c r="N37" s="41">
        <f>IF(I37&lt;&gt;"",IF(I37=0,0,(10*I37)/MAX(I$5:I$131)),"0")</f>
        <v>8</v>
      </c>
      <c r="O37" s="24">
        <f>IF(L37&lt;&gt;"",IF(K37=0,"0",50/(MAX(L$5:L$131)-SMALL(L$5:L$131,COUNTIF(L$5:L$131,"&lt;=0")+1))*(MAX(L$5:L$131)-L37)),"0")</f>
        <v>49.43278502552468</v>
      </c>
      <c r="P37" s="24">
        <f>M37+N37+O37</f>
        <v>91.43278502552468</v>
      </c>
      <c r="Q37" s="17"/>
      <c r="R37" s="24"/>
      <c r="S37" s="41"/>
      <c r="T37" s="39"/>
    </row>
    <row r="38" spans="1:20" ht="31.5" x14ac:dyDescent="0.25">
      <c r="A38" s="158">
        <v>34</v>
      </c>
      <c r="B38" s="57" t="s">
        <v>115</v>
      </c>
      <c r="C38" s="45"/>
      <c r="D38" s="52" t="s">
        <v>104</v>
      </c>
      <c r="E38" s="85">
        <v>9</v>
      </c>
      <c r="F38" s="52" t="s">
        <v>115</v>
      </c>
      <c r="G38" s="85">
        <v>32</v>
      </c>
      <c r="H38" s="41"/>
      <c r="I38" s="85">
        <v>10</v>
      </c>
      <c r="J38" s="41"/>
      <c r="K38" s="85">
        <v>1.1000000000000001</v>
      </c>
      <c r="L38" s="41">
        <f>IF(K38&lt;&gt;"",INT(K38)*60+(K38-INT(K38))*100,"")</f>
        <v>70.000000000000014</v>
      </c>
      <c r="M38" s="41">
        <f>IF(G38&lt;&gt;"",(40*G38)/MAX(G$5:G$131),"")</f>
        <v>32</v>
      </c>
      <c r="N38" s="41">
        <f>IF(I38&lt;&gt;"",IF(I38=0,0,(10*I38)/MAX(I$5:I$131)),"0")</f>
        <v>10</v>
      </c>
      <c r="O38" s="24">
        <f>IF(L38&lt;&gt;"",IF(K38=0,"0",50/(MAX(L$5:L$131)-SMALL(L$5:L$131,COUNTIF(L$5:L$131,"&lt;=0")+1))*(MAX(L$5:L$131)-L38)),"0")</f>
        <v>49.347702779353376</v>
      </c>
      <c r="P38" s="24">
        <f>M38+N38+O38</f>
        <v>91.347702779353369</v>
      </c>
      <c r="Q38" s="17"/>
      <c r="R38" s="24"/>
      <c r="S38" s="41"/>
      <c r="T38" s="39"/>
    </row>
    <row r="39" spans="1:20" ht="31.5" x14ac:dyDescent="0.25">
      <c r="A39" s="1">
        <v>35</v>
      </c>
      <c r="B39" s="52" t="s">
        <v>1260</v>
      </c>
      <c r="C39" s="71"/>
      <c r="D39" s="52" t="s">
        <v>1217</v>
      </c>
      <c r="E39" s="81">
        <v>11</v>
      </c>
      <c r="F39" s="52" t="s">
        <v>1218</v>
      </c>
      <c r="G39" s="46">
        <v>33.5</v>
      </c>
      <c r="H39" s="41"/>
      <c r="I39" s="46">
        <v>8.5</v>
      </c>
      <c r="J39" s="41"/>
      <c r="K39" s="46">
        <v>1.25</v>
      </c>
      <c r="L39" s="41">
        <f>IF(K39&lt;&gt;"",INT(K39)*60+(K39-INT(K39))*100,"")</f>
        <v>85</v>
      </c>
      <c r="M39" s="41">
        <f>IF(G39&lt;&gt;"",(40*G39)/MAX(G$5:G$131),"")</f>
        <v>33.5</v>
      </c>
      <c r="N39" s="41">
        <f>IF(I39&lt;&gt;"",IF(I39=0,0,(10*I39)/MAX(I$5:I$131)),"0")</f>
        <v>8.5</v>
      </c>
      <c r="O39" s="24">
        <f>IF(L39&lt;&gt;"",IF(K39=0,"0",50/(MAX(L$5:L$131)-SMALL(L$5:L$131,COUNTIF(L$5:L$131,"&lt;=0")+1))*(MAX(L$5:L$131)-L39)),"0")</f>
        <v>49.134997163925128</v>
      </c>
      <c r="P39" s="24">
        <f>M39+N39+O39</f>
        <v>91.134997163925135</v>
      </c>
      <c r="Q39" s="17"/>
      <c r="R39" s="24"/>
      <c r="S39" s="41"/>
      <c r="T39" s="39"/>
    </row>
    <row r="40" spans="1:20" s="18" customFormat="1" ht="31.5" x14ac:dyDescent="0.25">
      <c r="A40" s="1">
        <v>36</v>
      </c>
      <c r="B40" s="50" t="s">
        <v>884</v>
      </c>
      <c r="C40" s="45"/>
      <c r="D40" s="54" t="s">
        <v>861</v>
      </c>
      <c r="E40" s="85">
        <v>10</v>
      </c>
      <c r="F40" s="52" t="s">
        <v>874</v>
      </c>
      <c r="G40" s="85">
        <v>32</v>
      </c>
      <c r="H40" s="41"/>
      <c r="I40" s="41">
        <v>9</v>
      </c>
      <c r="J40" s="41"/>
      <c r="K40" s="41">
        <v>0.37</v>
      </c>
      <c r="L40" s="41">
        <f>IF(K40&lt;&gt;"",INT(K40)*60+(K40-INT(K40))*100,"")</f>
        <v>37</v>
      </c>
      <c r="M40" s="41">
        <f>IF(G40&lt;&gt;"",(40*G40)/MAX(G$5:G$131),"")</f>
        <v>32</v>
      </c>
      <c r="N40" s="41">
        <f>IF(I40&lt;&gt;"",IF(I40=0,0,(10*I40)/MAX(I$5:I$131)),"0")</f>
        <v>9</v>
      </c>
      <c r="O40" s="24">
        <f>IF(L40&lt;&gt;"",IF(K40=0,"0",50/(MAX(L$5:L$131)-SMALL(L$5:L$131,COUNTIF(L$5:L$131,"&lt;=0")+1))*(MAX(L$5:L$131)-L40)),"0")</f>
        <v>49.815655133295522</v>
      </c>
      <c r="P40" s="24">
        <f>M40+N40+O40</f>
        <v>90.815655133295522</v>
      </c>
      <c r="Q40" s="17"/>
      <c r="R40" s="24"/>
      <c r="S40" s="41"/>
      <c r="T40" s="39"/>
    </row>
    <row r="41" spans="1:20" ht="47.25" x14ac:dyDescent="0.25">
      <c r="A41" s="158">
        <v>37</v>
      </c>
      <c r="B41" s="57" t="s">
        <v>116</v>
      </c>
      <c r="C41" s="45"/>
      <c r="D41" s="54" t="s">
        <v>104</v>
      </c>
      <c r="E41" s="85">
        <v>9</v>
      </c>
      <c r="F41" s="52" t="s">
        <v>116</v>
      </c>
      <c r="G41" s="85">
        <v>34</v>
      </c>
      <c r="H41" s="41"/>
      <c r="I41" s="85">
        <v>7.2</v>
      </c>
      <c r="J41" s="41"/>
      <c r="K41" s="85">
        <v>1.1200000000000001</v>
      </c>
      <c r="L41" s="41">
        <f>IF(K41&lt;&gt;"",INT(K41)*60+(K41-INT(K41))*100,"")</f>
        <v>72.000000000000014</v>
      </c>
      <c r="M41" s="41">
        <f>IF(G41&lt;&gt;"",(40*G41)/MAX(G$5:G$131),"")</f>
        <v>34</v>
      </c>
      <c r="N41" s="41">
        <f>IF(I41&lt;&gt;"",IF(I41=0,0,(10*I41)/MAX(I$5:I$131)),"0")</f>
        <v>7.2</v>
      </c>
      <c r="O41" s="24">
        <f>IF(L41&lt;&gt;"",IF(K41=0,"0",50/(MAX(L$5:L$131)-SMALL(L$5:L$131,COUNTIF(L$5:L$131,"&lt;=0")+1))*(MAX(L$5:L$131)-L41)),"0")</f>
        <v>49.319342030629613</v>
      </c>
      <c r="P41" s="24">
        <f>M41+N41+O41</f>
        <v>90.519342030629616</v>
      </c>
      <c r="Q41" s="17"/>
      <c r="R41" s="24"/>
      <c r="S41" s="41"/>
      <c r="T41" s="39"/>
    </row>
    <row r="42" spans="1:20" ht="31.5" x14ac:dyDescent="0.25">
      <c r="A42" s="1">
        <v>38</v>
      </c>
      <c r="B42" s="57" t="s">
        <v>611</v>
      </c>
      <c r="C42" s="45"/>
      <c r="D42" s="54" t="s">
        <v>591</v>
      </c>
      <c r="E42" s="85">
        <v>10</v>
      </c>
      <c r="F42" s="52" t="s">
        <v>592</v>
      </c>
      <c r="G42" s="85">
        <v>32</v>
      </c>
      <c r="H42" s="41"/>
      <c r="I42" s="41">
        <v>9.1999999999999993</v>
      </c>
      <c r="J42" s="41"/>
      <c r="K42" s="85">
        <v>1.34</v>
      </c>
      <c r="L42" s="41">
        <f>IF(K42&lt;&gt;"",INT(K42)*60+(K42-INT(K42))*100,"")</f>
        <v>94</v>
      </c>
      <c r="M42" s="41">
        <f>IF(G42&lt;&gt;"",(40*G42)/MAX(G$5:G$131),"")</f>
        <v>32</v>
      </c>
      <c r="N42" s="41">
        <f>IF(I42&lt;&gt;"",IF(I42=0,0,(10*I42)/MAX(I$5:I$131)),"0")</f>
        <v>9.1999999999999993</v>
      </c>
      <c r="O42" s="24">
        <f>IF(L42&lt;&gt;"",IF(K42=0,"0",50/(MAX(L$5:L$131)-SMALL(L$5:L$131,COUNTIF(L$5:L$131,"&lt;=0")+1))*(MAX(L$5:L$131)-L42)),"0")</f>
        <v>49.007373794668183</v>
      </c>
      <c r="P42" s="24">
        <f>M42+N42+O42</f>
        <v>90.207373794668186</v>
      </c>
      <c r="Q42" s="17"/>
      <c r="R42" s="24"/>
      <c r="S42" s="41"/>
      <c r="T42" s="39"/>
    </row>
    <row r="43" spans="1:20" ht="31.5" x14ac:dyDescent="0.25">
      <c r="A43" s="1">
        <v>39</v>
      </c>
      <c r="B43" s="57" t="s">
        <v>1254</v>
      </c>
      <c r="C43" s="71"/>
      <c r="D43" s="54" t="s">
        <v>1217</v>
      </c>
      <c r="E43" s="81">
        <v>9</v>
      </c>
      <c r="F43" s="52" t="s">
        <v>1218</v>
      </c>
      <c r="G43" s="46">
        <v>34</v>
      </c>
      <c r="H43" s="41"/>
      <c r="I43" s="46">
        <v>7</v>
      </c>
      <c r="J43" s="41"/>
      <c r="K43" s="46">
        <v>1.31</v>
      </c>
      <c r="L43" s="41">
        <f>IF(K43&lt;&gt;"",INT(K43)*60+(K43-INT(K43))*100,"")</f>
        <v>91</v>
      </c>
      <c r="M43" s="41">
        <f>IF(G43&lt;&gt;"",(40*G43)/MAX(G$5:G$131),"")</f>
        <v>34</v>
      </c>
      <c r="N43" s="41">
        <f>IF(I43&lt;&gt;"",IF(I43=0,0,(10*I43)/MAX(I$5:I$131)),"0")</f>
        <v>7</v>
      </c>
      <c r="O43" s="24">
        <f>IF(L43&lt;&gt;"",IF(K43=0,"0",50/(MAX(L$5:L$131)-SMALL(L$5:L$131,COUNTIF(L$5:L$131,"&lt;=0")+1))*(MAX(L$5:L$131)-L43)),"0")</f>
        <v>49.049914917753831</v>
      </c>
      <c r="P43" s="24">
        <f>M43+N43+O43</f>
        <v>90.049914917753824</v>
      </c>
      <c r="Q43" s="17"/>
      <c r="R43" s="24"/>
      <c r="S43" s="41"/>
      <c r="T43" s="39"/>
    </row>
    <row r="44" spans="1:20" ht="31.5" x14ac:dyDescent="0.25">
      <c r="A44" s="1">
        <v>40</v>
      </c>
      <c r="B44" s="57" t="s">
        <v>971</v>
      </c>
      <c r="C44" s="45"/>
      <c r="D44" s="54" t="s">
        <v>912</v>
      </c>
      <c r="E44" s="85">
        <v>9</v>
      </c>
      <c r="F44" s="52" t="s">
        <v>913</v>
      </c>
      <c r="G44" s="85">
        <v>31</v>
      </c>
      <c r="H44" s="41"/>
      <c r="I44" s="41">
        <v>9</v>
      </c>
      <c r="J44" s="41"/>
      <c r="K44" s="85">
        <v>0.33</v>
      </c>
      <c r="L44" s="41">
        <f>IF(K44&lt;&gt;"",INT(K44)*60+(K44-INT(K44))*100,"")</f>
        <v>33</v>
      </c>
      <c r="M44" s="41">
        <f>IF(G44&lt;&gt;"",(40*G44)/MAX(G$5:G$131),"")</f>
        <v>31</v>
      </c>
      <c r="N44" s="41">
        <f>IF(I44&lt;&gt;"",IF(I44=0,0,(10*I44)/MAX(I$5:I$131)),"0")</f>
        <v>9</v>
      </c>
      <c r="O44" s="24">
        <f>IF(L44&lt;&gt;"",IF(K44=0,"0",50/(MAX(L$5:L$131)-SMALL(L$5:L$131,COUNTIF(L$5:L$131,"&lt;=0")+1))*(MAX(L$5:L$131)-L44)),"0")</f>
        <v>49.872376630743055</v>
      </c>
      <c r="P44" s="24">
        <f>M44+N44+O44</f>
        <v>89.872376630743048</v>
      </c>
      <c r="Q44" s="17"/>
      <c r="R44" s="24"/>
      <c r="S44" s="41"/>
      <c r="T44" s="39"/>
    </row>
    <row r="45" spans="1:20" ht="31.5" x14ac:dyDescent="0.25">
      <c r="A45" s="1">
        <v>41</v>
      </c>
      <c r="B45" s="57" t="s">
        <v>740</v>
      </c>
      <c r="C45" s="45"/>
      <c r="D45" s="54" t="s">
        <v>671</v>
      </c>
      <c r="E45" s="67">
        <v>10</v>
      </c>
      <c r="F45" s="52" t="s">
        <v>679</v>
      </c>
      <c r="G45" s="85">
        <v>30</v>
      </c>
      <c r="H45" s="41"/>
      <c r="I45" s="41">
        <v>10</v>
      </c>
      <c r="J45" s="41"/>
      <c r="K45" s="41">
        <v>0.35</v>
      </c>
      <c r="L45" s="41">
        <f>IF(K45&lt;&gt;"",INT(K45)*60+(K45-INT(K45))*100,"")</f>
        <v>35</v>
      </c>
      <c r="M45" s="41">
        <f>IF(G45&lt;&gt;"",(40*G45)/MAX(G$5:G$131),"")</f>
        <v>30</v>
      </c>
      <c r="N45" s="41">
        <f>IF(I45&lt;&gt;"",IF(I45=0,0,(10*I45)/MAX(I$5:I$131)),"0")</f>
        <v>10</v>
      </c>
      <c r="O45" s="24">
        <f>IF(L45&lt;&gt;"",IF(K45=0,"0",50/(MAX(L$5:L$131)-SMALL(L$5:L$131,COUNTIF(L$5:L$131,"&lt;=0")+1))*(MAX(L$5:L$131)-L45)),"0")</f>
        <v>49.844015882019285</v>
      </c>
      <c r="P45" s="24">
        <f>M45+N45+O45</f>
        <v>89.844015882019278</v>
      </c>
      <c r="Q45" s="17"/>
      <c r="R45" s="24"/>
      <c r="S45" s="41"/>
      <c r="T45" s="39"/>
    </row>
    <row r="46" spans="1:20" ht="31.5" x14ac:dyDescent="0.25">
      <c r="A46" s="1">
        <v>42</v>
      </c>
      <c r="B46" s="57" t="s">
        <v>972</v>
      </c>
      <c r="C46" s="45"/>
      <c r="D46" s="52" t="s">
        <v>912</v>
      </c>
      <c r="E46" s="85">
        <v>9</v>
      </c>
      <c r="F46" s="52" t="s">
        <v>913</v>
      </c>
      <c r="G46" s="85">
        <v>30</v>
      </c>
      <c r="H46" s="41"/>
      <c r="I46" s="41">
        <v>10</v>
      </c>
      <c r="J46" s="41"/>
      <c r="K46" s="85">
        <v>0.38</v>
      </c>
      <c r="L46" s="41">
        <f>IF(K46&lt;&gt;"",INT(K46)*60+(K46-INT(K46))*100,"")</f>
        <v>38</v>
      </c>
      <c r="M46" s="41">
        <f>IF(G46&lt;&gt;"",(40*G46)/MAX(G$5:G$131),"")</f>
        <v>30</v>
      </c>
      <c r="N46" s="41">
        <f>IF(I46&lt;&gt;"",IF(I46=0,0,(10*I46)/MAX(I$5:I$131)),"0")</f>
        <v>10</v>
      </c>
      <c r="O46" s="24">
        <f>IF(L46&lt;&gt;"",IF(K46=0,"0",50/(MAX(L$5:L$131)-SMALL(L$5:L$131,COUNTIF(L$5:L$131,"&lt;=0")+1))*(MAX(L$5:L$131)-L46)),"0")</f>
        <v>49.801474758933637</v>
      </c>
      <c r="P46" s="24">
        <f>M46+N46+O46</f>
        <v>89.801474758933637</v>
      </c>
      <c r="Q46" s="17"/>
      <c r="R46" s="24"/>
      <c r="S46" s="41"/>
      <c r="T46" s="39"/>
    </row>
    <row r="47" spans="1:20" ht="31.5" x14ac:dyDescent="0.25">
      <c r="A47" s="1">
        <v>43</v>
      </c>
      <c r="B47" s="57" t="s">
        <v>1253</v>
      </c>
      <c r="C47" s="71"/>
      <c r="D47" s="52" t="s">
        <v>1217</v>
      </c>
      <c r="E47" s="81">
        <v>9</v>
      </c>
      <c r="F47" s="52" t="s">
        <v>1218</v>
      </c>
      <c r="G47" s="46">
        <v>33</v>
      </c>
      <c r="H47" s="41"/>
      <c r="I47" s="46">
        <v>7.5</v>
      </c>
      <c r="J47" s="41"/>
      <c r="K47" s="46">
        <v>1.25</v>
      </c>
      <c r="L47" s="41">
        <f>IF(K47&lt;&gt;"",INT(K47)*60+(K47-INT(K47))*100,"")</f>
        <v>85</v>
      </c>
      <c r="M47" s="41">
        <f>IF(G47&lt;&gt;"",(40*G47)/MAX(G$5:G$131),"")</f>
        <v>33</v>
      </c>
      <c r="N47" s="41">
        <f>IF(I47&lt;&gt;"",IF(I47=0,0,(10*I47)/MAX(I$5:I$131)),"0")</f>
        <v>7.5</v>
      </c>
      <c r="O47" s="24">
        <f>IF(L47&lt;&gt;"",IF(K47=0,"0",50/(MAX(L$5:L$131)-SMALL(L$5:L$131,COUNTIF(L$5:L$131,"&lt;=0")+1))*(MAX(L$5:L$131)-L47)),"0")</f>
        <v>49.134997163925128</v>
      </c>
      <c r="P47" s="24">
        <f>M47+N47+O47</f>
        <v>89.634997163925135</v>
      </c>
      <c r="Q47" s="17"/>
      <c r="R47" s="24"/>
      <c r="S47" s="41"/>
      <c r="T47" s="39"/>
    </row>
    <row r="48" spans="1:20" ht="31.5" x14ac:dyDescent="0.25">
      <c r="A48" s="158">
        <v>44</v>
      </c>
      <c r="B48" s="50" t="s">
        <v>118</v>
      </c>
      <c r="C48" s="48"/>
      <c r="D48" s="50" t="s">
        <v>104</v>
      </c>
      <c r="E48" s="85">
        <v>9</v>
      </c>
      <c r="F48" s="50" t="s">
        <v>118</v>
      </c>
      <c r="G48" s="85">
        <v>33.5</v>
      </c>
      <c r="H48" s="41"/>
      <c r="I48" s="85">
        <v>7</v>
      </c>
      <c r="J48" s="41"/>
      <c r="K48" s="43">
        <v>1.38</v>
      </c>
      <c r="L48" s="41">
        <f>IF(K48&lt;&gt;"",INT(K48)*60+(K48-INT(K48))*100,"")</f>
        <v>97.999999999999986</v>
      </c>
      <c r="M48" s="41">
        <f>IF(G48&lt;&gt;"",(40*G48)/MAX(G$5:G$131),"")</f>
        <v>33.5</v>
      </c>
      <c r="N48" s="41">
        <f>IF(I48&lt;&gt;"",IF(I48=0,0,(10*I48)/MAX(I$5:I$131)),"0")</f>
        <v>7</v>
      </c>
      <c r="O48" s="24">
        <f>IF(L48&lt;&gt;"",IF(K48=0,"0",50/(MAX(L$5:L$131)-SMALL(L$5:L$131,COUNTIF(L$5:L$131,"&lt;=0")+1))*(MAX(L$5:L$131)-L48)),"0")</f>
        <v>48.95065229722065</v>
      </c>
      <c r="P48" s="24">
        <f>M48+N48+O48</f>
        <v>89.450652297220643</v>
      </c>
      <c r="Q48" s="17"/>
      <c r="R48" s="24"/>
      <c r="S48" s="41"/>
      <c r="T48" s="39"/>
    </row>
    <row r="49" spans="1:20" ht="31.5" x14ac:dyDescent="0.25">
      <c r="A49" s="158">
        <v>45</v>
      </c>
      <c r="B49" s="52" t="s">
        <v>455</v>
      </c>
      <c r="C49" s="45"/>
      <c r="D49" s="52" t="s">
        <v>408</v>
      </c>
      <c r="E49" s="85">
        <v>10</v>
      </c>
      <c r="F49" s="52" t="s">
        <v>412</v>
      </c>
      <c r="G49" s="85">
        <v>31</v>
      </c>
      <c r="H49" s="41"/>
      <c r="I49" s="41">
        <v>9</v>
      </c>
      <c r="J49" s="41"/>
      <c r="K49" s="85">
        <v>1.19</v>
      </c>
      <c r="L49" s="41">
        <f>IF(K49&lt;&gt;"",INT(K49)*60+(K49-INT(K49))*100,"")</f>
        <v>79</v>
      </c>
      <c r="M49" s="41">
        <f>IF(G49&lt;&gt;"",(40*G49)/MAX(G$5:G$131),"")</f>
        <v>31</v>
      </c>
      <c r="N49" s="41">
        <f>IF(I49&lt;&gt;"",IF(I49=0,0,(10*I49)/MAX(I$5:I$131)),"0")</f>
        <v>9</v>
      </c>
      <c r="O49" s="24">
        <f>IF(L49&lt;&gt;"",IF(K49=0,"0",50/(MAX(L$5:L$131)-SMALL(L$5:L$131,COUNTIF(L$5:L$131,"&lt;=0")+1))*(MAX(L$5:L$131)-L49)),"0")</f>
        <v>49.220079410096432</v>
      </c>
      <c r="P49" s="24">
        <f>M49+N49+O49</f>
        <v>89.220079410096432</v>
      </c>
      <c r="Q49" s="17"/>
      <c r="R49" s="24"/>
      <c r="S49" s="41"/>
      <c r="T49" s="39"/>
    </row>
    <row r="50" spans="1:20" ht="33.75" customHeight="1" x14ac:dyDescent="0.25">
      <c r="A50" s="1">
        <v>46</v>
      </c>
      <c r="B50" s="57" t="s">
        <v>1256</v>
      </c>
      <c r="C50" s="71"/>
      <c r="D50" s="52" t="s">
        <v>1217</v>
      </c>
      <c r="E50" s="81">
        <v>9</v>
      </c>
      <c r="F50" s="52" t="s">
        <v>1220</v>
      </c>
      <c r="G50" s="46">
        <v>32.5</v>
      </c>
      <c r="H50" s="41"/>
      <c r="I50" s="46">
        <v>7</v>
      </c>
      <c r="J50" s="41"/>
      <c r="K50" s="46">
        <v>1.24</v>
      </c>
      <c r="L50" s="41">
        <f>IF(K50&lt;&gt;"",INT(K50)*60+(K50-INT(K50))*100,"")</f>
        <v>84</v>
      </c>
      <c r="M50" s="41">
        <f>IF(G50&lt;&gt;"",(40*G50)/MAX(G$5:G$131),"")</f>
        <v>32.5</v>
      </c>
      <c r="N50" s="41">
        <f>IF(I50&lt;&gt;"",IF(I50=0,0,(10*I50)/MAX(I$5:I$131)),"0")</f>
        <v>7</v>
      </c>
      <c r="O50" s="24">
        <f>IF(L50&lt;&gt;"",IF(K50=0,"0",50/(MAX(L$5:L$131)-SMALL(L$5:L$131,COUNTIF(L$5:L$131,"&lt;=0")+1))*(MAX(L$5:L$131)-L50)),"0")</f>
        <v>49.149177538287013</v>
      </c>
      <c r="P50" s="24">
        <f>M50+N50+O50</f>
        <v>88.649177538287006</v>
      </c>
      <c r="Q50" s="17"/>
      <c r="R50" s="24"/>
      <c r="S50" s="41"/>
      <c r="T50" s="39"/>
    </row>
    <row r="51" spans="1:20" ht="32.25" customHeight="1" x14ac:dyDescent="0.25">
      <c r="A51" s="158">
        <v>47</v>
      </c>
      <c r="B51" s="50" t="s">
        <v>52</v>
      </c>
      <c r="C51" s="48"/>
      <c r="D51" s="50" t="s">
        <v>41</v>
      </c>
      <c r="E51" s="85">
        <v>10</v>
      </c>
      <c r="F51" s="50" t="s">
        <v>48</v>
      </c>
      <c r="G51" s="41">
        <v>32</v>
      </c>
      <c r="H51" s="41"/>
      <c r="I51" s="41">
        <v>7.8</v>
      </c>
      <c r="J51" s="41"/>
      <c r="K51" s="85">
        <v>1.48</v>
      </c>
      <c r="L51" s="41">
        <f>IF(K51&lt;&gt;"",INT(K51)*60+(K51-INT(K51))*100,"")</f>
        <v>108</v>
      </c>
      <c r="M51" s="41">
        <f>IF(G51&lt;&gt;"",(40*G51)/MAX(G$5:G$131),"")</f>
        <v>32</v>
      </c>
      <c r="N51" s="41">
        <f>IF(I51&lt;&gt;"",IF(I51=0,0,(10*I51)/MAX(I$5:I$131)),"0")</f>
        <v>7.8</v>
      </c>
      <c r="O51" s="24">
        <f>IF(L51&lt;&gt;"",IF(K51=0,"0",50/(MAX(L$5:L$131)-SMALL(L$5:L$131,COUNTIF(L$5:L$131,"&lt;=0")+1))*(MAX(L$5:L$131)-L51)),"0")</f>
        <v>48.80884855360182</v>
      </c>
      <c r="P51" s="24">
        <f>M51+N51+O51</f>
        <v>88.608848553601817</v>
      </c>
      <c r="Q51" s="19"/>
      <c r="R51" s="24"/>
      <c r="S51" s="41"/>
      <c r="T51" s="39"/>
    </row>
    <row r="52" spans="1:20" ht="32.25" customHeight="1" x14ac:dyDescent="0.25">
      <c r="A52" s="1">
        <v>48</v>
      </c>
      <c r="B52" s="57" t="s">
        <v>667</v>
      </c>
      <c r="C52" s="45"/>
      <c r="D52" s="52" t="s">
        <v>655</v>
      </c>
      <c r="E52" s="85">
        <v>11</v>
      </c>
      <c r="F52" s="52" t="s">
        <v>656</v>
      </c>
      <c r="G52" s="85">
        <v>29</v>
      </c>
      <c r="H52" s="41"/>
      <c r="I52" s="41">
        <v>10</v>
      </c>
      <c r="J52" s="41"/>
      <c r="K52" s="41">
        <v>1.02</v>
      </c>
      <c r="L52" s="41">
        <f>IF(K52&lt;&gt;"",INT(K52)*60+(K52-INT(K52))*100,"")</f>
        <v>62</v>
      </c>
      <c r="M52" s="41">
        <f>IF(G52&lt;&gt;"",(40*G52)/MAX(G$5:G$131),"")</f>
        <v>29</v>
      </c>
      <c r="N52" s="41">
        <f>IF(I52&lt;&gt;"",IF(I52=0,0,(10*I52)/MAX(I$5:I$131)),"0")</f>
        <v>10</v>
      </c>
      <c r="O52" s="24">
        <f>IF(L52&lt;&gt;"",IF(K52=0,"0",50/(MAX(L$5:L$131)-SMALL(L$5:L$131,COUNTIF(L$5:L$131,"&lt;=0")+1))*(MAX(L$5:L$131)-L52)),"0")</f>
        <v>49.461145774248443</v>
      </c>
      <c r="P52" s="24">
        <f>M52+N52+O52</f>
        <v>88.46114577424845</v>
      </c>
      <c r="Q52" s="19"/>
      <c r="R52" s="24"/>
      <c r="S52" s="41"/>
      <c r="T52" s="39"/>
    </row>
    <row r="53" spans="1:20" ht="31.5" customHeight="1" x14ac:dyDescent="0.25">
      <c r="A53" s="158">
        <v>49</v>
      </c>
      <c r="B53" s="50" t="s">
        <v>541</v>
      </c>
      <c r="C53" s="48"/>
      <c r="D53" s="52" t="s">
        <v>473</v>
      </c>
      <c r="E53" s="85">
        <v>9</v>
      </c>
      <c r="F53" s="50" t="s">
        <v>484</v>
      </c>
      <c r="G53" s="85">
        <v>29</v>
      </c>
      <c r="H53" s="41"/>
      <c r="I53" s="85">
        <v>10</v>
      </c>
      <c r="J53" s="41"/>
      <c r="K53" s="85">
        <v>1.33</v>
      </c>
      <c r="L53" s="41">
        <f>IF(K53&lt;&gt;"",INT(K53)*60+(K53-INT(K53))*100,"")</f>
        <v>93</v>
      </c>
      <c r="M53" s="41">
        <f>IF(G53&lt;&gt;"",(40*G53)/MAX(G$5:G$131),"")</f>
        <v>29</v>
      </c>
      <c r="N53" s="41">
        <f>IF(I53&lt;&gt;"",IF(I53=0,0,(10*I53)/MAX(I$5:I$131)),"0")</f>
        <v>10</v>
      </c>
      <c r="O53" s="24">
        <f>IF(L53&lt;&gt;"",IF(K53=0,"0",50/(MAX(L$5:L$131)-SMALL(L$5:L$131,COUNTIF(L$5:L$131,"&lt;=0")+1))*(MAX(L$5:L$131)-L53)),"0")</f>
        <v>49.021554169030068</v>
      </c>
      <c r="P53" s="24">
        <f>M53+N53+O53</f>
        <v>88.021554169030068</v>
      </c>
      <c r="Q53" s="19"/>
      <c r="R53" s="24"/>
      <c r="S53" s="41"/>
      <c r="T53" s="39"/>
    </row>
    <row r="54" spans="1:20" ht="31.5" customHeight="1" x14ac:dyDescent="0.25">
      <c r="A54" s="158">
        <v>50</v>
      </c>
      <c r="B54" s="57" t="s">
        <v>355</v>
      </c>
      <c r="C54" s="45"/>
      <c r="D54" s="52" t="s">
        <v>338</v>
      </c>
      <c r="E54" s="85">
        <v>11</v>
      </c>
      <c r="F54" s="52" t="s">
        <v>346</v>
      </c>
      <c r="G54" s="85">
        <v>28</v>
      </c>
      <c r="H54" s="41"/>
      <c r="I54" s="85">
        <v>10</v>
      </c>
      <c r="J54" s="41"/>
      <c r="K54" s="85">
        <v>0.3</v>
      </c>
      <c r="L54" s="41">
        <f>IF(K54&lt;&gt;"",INT(K54)*60+(K54-INT(K54))*100,"")</f>
        <v>30</v>
      </c>
      <c r="M54" s="41">
        <f>IF(G54&lt;&gt;"",(40*G54)/MAX(G$5:G$131),"")</f>
        <v>28</v>
      </c>
      <c r="N54" s="41">
        <f>IF(I54&lt;&gt;"",IF(I54=0,0,(10*I54)/MAX(I$5:I$131)),"0")</f>
        <v>10</v>
      </c>
      <c r="O54" s="24">
        <f>IF(L54&lt;&gt;"",IF(K54=0,"0",50/(MAX(L$5:L$131)-SMALL(L$5:L$131,COUNTIF(L$5:L$131,"&lt;=0")+1))*(MAX(L$5:L$131)-L54)),"0")</f>
        <v>49.914917753828703</v>
      </c>
      <c r="P54" s="24">
        <f>M54+N54+O54</f>
        <v>87.914917753828703</v>
      </c>
      <c r="Q54" s="19"/>
      <c r="R54" s="24"/>
      <c r="S54" s="41"/>
      <c r="T54" s="39"/>
    </row>
    <row r="55" spans="1:20" ht="32.25" customHeight="1" x14ac:dyDescent="0.25">
      <c r="A55" s="1">
        <v>51</v>
      </c>
      <c r="B55" s="52" t="s">
        <v>1000</v>
      </c>
      <c r="C55" s="99"/>
      <c r="D55" s="81" t="s">
        <v>998</v>
      </c>
      <c r="E55" s="85">
        <v>11</v>
      </c>
      <c r="F55" s="52" t="s">
        <v>999</v>
      </c>
      <c r="G55" s="85">
        <v>29.5</v>
      </c>
      <c r="H55" s="41"/>
      <c r="I55" s="41">
        <v>9</v>
      </c>
      <c r="J55" s="41"/>
      <c r="K55" s="41">
        <v>1.1100000000000001</v>
      </c>
      <c r="L55" s="41">
        <f>IF(K55&lt;&gt;"",INT(K55)*60+(K55-INT(K55))*100,"")</f>
        <v>71.000000000000014</v>
      </c>
      <c r="M55" s="41">
        <f>IF(G55&lt;&gt;"",(40*G55)/MAX(G$5:G$131),"")</f>
        <v>29.5</v>
      </c>
      <c r="N55" s="41">
        <f>IF(I55&lt;&gt;"",IF(I55=0,0,(10*I55)/MAX(I$5:I$131)),"0")</f>
        <v>9</v>
      </c>
      <c r="O55" s="24">
        <f>IF(L55&lt;&gt;"",IF(K55=0,"0",50/(MAX(L$5:L$131)-SMALL(L$5:L$131,COUNTIF(L$5:L$131,"&lt;=0")+1))*(MAX(L$5:L$131)-L55)),"0")</f>
        <v>49.333522404991491</v>
      </c>
      <c r="P55" s="24">
        <f>M55+N55+O55</f>
        <v>87.833522404991498</v>
      </c>
      <c r="Q55" s="19"/>
      <c r="R55" s="24"/>
      <c r="S55" s="41"/>
      <c r="T55" s="39"/>
    </row>
    <row r="56" spans="1:20" ht="31.5" x14ac:dyDescent="0.25">
      <c r="A56" s="1">
        <v>52</v>
      </c>
      <c r="B56" s="57" t="s">
        <v>1196</v>
      </c>
      <c r="C56" s="45"/>
      <c r="D56" s="52" t="s">
        <v>1171</v>
      </c>
      <c r="E56" s="85">
        <v>11</v>
      </c>
      <c r="F56" s="52" t="s">
        <v>1172</v>
      </c>
      <c r="G56" s="85">
        <v>29</v>
      </c>
      <c r="H56" s="41"/>
      <c r="I56" s="85">
        <v>9.6999999999999993</v>
      </c>
      <c r="J56" s="41"/>
      <c r="K56" s="85">
        <v>1.3</v>
      </c>
      <c r="L56" s="41">
        <f>IF(K56&lt;&gt;"",INT(K56)*60+(K56-INT(K56))*100,"")</f>
        <v>90</v>
      </c>
      <c r="M56" s="41">
        <f>IF(G56&lt;&gt;"",(40*G56)/MAX(G$5:G$131),"")</f>
        <v>29</v>
      </c>
      <c r="N56" s="41">
        <f>IF(I56&lt;&gt;"",IF(I56=0,0,(10*I56)/MAX(I$5:I$131)),"0")</f>
        <v>9.6999999999999993</v>
      </c>
      <c r="O56" s="24">
        <f>IF(L56&lt;&gt;"",IF(K56=0,"0",50/(MAX(L$5:L$131)-SMALL(L$5:L$131,COUNTIF(L$5:L$131,"&lt;=0")+1))*(MAX(L$5:L$131)-L56)),"0")</f>
        <v>49.064095292115717</v>
      </c>
      <c r="P56" s="24">
        <f>M56+N56+O56</f>
        <v>87.764095292115712</v>
      </c>
      <c r="Q56" s="17"/>
      <c r="R56" s="24"/>
      <c r="S56" s="41"/>
      <c r="T56" s="39"/>
    </row>
    <row r="57" spans="1:20" ht="31.5" x14ac:dyDescent="0.25">
      <c r="A57" s="1">
        <v>53</v>
      </c>
      <c r="B57" s="52" t="s">
        <v>1370</v>
      </c>
      <c r="C57" s="45"/>
      <c r="D57" s="52" t="s">
        <v>1321</v>
      </c>
      <c r="E57" s="85">
        <v>9</v>
      </c>
      <c r="F57" s="52" t="s">
        <v>1322</v>
      </c>
      <c r="G57" s="85">
        <v>32</v>
      </c>
      <c r="H57" s="41"/>
      <c r="I57" s="41">
        <v>6</v>
      </c>
      <c r="J57" s="41"/>
      <c r="K57" s="85">
        <v>1.1200000000000001</v>
      </c>
      <c r="L57" s="41">
        <f>IF(K57&lt;&gt;"",INT(K57)*60+(K57-INT(K57))*100,"")</f>
        <v>72.000000000000014</v>
      </c>
      <c r="M57" s="41">
        <f>IF(G57&lt;&gt;"",(40*G57)/MAX(G$5:G$131),"")</f>
        <v>32</v>
      </c>
      <c r="N57" s="41">
        <f>IF(I57&lt;&gt;"",IF(I57=0,0,(10*I57)/MAX(I$5:I$131)),"0")</f>
        <v>6</v>
      </c>
      <c r="O57" s="24">
        <f>IF(L57&lt;&gt;"",IF(K57=0,"0",50/(MAX(L$5:L$131)-SMALL(L$5:L$131,COUNTIF(L$5:L$131,"&lt;=0")+1))*(MAX(L$5:L$131)-L57)),"0")</f>
        <v>49.319342030629613</v>
      </c>
      <c r="P57" s="24">
        <f>M57+N57+O57</f>
        <v>87.319342030629613</v>
      </c>
      <c r="Q57" s="17"/>
      <c r="R57" s="24"/>
      <c r="S57" s="41"/>
      <c r="T57" s="39"/>
    </row>
    <row r="58" spans="1:20" ht="31.5" x14ac:dyDescent="0.25">
      <c r="A58" s="158">
        <v>54</v>
      </c>
      <c r="B58" s="57" t="s">
        <v>204</v>
      </c>
      <c r="C58" s="45"/>
      <c r="D58" s="52" t="s">
        <v>191</v>
      </c>
      <c r="E58" s="85">
        <v>9</v>
      </c>
      <c r="F58" s="52" t="s">
        <v>203</v>
      </c>
      <c r="G58" s="85">
        <v>27.5</v>
      </c>
      <c r="H58" s="41"/>
      <c r="I58" s="85">
        <v>10</v>
      </c>
      <c r="J58" s="41"/>
      <c r="K58" s="85">
        <v>1.03</v>
      </c>
      <c r="L58" s="41">
        <f>IF(K58&lt;&gt;"",INT(K58)*60+(K58-INT(K58))*100,"")</f>
        <v>63</v>
      </c>
      <c r="M58" s="41">
        <f>IF(G58&lt;&gt;"",(40*G58)/MAX(G$5:G$131),"")</f>
        <v>27.5</v>
      </c>
      <c r="N58" s="41">
        <f>IF(I58&lt;&gt;"",IF(I58=0,0,(10*I58)/MAX(I$5:I$131)),"0")</f>
        <v>10</v>
      </c>
      <c r="O58" s="24">
        <f>IF(L58&lt;&gt;"",IF(K58=0,"0",50/(MAX(L$5:L$131)-SMALL(L$5:L$131,COUNTIF(L$5:L$131,"&lt;=0")+1))*(MAX(L$5:L$131)-L58)),"0")</f>
        <v>49.446965399886558</v>
      </c>
      <c r="P58" s="24">
        <f>M58+N58+O58</f>
        <v>86.946965399886551</v>
      </c>
      <c r="Q58" s="17"/>
      <c r="R58" s="24"/>
      <c r="S58" s="41"/>
      <c r="T58" s="39"/>
    </row>
    <row r="59" spans="1:20" ht="31.5" x14ac:dyDescent="0.25">
      <c r="A59" s="158">
        <v>55</v>
      </c>
      <c r="B59" s="52" t="s">
        <v>117</v>
      </c>
      <c r="C59" s="45"/>
      <c r="D59" s="52" t="s">
        <v>104</v>
      </c>
      <c r="E59" s="85">
        <v>9</v>
      </c>
      <c r="F59" s="52" t="s">
        <v>117</v>
      </c>
      <c r="G59" s="85">
        <v>28</v>
      </c>
      <c r="H59" s="41"/>
      <c r="I59" s="85">
        <v>9.5</v>
      </c>
      <c r="J59" s="41"/>
      <c r="K59" s="43">
        <v>1.18</v>
      </c>
      <c r="L59" s="41">
        <f>IF(K59&lt;&gt;"",INT(K59)*60+(K59-INT(K59))*100,"")</f>
        <v>78</v>
      </c>
      <c r="M59" s="41">
        <f>IF(G59&lt;&gt;"",(40*G59)/MAX(G$5:G$131),"")</f>
        <v>28</v>
      </c>
      <c r="N59" s="41">
        <f>IF(I59&lt;&gt;"",IF(I59=0,0,(10*I59)/MAX(I$5:I$131)),"0")</f>
        <v>9.5</v>
      </c>
      <c r="O59" s="24">
        <f>IF(L59&lt;&gt;"",IF(K59=0,"0",50/(MAX(L$5:L$131)-SMALL(L$5:L$131,COUNTIF(L$5:L$131,"&lt;=0")+1))*(MAX(L$5:L$131)-L59)),"0")</f>
        <v>49.23425978445831</v>
      </c>
      <c r="P59" s="24">
        <f>M59+N59+O59</f>
        <v>86.734259784458317</v>
      </c>
      <c r="Q59" s="17"/>
      <c r="R59" s="24"/>
      <c r="S59" s="41"/>
      <c r="T59" s="39"/>
    </row>
    <row r="60" spans="1:20" ht="47.25" x14ac:dyDescent="0.25">
      <c r="A60" s="158">
        <v>56</v>
      </c>
      <c r="B60" s="57" t="s">
        <v>47</v>
      </c>
      <c r="C60" s="45"/>
      <c r="D60" s="52" t="s">
        <v>41</v>
      </c>
      <c r="E60" s="85">
        <v>10</v>
      </c>
      <c r="F60" s="52" t="s">
        <v>48</v>
      </c>
      <c r="G60" s="41">
        <v>28</v>
      </c>
      <c r="H60" s="41"/>
      <c r="I60" s="41">
        <v>8.9</v>
      </c>
      <c r="J60" s="41"/>
      <c r="K60" s="85">
        <v>0.46</v>
      </c>
      <c r="L60" s="41">
        <f>IF(K60&lt;&gt;"",INT(K60)*60+(K60-INT(K60))*100,"")</f>
        <v>46</v>
      </c>
      <c r="M60" s="41">
        <f>IF(G60&lt;&gt;"",(40*G60)/MAX(G$5:G$131),"")</f>
        <v>28</v>
      </c>
      <c r="N60" s="41">
        <f>IF(I60&lt;&gt;"",IF(I60=0,0,(10*I60)/MAX(I$5:I$131)),"0")</f>
        <v>8.9</v>
      </c>
      <c r="O60" s="24">
        <f>IF(L60&lt;&gt;"",IF(K60=0,"0",50/(MAX(L$5:L$131)-SMALL(L$5:L$131,COUNTIF(L$5:L$131,"&lt;=0")+1))*(MAX(L$5:L$131)-L60)),"0")</f>
        <v>49.688031764038577</v>
      </c>
      <c r="P60" s="24">
        <f>M60+N60+O60</f>
        <v>86.588031764038575</v>
      </c>
      <c r="Q60" s="17"/>
      <c r="R60" s="24"/>
      <c r="S60" s="41"/>
      <c r="T60" s="39"/>
    </row>
    <row r="61" spans="1:20" ht="31.5" x14ac:dyDescent="0.25">
      <c r="A61" s="158">
        <v>57</v>
      </c>
      <c r="B61" s="57" t="s">
        <v>16</v>
      </c>
      <c r="C61" s="45"/>
      <c r="D61" s="52" t="s">
        <v>191</v>
      </c>
      <c r="E61" s="85">
        <v>9</v>
      </c>
      <c r="F61" s="52" t="s">
        <v>203</v>
      </c>
      <c r="G61" s="85">
        <v>29</v>
      </c>
      <c r="H61" s="41"/>
      <c r="I61" s="85">
        <v>8</v>
      </c>
      <c r="J61" s="41"/>
      <c r="K61" s="85">
        <v>1.01</v>
      </c>
      <c r="L61" s="41">
        <f>IF(K61&lt;&gt;"",INT(K61)*60+(K61-INT(K61))*100,"")</f>
        <v>61</v>
      </c>
      <c r="M61" s="41">
        <f>IF(G61&lt;&gt;"",(40*G61)/MAX(G$5:G$131),"")</f>
        <v>29</v>
      </c>
      <c r="N61" s="41">
        <f>IF(I61&lt;&gt;"",IF(I61=0,0,(10*I61)/MAX(I$5:I$131)),"0")</f>
        <v>8</v>
      </c>
      <c r="O61" s="24">
        <f>IF(L61&lt;&gt;"",IF(K61=0,"0",50/(MAX(L$5:L$131)-SMALL(L$5:L$131,COUNTIF(L$5:L$131,"&lt;=0")+1))*(MAX(L$5:L$131)-L61)),"0")</f>
        <v>49.475326148610328</v>
      </c>
      <c r="P61" s="24">
        <f>M61+N61+O61</f>
        <v>86.475326148610321</v>
      </c>
      <c r="Q61" s="17"/>
      <c r="R61" s="24"/>
      <c r="S61" s="41"/>
      <c r="T61" s="39"/>
    </row>
    <row r="62" spans="1:20" ht="31.5" x14ac:dyDescent="0.25">
      <c r="A62" s="158">
        <v>58</v>
      </c>
      <c r="B62" s="52" t="s">
        <v>205</v>
      </c>
      <c r="C62" s="45"/>
      <c r="D62" s="52" t="s">
        <v>191</v>
      </c>
      <c r="E62" s="85">
        <v>9</v>
      </c>
      <c r="F62" s="52" t="s">
        <v>203</v>
      </c>
      <c r="G62" s="85">
        <v>27</v>
      </c>
      <c r="H62" s="41"/>
      <c r="I62" s="85">
        <v>10</v>
      </c>
      <c r="J62" s="41"/>
      <c r="K62" s="85">
        <v>1.1100000000000001</v>
      </c>
      <c r="L62" s="41">
        <f>IF(K62&lt;&gt;"",INT(K62)*60+(K62-INT(K62))*100,"")</f>
        <v>71.000000000000014</v>
      </c>
      <c r="M62" s="41">
        <f>IF(G62&lt;&gt;"",(40*G62)/MAX(G$5:G$131),"")</f>
        <v>27</v>
      </c>
      <c r="N62" s="41">
        <f>IF(I62&lt;&gt;"",IF(I62=0,0,(10*I62)/MAX(I$5:I$131)),"0")</f>
        <v>10</v>
      </c>
      <c r="O62" s="24">
        <f>IF(L62&lt;&gt;"",IF(K62=0,"0",50/(MAX(L$5:L$131)-SMALL(L$5:L$131,COUNTIF(L$5:L$131,"&lt;=0")+1))*(MAX(L$5:L$131)-L62)),"0")</f>
        <v>49.333522404991491</v>
      </c>
      <c r="P62" s="24">
        <f>M62+N62+O62</f>
        <v>86.333522404991498</v>
      </c>
      <c r="Q62" s="17"/>
      <c r="R62" s="24"/>
      <c r="S62" s="41"/>
      <c r="T62" s="39"/>
    </row>
    <row r="63" spans="1:20" ht="31.5" x14ac:dyDescent="0.25">
      <c r="A63" s="1">
        <v>59</v>
      </c>
      <c r="B63" s="57" t="s">
        <v>1371</v>
      </c>
      <c r="C63" s="45"/>
      <c r="D63" s="52" t="s">
        <v>1321</v>
      </c>
      <c r="E63" s="85">
        <v>10</v>
      </c>
      <c r="F63" s="52" t="s">
        <v>1322</v>
      </c>
      <c r="G63" s="85">
        <v>30</v>
      </c>
      <c r="H63" s="41"/>
      <c r="I63" s="41">
        <v>7</v>
      </c>
      <c r="J63" s="41"/>
      <c r="K63" s="85">
        <v>1.1100000000000001</v>
      </c>
      <c r="L63" s="41">
        <f>IF(K63&lt;&gt;"",INT(K63)*60+(K63-INT(K63))*100,"")</f>
        <v>71.000000000000014</v>
      </c>
      <c r="M63" s="41">
        <f>IF(G63&lt;&gt;"",(40*G63)/MAX(G$5:G$131),"")</f>
        <v>30</v>
      </c>
      <c r="N63" s="41">
        <f>IF(I63&lt;&gt;"",IF(I63=0,0,(10*I63)/MAX(I$5:I$131)),"0")</f>
        <v>7</v>
      </c>
      <c r="O63" s="24">
        <f>IF(L63&lt;&gt;"",IF(K63=0,"0",50/(MAX(L$5:L$131)-SMALL(L$5:L$131,COUNTIF(L$5:L$131,"&lt;=0")+1))*(MAX(L$5:L$131)-L63)),"0")</f>
        <v>49.333522404991491</v>
      </c>
      <c r="P63" s="24">
        <f>M63+N63+O63</f>
        <v>86.333522404991498</v>
      </c>
      <c r="Q63" s="17"/>
      <c r="R63" s="24"/>
      <c r="S63" s="41"/>
      <c r="T63" s="39"/>
    </row>
    <row r="64" spans="1:20" ht="47.25" x14ac:dyDescent="0.25">
      <c r="A64" s="1">
        <v>60</v>
      </c>
      <c r="B64" s="57" t="s">
        <v>997</v>
      </c>
      <c r="C64" s="99"/>
      <c r="D64" s="52" t="s">
        <v>998</v>
      </c>
      <c r="E64" s="85">
        <v>9</v>
      </c>
      <c r="F64" s="52" t="s">
        <v>999</v>
      </c>
      <c r="G64" s="85">
        <v>27</v>
      </c>
      <c r="H64" s="41"/>
      <c r="I64" s="41">
        <v>9.5</v>
      </c>
      <c r="J64" s="41"/>
      <c r="K64" s="41">
        <v>1.1000000000000001</v>
      </c>
      <c r="L64" s="41">
        <f>IF(K64&lt;&gt;"",INT(K64)*60+(K64-INT(K64))*100,"")</f>
        <v>70.000000000000014</v>
      </c>
      <c r="M64" s="41">
        <f>IF(G64&lt;&gt;"",(40*G64)/MAX(G$5:G$131),"")</f>
        <v>27</v>
      </c>
      <c r="N64" s="41">
        <f>IF(I64&lt;&gt;"",IF(I64=0,0,(10*I64)/MAX(I$5:I$131)),"0")</f>
        <v>9.5</v>
      </c>
      <c r="O64" s="24">
        <f>IF(L64&lt;&gt;"",IF(K64=0,"0",50/(MAX(L$5:L$131)-SMALL(L$5:L$131,COUNTIF(L$5:L$131,"&lt;=0")+1))*(MAX(L$5:L$131)-L64)),"0")</f>
        <v>49.347702779353376</v>
      </c>
      <c r="P64" s="24">
        <f>M64+N64+O64</f>
        <v>85.847702779353369</v>
      </c>
      <c r="Q64" s="17"/>
      <c r="R64" s="24"/>
      <c r="S64" s="41"/>
      <c r="T64" s="39"/>
    </row>
    <row r="65" spans="1:20" ht="31.5" x14ac:dyDescent="0.25">
      <c r="A65" s="158">
        <v>61</v>
      </c>
      <c r="B65" s="50" t="s">
        <v>542</v>
      </c>
      <c r="C65" s="48"/>
      <c r="D65" s="52" t="s">
        <v>473</v>
      </c>
      <c r="E65" s="85">
        <v>9</v>
      </c>
      <c r="F65" s="50" t="s">
        <v>484</v>
      </c>
      <c r="G65" s="85">
        <v>26</v>
      </c>
      <c r="H65" s="41"/>
      <c r="I65" s="85">
        <v>10</v>
      </c>
      <c r="J65" s="41"/>
      <c r="K65" s="85">
        <v>0.53</v>
      </c>
      <c r="L65" s="41">
        <f>IF(K65&lt;&gt;"",INT(K65)*60+(K65-INT(K65))*100,"")</f>
        <v>53</v>
      </c>
      <c r="M65" s="41">
        <f>IF(G65&lt;&gt;"",(40*G65)/MAX(G$5:G$131),"")</f>
        <v>26</v>
      </c>
      <c r="N65" s="41">
        <f>IF(I65&lt;&gt;"",IF(I65=0,0,(10*I65)/MAX(I$5:I$131)),"0")</f>
        <v>10</v>
      </c>
      <c r="O65" s="24">
        <f>IF(L65&lt;&gt;"",IF(K65=0,"0",50/(MAX(L$5:L$131)-SMALL(L$5:L$131,COUNTIF(L$5:L$131,"&lt;=0")+1))*(MAX(L$5:L$131)-L65)),"0")</f>
        <v>49.588769143505388</v>
      </c>
      <c r="P65" s="24">
        <f>M65+N65+O65</f>
        <v>85.588769143505388</v>
      </c>
      <c r="Q65" s="17"/>
      <c r="R65" s="24"/>
      <c r="S65" s="41"/>
      <c r="T65" s="39"/>
    </row>
    <row r="66" spans="1:20" ht="31.5" x14ac:dyDescent="0.25">
      <c r="A66" s="158">
        <v>62</v>
      </c>
      <c r="B66" s="50" t="s">
        <v>17</v>
      </c>
      <c r="C66" s="48"/>
      <c r="D66" s="52" t="s">
        <v>191</v>
      </c>
      <c r="E66" s="85">
        <v>9</v>
      </c>
      <c r="F66" s="52" t="s">
        <v>203</v>
      </c>
      <c r="G66" s="85">
        <v>28</v>
      </c>
      <c r="H66" s="41"/>
      <c r="I66" s="85">
        <v>8</v>
      </c>
      <c r="J66" s="41"/>
      <c r="K66" s="85">
        <v>1.05</v>
      </c>
      <c r="L66" s="41">
        <f>IF(K66&lt;&gt;"",INT(K66)*60+(K66-INT(K66))*100,"")</f>
        <v>65</v>
      </c>
      <c r="M66" s="41">
        <f>IF(G66&lt;&gt;"",(40*G66)/MAX(G$5:G$131),"")</f>
        <v>28</v>
      </c>
      <c r="N66" s="41">
        <f>IF(I66&lt;&gt;"",IF(I66=0,0,(10*I66)/MAX(I$5:I$131)),"0")</f>
        <v>8</v>
      </c>
      <c r="O66" s="24">
        <f>IF(L66&lt;&gt;"",IF(K66=0,"0",50/(MAX(L$5:L$131)-SMALL(L$5:L$131,COUNTIF(L$5:L$131,"&lt;=0")+1))*(MAX(L$5:L$131)-L66)),"0")</f>
        <v>49.418604651162795</v>
      </c>
      <c r="P66" s="24">
        <f>M66+N66+O66</f>
        <v>85.418604651162795</v>
      </c>
      <c r="Q66" s="17"/>
      <c r="R66" s="24"/>
      <c r="S66" s="41"/>
      <c r="T66" s="39"/>
    </row>
    <row r="67" spans="1:20" ht="47.25" x14ac:dyDescent="0.25">
      <c r="A67" s="158">
        <v>63</v>
      </c>
      <c r="B67" s="57" t="s">
        <v>354</v>
      </c>
      <c r="C67" s="45"/>
      <c r="D67" s="52" t="s">
        <v>338</v>
      </c>
      <c r="E67" s="85">
        <v>10</v>
      </c>
      <c r="F67" s="52" t="s">
        <v>343</v>
      </c>
      <c r="G67" s="85">
        <v>27</v>
      </c>
      <c r="H67" s="41"/>
      <c r="I67" s="85">
        <v>8</v>
      </c>
      <c r="J67" s="41"/>
      <c r="K67" s="85">
        <v>0.44</v>
      </c>
      <c r="L67" s="41">
        <f>IF(K67&lt;&gt;"",INT(K67)*60+(K67-INT(K67))*100,"")</f>
        <v>44</v>
      </c>
      <c r="M67" s="41">
        <f>IF(G67&lt;&gt;"",(40*G67)/MAX(G$5:G$131),"")</f>
        <v>27</v>
      </c>
      <c r="N67" s="41">
        <f>IF(I67&lt;&gt;"",IF(I67=0,0,(10*I67)/MAX(I$5:I$131)),"0")</f>
        <v>8</v>
      </c>
      <c r="O67" s="24">
        <f>IF(L67&lt;&gt;"",IF(K67=0,"0",50/(MAX(L$5:L$131)-SMALL(L$5:L$131,COUNTIF(L$5:L$131,"&lt;=0")+1))*(MAX(L$5:L$131)-L67)),"0")</f>
        <v>49.71639251276234</v>
      </c>
      <c r="P67" s="24">
        <f>M67+N67+O67</f>
        <v>84.71639251276234</v>
      </c>
      <c r="Q67" s="17"/>
      <c r="R67" s="24"/>
      <c r="S67" s="41"/>
      <c r="T67" s="39"/>
    </row>
    <row r="68" spans="1:20" ht="31.5" x14ac:dyDescent="0.25">
      <c r="A68" s="1">
        <v>64</v>
      </c>
      <c r="B68" s="156" t="s">
        <v>1197</v>
      </c>
      <c r="C68" s="48"/>
      <c r="D68" s="52" t="s">
        <v>1171</v>
      </c>
      <c r="E68" s="85">
        <v>11</v>
      </c>
      <c r="F68" s="52" t="s">
        <v>1172</v>
      </c>
      <c r="G68" s="85">
        <v>26.5</v>
      </c>
      <c r="H68" s="41"/>
      <c r="I68" s="85">
        <v>8.9</v>
      </c>
      <c r="J68" s="41"/>
      <c r="K68" s="85">
        <v>1.42</v>
      </c>
      <c r="L68" s="41">
        <f>IF(K68&lt;&gt;"",INT(K68)*60+(K68-INT(K68))*100,"")</f>
        <v>102</v>
      </c>
      <c r="M68" s="41">
        <f>IF(G68&lt;&gt;"",(40*G68)/MAX(G$5:G$131),"")</f>
        <v>26.5</v>
      </c>
      <c r="N68" s="41">
        <f>IF(I68&lt;&gt;"",IF(I68=0,0,(10*I68)/MAX(I$5:I$131)),"0")</f>
        <v>8.9</v>
      </c>
      <c r="O68" s="24">
        <f>IF(L68&lt;&gt;"",IF(K68=0,"0",50/(MAX(L$5:L$131)-SMALL(L$5:L$131,COUNTIF(L$5:L$131,"&lt;=0")+1))*(MAX(L$5:L$131)-L68)),"0")</f>
        <v>48.893930799773116</v>
      </c>
      <c r="P68" s="24">
        <f>M68+N68+O68</f>
        <v>84.293930799773108</v>
      </c>
      <c r="Q68" s="17"/>
      <c r="R68" s="24"/>
      <c r="S68" s="41"/>
      <c r="T68" s="39"/>
    </row>
    <row r="69" spans="1:20" ht="31.5" x14ac:dyDescent="0.25">
      <c r="A69" s="158">
        <v>65</v>
      </c>
      <c r="B69" s="57" t="s">
        <v>456</v>
      </c>
      <c r="C69" s="92"/>
      <c r="D69" s="52" t="s">
        <v>408</v>
      </c>
      <c r="E69" s="67">
        <v>11</v>
      </c>
      <c r="F69" s="52" t="s">
        <v>412</v>
      </c>
      <c r="G69" s="85">
        <v>29.5</v>
      </c>
      <c r="H69" s="41"/>
      <c r="I69" s="41">
        <v>5</v>
      </c>
      <c r="J69" s="41"/>
      <c r="K69" s="41">
        <v>1</v>
      </c>
      <c r="L69" s="41">
        <f>IF(K69&lt;&gt;"",INT(K69)*60+(K69-INT(K69))*100,"")</f>
        <v>60</v>
      </c>
      <c r="M69" s="41">
        <f>IF(G69&lt;&gt;"",(40*G69)/MAX(G$5:G$131),"")</f>
        <v>29.5</v>
      </c>
      <c r="N69" s="41">
        <f>IF(I69&lt;&gt;"",IF(I69=0,0,(10*I69)/MAX(I$5:I$131)),"0")</f>
        <v>5</v>
      </c>
      <c r="O69" s="24">
        <f>IF(L69&lt;&gt;"",IF(K69=0,"0",50/(MAX(L$5:L$131)-SMALL(L$5:L$131,COUNTIF(L$5:L$131,"&lt;=0")+1))*(MAX(L$5:L$131)-L69)),"0")</f>
        <v>49.489506522972206</v>
      </c>
      <c r="P69" s="24">
        <f>M69+N69+O69</f>
        <v>83.989506522972206</v>
      </c>
      <c r="Q69" s="17"/>
      <c r="R69" s="24"/>
      <c r="S69" s="41"/>
      <c r="T69" s="39"/>
    </row>
    <row r="70" spans="1:20" ht="31.5" x14ac:dyDescent="0.25">
      <c r="A70" s="1">
        <v>66</v>
      </c>
      <c r="B70" s="50" t="s">
        <v>883</v>
      </c>
      <c r="C70" s="45"/>
      <c r="D70" s="52" t="s">
        <v>861</v>
      </c>
      <c r="E70" s="85">
        <v>9</v>
      </c>
      <c r="F70" s="52" t="s">
        <v>874</v>
      </c>
      <c r="G70" s="85">
        <v>29</v>
      </c>
      <c r="H70" s="41"/>
      <c r="I70" s="41">
        <v>4</v>
      </c>
      <c r="J70" s="41"/>
      <c r="K70" s="85">
        <v>0.42</v>
      </c>
      <c r="L70" s="41">
        <f>IF(K70&lt;&gt;"",INT(K70)*60+(K70-INT(K70))*100,"")</f>
        <v>42</v>
      </c>
      <c r="M70" s="41">
        <f>IF(G70&lt;&gt;"",(40*G70)/MAX(G$5:G$131),"")</f>
        <v>29</v>
      </c>
      <c r="N70" s="41">
        <f>IF(I70&lt;&gt;"",IF(I70=0,0,(10*I70)/MAX(I$5:I$131)),"0")</f>
        <v>4</v>
      </c>
      <c r="O70" s="24">
        <f>IF(L70&lt;&gt;"",IF(K70=0,"0",50/(MAX(L$5:L$131)-SMALL(L$5:L$131,COUNTIF(L$5:L$131,"&lt;=0")+1))*(MAX(L$5:L$131)-L70)),"0")</f>
        <v>49.744753261486103</v>
      </c>
      <c r="P70" s="24">
        <f>M70+N70+O70</f>
        <v>82.744753261486096</v>
      </c>
      <c r="Q70" s="17"/>
      <c r="R70" s="24"/>
      <c r="S70" s="41"/>
      <c r="T70" s="39"/>
    </row>
    <row r="71" spans="1:20" ht="31.5" x14ac:dyDescent="0.25">
      <c r="A71" s="1">
        <v>67</v>
      </c>
      <c r="B71" s="50" t="s">
        <v>886</v>
      </c>
      <c r="C71" s="45"/>
      <c r="D71" s="52" t="s">
        <v>861</v>
      </c>
      <c r="E71" s="85">
        <v>11</v>
      </c>
      <c r="F71" s="52" t="s">
        <v>874</v>
      </c>
      <c r="G71" s="85">
        <v>25</v>
      </c>
      <c r="H71" s="41"/>
      <c r="I71" s="41">
        <v>8</v>
      </c>
      <c r="J71" s="41"/>
      <c r="K71" s="85">
        <v>1.05</v>
      </c>
      <c r="L71" s="41">
        <f>IF(K71&lt;&gt;"",INT(K71)*60+(K71-INT(K71))*100,"")</f>
        <v>65</v>
      </c>
      <c r="M71" s="41">
        <f>IF(G71&lt;&gt;"",(40*G71)/MAX(G$5:G$131),"")</f>
        <v>25</v>
      </c>
      <c r="N71" s="41">
        <f>IF(I71&lt;&gt;"",IF(I71=0,0,(10*I71)/MAX(I$5:I$131)),"0")</f>
        <v>8</v>
      </c>
      <c r="O71" s="24">
        <f>IF(L71&lt;&gt;"",IF(K71=0,"0",50/(MAX(L$5:L$131)-SMALL(L$5:L$131,COUNTIF(L$5:L$131,"&lt;=0")+1))*(MAX(L$5:L$131)-L71)),"0")</f>
        <v>49.418604651162795</v>
      </c>
      <c r="P71" s="24">
        <f>M71+N71+O71</f>
        <v>82.418604651162795</v>
      </c>
      <c r="Q71" s="17"/>
      <c r="R71" s="24"/>
      <c r="S71" s="41"/>
      <c r="T71" s="39"/>
    </row>
    <row r="72" spans="1:20" ht="31.5" x14ac:dyDescent="0.25">
      <c r="A72" s="158">
        <v>68</v>
      </c>
      <c r="B72" s="57" t="s">
        <v>238</v>
      </c>
      <c r="C72" s="45"/>
      <c r="D72" s="52" t="s">
        <v>210</v>
      </c>
      <c r="E72" s="85">
        <v>11</v>
      </c>
      <c r="F72" s="52" t="s">
        <v>234</v>
      </c>
      <c r="G72" s="85">
        <v>24.4</v>
      </c>
      <c r="H72" s="41"/>
      <c r="I72" s="85">
        <v>8.1</v>
      </c>
      <c r="J72" s="41"/>
      <c r="K72" s="85">
        <v>0.4</v>
      </c>
      <c r="L72" s="41">
        <f>IF(K72&lt;&gt;"",INT(K72)*60+(K72-INT(K72))*100,"")</f>
        <v>40</v>
      </c>
      <c r="M72" s="41">
        <f>IF(G72&lt;&gt;"",(40*G72)/MAX(G$5:G$131),"")</f>
        <v>24.4</v>
      </c>
      <c r="N72" s="41">
        <f>IF(I72&lt;&gt;"",IF(I72=0,0,(10*I72)/MAX(I$5:I$131)),"0")</f>
        <v>8.1</v>
      </c>
      <c r="O72" s="24">
        <f>IF(L72&lt;&gt;"",IF(K72=0,"0",50/(MAX(L$5:L$131)-SMALL(L$5:L$131,COUNTIF(L$5:L$131,"&lt;=0")+1))*(MAX(L$5:L$131)-L72)),"0")</f>
        <v>49.773114010209873</v>
      </c>
      <c r="P72" s="24">
        <f>M72+N72+O72</f>
        <v>82.273114010209866</v>
      </c>
      <c r="Q72" s="17"/>
      <c r="R72" s="24"/>
      <c r="S72" s="41"/>
      <c r="T72" s="39"/>
    </row>
    <row r="73" spans="1:20" ht="30.75" customHeight="1" x14ac:dyDescent="0.25">
      <c r="A73" s="158">
        <v>69</v>
      </c>
      <c r="B73" s="57" t="s">
        <v>238</v>
      </c>
      <c r="C73" s="45"/>
      <c r="D73" s="52" t="s">
        <v>210</v>
      </c>
      <c r="E73" s="85">
        <v>11</v>
      </c>
      <c r="F73" s="52" t="s">
        <v>234</v>
      </c>
      <c r="G73" s="85">
        <v>24.4</v>
      </c>
      <c r="H73" s="41"/>
      <c r="I73" s="41">
        <v>8.1</v>
      </c>
      <c r="J73" s="41"/>
      <c r="K73" s="41">
        <v>0.4</v>
      </c>
      <c r="L73" s="41">
        <f>IF(K73&lt;&gt;"",INT(K73)*60+(K73-INT(K73))*100,"")</f>
        <v>40</v>
      </c>
      <c r="M73" s="41">
        <f>IF(G73&lt;&gt;"",(40*G73)/MAX(G$5:G$131),"")</f>
        <v>24.4</v>
      </c>
      <c r="N73" s="41">
        <f>IF(I73&lt;&gt;"",IF(I73=0,0,(10*I73)/MAX(I$5:I$131)),"0")</f>
        <v>8.1</v>
      </c>
      <c r="O73" s="24">
        <f>IF(L73&lt;&gt;"",IF(K73=0,"0",50/(MAX(L$5:L$131)-SMALL(L$5:L$131,COUNTIF(L$5:L$131,"&lt;=0")+1))*(MAX(L$5:L$131)-L73)),"0")</f>
        <v>49.773114010209873</v>
      </c>
      <c r="P73" s="24">
        <f>M73+N73+O73</f>
        <v>82.273114010209866</v>
      </c>
      <c r="Q73" s="17"/>
      <c r="R73" s="24"/>
      <c r="S73" s="41"/>
      <c r="T73" s="39"/>
    </row>
    <row r="74" spans="1:20" ht="35.25" customHeight="1" x14ac:dyDescent="0.25">
      <c r="A74" s="158">
        <v>70</v>
      </c>
      <c r="B74" s="57" t="s">
        <v>610</v>
      </c>
      <c r="C74" s="45"/>
      <c r="D74" s="52" t="s">
        <v>591</v>
      </c>
      <c r="E74" s="85">
        <v>9</v>
      </c>
      <c r="F74" s="52" t="s">
        <v>592</v>
      </c>
      <c r="G74" s="85">
        <v>24</v>
      </c>
      <c r="H74" s="41"/>
      <c r="I74" s="41">
        <v>9.1</v>
      </c>
      <c r="J74" s="41"/>
      <c r="K74" s="41">
        <v>1.25</v>
      </c>
      <c r="L74" s="41">
        <f>IF(K74&lt;&gt;"",INT(K74)*60+(K74-INT(K74))*100,"")</f>
        <v>85</v>
      </c>
      <c r="M74" s="41">
        <f>IF(G74&lt;&gt;"",(40*G74)/MAX(G$5:G$131),"")</f>
        <v>24</v>
      </c>
      <c r="N74" s="41">
        <f>IF(I74&lt;&gt;"",IF(I74=0,0,(10*I74)/MAX(I$5:I$131)),"0")</f>
        <v>9.1</v>
      </c>
      <c r="O74" s="24">
        <f>IF(L74&lt;&gt;"",IF(K74=0,"0",50/(MAX(L$5:L$131)-SMALL(L$5:L$131,COUNTIF(L$5:L$131,"&lt;=0")+1))*(MAX(L$5:L$131)-L74)),"0")</f>
        <v>49.134997163925128</v>
      </c>
      <c r="P74" s="24">
        <f>M74+N74+O74</f>
        <v>82.234997163925129</v>
      </c>
      <c r="Q74" s="17"/>
      <c r="R74" s="24"/>
      <c r="S74" s="41"/>
      <c r="T74" s="39"/>
    </row>
    <row r="75" spans="1:20" ht="31.5" x14ac:dyDescent="0.25">
      <c r="A75" s="158">
        <v>71</v>
      </c>
      <c r="B75" s="50" t="s">
        <v>1484</v>
      </c>
      <c r="C75" s="102"/>
      <c r="D75" s="50" t="s">
        <v>61</v>
      </c>
      <c r="E75" s="85">
        <v>9</v>
      </c>
      <c r="F75" s="50" t="s">
        <v>66</v>
      </c>
      <c r="G75" s="41">
        <v>27</v>
      </c>
      <c r="H75" s="41"/>
      <c r="I75" s="41">
        <v>6</v>
      </c>
      <c r="J75" s="41"/>
      <c r="K75" s="85">
        <v>1.24</v>
      </c>
      <c r="L75" s="41">
        <f>IF(K75&lt;&gt;"",INT(K75)*60+(K75-INT(K75))*100,"")</f>
        <v>84</v>
      </c>
      <c r="M75" s="41">
        <f>IF(G75&lt;&gt;"",(40*G75)/MAX(G$5:G$131),"")</f>
        <v>27</v>
      </c>
      <c r="N75" s="41">
        <f>IF(I75&lt;&gt;"",IF(I75=0,0,(10*I75)/MAX(I$5:I$131)),"0")</f>
        <v>6</v>
      </c>
      <c r="O75" s="24">
        <f>IF(L75&lt;&gt;"",IF(K75=0,"0",50/(MAX(L$5:L$131)-SMALL(L$5:L$131,COUNTIF(L$5:L$131,"&lt;=0")+1))*(MAX(L$5:L$131)-L75)),"0")</f>
        <v>49.149177538287013</v>
      </c>
      <c r="P75" s="24">
        <f>M75+N75+O75</f>
        <v>82.149177538287006</v>
      </c>
      <c r="Q75" s="17"/>
      <c r="R75" s="24"/>
      <c r="S75" s="41"/>
      <c r="T75" s="39"/>
    </row>
    <row r="76" spans="1:20" ht="31.5" x14ac:dyDescent="0.25">
      <c r="A76" s="1">
        <v>72</v>
      </c>
      <c r="B76" s="57" t="s">
        <v>801</v>
      </c>
      <c r="C76" s="45"/>
      <c r="D76" s="52" t="s">
        <v>790</v>
      </c>
      <c r="E76" s="85">
        <v>9</v>
      </c>
      <c r="F76" s="52" t="s">
        <v>791</v>
      </c>
      <c r="G76" s="85">
        <v>24</v>
      </c>
      <c r="H76" s="41"/>
      <c r="I76" s="41">
        <v>8.5</v>
      </c>
      <c r="J76" s="41"/>
      <c r="K76" s="41">
        <v>1.06</v>
      </c>
      <c r="L76" s="41">
        <f>IF(K76&lt;&gt;"",INT(K76)*60+(K76-INT(K76))*100,"")</f>
        <v>66</v>
      </c>
      <c r="M76" s="41">
        <f>IF(G76&lt;&gt;"",(40*G76)/MAX(G$5:G$131),"")</f>
        <v>24</v>
      </c>
      <c r="N76" s="41">
        <f>IF(I76&lt;&gt;"",IF(I76=0,0,(10*I76)/MAX(I$5:I$131)),"0")</f>
        <v>8.5</v>
      </c>
      <c r="O76" s="24">
        <f>IF(L76&lt;&gt;"",IF(K76=0,"0",50/(MAX(L$5:L$131)-SMALL(L$5:L$131,COUNTIF(L$5:L$131,"&lt;=0")+1))*(MAX(L$5:L$131)-L76)),"0")</f>
        <v>49.40442427680091</v>
      </c>
      <c r="P76" s="24">
        <f>M76+N76+O76</f>
        <v>81.90442427680091</v>
      </c>
      <c r="Q76" s="17"/>
      <c r="R76" s="24"/>
      <c r="S76" s="41"/>
      <c r="T76" s="39"/>
    </row>
    <row r="77" spans="1:20" ht="31.5" x14ac:dyDescent="0.25">
      <c r="A77" s="1">
        <v>73</v>
      </c>
      <c r="B77" s="57" t="s">
        <v>1372</v>
      </c>
      <c r="C77" s="45"/>
      <c r="D77" s="52" t="s">
        <v>1321</v>
      </c>
      <c r="E77" s="85">
        <v>10</v>
      </c>
      <c r="F77" s="52" t="s">
        <v>1322</v>
      </c>
      <c r="G77" s="85">
        <v>27</v>
      </c>
      <c r="H77" s="41"/>
      <c r="I77" s="41">
        <v>6</v>
      </c>
      <c r="J77" s="41"/>
      <c r="K77" s="85">
        <v>1.45</v>
      </c>
      <c r="L77" s="41">
        <f>IF(K77&lt;&gt;"",INT(K77)*60+(K77-INT(K77))*100,"")</f>
        <v>105</v>
      </c>
      <c r="M77" s="41">
        <f>IF(G77&lt;&gt;"",(40*G77)/MAX(G$5:G$131),"")</f>
        <v>27</v>
      </c>
      <c r="N77" s="41">
        <f>IF(I77&lt;&gt;"",IF(I77=0,0,(10*I77)/MAX(I$5:I$131)),"0")</f>
        <v>6</v>
      </c>
      <c r="O77" s="24">
        <f>IF(L77&lt;&gt;"",IF(K77=0,"0",50/(MAX(L$5:L$131)-SMALL(L$5:L$131,COUNTIF(L$5:L$131,"&lt;=0")+1))*(MAX(L$5:L$131)-L77)),"0")</f>
        <v>48.851389676687468</v>
      </c>
      <c r="P77" s="24">
        <f>M77+N77+O77</f>
        <v>81.851389676687461</v>
      </c>
      <c r="Q77" s="17"/>
      <c r="R77" s="24"/>
      <c r="S77" s="41"/>
      <c r="T77" s="39"/>
    </row>
    <row r="78" spans="1:20" ht="47.25" x14ac:dyDescent="0.25">
      <c r="A78" s="158">
        <v>74</v>
      </c>
      <c r="B78" s="52" t="s">
        <v>50</v>
      </c>
      <c r="C78" s="45"/>
      <c r="D78" s="52" t="s">
        <v>41</v>
      </c>
      <c r="E78" s="85">
        <v>10</v>
      </c>
      <c r="F78" s="52" t="s">
        <v>48</v>
      </c>
      <c r="G78" s="41">
        <v>25</v>
      </c>
      <c r="H78" s="41"/>
      <c r="I78" s="41">
        <v>7</v>
      </c>
      <c r="J78" s="41"/>
      <c r="K78" s="85">
        <v>1.1000000000000001</v>
      </c>
      <c r="L78" s="41">
        <f>IF(K78&lt;&gt;"",INT(K78)*60+(K78-INT(K78))*100,"")</f>
        <v>70.000000000000014</v>
      </c>
      <c r="M78" s="41">
        <f>IF(G78&lt;&gt;"",(40*G78)/MAX(G$5:G$131),"")</f>
        <v>25</v>
      </c>
      <c r="N78" s="41">
        <f>IF(I78&lt;&gt;"",IF(I78=0,0,(10*I78)/MAX(I$5:I$131)),"0")</f>
        <v>7</v>
      </c>
      <c r="O78" s="24">
        <f>IF(L78&lt;&gt;"",IF(K78=0,"0",50/(MAX(L$5:L$131)-SMALL(L$5:L$131,COUNTIF(L$5:L$131,"&lt;=0")+1))*(MAX(L$5:L$131)-L78)),"0")</f>
        <v>49.347702779353376</v>
      </c>
      <c r="P78" s="24">
        <f>M78+N78+O78</f>
        <v>81.347702779353369</v>
      </c>
      <c r="Q78" s="17"/>
      <c r="R78" s="24"/>
      <c r="S78" s="41"/>
      <c r="T78" s="39"/>
    </row>
    <row r="79" spans="1:20" ht="31.5" x14ac:dyDescent="0.25">
      <c r="A79" s="158">
        <v>75</v>
      </c>
      <c r="B79" s="57" t="s">
        <v>539</v>
      </c>
      <c r="C79" s="45"/>
      <c r="D79" s="52" t="s">
        <v>473</v>
      </c>
      <c r="E79" s="85">
        <v>9</v>
      </c>
      <c r="F79" s="52" t="s">
        <v>479</v>
      </c>
      <c r="G79" s="85">
        <v>23</v>
      </c>
      <c r="H79" s="41"/>
      <c r="I79" s="85">
        <v>9.5</v>
      </c>
      <c r="J79" s="41"/>
      <c r="K79" s="85">
        <v>1.47</v>
      </c>
      <c r="L79" s="41">
        <f>IF(K79&lt;&gt;"",INT(K79)*60+(K79-INT(K79))*100,"")</f>
        <v>107</v>
      </c>
      <c r="M79" s="41">
        <f>IF(G79&lt;&gt;"",(40*G79)/MAX(G$5:G$131),"")</f>
        <v>23</v>
      </c>
      <c r="N79" s="41">
        <f>IF(I79&lt;&gt;"",IF(I79=0,0,(10*I79)/MAX(I$5:I$131)),"0")</f>
        <v>9.5</v>
      </c>
      <c r="O79" s="24">
        <f>IF(L79&lt;&gt;"",IF(K79=0,"0",50/(MAX(L$5:L$131)-SMALL(L$5:L$131,COUNTIF(L$5:L$131,"&lt;=0")+1))*(MAX(L$5:L$131)-L79)),"0")</f>
        <v>48.823028927963698</v>
      </c>
      <c r="P79" s="24">
        <f>M79+N79+O79</f>
        <v>81.323028927963691</v>
      </c>
      <c r="Q79" s="17"/>
      <c r="R79" s="24"/>
      <c r="S79" s="41"/>
      <c r="T79" s="39"/>
    </row>
    <row r="80" spans="1:20" ht="31.5" x14ac:dyDescent="0.25">
      <c r="A80" s="158">
        <v>76</v>
      </c>
      <c r="B80" s="50" t="s">
        <v>454</v>
      </c>
      <c r="C80" s="48"/>
      <c r="D80" s="52" t="s">
        <v>408</v>
      </c>
      <c r="E80" s="85">
        <v>10</v>
      </c>
      <c r="F80" s="52" t="s">
        <v>412</v>
      </c>
      <c r="G80" s="85">
        <v>27</v>
      </c>
      <c r="H80" s="41"/>
      <c r="I80" s="41">
        <v>5</v>
      </c>
      <c r="J80" s="41"/>
      <c r="K80" s="85">
        <v>1.1299999999999999</v>
      </c>
      <c r="L80" s="41">
        <f>IF(K80&lt;&gt;"",INT(K80)*60+(K80-INT(K80))*100,"")</f>
        <v>72.999999999999986</v>
      </c>
      <c r="M80" s="41">
        <f>IF(G80&lt;&gt;"",(40*G80)/MAX(G$5:G$131),"")</f>
        <v>27</v>
      </c>
      <c r="N80" s="41">
        <f>IF(I80&lt;&gt;"",IF(I80=0,0,(10*I80)/MAX(I$5:I$131)),"0")</f>
        <v>5</v>
      </c>
      <c r="O80" s="24">
        <f>IF(L80&lt;&gt;"",IF(K80=0,"0",50/(MAX(L$5:L$131)-SMALL(L$5:L$131,COUNTIF(L$5:L$131,"&lt;=0")+1))*(MAX(L$5:L$131)-L80)),"0")</f>
        <v>49.305161656267728</v>
      </c>
      <c r="P80" s="24">
        <f>M80+N80+O80</f>
        <v>81.305161656267728</v>
      </c>
      <c r="Q80" s="17"/>
      <c r="R80" s="24"/>
      <c r="S80" s="41"/>
      <c r="T80" s="39"/>
    </row>
    <row r="81" spans="1:20" ht="31.5" x14ac:dyDescent="0.25">
      <c r="A81" s="1">
        <v>77</v>
      </c>
      <c r="B81" s="57" t="s">
        <v>1033</v>
      </c>
      <c r="C81" s="45"/>
      <c r="D81" s="52" t="s">
        <v>1022</v>
      </c>
      <c r="E81" s="85">
        <v>10</v>
      </c>
      <c r="F81" s="52" t="s">
        <v>1023</v>
      </c>
      <c r="G81" s="85">
        <v>24</v>
      </c>
      <c r="H81" s="41"/>
      <c r="I81" s="41">
        <v>7.5</v>
      </c>
      <c r="J81" s="41"/>
      <c r="K81" s="41">
        <v>0.49</v>
      </c>
      <c r="L81" s="41">
        <f>IF(K81&lt;&gt;"",INT(K81)*60+(K81-INT(K81))*100,"")</f>
        <v>49</v>
      </c>
      <c r="M81" s="41">
        <f>IF(G81&lt;&gt;"",(40*G81)/MAX(G$5:G$131),"")</f>
        <v>24</v>
      </c>
      <c r="N81" s="41">
        <f>IF(I81&lt;&gt;"",IF(I81=0,0,(10*I81)/MAX(I$5:I$131)),"0")</f>
        <v>7.5</v>
      </c>
      <c r="O81" s="24">
        <f>IF(L81&lt;&gt;"",IF(K81=0,"0",50/(MAX(L$5:L$131)-SMALL(L$5:L$131,COUNTIF(L$5:L$131,"&lt;=0")+1))*(MAX(L$5:L$131)-L81)),"0")</f>
        <v>49.645490640952922</v>
      </c>
      <c r="P81" s="24">
        <f>M81+N81+O81</f>
        <v>81.145490640952914</v>
      </c>
      <c r="Q81" s="17"/>
      <c r="R81" s="24"/>
      <c r="S81" s="41"/>
      <c r="T81" s="39"/>
    </row>
    <row r="82" spans="1:20" ht="31.5" x14ac:dyDescent="0.25">
      <c r="A82" s="1">
        <v>78</v>
      </c>
      <c r="B82" s="51" t="s">
        <v>802</v>
      </c>
      <c r="C82" s="45"/>
      <c r="D82" s="52" t="s">
        <v>790</v>
      </c>
      <c r="E82" s="85">
        <v>10</v>
      </c>
      <c r="F82" s="52" t="s">
        <v>791</v>
      </c>
      <c r="G82" s="85">
        <v>23</v>
      </c>
      <c r="H82" s="41"/>
      <c r="I82" s="41">
        <v>8.6999999999999993</v>
      </c>
      <c r="J82" s="41"/>
      <c r="K82" s="41">
        <v>1.07</v>
      </c>
      <c r="L82" s="41">
        <f>IF(K82&lt;&gt;"",INT(K82)*60+(K82-INT(K82))*100,"")</f>
        <v>67</v>
      </c>
      <c r="M82" s="41">
        <f>IF(G82&lt;&gt;"",(40*G82)/MAX(G$5:G$131),"")</f>
        <v>23</v>
      </c>
      <c r="N82" s="41">
        <f>IF(I82&lt;&gt;"",IF(I82=0,0,(10*I82)/MAX(I$5:I$131)),"0")</f>
        <v>8.6999999999999993</v>
      </c>
      <c r="O82" s="24">
        <f>IF(L82&lt;&gt;"",IF(K82=0,"0",50/(MAX(L$5:L$131)-SMALL(L$5:L$131,COUNTIF(L$5:L$131,"&lt;=0")+1))*(MAX(L$5:L$131)-L82)),"0")</f>
        <v>49.390243902439025</v>
      </c>
      <c r="P82" s="24">
        <f>M82+N82+O82</f>
        <v>81.090243902439028</v>
      </c>
      <c r="Q82" s="17"/>
      <c r="R82" s="24"/>
      <c r="S82" s="41"/>
      <c r="T82" s="39"/>
    </row>
    <row r="83" spans="1:20" ht="47.25" x14ac:dyDescent="0.25">
      <c r="A83" s="1">
        <v>79</v>
      </c>
      <c r="B83" s="50" t="s">
        <v>51</v>
      </c>
      <c r="C83" s="48"/>
      <c r="D83" s="50" t="s">
        <v>41</v>
      </c>
      <c r="E83" s="85">
        <v>10</v>
      </c>
      <c r="F83" s="50" t="s">
        <v>48</v>
      </c>
      <c r="G83" s="41">
        <v>25</v>
      </c>
      <c r="H83" s="41"/>
      <c r="I83" s="41">
        <v>7</v>
      </c>
      <c r="J83" s="41"/>
      <c r="K83" s="85">
        <v>1.44</v>
      </c>
      <c r="L83" s="41">
        <f>IF(K83&lt;&gt;"",INT(K83)*60+(K83-INT(K83))*100,"")</f>
        <v>104</v>
      </c>
      <c r="M83" s="41">
        <f>IF(G83&lt;&gt;"",(40*G83)/MAX(G$5:G$131),"")</f>
        <v>25</v>
      </c>
      <c r="N83" s="41">
        <f>IF(I83&lt;&gt;"",IF(I83=0,0,(10*I83)/MAX(I$5:I$131)),"0")</f>
        <v>7</v>
      </c>
      <c r="O83" s="24">
        <f>IF(L83&lt;&gt;"",IF(K83=0,"0",50/(MAX(L$5:L$131)-SMALL(L$5:L$131,COUNTIF(L$5:L$131,"&lt;=0")+1))*(MAX(L$5:L$131)-L83)),"0")</f>
        <v>48.865570051049353</v>
      </c>
      <c r="P83" s="24">
        <f>M83+N83+O83</f>
        <v>80.86557005104936</v>
      </c>
      <c r="Q83" s="17"/>
      <c r="R83" s="24"/>
      <c r="S83" s="41"/>
      <c r="T83" s="39"/>
    </row>
    <row r="84" spans="1:20" ht="31.5" x14ac:dyDescent="0.25">
      <c r="A84" s="158">
        <v>80</v>
      </c>
      <c r="B84" s="52" t="s">
        <v>1492</v>
      </c>
      <c r="C84" s="102"/>
      <c r="D84" s="52" t="s">
        <v>61</v>
      </c>
      <c r="E84" s="85">
        <v>11</v>
      </c>
      <c r="F84" s="52" t="s">
        <v>66</v>
      </c>
      <c r="G84" s="85">
        <v>28</v>
      </c>
      <c r="H84" s="41"/>
      <c r="I84" s="41">
        <v>4</v>
      </c>
      <c r="J84" s="41"/>
      <c r="K84" s="85">
        <v>1.58</v>
      </c>
      <c r="L84" s="41">
        <f>IF(K84&lt;&gt;"",INT(K84)*60+(K84-INT(K84))*100,"")</f>
        <v>118</v>
      </c>
      <c r="M84" s="41">
        <f>IF(G84&lt;&gt;"",(40*G84)/MAX(G$5:G$131),"")</f>
        <v>28</v>
      </c>
      <c r="N84" s="41">
        <f>IF(I84&lt;&gt;"",IF(I84=0,0,(10*I84)/MAX(I$5:I$131)),"0")</f>
        <v>4</v>
      </c>
      <c r="O84" s="24">
        <f>IF(L84&lt;&gt;"",IF(K84=0,"0",50/(MAX(L$5:L$131)-SMALL(L$5:L$131,COUNTIF(L$5:L$131,"&lt;=0")+1))*(MAX(L$5:L$131)-L84)),"0")</f>
        <v>48.66704480998299</v>
      </c>
      <c r="P84" s="24">
        <f>M84+N84+O84</f>
        <v>80.667044809982997</v>
      </c>
      <c r="Q84" s="17"/>
      <c r="R84" s="24"/>
      <c r="S84" s="41"/>
      <c r="T84" s="39"/>
    </row>
    <row r="85" spans="1:20" ht="31.5" x14ac:dyDescent="0.25">
      <c r="A85" s="158">
        <v>81</v>
      </c>
      <c r="B85" s="50" t="s">
        <v>73</v>
      </c>
      <c r="C85" s="48"/>
      <c r="D85" s="50" t="s">
        <v>61</v>
      </c>
      <c r="E85" s="67">
        <v>11</v>
      </c>
      <c r="F85" s="50" t="s">
        <v>66</v>
      </c>
      <c r="G85" s="41">
        <v>28</v>
      </c>
      <c r="H85" s="41"/>
      <c r="I85" s="41">
        <v>4</v>
      </c>
      <c r="J85" s="41"/>
      <c r="K85" s="85">
        <v>2.09</v>
      </c>
      <c r="L85" s="41">
        <f>IF(K85&lt;&gt;"",INT(K85)*60+(K85-INT(K85))*100,"")</f>
        <v>129</v>
      </c>
      <c r="M85" s="41">
        <f>IF(G85&lt;&gt;"",(40*G85)/MAX(G$5:G$131),"")</f>
        <v>28</v>
      </c>
      <c r="N85" s="41">
        <f>IF(I85&lt;&gt;"",IF(I85=0,0,(10*I85)/MAX(I$5:I$131)),"0")</f>
        <v>4</v>
      </c>
      <c r="O85" s="24">
        <f>IF(L85&lt;&gt;"",IF(K85=0,"0",50/(MAX(L$5:L$131)-SMALL(L$5:L$131,COUNTIF(L$5:L$131,"&lt;=0")+1))*(MAX(L$5:L$131)-L85)),"0")</f>
        <v>48.511060692002275</v>
      </c>
      <c r="P85" s="24">
        <f>M85+N85+O85</f>
        <v>80.511060692002275</v>
      </c>
      <c r="Q85" s="17"/>
      <c r="R85" s="24"/>
      <c r="S85" s="41"/>
      <c r="T85" s="39"/>
    </row>
    <row r="86" spans="1:20" ht="31.5" x14ac:dyDescent="0.25">
      <c r="A86" s="158">
        <v>82</v>
      </c>
      <c r="B86" s="50" t="s">
        <v>71</v>
      </c>
      <c r="C86" s="45"/>
      <c r="D86" s="50" t="s">
        <v>61</v>
      </c>
      <c r="E86" s="85">
        <v>10</v>
      </c>
      <c r="F86" s="50" t="s">
        <v>72</v>
      </c>
      <c r="G86" s="85">
        <v>27.5</v>
      </c>
      <c r="H86" s="41"/>
      <c r="I86" s="41">
        <v>4</v>
      </c>
      <c r="J86" s="41"/>
      <c r="K86" s="85">
        <v>1.54</v>
      </c>
      <c r="L86" s="41">
        <f>IF(K86&lt;&gt;"",INT(K86)*60+(K86-INT(K86))*100,"")</f>
        <v>114</v>
      </c>
      <c r="M86" s="41">
        <f>IF(G86&lt;&gt;"",(40*G86)/MAX(G$5:G$131),"")</f>
        <v>27.5</v>
      </c>
      <c r="N86" s="41">
        <f>IF(I86&lt;&gt;"",IF(I86=0,0,(10*I86)/MAX(I$5:I$131)),"0")</f>
        <v>4</v>
      </c>
      <c r="O86" s="24">
        <f>IF(L86&lt;&gt;"",IF(K86=0,"0",50/(MAX(L$5:L$131)-SMALL(L$5:L$131,COUNTIF(L$5:L$131,"&lt;=0")+1))*(MAX(L$5:L$131)-L86)),"0")</f>
        <v>48.723766307430516</v>
      </c>
      <c r="P86" s="24">
        <f>M86+N86+O86</f>
        <v>80.223766307430509</v>
      </c>
      <c r="Q86" s="17"/>
      <c r="R86" s="24"/>
      <c r="S86" s="41"/>
      <c r="T86" s="39"/>
    </row>
    <row r="87" spans="1:20" ht="31.5" x14ac:dyDescent="0.25">
      <c r="A87" s="173">
        <v>83</v>
      </c>
      <c r="B87" s="57" t="s">
        <v>351</v>
      </c>
      <c r="C87" s="45"/>
      <c r="D87" s="52" t="s">
        <v>338</v>
      </c>
      <c r="E87" s="85">
        <v>9</v>
      </c>
      <c r="F87" s="52" t="s">
        <v>346</v>
      </c>
      <c r="G87" s="85">
        <v>22</v>
      </c>
      <c r="H87" s="41"/>
      <c r="I87" s="85">
        <v>8.5</v>
      </c>
      <c r="J87" s="41"/>
      <c r="K87" s="85">
        <v>0.54</v>
      </c>
      <c r="L87" s="41">
        <f>IF(K87&lt;&gt;"",INT(K87)*60+(K87-INT(K87))*100,"")</f>
        <v>54</v>
      </c>
      <c r="M87" s="41">
        <f>IF(G87&lt;&gt;"",(40*G87)/MAX(G$5:G$131),"")</f>
        <v>22</v>
      </c>
      <c r="N87" s="41">
        <f>IF(I87&lt;&gt;"",IF(I87=0,0,(10*I87)/MAX(I$5:I$131)),"0")</f>
        <v>8.5</v>
      </c>
      <c r="O87" s="24">
        <f>IF(L87&lt;&gt;"",IF(K87=0,"0",50/(MAX(L$5:L$131)-SMALL(L$5:L$131,COUNTIF(L$5:L$131,"&lt;=0")+1))*(MAX(L$5:L$131)-L87)),"0")</f>
        <v>49.57458876914351</v>
      </c>
      <c r="P87" s="24">
        <f>M87+N87+O87</f>
        <v>80.074588769143503</v>
      </c>
      <c r="Q87" s="17"/>
      <c r="R87" s="24"/>
      <c r="S87" s="41"/>
      <c r="T87" s="39"/>
    </row>
    <row r="88" spans="1:20" ht="31.5" x14ac:dyDescent="0.25">
      <c r="A88" s="1">
        <v>84</v>
      </c>
      <c r="B88" s="57" t="s">
        <v>1034</v>
      </c>
      <c r="C88" s="45"/>
      <c r="D88" s="52" t="s">
        <v>1022</v>
      </c>
      <c r="E88" s="85">
        <v>10</v>
      </c>
      <c r="F88" s="52" t="s">
        <v>1023</v>
      </c>
      <c r="G88" s="85">
        <v>24</v>
      </c>
      <c r="H88" s="41"/>
      <c r="I88" s="41">
        <v>6.3</v>
      </c>
      <c r="J88" s="41"/>
      <c r="K88" s="41">
        <v>0.49</v>
      </c>
      <c r="L88" s="41">
        <f>IF(K88&lt;&gt;"",INT(K88)*60+(K88-INT(K88))*100,"")</f>
        <v>49</v>
      </c>
      <c r="M88" s="41">
        <f>IF(G88&lt;&gt;"",(40*G88)/MAX(G$5:G$131),"")</f>
        <v>24</v>
      </c>
      <c r="N88" s="41">
        <f>IF(I88&lt;&gt;"",IF(I88=0,0,(10*I88)/MAX(I$5:I$131)),"0")</f>
        <v>6.3</v>
      </c>
      <c r="O88" s="24">
        <f>IF(L88&lt;&gt;"",IF(K88=0,"0",50/(MAX(L$5:L$131)-SMALL(L$5:L$131,COUNTIF(L$5:L$131,"&lt;=0")+1))*(MAX(L$5:L$131)-L88)),"0")</f>
        <v>49.645490640952922</v>
      </c>
      <c r="P88" s="24">
        <f>M88+N88+O88</f>
        <v>79.945490640952926</v>
      </c>
      <c r="Q88" s="17"/>
      <c r="R88" s="24"/>
      <c r="S88" s="41"/>
      <c r="T88" s="39"/>
    </row>
    <row r="89" spans="1:20" ht="31.5" x14ac:dyDescent="0.25">
      <c r="A89" s="1">
        <v>85</v>
      </c>
      <c r="B89" s="65" t="s">
        <v>1146</v>
      </c>
      <c r="C89" s="43"/>
      <c r="D89" s="65" t="s">
        <v>1043</v>
      </c>
      <c r="E89" s="67">
        <v>10</v>
      </c>
      <c r="F89" s="65" t="s">
        <v>1063</v>
      </c>
      <c r="G89" s="85">
        <v>20</v>
      </c>
      <c r="H89" s="41"/>
      <c r="I89" s="41">
        <v>10</v>
      </c>
      <c r="J89" s="41"/>
      <c r="K89" s="85">
        <v>1.02</v>
      </c>
      <c r="L89" s="41">
        <f>IF(K89&lt;&gt;"",INT(K89)*60+(K89-INT(K89))*100,"")</f>
        <v>62</v>
      </c>
      <c r="M89" s="41">
        <f>IF(G89&lt;&gt;"",(40*G89)/MAX(G$5:G$131),"")</f>
        <v>20</v>
      </c>
      <c r="N89" s="41">
        <f>IF(I89&lt;&gt;"",IF(I89=0,0,(10*I89)/MAX(I$5:I$131)),"0")</f>
        <v>10</v>
      </c>
      <c r="O89" s="24">
        <f>IF(L89&lt;&gt;"",IF(K89=0,"0",50/(MAX(L$5:L$131)-SMALL(L$5:L$131,COUNTIF(L$5:L$131,"&lt;=0")+1))*(MAX(L$5:L$131)-L89)),"0")</f>
        <v>49.461145774248443</v>
      </c>
      <c r="P89" s="24">
        <f>M89+N89+O89</f>
        <v>79.46114577424845</v>
      </c>
      <c r="Q89" s="17"/>
      <c r="R89" s="24"/>
      <c r="S89" s="41"/>
      <c r="T89" s="39"/>
    </row>
    <row r="90" spans="1:20" ht="31.5" x14ac:dyDescent="0.25">
      <c r="A90" s="158">
        <v>86</v>
      </c>
      <c r="B90" s="50" t="s">
        <v>1483</v>
      </c>
      <c r="C90" s="48"/>
      <c r="D90" s="50" t="s">
        <v>61</v>
      </c>
      <c r="E90" s="85">
        <v>9</v>
      </c>
      <c r="F90" s="50" t="s">
        <v>66</v>
      </c>
      <c r="G90" s="41">
        <v>27</v>
      </c>
      <c r="H90" s="41"/>
      <c r="I90" s="41">
        <v>3</v>
      </c>
      <c r="J90" s="41"/>
      <c r="K90" s="85">
        <v>1.1100000000000001</v>
      </c>
      <c r="L90" s="41">
        <f>IF(K90&lt;&gt;"",INT(K90)*60+(K90-INT(K90))*100,"")</f>
        <v>71.000000000000014</v>
      </c>
      <c r="M90" s="41">
        <f>IF(G90&lt;&gt;"",(40*G90)/MAX(G$5:G$131),"")</f>
        <v>27</v>
      </c>
      <c r="N90" s="41">
        <f>IF(I90&lt;&gt;"",IF(I90=0,0,(10*I90)/MAX(I$5:I$131)),"0")</f>
        <v>3</v>
      </c>
      <c r="O90" s="24">
        <f>IF(L90&lt;&gt;"",IF(K90=0,"0",50/(MAX(L$5:L$131)-SMALL(L$5:L$131,COUNTIF(L$5:L$131,"&lt;=0")+1))*(MAX(L$5:L$131)-L90)),"0")</f>
        <v>49.333522404991491</v>
      </c>
      <c r="P90" s="24">
        <f>M90+N90+O90</f>
        <v>79.333522404991498</v>
      </c>
      <c r="Q90" s="17"/>
      <c r="R90" s="24"/>
      <c r="S90" s="41"/>
      <c r="T90" s="39"/>
    </row>
    <row r="91" spans="1:20" ht="31.5" x14ac:dyDescent="0.25">
      <c r="A91" s="158">
        <v>87</v>
      </c>
      <c r="B91" s="50" t="s">
        <v>453</v>
      </c>
      <c r="C91" s="48"/>
      <c r="D91" s="52" t="s">
        <v>408</v>
      </c>
      <c r="E91" s="85">
        <v>10</v>
      </c>
      <c r="F91" s="52" t="s">
        <v>412</v>
      </c>
      <c r="G91" s="85">
        <v>21</v>
      </c>
      <c r="H91" s="41"/>
      <c r="I91" s="41">
        <v>9</v>
      </c>
      <c r="J91" s="41"/>
      <c r="K91" s="85">
        <v>1.27</v>
      </c>
      <c r="L91" s="41">
        <f>IF(K91&lt;&gt;"",INT(K91)*60+(K91-INT(K91))*100,"")</f>
        <v>87</v>
      </c>
      <c r="M91" s="41">
        <f>IF(G91&lt;&gt;"",(40*G91)/MAX(G$5:G$131),"")</f>
        <v>21</v>
      </c>
      <c r="N91" s="41">
        <f>IF(I91&lt;&gt;"",IF(I91=0,0,(10*I91)/MAX(I$5:I$131)),"0")</f>
        <v>9</v>
      </c>
      <c r="O91" s="24">
        <f>IF(L91&lt;&gt;"",IF(K91=0,"0",50/(MAX(L$5:L$131)-SMALL(L$5:L$131,COUNTIF(L$5:L$131,"&lt;=0")+1))*(MAX(L$5:L$131)-L91)),"0")</f>
        <v>49.106636415201365</v>
      </c>
      <c r="P91" s="24">
        <f>M91+N91+O91</f>
        <v>79.106636415201365</v>
      </c>
      <c r="Q91" s="17"/>
      <c r="R91" s="24"/>
      <c r="S91" s="41"/>
      <c r="T91" s="39"/>
    </row>
    <row r="92" spans="1:20" ht="29.25" customHeight="1" x14ac:dyDescent="0.25">
      <c r="A92" s="1">
        <v>88</v>
      </c>
      <c r="B92" s="57" t="s">
        <v>1489</v>
      </c>
      <c r="C92" s="45"/>
      <c r="D92" s="52" t="s">
        <v>987</v>
      </c>
      <c r="E92" s="85">
        <v>11</v>
      </c>
      <c r="F92" s="52" t="s">
        <v>988</v>
      </c>
      <c r="G92" s="85">
        <v>19</v>
      </c>
      <c r="H92" s="41"/>
      <c r="I92" s="41">
        <v>10</v>
      </c>
      <c r="J92" s="41"/>
      <c r="K92" s="41">
        <v>1.07</v>
      </c>
      <c r="L92" s="41">
        <f>IF(K92&lt;&gt;"",INT(K92)*60+(K92-INT(K92))*100,"")</f>
        <v>67</v>
      </c>
      <c r="M92" s="41">
        <f>IF(G92&lt;&gt;"",(40*G92)/MAX(G$5:G$131),"")</f>
        <v>19</v>
      </c>
      <c r="N92" s="41">
        <f>IF(I92&lt;&gt;"",IF(I92=0,0,(10*I92)/MAX(I$5:I$131)),"0")</f>
        <v>10</v>
      </c>
      <c r="O92" s="24">
        <f>IF(L92&lt;&gt;"",IF(K92=0,"0",50/(MAX(L$5:L$131)-SMALL(L$5:L$131,COUNTIF(L$5:L$131,"&lt;=0")+1))*(MAX(L$5:L$131)-L92)),"0")</f>
        <v>49.390243902439025</v>
      </c>
      <c r="P92" s="24">
        <f>M92+N92+O92</f>
        <v>78.390243902439025</v>
      </c>
      <c r="Q92" s="17"/>
      <c r="R92" s="24"/>
      <c r="S92" s="41"/>
      <c r="T92" s="39"/>
    </row>
    <row r="93" spans="1:20" ht="47.25" customHeight="1" x14ac:dyDescent="0.25">
      <c r="A93" s="163">
        <v>89</v>
      </c>
      <c r="B93" s="134" t="s">
        <v>1424</v>
      </c>
      <c r="C93" s="135"/>
      <c r="D93" s="52" t="s">
        <v>1413</v>
      </c>
      <c r="E93" s="107">
        <v>10</v>
      </c>
      <c r="F93" s="52" t="s">
        <v>1421</v>
      </c>
      <c r="G93" s="38">
        <v>20</v>
      </c>
      <c r="H93" s="41"/>
      <c r="I93" s="38">
        <v>9.5</v>
      </c>
      <c r="J93" s="41"/>
      <c r="K93" s="38">
        <v>1.57</v>
      </c>
      <c r="L93" s="41">
        <f>IF(K93&lt;&gt;"",INT(K93)*60+(K93-INT(K93))*100,"")</f>
        <v>117</v>
      </c>
      <c r="M93" s="41">
        <f>IF(G93&lt;&gt;"",(40*G93)/MAX(G$5:G$131),"")</f>
        <v>20</v>
      </c>
      <c r="N93" s="41">
        <f>IF(I93&lt;&gt;"",IF(I93=0,0,(10*I93)/MAX(I$5:I$131)),"0")</f>
        <v>9.5</v>
      </c>
      <c r="O93" s="24">
        <f>IF(L93&lt;&gt;"",IF(K93=0,"0",50/(MAX(L$5:L$131)-SMALL(L$5:L$131,COUNTIF(L$5:L$131,"&lt;=0")+1))*(MAX(L$5:L$131)-L93)),"0")</f>
        <v>48.681225184344868</v>
      </c>
      <c r="P93" s="24">
        <f>M93+N93+O93</f>
        <v>78.181225184344868</v>
      </c>
      <c r="Q93" s="17"/>
      <c r="R93" s="24"/>
      <c r="S93" s="41"/>
      <c r="T93" s="39"/>
    </row>
    <row r="94" spans="1:20" ht="31.5" x14ac:dyDescent="0.25">
      <c r="A94" s="1">
        <v>90</v>
      </c>
      <c r="B94" s="52" t="s">
        <v>1190</v>
      </c>
      <c r="C94" s="56"/>
      <c r="D94" s="52" t="s">
        <v>1171</v>
      </c>
      <c r="E94" s="85">
        <v>9</v>
      </c>
      <c r="F94" s="52" t="s">
        <v>1187</v>
      </c>
      <c r="G94" s="85">
        <v>21</v>
      </c>
      <c r="H94" s="41"/>
      <c r="I94" s="41">
        <v>8.1999999999999993</v>
      </c>
      <c r="J94" s="41"/>
      <c r="K94" s="85">
        <v>1.41</v>
      </c>
      <c r="L94" s="41">
        <f>IF(K94&lt;&gt;"",INT(K94)*60+(K94-INT(K94))*100,"")</f>
        <v>101</v>
      </c>
      <c r="M94" s="41">
        <f>IF(G94&lt;&gt;"",(40*G94)/MAX(G$5:G$131),"")</f>
        <v>21</v>
      </c>
      <c r="N94" s="41">
        <f>IF(I94&lt;&gt;"",IF(I94=0,0,(10*I94)/MAX(I$5:I$131)),"0")</f>
        <v>8.1999999999999993</v>
      </c>
      <c r="O94" s="24">
        <f>IF(L94&lt;&gt;"",IF(K94=0,"0",50/(MAX(L$5:L$131)-SMALL(L$5:L$131,COUNTIF(L$5:L$131,"&lt;=0")+1))*(MAX(L$5:L$131)-L94)),"0")</f>
        <v>48.908111174135001</v>
      </c>
      <c r="P94" s="24">
        <f>M94+N94+O94</f>
        <v>78.108111174135004</v>
      </c>
      <c r="Q94" s="17"/>
      <c r="R94" s="24"/>
      <c r="S94" s="41"/>
      <c r="T94" s="39"/>
    </row>
    <row r="95" spans="1:20" ht="41.25" customHeight="1" x14ac:dyDescent="0.25">
      <c r="A95" s="1">
        <v>91</v>
      </c>
      <c r="B95" s="57" t="s">
        <v>1418</v>
      </c>
      <c r="C95" s="119"/>
      <c r="D95" s="52" t="s">
        <v>1413</v>
      </c>
      <c r="E95" s="85">
        <v>9</v>
      </c>
      <c r="F95" s="52" t="s">
        <v>1419</v>
      </c>
      <c r="G95" s="38">
        <v>19.5</v>
      </c>
      <c r="H95" s="41"/>
      <c r="I95" s="41">
        <v>9</v>
      </c>
      <c r="J95" s="41"/>
      <c r="K95" s="41">
        <v>0.52</v>
      </c>
      <c r="L95" s="41">
        <f>IF(K95&lt;&gt;"",INT(K95)*60+(K95-INT(K95))*100,"")</f>
        <v>52</v>
      </c>
      <c r="M95" s="41">
        <f>IF(G95&lt;&gt;"",(40*G95)/MAX(G$5:G$131),"")</f>
        <v>19.5</v>
      </c>
      <c r="N95" s="41">
        <f>IF(I95&lt;&gt;"",IF(I95=0,0,(10*I95)/MAX(I$5:I$131)),"0")</f>
        <v>9</v>
      </c>
      <c r="O95" s="24">
        <f>IF(L95&lt;&gt;"",IF(K95=0,"0",50/(MAX(L$5:L$131)-SMALL(L$5:L$131,COUNTIF(L$5:L$131,"&lt;=0")+1))*(MAX(L$5:L$131)-L95)),"0")</f>
        <v>49.602949517867273</v>
      </c>
      <c r="P95" s="24">
        <f>M95+N95+O95</f>
        <v>78.102949517867273</v>
      </c>
      <c r="Q95" s="17"/>
      <c r="R95" s="24"/>
      <c r="S95" s="41"/>
      <c r="T95" s="39"/>
    </row>
    <row r="96" spans="1:20" ht="31.5" x14ac:dyDescent="0.25">
      <c r="A96" s="158">
        <v>92</v>
      </c>
      <c r="B96" s="52" t="s">
        <v>406</v>
      </c>
      <c r="C96" s="107"/>
      <c r="D96" s="52" t="s">
        <v>365</v>
      </c>
      <c r="E96" s="107">
        <v>11</v>
      </c>
      <c r="F96" s="52" t="s">
        <v>366</v>
      </c>
      <c r="G96" s="41">
        <v>21.5</v>
      </c>
      <c r="H96" s="41"/>
      <c r="I96" s="41">
        <v>6.9</v>
      </c>
      <c r="J96" s="41"/>
      <c r="K96" s="41">
        <v>0.52</v>
      </c>
      <c r="L96" s="41">
        <f>IF(K96&lt;&gt;"",INT(K96)*60+(K96-INT(K96))*100,"")</f>
        <v>52</v>
      </c>
      <c r="M96" s="41">
        <f>IF(G96&lt;&gt;"",(40*G96)/MAX(G$5:G$131),"")</f>
        <v>21.5</v>
      </c>
      <c r="N96" s="41">
        <f>IF(I96&lt;&gt;"",IF(I96=0,0,(10*I96)/MAX(I$5:I$131)),"0")</f>
        <v>6.9</v>
      </c>
      <c r="O96" s="24">
        <f>IF(L96&lt;&gt;"",IF(K96=0,"0",50/(MAX(L$5:L$131)-SMALL(L$5:L$131,COUNTIF(L$5:L$131,"&lt;=0")+1))*(MAX(L$5:L$131)-L96)),"0")</f>
        <v>49.602949517867273</v>
      </c>
      <c r="P96" s="24">
        <f>M96+N96+O96</f>
        <v>78.002949517867279</v>
      </c>
      <c r="Q96" s="17"/>
      <c r="R96" s="24"/>
      <c r="S96" s="41"/>
      <c r="T96" s="39"/>
    </row>
    <row r="97" spans="1:20" ht="31.5" x14ac:dyDescent="0.25">
      <c r="A97" s="1">
        <v>93</v>
      </c>
      <c r="B97" s="50" t="s">
        <v>1485</v>
      </c>
      <c r="C97" s="48"/>
      <c r="D97" s="50" t="s">
        <v>61</v>
      </c>
      <c r="E97" s="85">
        <v>9</v>
      </c>
      <c r="F97" s="50" t="s">
        <v>66</v>
      </c>
      <c r="G97" s="41">
        <v>27</v>
      </c>
      <c r="H97" s="41"/>
      <c r="I97" s="41">
        <v>1</v>
      </c>
      <c r="J97" s="41"/>
      <c r="K97" s="85">
        <v>1.02</v>
      </c>
      <c r="L97" s="41">
        <f>IF(K97&lt;&gt;"",INT(K97)*60+(K97-INT(K97))*100,"")</f>
        <v>62</v>
      </c>
      <c r="M97" s="41">
        <f>IF(G97&lt;&gt;"",(40*G97)/MAX(G$5:G$131),"")</f>
        <v>27</v>
      </c>
      <c r="N97" s="41">
        <f>IF(I97&lt;&gt;"",IF(I97=0,0,(10*I97)/MAX(I$5:I$131)),"0")</f>
        <v>1</v>
      </c>
      <c r="O97" s="24">
        <f>IF(L97&lt;&gt;"",IF(K97=0,"0",50/(MAX(L$5:L$131)-SMALL(L$5:L$131,COUNTIF(L$5:L$131,"&lt;=0")+1))*(MAX(L$5:L$131)-L97)),"0")</f>
        <v>49.461145774248443</v>
      </c>
      <c r="P97" s="24">
        <f>M97+N97+O97</f>
        <v>77.46114577424845</v>
      </c>
      <c r="Q97" s="17"/>
      <c r="R97" s="24"/>
      <c r="S97" s="41"/>
      <c r="T97" s="39"/>
    </row>
    <row r="98" spans="1:20" ht="31.5" x14ac:dyDescent="0.25">
      <c r="A98" s="1">
        <v>94</v>
      </c>
      <c r="B98" s="65" t="s">
        <v>1145</v>
      </c>
      <c r="C98" s="43"/>
      <c r="D98" s="65" t="s">
        <v>1043</v>
      </c>
      <c r="E98" s="67">
        <v>10</v>
      </c>
      <c r="F98" s="65" t="s">
        <v>1063</v>
      </c>
      <c r="G98" s="85">
        <v>18</v>
      </c>
      <c r="H98" s="41"/>
      <c r="I98" s="41">
        <v>10</v>
      </c>
      <c r="J98" s="41"/>
      <c r="K98" s="85">
        <v>1.23</v>
      </c>
      <c r="L98" s="41">
        <f>IF(K98&lt;&gt;"",INT(K98)*60+(K98-INT(K98))*100,"")</f>
        <v>83</v>
      </c>
      <c r="M98" s="41">
        <f>IF(G98&lt;&gt;"",(40*G98)/MAX(G$5:G$131),"")</f>
        <v>18</v>
      </c>
      <c r="N98" s="41">
        <f>IF(I98&lt;&gt;"",IF(I98=0,0,(10*I98)/MAX(I$5:I$131)),"0")</f>
        <v>10</v>
      </c>
      <c r="O98" s="24">
        <f>IF(L98&lt;&gt;"",IF(K98=0,"0",50/(MAX(L$5:L$131)-SMALL(L$5:L$131,COUNTIF(L$5:L$131,"&lt;=0")+1))*(MAX(L$5:L$131)-L98)),"0")</f>
        <v>49.163357912648898</v>
      </c>
      <c r="P98" s="24">
        <f>M98+N98+O98</f>
        <v>77.163357912648905</v>
      </c>
      <c r="Q98" s="17"/>
      <c r="R98" s="24"/>
      <c r="S98" s="41"/>
      <c r="T98" s="39"/>
    </row>
    <row r="99" spans="1:20" ht="31.5" x14ac:dyDescent="0.25">
      <c r="A99" s="1">
        <v>95</v>
      </c>
      <c r="B99" s="57" t="s">
        <v>1013</v>
      </c>
      <c r="C99" s="45"/>
      <c r="D99" s="52" t="s">
        <v>1006</v>
      </c>
      <c r="E99" s="85">
        <v>11</v>
      </c>
      <c r="F99" s="52" t="s">
        <v>1003</v>
      </c>
      <c r="G99" s="85">
        <v>20</v>
      </c>
      <c r="H99" s="41"/>
      <c r="I99" s="85">
        <v>8.6999999999999993</v>
      </c>
      <c r="J99" s="41"/>
      <c r="K99" s="41">
        <v>2.2999999999999998</v>
      </c>
      <c r="L99" s="41">
        <f>IF(K99&lt;&gt;"",INT(K99)*60+(K99-INT(K99))*100,"")</f>
        <v>149.99999999999997</v>
      </c>
      <c r="M99" s="41">
        <f>IF(G99&lt;&gt;"",(40*G99)/MAX(G$5:G$131),"")</f>
        <v>20</v>
      </c>
      <c r="N99" s="41">
        <f>IF(I99&lt;&gt;"",IF(I99=0,0,(10*I99)/MAX(I$5:I$131)),"0")</f>
        <v>8.6999999999999993</v>
      </c>
      <c r="O99" s="24">
        <f>IF(L99&lt;&gt;"",IF(K99=0,"0",50/(MAX(L$5:L$131)-SMALL(L$5:L$131,COUNTIF(L$5:L$131,"&lt;=0")+1))*(MAX(L$5:L$131)-L99)),"0")</f>
        <v>48.213272830402722</v>
      </c>
      <c r="P99" s="24">
        <f>M99+N99+O99</f>
        <v>76.913272830402718</v>
      </c>
      <c r="Q99" s="17"/>
      <c r="R99" s="24"/>
      <c r="S99" s="41"/>
      <c r="T99" s="39"/>
    </row>
    <row r="100" spans="1:20" ht="47.25" x14ac:dyDescent="0.25">
      <c r="A100" s="158">
        <v>96</v>
      </c>
      <c r="B100" s="57" t="s">
        <v>49</v>
      </c>
      <c r="C100" s="45"/>
      <c r="D100" s="52" t="s">
        <v>41</v>
      </c>
      <c r="E100" s="85">
        <v>10</v>
      </c>
      <c r="F100" s="52" t="s">
        <v>48</v>
      </c>
      <c r="G100" s="41">
        <v>22</v>
      </c>
      <c r="H100" s="41"/>
      <c r="I100" s="41">
        <v>5.5</v>
      </c>
      <c r="J100" s="41"/>
      <c r="K100" s="85">
        <v>1.1499999999999999</v>
      </c>
      <c r="L100" s="41">
        <f>IF(K100&lt;&gt;"",INT(K100)*60+(K100-INT(K100))*100,"")</f>
        <v>74.999999999999986</v>
      </c>
      <c r="M100" s="41">
        <f>IF(G100&lt;&gt;"",(40*G100)/MAX(G$5:G$131),"")</f>
        <v>22</v>
      </c>
      <c r="N100" s="41">
        <f>IF(I100&lt;&gt;"",IF(I100=0,0,(10*I100)/MAX(I$5:I$131)),"0")</f>
        <v>5.5</v>
      </c>
      <c r="O100" s="24">
        <f>IF(L100&lt;&gt;"",IF(K100=0,"0",50/(MAX(L$5:L$131)-SMALL(L$5:L$131,COUNTIF(L$5:L$131,"&lt;=0")+1))*(MAX(L$5:L$131)-L100)),"0")</f>
        <v>49.276800907543965</v>
      </c>
      <c r="P100" s="24">
        <f>M100+N100+O100</f>
        <v>76.776800907543958</v>
      </c>
      <c r="Q100" s="17"/>
      <c r="R100" s="24"/>
      <c r="S100" s="41"/>
      <c r="T100" s="39"/>
    </row>
    <row r="101" spans="1:20" ht="31.5" x14ac:dyDescent="0.25">
      <c r="A101" s="158">
        <v>97</v>
      </c>
      <c r="B101" s="52" t="s">
        <v>1487</v>
      </c>
      <c r="C101" s="102"/>
      <c r="D101" s="54" t="s">
        <v>61</v>
      </c>
      <c r="E101" s="85">
        <v>10</v>
      </c>
      <c r="F101" s="52" t="s">
        <v>66</v>
      </c>
      <c r="G101" s="85">
        <v>24</v>
      </c>
      <c r="H101" s="41"/>
      <c r="I101" s="41">
        <v>4</v>
      </c>
      <c r="J101" s="41"/>
      <c r="K101" s="85">
        <v>2.17</v>
      </c>
      <c r="L101" s="41">
        <f>IF(K101&lt;&gt;"",INT(K101)*60+(K101-INT(K101))*100,"")</f>
        <v>137</v>
      </c>
      <c r="M101" s="41">
        <f>IF(G101&lt;&gt;"",(40*G101)/MAX(G$5:G$131),"")</f>
        <v>24</v>
      </c>
      <c r="N101" s="41">
        <f>IF(I101&lt;&gt;"",IF(I101=0,0,(10*I101)/MAX(I$5:I$131)),"0")</f>
        <v>4</v>
      </c>
      <c r="O101" s="24">
        <f>IF(L101&lt;&gt;"",IF(K101=0,"0",50/(MAX(L$5:L$131)-SMALL(L$5:L$131,COUNTIF(L$5:L$131,"&lt;=0")+1))*(MAX(L$5:L$131)-L101)),"0")</f>
        <v>48.397617697107208</v>
      </c>
      <c r="P101" s="24">
        <f>M101+N101+O101</f>
        <v>76.397617697107208</v>
      </c>
      <c r="Q101" s="17"/>
      <c r="R101" s="24"/>
      <c r="S101" s="41"/>
      <c r="T101" s="39"/>
    </row>
    <row r="102" spans="1:20" ht="31.5" x14ac:dyDescent="0.25">
      <c r="A102" s="1">
        <v>98</v>
      </c>
      <c r="B102" s="57" t="s">
        <v>1490</v>
      </c>
      <c r="C102" s="45"/>
      <c r="D102" s="54" t="s">
        <v>987</v>
      </c>
      <c r="E102" s="85">
        <v>11</v>
      </c>
      <c r="F102" s="52" t="s">
        <v>988</v>
      </c>
      <c r="G102" s="85">
        <v>18</v>
      </c>
      <c r="H102" s="41"/>
      <c r="I102" s="41">
        <v>9</v>
      </c>
      <c r="J102" s="41"/>
      <c r="K102" s="41">
        <v>1.28</v>
      </c>
      <c r="L102" s="41">
        <f>IF(K102&lt;&gt;"",INT(K102)*60+(K102-INT(K102))*100,"")</f>
        <v>88</v>
      </c>
      <c r="M102" s="41">
        <f>IF(G102&lt;&gt;"",(40*G102)/MAX(G$5:G$131),"")</f>
        <v>18</v>
      </c>
      <c r="N102" s="41">
        <f>IF(I102&lt;&gt;"",IF(I102=0,0,(10*I102)/MAX(I$5:I$131)),"0")</f>
        <v>9</v>
      </c>
      <c r="O102" s="24">
        <f>IF(L102&lt;&gt;"",IF(K102=0,"0",50/(MAX(L$5:L$131)-SMALL(L$5:L$131,COUNTIF(L$5:L$131,"&lt;=0")+1))*(MAX(L$5:L$131)-L102)),"0")</f>
        <v>49.09245604083948</v>
      </c>
      <c r="P102" s="24">
        <f>M102+N102+O102</f>
        <v>76.09245604083948</v>
      </c>
      <c r="Q102" s="17"/>
      <c r="R102" s="24"/>
      <c r="S102" s="41"/>
      <c r="T102" s="39"/>
    </row>
    <row r="103" spans="1:20" ht="31.5" x14ac:dyDescent="0.25">
      <c r="A103" s="1">
        <v>99</v>
      </c>
      <c r="B103" s="57" t="s">
        <v>800</v>
      </c>
      <c r="C103" s="45"/>
      <c r="D103" s="54" t="s">
        <v>790</v>
      </c>
      <c r="E103" s="85">
        <v>9</v>
      </c>
      <c r="F103" s="52" t="s">
        <v>791</v>
      </c>
      <c r="G103" s="85">
        <v>19.5</v>
      </c>
      <c r="H103" s="41"/>
      <c r="I103" s="41">
        <v>7</v>
      </c>
      <c r="J103" s="41"/>
      <c r="K103" s="169">
        <v>1.02</v>
      </c>
      <c r="L103" s="41">
        <f>IF(K103&lt;&gt;"",INT(K103)*60+(K103-INT(K103))*100,"")</f>
        <v>62</v>
      </c>
      <c r="M103" s="41">
        <f>IF(G103&lt;&gt;"",(40*G103)/MAX(G$5:G$131),"")</f>
        <v>19.5</v>
      </c>
      <c r="N103" s="41">
        <f>IF(I103&lt;&gt;"",IF(I103=0,0,(10*I103)/MAX(I$5:I$131)),"0")</f>
        <v>7</v>
      </c>
      <c r="O103" s="24">
        <f>IF(L103&lt;&gt;"",IF(K103=0,"0",50/(MAX(L$5:L$131)-SMALL(L$5:L$131,COUNTIF(L$5:L$131,"&lt;=0")+1))*(MAX(L$5:L$131)-L103)),"0")</f>
        <v>49.461145774248443</v>
      </c>
      <c r="P103" s="24">
        <f>M103+N103+O103</f>
        <v>75.96114577424845</v>
      </c>
      <c r="Q103" s="17"/>
      <c r="R103" s="24"/>
      <c r="S103" s="41"/>
      <c r="T103" s="39"/>
    </row>
    <row r="104" spans="1:20" ht="31.5" x14ac:dyDescent="0.25">
      <c r="A104" s="1">
        <v>100</v>
      </c>
      <c r="B104" s="57" t="s">
        <v>1014</v>
      </c>
      <c r="C104" s="45"/>
      <c r="D104" s="54" t="s">
        <v>1006</v>
      </c>
      <c r="E104" s="85">
        <v>11</v>
      </c>
      <c r="F104" s="52" t="s">
        <v>1003</v>
      </c>
      <c r="G104" s="85">
        <v>18</v>
      </c>
      <c r="H104" s="41"/>
      <c r="I104" s="85">
        <v>8.3000000000000007</v>
      </c>
      <c r="J104" s="41"/>
      <c r="K104" s="41">
        <v>1.5</v>
      </c>
      <c r="L104" s="41">
        <f>IF(K104&lt;&gt;"",INT(K104)*60+(K104-INT(K104))*100,"")</f>
        <v>110</v>
      </c>
      <c r="M104" s="41">
        <f>IF(G104&lt;&gt;"",(40*G104)/MAX(G$5:G$131),"")</f>
        <v>18</v>
      </c>
      <c r="N104" s="41">
        <f>IF(I104&lt;&gt;"",IF(I104=0,0,(10*I104)/MAX(I$5:I$131)),"0")</f>
        <v>8.3000000000000007</v>
      </c>
      <c r="O104" s="24">
        <f>IF(L104&lt;&gt;"",IF(K104=0,"0",50/(MAX(L$5:L$131)-SMALL(L$5:L$131,COUNTIF(L$5:L$131,"&lt;=0")+1))*(MAX(L$5:L$131)-L104)),"0")</f>
        <v>48.780487804878049</v>
      </c>
      <c r="P104" s="24">
        <f>M104+N104+O104</f>
        <v>75.080487804878047</v>
      </c>
      <c r="Q104" s="17"/>
      <c r="R104" s="24"/>
      <c r="S104" s="41"/>
      <c r="T104" s="39"/>
    </row>
    <row r="105" spans="1:20" ht="31.5" x14ac:dyDescent="0.25">
      <c r="A105" s="1">
        <v>101</v>
      </c>
      <c r="B105" s="52" t="s">
        <v>1189</v>
      </c>
      <c r="C105" s="53"/>
      <c r="D105" s="54" t="s">
        <v>1171</v>
      </c>
      <c r="E105" s="85">
        <v>9</v>
      </c>
      <c r="F105" s="52" t="s">
        <v>1187</v>
      </c>
      <c r="G105" s="85">
        <v>17.5</v>
      </c>
      <c r="H105" s="41"/>
      <c r="I105" s="41">
        <v>7.8</v>
      </c>
      <c r="J105" s="41"/>
      <c r="K105" s="85">
        <v>1.43</v>
      </c>
      <c r="L105" s="41">
        <f>IF(K105&lt;&gt;"",INT(K105)*60+(K105-INT(K105))*100,"")</f>
        <v>103</v>
      </c>
      <c r="M105" s="41">
        <f>IF(G105&lt;&gt;"",(40*G105)/MAX(G$5:G$131),"")</f>
        <v>17.5</v>
      </c>
      <c r="N105" s="41">
        <f>IF(I105&lt;&gt;"",IF(I105=0,0,(10*I105)/MAX(I$5:I$131)),"0")</f>
        <v>7.8</v>
      </c>
      <c r="O105" s="24">
        <f>IF(L105&lt;&gt;"",IF(K105=0,"0",50/(MAX(L$5:L$131)-SMALL(L$5:L$131,COUNTIF(L$5:L$131,"&lt;=0")+1))*(MAX(L$5:L$131)-L105)),"0")</f>
        <v>48.879750425411231</v>
      </c>
      <c r="P105" s="24">
        <f>M105+N105+O105</f>
        <v>74.179750425411228</v>
      </c>
      <c r="Q105" s="17"/>
      <c r="R105" s="24"/>
      <c r="S105" s="41"/>
      <c r="T105" s="39"/>
    </row>
    <row r="106" spans="1:20" ht="31.5" x14ac:dyDescent="0.25">
      <c r="A106" s="1">
        <v>102</v>
      </c>
      <c r="B106" s="57" t="s">
        <v>1373</v>
      </c>
      <c r="C106" s="45"/>
      <c r="D106" s="54" t="s">
        <v>1327</v>
      </c>
      <c r="E106" s="85">
        <v>11</v>
      </c>
      <c r="F106" s="52" t="s">
        <v>1322</v>
      </c>
      <c r="G106" s="85">
        <v>23</v>
      </c>
      <c r="H106" s="41"/>
      <c r="I106" s="41">
        <v>3</v>
      </c>
      <c r="J106" s="41"/>
      <c r="K106" s="41">
        <v>2.4300000000000002</v>
      </c>
      <c r="L106" s="41">
        <f>IF(K106&lt;&gt;"",INT(K106)*60+(K106-INT(K106))*100,"")</f>
        <v>163</v>
      </c>
      <c r="M106" s="41">
        <f>IF(G106&lt;&gt;"",(40*G106)/MAX(G$5:G$131),"")</f>
        <v>23</v>
      </c>
      <c r="N106" s="41">
        <f>IF(I106&lt;&gt;"",IF(I106=0,0,(10*I106)/MAX(I$5:I$131)),"0")</f>
        <v>3</v>
      </c>
      <c r="O106" s="24">
        <f>IF(L106&lt;&gt;"",IF(K106=0,"0",50/(MAX(L$5:L$131)-SMALL(L$5:L$131,COUNTIF(L$5:L$131,"&lt;=0")+1))*(MAX(L$5:L$131)-L106)),"0")</f>
        <v>48.028927963698244</v>
      </c>
      <c r="P106" s="24">
        <f>M106+N106+O106</f>
        <v>74.028927963698237</v>
      </c>
      <c r="Q106" s="17"/>
      <c r="R106" s="24"/>
      <c r="S106" s="41"/>
      <c r="T106" s="39"/>
    </row>
    <row r="107" spans="1:20" ht="31.5" x14ac:dyDescent="0.25">
      <c r="A107" s="1">
        <v>103</v>
      </c>
      <c r="B107" s="57" t="s">
        <v>897</v>
      </c>
      <c r="C107" s="45"/>
      <c r="D107" s="54" t="s">
        <v>890</v>
      </c>
      <c r="E107" s="85">
        <v>9</v>
      </c>
      <c r="F107" s="52" t="s">
        <v>891</v>
      </c>
      <c r="G107" s="85">
        <v>15</v>
      </c>
      <c r="H107" s="41"/>
      <c r="I107" s="41">
        <v>9</v>
      </c>
      <c r="J107" s="41"/>
      <c r="K107" s="41">
        <v>1.0900000000000001</v>
      </c>
      <c r="L107" s="41">
        <f>IF(K107&lt;&gt;"",INT(K107)*60+(K107-INT(K107))*100,"")</f>
        <v>69</v>
      </c>
      <c r="M107" s="41">
        <f>IF(G107&lt;&gt;"",(40*G107)/MAX(G$5:G$131),"")</f>
        <v>15</v>
      </c>
      <c r="N107" s="41">
        <f>IF(I107&lt;&gt;"",IF(I107=0,0,(10*I107)/MAX(I$5:I$131)),"0")</f>
        <v>9</v>
      </c>
      <c r="O107" s="24">
        <f>IF(L107&lt;&gt;"",IF(K107=0,"0",50/(MAX(L$5:L$131)-SMALL(L$5:L$131,COUNTIF(L$5:L$131,"&lt;=0")+1))*(MAX(L$5:L$131)-L107)),"0")</f>
        <v>49.361883153715262</v>
      </c>
      <c r="P107" s="24">
        <f>M107+N107+O107</f>
        <v>73.361883153715269</v>
      </c>
      <c r="Q107" s="17"/>
      <c r="R107" s="24"/>
      <c r="S107" s="41"/>
      <c r="T107" s="39"/>
    </row>
    <row r="108" spans="1:20" ht="31.5" x14ac:dyDescent="0.25">
      <c r="A108" s="1">
        <v>104</v>
      </c>
      <c r="B108" s="57" t="s">
        <v>898</v>
      </c>
      <c r="C108" s="45"/>
      <c r="D108" s="54" t="s">
        <v>890</v>
      </c>
      <c r="E108" s="85">
        <v>9</v>
      </c>
      <c r="F108" s="52" t="s">
        <v>891</v>
      </c>
      <c r="G108" s="85">
        <v>14</v>
      </c>
      <c r="H108" s="41"/>
      <c r="I108" s="41">
        <v>8</v>
      </c>
      <c r="J108" s="41"/>
      <c r="K108" s="41">
        <v>1.1200000000000001</v>
      </c>
      <c r="L108" s="41">
        <f>IF(K108&lt;&gt;"",INT(K108)*60+(K108-INT(K108))*100,"")</f>
        <v>72.000000000000014</v>
      </c>
      <c r="M108" s="41">
        <f>IF(G108&lt;&gt;"",(40*G108)/MAX(G$5:G$131),"")</f>
        <v>14</v>
      </c>
      <c r="N108" s="41">
        <f>IF(I108&lt;&gt;"",IF(I108=0,0,(10*I108)/MAX(I$5:I$131)),"0")</f>
        <v>8</v>
      </c>
      <c r="O108" s="24">
        <f>IF(L108&lt;&gt;"",IF(K108=0,"0",50/(MAX(L$5:L$131)-SMALL(L$5:L$131,COUNTIF(L$5:L$131,"&lt;=0")+1))*(MAX(L$5:L$131)-L108)),"0")</f>
        <v>49.319342030629613</v>
      </c>
      <c r="P108" s="24">
        <f>M108+N108+O108</f>
        <v>71.319342030629613</v>
      </c>
      <c r="Q108" s="17"/>
      <c r="R108" s="24"/>
      <c r="S108" s="41"/>
      <c r="T108" s="39"/>
    </row>
    <row r="109" spans="1:20" ht="31.5" x14ac:dyDescent="0.25">
      <c r="A109" s="1">
        <v>105</v>
      </c>
      <c r="B109" s="57" t="s">
        <v>1402</v>
      </c>
      <c r="C109" s="133"/>
      <c r="D109" s="54" t="s">
        <v>1395</v>
      </c>
      <c r="E109" s="85">
        <v>11</v>
      </c>
      <c r="F109" s="52" t="s">
        <v>1396</v>
      </c>
      <c r="G109" s="85">
        <v>14</v>
      </c>
      <c r="H109" s="41"/>
      <c r="I109" s="41">
        <v>7</v>
      </c>
      <c r="J109" s="41"/>
      <c r="K109" s="183">
        <v>0.25</v>
      </c>
      <c r="L109" s="41">
        <f>IF(K109&lt;&gt;"",INT(K109)*60+(K109-INT(K109))*100,"")</f>
        <v>25</v>
      </c>
      <c r="M109" s="41">
        <f>IF(G109&lt;&gt;"",(40*G109)/MAX(G$5:G$131),"")</f>
        <v>14</v>
      </c>
      <c r="N109" s="41">
        <f>IF(I109&lt;&gt;"",IF(I109=0,0,(10*I109)/MAX(I$5:I$131)),"0")</f>
        <v>7</v>
      </c>
      <c r="O109" s="24">
        <f>IF(L109&lt;&gt;"",IF(K109=0,"0",50/(MAX(L$5:L$131)-SMALL(L$5:L$131,COUNTIF(L$5:L$131,"&lt;=0")+1))*(MAX(L$5:L$131)-L109)),"0")</f>
        <v>49.985819625638122</v>
      </c>
      <c r="P109" s="24">
        <f>M109+N109+O109</f>
        <v>70.985819625638129</v>
      </c>
      <c r="Q109" s="17"/>
      <c r="R109" s="24"/>
      <c r="S109" s="41"/>
      <c r="T109" s="39"/>
    </row>
    <row r="110" spans="1:20" ht="31.5" x14ac:dyDescent="0.25">
      <c r="A110" s="158">
        <v>106</v>
      </c>
      <c r="B110" s="52" t="s">
        <v>405</v>
      </c>
      <c r="C110" s="41"/>
      <c r="D110" s="54" t="s">
        <v>365</v>
      </c>
      <c r="E110" s="41">
        <v>10</v>
      </c>
      <c r="F110" s="52" t="s">
        <v>366</v>
      </c>
      <c r="G110" s="41">
        <v>14</v>
      </c>
      <c r="H110" s="41"/>
      <c r="I110" s="41">
        <v>7.9</v>
      </c>
      <c r="J110" s="41"/>
      <c r="K110" s="41">
        <v>1.38</v>
      </c>
      <c r="L110" s="41">
        <f>IF(K110&lt;&gt;"",INT(K110)*60+(K110-INT(K110))*100,"")</f>
        <v>97.999999999999986</v>
      </c>
      <c r="M110" s="41">
        <f>IF(G110&lt;&gt;"",(40*G110)/MAX(G$5:G$131),"")</f>
        <v>14</v>
      </c>
      <c r="N110" s="41">
        <f>IF(I110&lt;&gt;"",IF(I110=0,0,(10*I110)/MAX(I$5:I$131)),"0")</f>
        <v>7.9</v>
      </c>
      <c r="O110" s="24">
        <f>IF(L110&lt;&gt;"",IF(K110=0,"0",50/(MAX(L$5:L$131)-SMALL(L$5:L$131,COUNTIF(L$5:L$131,"&lt;=0")+1))*(MAX(L$5:L$131)-L110)),"0")</f>
        <v>48.95065229722065</v>
      </c>
      <c r="P110" s="24">
        <f>M110+N110+O110</f>
        <v>70.850652297220648</v>
      </c>
      <c r="Q110" s="17"/>
      <c r="R110" s="24"/>
      <c r="S110" s="41"/>
      <c r="T110" s="39"/>
    </row>
    <row r="111" spans="1:20" ht="31.5" x14ac:dyDescent="0.25">
      <c r="A111" s="1">
        <v>107</v>
      </c>
      <c r="B111" s="52" t="s">
        <v>1015</v>
      </c>
      <c r="C111" s="45"/>
      <c r="D111" s="54" t="s">
        <v>1006</v>
      </c>
      <c r="E111" s="85">
        <v>11</v>
      </c>
      <c r="F111" s="52" t="s">
        <v>1003</v>
      </c>
      <c r="G111" s="85">
        <v>12</v>
      </c>
      <c r="H111" s="41"/>
      <c r="I111" s="85">
        <v>8.6999999999999993</v>
      </c>
      <c r="J111" s="41"/>
      <c r="K111" s="41">
        <v>0.56000000000000005</v>
      </c>
      <c r="L111" s="41">
        <f>IF(K111&lt;&gt;"",INT(K111)*60+(K111-INT(K111))*100,"")</f>
        <v>56.000000000000007</v>
      </c>
      <c r="M111" s="41">
        <f>IF(G111&lt;&gt;"",(40*G111)/MAX(G$5:G$131),"")</f>
        <v>12</v>
      </c>
      <c r="N111" s="41">
        <f>IF(I111&lt;&gt;"",IF(I111=0,0,(10*I111)/MAX(I$5:I$131)),"0")</f>
        <v>8.6999999999999993</v>
      </c>
      <c r="O111" s="24">
        <f>IF(L111&lt;&gt;"",IF(K111=0,"0",50/(MAX(L$5:L$131)-SMALL(L$5:L$131,COUNTIF(L$5:L$131,"&lt;=0")+1))*(MAX(L$5:L$131)-L111)),"0")</f>
        <v>49.54622802041974</v>
      </c>
      <c r="P111" s="24">
        <f>M111+N111+O111</f>
        <v>70.246228020419736</v>
      </c>
      <c r="Q111" s="17"/>
      <c r="R111" s="24"/>
      <c r="S111" s="41"/>
      <c r="T111" s="39"/>
    </row>
    <row r="112" spans="1:20" ht="51" customHeight="1" x14ac:dyDescent="0.25">
      <c r="A112" s="1">
        <v>108</v>
      </c>
      <c r="B112" s="57" t="s">
        <v>1422</v>
      </c>
      <c r="C112" s="119"/>
      <c r="D112" s="52" t="s">
        <v>1413</v>
      </c>
      <c r="E112" s="85">
        <v>10</v>
      </c>
      <c r="F112" s="52" t="s">
        <v>1421</v>
      </c>
      <c r="G112" s="38">
        <v>11</v>
      </c>
      <c r="H112" s="41"/>
      <c r="I112" s="38">
        <v>9</v>
      </c>
      <c r="J112" s="41"/>
      <c r="K112" s="38">
        <v>1.01</v>
      </c>
      <c r="L112" s="41">
        <f>IF(K112&lt;&gt;"",INT(K112)*60+(K112-INT(K112))*100,"")</f>
        <v>61</v>
      </c>
      <c r="M112" s="41">
        <f>IF(G112&lt;&gt;"",(40*G112)/MAX(G$5:G$131),"")</f>
        <v>11</v>
      </c>
      <c r="N112" s="41">
        <f>IF(I112&lt;&gt;"",IF(I112=0,0,(10*I112)/MAX(I$5:I$131)),"0")</f>
        <v>9</v>
      </c>
      <c r="O112" s="24">
        <f>IF(L112&lt;&gt;"",IF(K112=0,"0",50/(MAX(L$5:L$131)-SMALL(L$5:L$131,COUNTIF(L$5:L$131,"&lt;=0")+1))*(MAX(L$5:L$131)-L112)),"0")</f>
        <v>49.475326148610328</v>
      </c>
      <c r="P112" s="24">
        <f>M112+N112+O112</f>
        <v>69.475326148610321</v>
      </c>
      <c r="Q112" s="17"/>
      <c r="R112" s="24"/>
      <c r="S112" s="41"/>
      <c r="T112" s="39"/>
    </row>
    <row r="113" spans="1:20" ht="31.5" x14ac:dyDescent="0.25">
      <c r="A113" s="158">
        <v>109</v>
      </c>
      <c r="B113" s="52" t="s">
        <v>403</v>
      </c>
      <c r="C113" s="107"/>
      <c r="D113" s="52" t="s">
        <v>365</v>
      </c>
      <c r="E113" s="107">
        <v>9</v>
      </c>
      <c r="F113" s="52" t="s">
        <v>366</v>
      </c>
      <c r="G113" s="41">
        <v>11.5</v>
      </c>
      <c r="H113" s="41"/>
      <c r="I113" s="41">
        <v>7.9</v>
      </c>
      <c r="J113" s="41"/>
      <c r="K113" s="41">
        <v>1.28</v>
      </c>
      <c r="L113" s="41">
        <f>IF(K113&lt;&gt;"",INT(K113)*60+(K113-INT(K113))*100,"")</f>
        <v>88</v>
      </c>
      <c r="M113" s="41">
        <f>IF(G113&lt;&gt;"",(40*G113)/MAX(G$5:G$131),"")</f>
        <v>11.5</v>
      </c>
      <c r="N113" s="41">
        <f>IF(I113&lt;&gt;"",IF(I113=0,0,(10*I113)/MAX(I$5:I$131)),"0")</f>
        <v>7.9</v>
      </c>
      <c r="O113" s="24">
        <f>IF(L113&lt;&gt;"",IF(K113=0,"0",50/(MAX(L$5:L$131)-SMALL(L$5:L$131,COUNTIF(L$5:L$131,"&lt;=0")+1))*(MAX(L$5:L$131)-L113)),"0")</f>
        <v>49.09245604083948</v>
      </c>
      <c r="P113" s="24">
        <f>M113+N113+O113</f>
        <v>68.492456040839471</v>
      </c>
      <c r="Q113" s="17"/>
      <c r="R113" s="24"/>
      <c r="S113" s="41"/>
      <c r="T113" s="39"/>
    </row>
    <row r="114" spans="1:20" ht="31.5" x14ac:dyDescent="0.25">
      <c r="A114" s="158">
        <v>110</v>
      </c>
      <c r="B114" s="50" t="s">
        <v>1486</v>
      </c>
      <c r="C114" s="45"/>
      <c r="D114" s="160" t="s">
        <v>61</v>
      </c>
      <c r="E114" s="85">
        <v>10</v>
      </c>
      <c r="F114" s="122" t="s">
        <v>66</v>
      </c>
      <c r="G114" s="85">
        <v>17</v>
      </c>
      <c r="H114" s="41"/>
      <c r="I114" s="41">
        <v>3</v>
      </c>
      <c r="J114" s="41"/>
      <c r="K114" s="85">
        <v>2.34</v>
      </c>
      <c r="L114" s="41">
        <f>IF(K114&lt;&gt;"",INT(K114)*60+(K114-INT(K114))*100,"")</f>
        <v>154</v>
      </c>
      <c r="M114" s="41">
        <f>IF(G114&lt;&gt;"",(40*G114)/MAX(G$5:G$131),"")</f>
        <v>17</v>
      </c>
      <c r="N114" s="41">
        <f>IF(I114&lt;&gt;"",IF(I114=0,0,(10*I114)/MAX(I$5:I$131)),"0")</f>
        <v>3</v>
      </c>
      <c r="O114" s="24">
        <f>IF(L114&lt;&gt;"",IF(K114=0,"0",50/(MAX(L$5:L$131)-SMALL(L$5:L$131,COUNTIF(L$5:L$131,"&lt;=0")+1))*(MAX(L$5:L$131)-L114)),"0")</f>
        <v>48.156551332955196</v>
      </c>
      <c r="P114" s="24">
        <f>M114+N114+O114</f>
        <v>68.156551332955189</v>
      </c>
      <c r="Q114" s="17"/>
      <c r="R114" s="24"/>
      <c r="S114" s="41"/>
      <c r="T114" s="39"/>
    </row>
    <row r="115" spans="1:20" ht="63" x14ac:dyDescent="0.25">
      <c r="A115" s="1">
        <v>111</v>
      </c>
      <c r="B115" s="52" t="s">
        <v>1423</v>
      </c>
      <c r="C115" s="119"/>
      <c r="D115" s="72" t="s">
        <v>1413</v>
      </c>
      <c r="E115" s="85">
        <v>10</v>
      </c>
      <c r="F115" s="70" t="s">
        <v>1421</v>
      </c>
      <c r="G115" s="38">
        <v>11.5</v>
      </c>
      <c r="H115" s="41"/>
      <c r="I115" s="38">
        <v>7.5</v>
      </c>
      <c r="J115" s="41"/>
      <c r="K115" s="38">
        <v>1.49</v>
      </c>
      <c r="L115" s="41">
        <f>IF(K115&lt;&gt;"",INT(K115)*60+(K115-INT(K115))*100,"")</f>
        <v>109</v>
      </c>
      <c r="M115" s="41">
        <f>IF(G115&lt;&gt;"",(40*G115)/MAX(G$5:G$131),"")</f>
        <v>11.5</v>
      </c>
      <c r="N115" s="41">
        <f>IF(I115&lt;&gt;"",IF(I115=0,0,(10*I115)/MAX(I$5:I$131)),"0")</f>
        <v>7.5</v>
      </c>
      <c r="O115" s="24">
        <f>IF(L115&lt;&gt;"",IF(K115=0,"0",50/(MAX(L$5:L$131)-SMALL(L$5:L$131,COUNTIF(L$5:L$131,"&lt;=0")+1))*(MAX(L$5:L$131)-L115)),"0")</f>
        <v>48.794668179239935</v>
      </c>
      <c r="P115" s="24">
        <f>M115+N115+O115</f>
        <v>67.794668179239935</v>
      </c>
      <c r="Q115" s="17"/>
      <c r="R115" s="24"/>
      <c r="S115" s="41"/>
      <c r="T115" s="39"/>
    </row>
    <row r="116" spans="1:20" ht="31.5" x14ac:dyDescent="0.25">
      <c r="A116" s="158">
        <v>112</v>
      </c>
      <c r="B116" s="52" t="s">
        <v>404</v>
      </c>
      <c r="C116" s="107"/>
      <c r="D116" s="72" t="s">
        <v>365</v>
      </c>
      <c r="E116" s="107">
        <v>9</v>
      </c>
      <c r="F116" s="70" t="s">
        <v>366</v>
      </c>
      <c r="G116" s="41">
        <v>11</v>
      </c>
      <c r="H116" s="41"/>
      <c r="I116" s="41">
        <v>7.6</v>
      </c>
      <c r="J116" s="41"/>
      <c r="K116" s="41">
        <v>1.31</v>
      </c>
      <c r="L116" s="41">
        <f>IF(K116&lt;&gt;"",INT(K116)*60+(K116-INT(K116))*100,"")</f>
        <v>91</v>
      </c>
      <c r="M116" s="41">
        <f>IF(G116&lt;&gt;"",(40*G116)/MAX(G$5:G$131),"")</f>
        <v>11</v>
      </c>
      <c r="N116" s="41">
        <f>IF(I116&lt;&gt;"",IF(I116=0,0,(10*I116)/MAX(I$5:I$131)),"0")</f>
        <v>7.6</v>
      </c>
      <c r="O116" s="24">
        <f>IF(L116&lt;&gt;"",IF(K116=0,"0",50/(MAX(L$5:L$131)-SMALL(L$5:L$131,COUNTIF(L$5:L$131,"&lt;=0")+1))*(MAX(L$5:L$131)-L116)),"0")</f>
        <v>49.049914917753831</v>
      </c>
      <c r="P116" s="24">
        <f>M116+N116+O116</f>
        <v>67.649914917753833</v>
      </c>
      <c r="Q116" s="17"/>
      <c r="R116" s="24"/>
      <c r="S116" s="41"/>
      <c r="T116" s="39"/>
    </row>
    <row r="117" spans="1:20" ht="51" customHeight="1" x14ac:dyDescent="0.25">
      <c r="A117" s="1">
        <v>113</v>
      </c>
      <c r="B117" s="57" t="s">
        <v>1420</v>
      </c>
      <c r="C117" s="119"/>
      <c r="D117" s="52" t="s">
        <v>1413</v>
      </c>
      <c r="E117" s="85">
        <v>10</v>
      </c>
      <c r="F117" s="52" t="s">
        <v>1421</v>
      </c>
      <c r="G117" s="38">
        <v>10</v>
      </c>
      <c r="H117" s="41"/>
      <c r="I117" s="38">
        <v>6.5</v>
      </c>
      <c r="J117" s="41"/>
      <c r="K117" s="38">
        <v>1.58</v>
      </c>
      <c r="L117" s="41">
        <f>IF(K117&lt;&gt;"",INT(K117)*60+(K117-INT(K117))*100,"")</f>
        <v>118</v>
      </c>
      <c r="M117" s="41">
        <f>IF(G117&lt;&gt;"",(40*G117)/MAX(G$5:G$131),"")</f>
        <v>10</v>
      </c>
      <c r="N117" s="41">
        <f>IF(I117&lt;&gt;"",IF(I117=0,0,(10*I117)/MAX(I$5:I$131)),"0")</f>
        <v>6.5</v>
      </c>
      <c r="O117" s="24">
        <f>IF(L117&lt;&gt;"",IF(K117=0,"0",50/(MAX(L$5:L$131)-SMALL(L$5:L$131,COUNTIF(L$5:L$131,"&lt;=0")+1))*(MAX(L$5:L$131)-L117)),"0")</f>
        <v>48.66704480998299</v>
      </c>
      <c r="P117" s="24">
        <f>M117+N117+O117</f>
        <v>65.167044809982997</v>
      </c>
      <c r="Q117" s="17"/>
      <c r="R117" s="24"/>
      <c r="S117" s="41"/>
      <c r="T117" s="39"/>
    </row>
    <row r="118" spans="1:20" ht="31.5" x14ac:dyDescent="0.25">
      <c r="A118" s="158">
        <v>114</v>
      </c>
      <c r="B118" s="52" t="s">
        <v>184</v>
      </c>
      <c r="C118" s="56"/>
      <c r="D118" s="52" t="s">
        <v>139</v>
      </c>
      <c r="E118" s="85">
        <v>10</v>
      </c>
      <c r="F118" s="52" t="s">
        <v>182</v>
      </c>
      <c r="G118" s="85">
        <v>35</v>
      </c>
      <c r="H118" s="41"/>
      <c r="I118" s="85">
        <v>10</v>
      </c>
      <c r="J118" s="41"/>
      <c r="K118" s="85">
        <v>42.2</v>
      </c>
      <c r="L118" s="41">
        <f>IF(K118&lt;&gt;"",INT(K118)*60+(K118-INT(K118))*100,"")</f>
        <v>2540.0000000000005</v>
      </c>
      <c r="M118" s="41">
        <f>IF(G118&lt;&gt;"",(40*G118)/MAX(G$5:G$131),"")</f>
        <v>35</v>
      </c>
      <c r="N118" s="41">
        <f>IF(I118&lt;&gt;"",IF(I118=0,0,(10*I118)/MAX(I$5:I$131)),"0")</f>
        <v>10</v>
      </c>
      <c r="O118" s="24">
        <f>IF(L118&lt;&gt;"",IF(K118=0,"0",50/(MAX(L$5:L$131)-SMALL(L$5:L$131,COUNTIF(L$5:L$131,"&lt;=0")+1))*(MAX(L$5:L$131)-L118)),"0")</f>
        <v>14.322178105501985</v>
      </c>
      <c r="P118" s="24">
        <f>M118+N118+O118</f>
        <v>59.322178105501983</v>
      </c>
      <c r="Q118" s="17"/>
      <c r="R118" s="24"/>
      <c r="S118" s="41"/>
      <c r="T118" s="39"/>
    </row>
    <row r="119" spans="1:20" ht="31.5" x14ac:dyDescent="0.25">
      <c r="A119" s="1">
        <v>115</v>
      </c>
      <c r="B119" s="57" t="s">
        <v>1488</v>
      </c>
      <c r="C119" s="45"/>
      <c r="D119" s="52" t="s">
        <v>987</v>
      </c>
      <c r="E119" s="85">
        <v>9</v>
      </c>
      <c r="F119" s="52" t="s">
        <v>988</v>
      </c>
      <c r="G119" s="85">
        <v>6</v>
      </c>
      <c r="H119" s="41"/>
      <c r="I119" s="41">
        <v>3</v>
      </c>
      <c r="J119" s="41"/>
      <c r="K119" s="41">
        <v>1.31</v>
      </c>
      <c r="L119" s="41">
        <f>IF(K119&lt;&gt;"",INT(K119)*60+(K119-INT(K119))*100,"")</f>
        <v>91</v>
      </c>
      <c r="M119" s="41">
        <f>IF(G119&lt;&gt;"",(40*G119)/MAX(G$5:G$131),"")</f>
        <v>6</v>
      </c>
      <c r="N119" s="41">
        <f>IF(I119&lt;&gt;"",IF(I119=0,0,(10*I119)/MAX(I$5:I$131)),"0")</f>
        <v>3</v>
      </c>
      <c r="O119" s="24">
        <f>IF(L119&lt;&gt;"",IF(K119=0,"0",50/(MAX(L$5:L$131)-SMALL(L$5:L$131,COUNTIF(L$5:L$131,"&lt;=0")+1))*(MAX(L$5:L$131)-L119)),"0")</f>
        <v>49.049914917753831</v>
      </c>
      <c r="P119" s="24">
        <f>M119+N119+O119</f>
        <v>58.049914917753831</v>
      </c>
      <c r="Q119" s="17"/>
      <c r="R119" s="24"/>
      <c r="S119" s="41"/>
      <c r="T119" s="39"/>
    </row>
    <row r="120" spans="1:20" ht="31.5" x14ac:dyDescent="0.25">
      <c r="A120" s="1">
        <v>116</v>
      </c>
      <c r="B120" s="57" t="s">
        <v>1198</v>
      </c>
      <c r="C120" s="48"/>
      <c r="D120" s="52" t="s">
        <v>1171</v>
      </c>
      <c r="E120" s="85">
        <v>11</v>
      </c>
      <c r="F120" s="52" t="s">
        <v>1172</v>
      </c>
      <c r="G120" s="85">
        <v>40</v>
      </c>
      <c r="H120" s="41"/>
      <c r="I120" s="85">
        <v>10</v>
      </c>
      <c r="J120" s="41"/>
      <c r="K120" s="85">
        <v>58.7</v>
      </c>
      <c r="L120" s="41">
        <f>IF(K120&lt;&gt;"",INT(K120)*60+(K120-INT(K120))*100,"")</f>
        <v>3550.0000000000005</v>
      </c>
      <c r="M120" s="41">
        <f>IF(G120&lt;&gt;"",(40*G120)/MAX(G$5:G$131),"")</f>
        <v>40</v>
      </c>
      <c r="N120" s="41">
        <f>IF(I120&lt;&gt;"",IF(I120=0,0,(10*I120)/MAX(I$5:I$131)),"0")</f>
        <v>10</v>
      </c>
      <c r="O120" s="24">
        <f>IF(L120&lt;&gt;"",IF(K120=0,"0",50/(MAX(L$5:L$131)-SMALL(L$5:L$131,COUNTIF(L$5:L$131,"&lt;=0")+1))*(MAX(L$5:L$131)-L120)),"0")</f>
        <v>0</v>
      </c>
      <c r="P120" s="24">
        <f>M120+N120+O120</f>
        <v>50</v>
      </c>
      <c r="Q120" s="17"/>
      <c r="R120" s="24"/>
      <c r="S120" s="41"/>
      <c r="T120" s="39"/>
    </row>
    <row r="121" spans="1:20" ht="31.5" x14ac:dyDescent="0.25">
      <c r="A121" s="1">
        <v>117</v>
      </c>
      <c r="B121" s="52" t="s">
        <v>1195</v>
      </c>
      <c r="C121" s="45"/>
      <c r="D121" s="52" t="s">
        <v>1171</v>
      </c>
      <c r="E121" s="85">
        <v>11</v>
      </c>
      <c r="F121" s="52" t="s">
        <v>1172</v>
      </c>
      <c r="G121" s="85">
        <v>26</v>
      </c>
      <c r="H121" s="41"/>
      <c r="I121" s="85">
        <v>8.3000000000000007</v>
      </c>
      <c r="J121" s="41"/>
      <c r="K121" s="85"/>
      <c r="L121" s="41" t="str">
        <f>IF(K121&lt;&gt;"",INT(K121)*60+(K121-INT(K121))*100,"")</f>
        <v/>
      </c>
      <c r="M121" s="41">
        <f>IF(G121&lt;&gt;"",(40*G121)/MAX(G$5:G$131),"")</f>
        <v>26</v>
      </c>
      <c r="N121" s="41">
        <f>IF(I121&lt;&gt;"",IF(I121=0,0,(10*I121)/MAX(I$5:I$131)),"0")</f>
        <v>8.3000000000000007</v>
      </c>
      <c r="O121" s="24" t="str">
        <f>IF(L121&lt;&gt;"",IF(K121=0,"0",50/(MAX(L$5:L$131)-SMALL(L$5:L$131,COUNTIF(L$5:L$131,"&lt;=0")+1))*(MAX(L$5:L$131)-L121)),"0")</f>
        <v>0</v>
      </c>
      <c r="P121" s="24">
        <f>M121+N121+O121</f>
        <v>34.299999999999997</v>
      </c>
      <c r="Q121" s="17"/>
      <c r="R121" s="24"/>
      <c r="S121" s="41"/>
      <c r="T121" s="39"/>
    </row>
    <row r="122" spans="1:20" ht="31.5" x14ac:dyDescent="0.25">
      <c r="A122" s="1">
        <v>118</v>
      </c>
      <c r="B122" s="52" t="s">
        <v>1194</v>
      </c>
      <c r="C122" s="45"/>
      <c r="D122" s="52" t="s">
        <v>1171</v>
      </c>
      <c r="E122" s="85">
        <v>11</v>
      </c>
      <c r="F122" s="52" t="s">
        <v>1172</v>
      </c>
      <c r="G122" s="85">
        <v>23</v>
      </c>
      <c r="H122" s="41"/>
      <c r="I122" s="85">
        <v>8.6</v>
      </c>
      <c r="J122" s="41"/>
      <c r="K122" s="85"/>
      <c r="L122" s="41" t="str">
        <f>IF(K122&lt;&gt;"",INT(K122)*60+(K122-INT(K122))*100,"")</f>
        <v/>
      </c>
      <c r="M122" s="41">
        <f>IF(G122&lt;&gt;"",(40*G122)/MAX(G$5:G$131),"")</f>
        <v>23</v>
      </c>
      <c r="N122" s="41">
        <f>IF(I122&lt;&gt;"",IF(I122=0,0,(10*I122)/MAX(I$5:I$131)),"0")</f>
        <v>8.6</v>
      </c>
      <c r="O122" s="24" t="str">
        <f>IF(L122&lt;&gt;"",IF(K122=0,"0",50/(MAX(L$5:L$131)-SMALL(L$5:L$131,COUNTIF(L$5:L$131,"&lt;=0")+1))*(MAX(L$5:L$131)-L122)),"0")</f>
        <v>0</v>
      </c>
      <c r="P122" s="24">
        <f>M122+N122+O122</f>
        <v>31.6</v>
      </c>
      <c r="Q122" s="17"/>
      <c r="R122" s="24"/>
      <c r="S122" s="41"/>
      <c r="T122" s="39"/>
    </row>
    <row r="123" spans="1:20" ht="31.5" x14ac:dyDescent="0.25">
      <c r="A123" s="158">
        <v>119</v>
      </c>
      <c r="B123" s="50" t="s">
        <v>294</v>
      </c>
      <c r="C123" s="45"/>
      <c r="D123" s="52" t="s">
        <v>261</v>
      </c>
      <c r="E123" s="85">
        <v>9</v>
      </c>
      <c r="F123" s="52" t="s">
        <v>262</v>
      </c>
      <c r="G123" s="85">
        <v>22</v>
      </c>
      <c r="H123" s="41"/>
      <c r="I123" s="85">
        <v>9</v>
      </c>
      <c r="J123" s="41"/>
      <c r="K123" s="41"/>
      <c r="L123" s="41" t="str">
        <f>IF(K123&lt;&gt;"",INT(K123)*60+(K123-INT(K123))*100,"")</f>
        <v/>
      </c>
      <c r="M123" s="41">
        <f>IF(G123&lt;&gt;"",(40*G123)/MAX(G$5:G$131),"")</f>
        <v>22</v>
      </c>
      <c r="N123" s="41">
        <f>IF(I123&lt;&gt;"",IF(I123=0,0,(10*I123)/MAX(I$5:I$131)),"0")</f>
        <v>9</v>
      </c>
      <c r="O123" s="24" t="str">
        <f>IF(L123&lt;&gt;"",IF(K123=0,"0",50/(MAX(L$5:L$131)-SMALL(L$5:L$131,COUNTIF(L$5:L$131,"&lt;=0")+1))*(MAX(L$5:L$131)-L123)),"0")</f>
        <v>0</v>
      </c>
      <c r="P123" s="24">
        <f>M123+N123+O123</f>
        <v>31</v>
      </c>
      <c r="Q123" s="17"/>
      <c r="R123" s="24"/>
      <c r="S123" s="41"/>
      <c r="T123" s="39"/>
    </row>
    <row r="124" spans="1:20" ht="31.5" x14ac:dyDescent="0.25">
      <c r="A124" s="1">
        <v>120</v>
      </c>
      <c r="B124" s="50" t="s">
        <v>586</v>
      </c>
      <c r="C124" s="48"/>
      <c r="D124" s="50" t="s">
        <v>578</v>
      </c>
      <c r="E124" s="85">
        <v>10</v>
      </c>
      <c r="F124" s="50" t="s">
        <v>579</v>
      </c>
      <c r="G124" s="85">
        <v>31</v>
      </c>
      <c r="H124" s="41"/>
      <c r="I124" s="41"/>
      <c r="J124" s="41"/>
      <c r="K124" s="41"/>
      <c r="L124" s="41" t="str">
        <f>IF(K124&lt;&gt;"",INT(K124)*60+(K124-INT(K124))*100,"")</f>
        <v/>
      </c>
      <c r="M124" s="41">
        <f>IF(G124&lt;&gt;"",(40*G124)/MAX(G$5:G$131),"")</f>
        <v>31</v>
      </c>
      <c r="N124" s="41" t="str">
        <f>IF(I124&lt;&gt;"",IF(I124=0,0,(10*I124)/MAX(I$5:I$131)),"0")</f>
        <v>0</v>
      </c>
      <c r="O124" s="24" t="str">
        <f>IF(L124&lt;&gt;"",IF(K124=0,"0",50/(MAX(L$5:L$131)-SMALL(L$5:L$131,COUNTIF(L$5:L$131,"&lt;=0")+1))*(MAX(L$5:L$131)-L124)),"0")</f>
        <v>0</v>
      </c>
      <c r="P124" s="24">
        <f>M124+N124+O124</f>
        <v>31</v>
      </c>
      <c r="Q124" s="17"/>
      <c r="R124" s="24"/>
      <c r="S124" s="41"/>
      <c r="T124" s="39"/>
    </row>
    <row r="125" spans="1:20" ht="31.5" x14ac:dyDescent="0.25">
      <c r="A125" s="158">
        <v>121</v>
      </c>
      <c r="B125" s="57" t="s">
        <v>291</v>
      </c>
      <c r="C125" s="45"/>
      <c r="D125" s="52" t="s">
        <v>261</v>
      </c>
      <c r="E125" s="85">
        <v>9</v>
      </c>
      <c r="F125" s="52" t="s">
        <v>262</v>
      </c>
      <c r="G125" s="85">
        <v>22</v>
      </c>
      <c r="H125" s="41"/>
      <c r="I125" s="85">
        <v>8</v>
      </c>
      <c r="J125" s="41"/>
      <c r="K125" s="41"/>
      <c r="L125" s="41" t="str">
        <f>IF(K125&lt;&gt;"",INT(K125)*60+(K125-INT(K125))*100,"")</f>
        <v/>
      </c>
      <c r="M125" s="41">
        <f>IF(G125&lt;&gt;"",(40*G125)/MAX(G$5:G$131),"")</f>
        <v>22</v>
      </c>
      <c r="N125" s="41">
        <f>IF(I125&lt;&gt;"",IF(I125=0,0,(10*I125)/MAX(I$5:I$131)),"0")</f>
        <v>8</v>
      </c>
      <c r="O125" s="24" t="str">
        <f>IF(L125&lt;&gt;"",IF(K125=0,"0",50/(MAX(L$5:L$131)-SMALL(L$5:L$131,COUNTIF(L$5:L$131,"&lt;=0")+1))*(MAX(L$5:L$131)-L125)),"0")</f>
        <v>0</v>
      </c>
      <c r="P125" s="24">
        <f>M125+N125+O125</f>
        <v>30</v>
      </c>
      <c r="Q125" s="17"/>
      <c r="R125" s="24"/>
      <c r="S125" s="41"/>
      <c r="T125" s="39"/>
    </row>
    <row r="126" spans="1:20" ht="31.5" x14ac:dyDescent="0.25">
      <c r="A126" s="158">
        <v>122</v>
      </c>
      <c r="B126" s="57" t="s">
        <v>292</v>
      </c>
      <c r="C126" s="45"/>
      <c r="D126" s="52" t="s">
        <v>261</v>
      </c>
      <c r="E126" s="85">
        <v>9</v>
      </c>
      <c r="F126" s="52" t="s">
        <v>262</v>
      </c>
      <c r="G126" s="85">
        <v>22</v>
      </c>
      <c r="H126" s="41"/>
      <c r="I126" s="85">
        <v>8</v>
      </c>
      <c r="J126" s="41"/>
      <c r="K126" s="41"/>
      <c r="L126" s="41" t="str">
        <f>IF(K126&lt;&gt;"",INT(K126)*60+(K126-INT(K126))*100,"")</f>
        <v/>
      </c>
      <c r="M126" s="41">
        <f>IF(G126&lt;&gt;"",(40*G126)/MAX(G$5:G$131),"")</f>
        <v>22</v>
      </c>
      <c r="N126" s="41">
        <f>IF(I126&lt;&gt;"",IF(I126=0,0,(10*I126)/MAX(I$5:I$131)),"0")</f>
        <v>8</v>
      </c>
      <c r="O126" s="24" t="str">
        <f>IF(L126&lt;&gt;"",IF(K126=0,"0",50/(MAX(L$5:L$131)-SMALL(L$5:L$131,COUNTIF(L$5:L$131,"&lt;=0")+1))*(MAX(L$5:L$131)-L126)),"0")</f>
        <v>0</v>
      </c>
      <c r="P126" s="24">
        <f>M126+N126+O126</f>
        <v>30</v>
      </c>
      <c r="Q126" s="17"/>
      <c r="R126" s="24"/>
      <c r="S126" s="41"/>
      <c r="T126" s="39"/>
    </row>
    <row r="127" spans="1:20" ht="38.25" customHeight="1" x14ac:dyDescent="0.25">
      <c r="A127" s="158">
        <v>123</v>
      </c>
      <c r="B127" s="52" t="s">
        <v>293</v>
      </c>
      <c r="C127" s="45"/>
      <c r="D127" s="52" t="s">
        <v>261</v>
      </c>
      <c r="E127" s="85">
        <v>9</v>
      </c>
      <c r="F127" s="52" t="s">
        <v>262</v>
      </c>
      <c r="G127" s="85">
        <v>22</v>
      </c>
      <c r="H127" s="41"/>
      <c r="I127" s="85">
        <v>8</v>
      </c>
      <c r="J127" s="41"/>
      <c r="K127" s="41"/>
      <c r="L127" s="41" t="str">
        <f>IF(K127&lt;&gt;"",INT(K127)*60+(K127-INT(K127))*100,"")</f>
        <v/>
      </c>
      <c r="M127" s="41">
        <f>IF(G127&lt;&gt;"",(40*G127)/MAX(G$5:G$131),"")</f>
        <v>22</v>
      </c>
      <c r="N127" s="41">
        <f>IF(I127&lt;&gt;"",IF(I127=0,0,(10*I127)/MAX(I$5:I$131)),"0")</f>
        <v>8</v>
      </c>
      <c r="O127" s="24" t="str">
        <f>IF(L127&lt;&gt;"",IF(K127=0,"0",50/(MAX(L$5:L$131)-SMALL(L$5:L$131,COUNTIF(L$5:L$131,"&lt;=0")+1))*(MAX(L$5:L$131)-L127)),"0")</f>
        <v>0</v>
      </c>
      <c r="P127" s="24">
        <f>M127+N127+O127</f>
        <v>30</v>
      </c>
      <c r="Q127" s="17"/>
      <c r="R127" s="24"/>
      <c r="S127" s="41"/>
      <c r="T127" s="39"/>
    </row>
    <row r="128" spans="1:20" ht="33.75" customHeight="1" x14ac:dyDescent="0.25">
      <c r="A128" s="158">
        <v>124</v>
      </c>
      <c r="B128" s="52" t="s">
        <v>585</v>
      </c>
      <c r="C128" s="45"/>
      <c r="D128" s="52" t="s">
        <v>578</v>
      </c>
      <c r="E128" s="85">
        <v>9</v>
      </c>
      <c r="F128" s="52" t="s">
        <v>579</v>
      </c>
      <c r="G128" s="85">
        <v>30</v>
      </c>
      <c r="H128" s="41"/>
      <c r="I128" s="41"/>
      <c r="J128" s="41"/>
      <c r="K128" s="41"/>
      <c r="L128" s="41" t="str">
        <f>IF(K128&lt;&gt;"",INT(K128)*60+(K128-INT(K128))*100,"")</f>
        <v/>
      </c>
      <c r="M128" s="41">
        <f>IF(G128&lt;&gt;"",(40*G128)/MAX(G$5:G$131),"")</f>
        <v>30</v>
      </c>
      <c r="N128" s="41" t="str">
        <f>IF(I128&lt;&gt;"",IF(I128=0,0,(10*I128)/MAX(I$5:I$131)),"0")</f>
        <v>0</v>
      </c>
      <c r="O128" s="24" t="str">
        <f>IF(L128&lt;&gt;"",IF(K128=0,"0",50/(MAX(L$5:L$131)-SMALL(L$5:L$131,COUNTIF(L$5:L$131,"&lt;=0")+1))*(MAX(L$5:L$131)-L128)),"0")</f>
        <v>0</v>
      </c>
      <c r="P128" s="24">
        <f>M128+N128+O128</f>
        <v>30</v>
      </c>
      <c r="Q128" s="17"/>
      <c r="R128" s="24"/>
      <c r="S128" s="41"/>
      <c r="T128" s="39"/>
    </row>
    <row r="129" spans="1:20" ht="41.25" customHeight="1" x14ac:dyDescent="0.25">
      <c r="A129" s="158">
        <v>125</v>
      </c>
      <c r="B129" s="50" t="s">
        <v>587</v>
      </c>
      <c r="C129" s="45"/>
      <c r="D129" s="50" t="s">
        <v>578</v>
      </c>
      <c r="E129" s="85">
        <v>11</v>
      </c>
      <c r="F129" s="50" t="s">
        <v>579</v>
      </c>
      <c r="G129" s="85">
        <v>30</v>
      </c>
      <c r="H129" s="41"/>
      <c r="I129" s="41"/>
      <c r="J129" s="41"/>
      <c r="K129" s="41"/>
      <c r="L129" s="41" t="str">
        <f>IF(K129&lt;&gt;"",INT(K129)*60+(K129-INT(K129))*100,"")</f>
        <v/>
      </c>
      <c r="M129" s="41">
        <f>IF(G129&lt;&gt;"",(40*G129)/MAX(G$5:G$131),"")</f>
        <v>30</v>
      </c>
      <c r="N129" s="41" t="str">
        <f>IF(I129&lt;&gt;"",IF(I129=0,0,(10*I129)/MAX(I$5:I$131)),"0")</f>
        <v>0</v>
      </c>
      <c r="O129" s="24" t="str">
        <f>IF(L129&lt;&gt;"",IF(K129=0,"0",50/(MAX(L$5:L$131)-SMALL(L$5:L$131,COUNTIF(L$5:L$131,"&lt;=0")+1))*(MAX(L$5:L$131)-L129)),"0")</f>
        <v>0</v>
      </c>
      <c r="P129" s="24">
        <f>M129+N129+O129</f>
        <v>30</v>
      </c>
      <c r="Q129" s="17"/>
      <c r="R129" s="24"/>
      <c r="S129" s="41"/>
      <c r="T129" s="39"/>
    </row>
    <row r="130" spans="1:20" ht="48" customHeight="1" x14ac:dyDescent="0.25">
      <c r="A130" s="158">
        <v>126</v>
      </c>
      <c r="B130" s="57" t="s">
        <v>36</v>
      </c>
      <c r="C130" s="45"/>
      <c r="D130" s="52" t="s">
        <v>32</v>
      </c>
      <c r="E130" s="85">
        <v>9</v>
      </c>
      <c r="F130" s="52" t="s">
        <v>33</v>
      </c>
      <c r="G130" s="41">
        <v>24</v>
      </c>
      <c r="H130" s="41"/>
      <c r="I130" s="41">
        <v>3</v>
      </c>
      <c r="J130" s="41"/>
      <c r="K130" s="41"/>
      <c r="L130" s="41" t="str">
        <f>IF(K130&lt;&gt;"",INT(K130)*60+(K130-INT(K130))*100,"")</f>
        <v/>
      </c>
      <c r="M130" s="41">
        <f>IF(G130&lt;&gt;"",(40*G130)/MAX(G$5:G$131),"")</f>
        <v>24</v>
      </c>
      <c r="N130" s="41">
        <f>IF(I130&lt;&gt;"",IF(I130=0,0,(10*I130)/MAX(I$5:I$131)),"0")</f>
        <v>3</v>
      </c>
      <c r="O130" s="24" t="str">
        <f>IF(L130&lt;&gt;"",IF(K130=0,"0",50/(MAX(L$5:L$131)-SMALL(L$5:L$131,COUNTIF(L$5:L$131,"&lt;=0")+1))*(MAX(L$5:L$131)-L130)),"0")</f>
        <v>0</v>
      </c>
      <c r="P130" s="24">
        <f>M130+N130+O130</f>
        <v>27</v>
      </c>
      <c r="Q130" s="17"/>
      <c r="R130" s="24"/>
      <c r="S130" s="41"/>
      <c r="T130" s="39"/>
    </row>
    <row r="131" spans="1:20" ht="47.25" customHeight="1" x14ac:dyDescent="0.25">
      <c r="A131" s="158">
        <v>127</v>
      </c>
      <c r="B131" s="57" t="s">
        <v>37</v>
      </c>
      <c r="C131" s="45"/>
      <c r="D131" s="52" t="s">
        <v>32</v>
      </c>
      <c r="E131" s="85">
        <v>9</v>
      </c>
      <c r="F131" s="52" t="s">
        <v>33</v>
      </c>
      <c r="G131" s="41">
        <v>26</v>
      </c>
      <c r="H131" s="41"/>
      <c r="I131" s="41">
        <v>0</v>
      </c>
      <c r="J131" s="41"/>
      <c r="K131" s="41"/>
      <c r="L131" s="41" t="str">
        <f>IF(K131&lt;&gt;"",INT(K131)*60+(K131-INT(K131))*100,"")</f>
        <v/>
      </c>
      <c r="M131" s="41">
        <f>IF(G131&lt;&gt;"",(40*G131)/MAX(G$5:G$131),"")</f>
        <v>26</v>
      </c>
      <c r="N131" s="41">
        <f>IF(I131&lt;&gt;"",IF(I131=0,0,(10*I131)/MAX(I$5:I$131)),"0")</f>
        <v>0</v>
      </c>
      <c r="O131" s="24" t="str">
        <f>IF(L131&lt;&gt;"",IF(K131=0,"0",50/(MAX(L$5:L$131)-SMALL(L$5:L$131,COUNTIF(L$5:L$131,"&lt;=0")+1))*(MAX(L$5:L$131)-L131)),"0")</f>
        <v>0</v>
      </c>
      <c r="P131" s="24">
        <f>M131+N131+O131</f>
        <v>26</v>
      </c>
      <c r="Q131" s="17"/>
      <c r="R131" s="24"/>
      <c r="S131" s="41"/>
      <c r="T131" s="39"/>
    </row>
    <row r="132" spans="1:20" x14ac:dyDescent="0.25">
      <c r="G132" s="34"/>
      <c r="H132" s="34"/>
      <c r="I132" s="34"/>
      <c r="J132" s="34"/>
      <c r="K132" s="34"/>
      <c r="L132" s="34"/>
      <c r="M132" s="34"/>
      <c r="N132" s="34"/>
      <c r="O132" s="34"/>
      <c r="P132" s="35"/>
      <c r="Q132" s="36"/>
      <c r="R132" s="36"/>
      <c r="S132" s="36"/>
      <c r="T132" s="36"/>
    </row>
  </sheetData>
  <sortState ref="A5:P131">
    <sortCondition descending="1" ref="P5:P131"/>
  </sortState>
  <mergeCells count="14">
    <mergeCell ref="Q2:Q4"/>
    <mergeCell ref="R2:R4"/>
    <mergeCell ref="S2:S4"/>
    <mergeCell ref="T2:T4"/>
    <mergeCell ref="G3:K3"/>
    <mergeCell ref="M3:O3"/>
    <mergeCell ref="A1:L1"/>
    <mergeCell ref="A2:A4"/>
    <mergeCell ref="B2:B4"/>
    <mergeCell ref="C2:C4"/>
    <mergeCell ref="D2:D4"/>
    <mergeCell ref="E2:E4"/>
    <mergeCell ref="F2:F4"/>
    <mergeCell ref="G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юноши 5-6 кл </vt:lpstr>
      <vt:lpstr>девушки 5-6 кл</vt:lpstr>
      <vt:lpstr>юноши 7-8 кл. </vt:lpstr>
      <vt:lpstr>девушки 7-8 кл.</vt:lpstr>
      <vt:lpstr>юноши 9-11 кл. </vt:lpstr>
      <vt:lpstr>девушки 9-11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Катя</cp:lastModifiedBy>
  <dcterms:created xsi:type="dcterms:W3CDTF">2015-06-05T18:19:34Z</dcterms:created>
  <dcterms:modified xsi:type="dcterms:W3CDTF">2021-10-30T11:03:27Z</dcterms:modified>
</cp:coreProperties>
</file>