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380" windowHeight="11700" activeTab="4"/>
  </bookViews>
  <sheets>
    <sheet name="юноши 5-6 кл " sheetId="7" r:id="rId1"/>
    <sheet name="девушки 5-6 кл" sheetId="1" r:id="rId2"/>
    <sheet name="юноши 7-8 кл. " sheetId="8" r:id="rId3"/>
    <sheet name="девушки 7-8 кл." sheetId="2" r:id="rId4"/>
    <sheet name="юноши 9-11 кл. " sheetId="9" r:id="rId5"/>
    <sheet name="девушки 9-11 кл." sheetId="3" r:id="rId6"/>
  </sheets>
  <definedNames>
    <definedName name="_xlnm._FilterDatabase" localSheetId="1" hidden="1">'девушки 5-6 кл'!$X$1:$X$409</definedName>
    <definedName name="_xlnm._FilterDatabase" localSheetId="3" hidden="1">'девушки 7-8 кл.'!$X$1:$X$284</definedName>
    <definedName name="_xlnm._FilterDatabase" localSheetId="5" hidden="1">'девушки 9-11 кл.'!$X$1:$X$260</definedName>
    <definedName name="_xlnm._FilterDatabase" localSheetId="0" hidden="1">'юноши 5-6 кл '!$X$1:$X$410</definedName>
    <definedName name="_xlnm._FilterDatabase" localSheetId="2" hidden="1">'юноши 7-8 кл. '!$X$1:$X$397</definedName>
    <definedName name="_xlnm._FilterDatabase" localSheetId="4" hidden="1">'юноши 9-11 кл. '!$X$1:$X$396</definedName>
  </definedNames>
  <calcPr calcId="162913"/>
</workbook>
</file>

<file path=xl/calcChain.xml><?xml version="1.0" encoding="utf-8"?>
<calcChain xmlns="http://schemas.openxmlformats.org/spreadsheetml/2006/main">
  <c r="P38" i="3" l="1"/>
  <c r="Q38" i="3"/>
  <c r="R38" i="3"/>
  <c r="S38" i="3"/>
  <c r="T38" i="3"/>
  <c r="U38" i="3"/>
  <c r="P13" i="3"/>
  <c r="Q13" i="3"/>
  <c r="R13" i="3"/>
  <c r="S13" i="3"/>
  <c r="T13" i="3"/>
  <c r="U13" i="3"/>
  <c r="P63" i="3"/>
  <c r="V63" i="3" s="1"/>
  <c r="Q63" i="3"/>
  <c r="R63" i="3"/>
  <c r="S63" i="3"/>
  <c r="T63" i="3"/>
  <c r="U63" i="3"/>
  <c r="P5" i="3"/>
  <c r="Q5" i="3"/>
  <c r="R5" i="3"/>
  <c r="S5" i="3"/>
  <c r="T5" i="3"/>
  <c r="U5" i="3"/>
  <c r="P8" i="3"/>
  <c r="Q8" i="3"/>
  <c r="R8" i="3"/>
  <c r="S8" i="3"/>
  <c r="T8" i="3"/>
  <c r="U8" i="3"/>
  <c r="P240" i="3"/>
  <c r="V240" i="3" s="1"/>
  <c r="Q240" i="3"/>
  <c r="R240" i="3"/>
  <c r="T240" i="3"/>
  <c r="P191" i="3"/>
  <c r="Q191" i="3"/>
  <c r="R191" i="3"/>
  <c r="S191" i="3"/>
  <c r="T191" i="3"/>
  <c r="U191" i="3"/>
  <c r="P153" i="3"/>
  <c r="Q153" i="3"/>
  <c r="R153" i="3"/>
  <c r="S153" i="3"/>
  <c r="T153" i="3"/>
  <c r="U153" i="3"/>
  <c r="P150" i="3"/>
  <c r="Q150" i="3"/>
  <c r="R150" i="3"/>
  <c r="S150" i="3"/>
  <c r="T150" i="3"/>
  <c r="U150" i="3"/>
  <c r="P81" i="3"/>
  <c r="Q81" i="3"/>
  <c r="R81" i="3"/>
  <c r="S81" i="3"/>
  <c r="T81" i="3"/>
  <c r="U81" i="3"/>
  <c r="P165" i="3"/>
  <c r="Q165" i="3"/>
  <c r="R165" i="3"/>
  <c r="S165" i="3"/>
  <c r="T165" i="3"/>
  <c r="U165" i="3"/>
  <c r="P123" i="3"/>
  <c r="Q123" i="3"/>
  <c r="R123" i="3"/>
  <c r="S123" i="3"/>
  <c r="T123" i="3"/>
  <c r="U123" i="3"/>
  <c r="P247" i="3"/>
  <c r="Q247" i="3"/>
  <c r="R247" i="3"/>
  <c r="T247" i="3"/>
  <c r="P213" i="3"/>
  <c r="Q213" i="3"/>
  <c r="R213" i="3"/>
  <c r="S213" i="3"/>
  <c r="T213" i="3"/>
  <c r="P254" i="3"/>
  <c r="Q254" i="3"/>
  <c r="R254" i="3"/>
  <c r="T254" i="3"/>
  <c r="P204" i="3"/>
  <c r="Q204" i="3"/>
  <c r="R204" i="3"/>
  <c r="S204" i="3"/>
  <c r="T204" i="3"/>
  <c r="P234" i="3"/>
  <c r="Q234" i="3"/>
  <c r="R234" i="3"/>
  <c r="S234" i="3"/>
  <c r="T234" i="3"/>
  <c r="P210" i="3"/>
  <c r="Q210" i="3"/>
  <c r="V210" i="3" s="1"/>
  <c r="R210" i="3"/>
  <c r="S210" i="3"/>
  <c r="T210" i="3"/>
  <c r="P228" i="3"/>
  <c r="Q228" i="3"/>
  <c r="R228" i="3"/>
  <c r="S228" i="3"/>
  <c r="T228" i="3"/>
  <c r="U228" i="3"/>
  <c r="P168" i="3"/>
  <c r="Q168" i="3"/>
  <c r="R168" i="3"/>
  <c r="S168" i="3"/>
  <c r="T168" i="3"/>
  <c r="U168" i="3"/>
  <c r="P182" i="3"/>
  <c r="Q182" i="3"/>
  <c r="R182" i="3"/>
  <c r="S182" i="3"/>
  <c r="T182" i="3"/>
  <c r="U182" i="3"/>
  <c r="P197" i="3"/>
  <c r="Q197" i="3"/>
  <c r="R197" i="3"/>
  <c r="S197" i="3"/>
  <c r="T197" i="3"/>
  <c r="U197" i="3"/>
  <c r="P160" i="3"/>
  <c r="Q160" i="3"/>
  <c r="R160" i="3"/>
  <c r="S160" i="3"/>
  <c r="T160" i="3"/>
  <c r="U160" i="3"/>
  <c r="P164" i="3"/>
  <c r="Q164" i="3"/>
  <c r="R164" i="3"/>
  <c r="S164" i="3"/>
  <c r="T164" i="3"/>
  <c r="U164" i="3"/>
  <c r="P156" i="3"/>
  <c r="Q156" i="3"/>
  <c r="R156" i="3"/>
  <c r="S156" i="3"/>
  <c r="T156" i="3"/>
  <c r="U156" i="3"/>
  <c r="P169" i="3"/>
  <c r="Q169" i="3"/>
  <c r="R169" i="3"/>
  <c r="S169" i="3"/>
  <c r="T169" i="3"/>
  <c r="U169" i="3"/>
  <c r="P242" i="3"/>
  <c r="Q242" i="3"/>
  <c r="R242" i="3"/>
  <c r="V242" i="3" s="1"/>
  <c r="T242" i="3"/>
  <c r="P209" i="3"/>
  <c r="Q209" i="3"/>
  <c r="R209" i="3"/>
  <c r="S209" i="3"/>
  <c r="T209" i="3"/>
  <c r="U209" i="3"/>
  <c r="P206" i="3"/>
  <c r="Q206" i="3"/>
  <c r="R206" i="3"/>
  <c r="S206" i="3"/>
  <c r="T206" i="3"/>
  <c r="U206" i="3"/>
  <c r="P248" i="3"/>
  <c r="Q248" i="3"/>
  <c r="V248" i="3" s="1"/>
  <c r="R248" i="3"/>
  <c r="T248" i="3"/>
  <c r="P127" i="3"/>
  <c r="Q127" i="3"/>
  <c r="R127" i="3"/>
  <c r="S127" i="3"/>
  <c r="T127" i="3"/>
  <c r="U127" i="3"/>
  <c r="P46" i="3"/>
  <c r="Q46" i="3"/>
  <c r="V46" i="3" s="1"/>
  <c r="R46" i="3"/>
  <c r="S46" i="3"/>
  <c r="T46" i="3"/>
  <c r="U46" i="3"/>
  <c r="P14" i="3"/>
  <c r="Q14" i="3"/>
  <c r="V14" i="3" s="1"/>
  <c r="R14" i="3"/>
  <c r="S14" i="3"/>
  <c r="T14" i="3"/>
  <c r="U14" i="3"/>
  <c r="P50" i="3"/>
  <c r="Q50" i="3"/>
  <c r="R50" i="3"/>
  <c r="S50" i="3"/>
  <c r="T50" i="3"/>
  <c r="U50" i="3"/>
  <c r="P113" i="3"/>
  <c r="Q113" i="3"/>
  <c r="R113" i="3"/>
  <c r="S113" i="3"/>
  <c r="T113" i="3"/>
  <c r="U113" i="3"/>
  <c r="P166" i="3"/>
  <c r="Q166" i="3"/>
  <c r="R166" i="3"/>
  <c r="S166" i="3"/>
  <c r="T166" i="3"/>
  <c r="U166" i="3"/>
  <c r="P7" i="3"/>
  <c r="Q7" i="3"/>
  <c r="R7" i="3"/>
  <c r="S7" i="3"/>
  <c r="T7" i="3"/>
  <c r="U7" i="3"/>
  <c r="P189" i="3"/>
  <c r="Q189" i="3"/>
  <c r="R189" i="3"/>
  <c r="S189" i="3"/>
  <c r="T189" i="3"/>
  <c r="U189" i="3"/>
  <c r="P238" i="3"/>
  <c r="Q238" i="3"/>
  <c r="R238" i="3"/>
  <c r="T238" i="3"/>
  <c r="P177" i="3"/>
  <c r="Q177" i="3"/>
  <c r="R177" i="3"/>
  <c r="S177" i="3"/>
  <c r="T177" i="3"/>
  <c r="U177" i="3"/>
  <c r="P200" i="3"/>
  <c r="Q200" i="3"/>
  <c r="R200" i="3"/>
  <c r="S200" i="3"/>
  <c r="T200" i="3"/>
  <c r="U200" i="3"/>
  <c r="P134" i="3"/>
  <c r="Q134" i="3"/>
  <c r="R134" i="3"/>
  <c r="S134" i="3"/>
  <c r="T134" i="3"/>
  <c r="U134" i="3"/>
  <c r="P255" i="3"/>
  <c r="Q255" i="3"/>
  <c r="R255" i="3"/>
  <c r="T255" i="3"/>
  <c r="P256" i="3"/>
  <c r="Q256" i="3"/>
  <c r="R256" i="3"/>
  <c r="V256" i="3" s="1"/>
  <c r="T256" i="3"/>
  <c r="P194" i="3"/>
  <c r="Q194" i="3"/>
  <c r="R194" i="3"/>
  <c r="S194" i="3"/>
  <c r="T194" i="3"/>
  <c r="U194" i="3"/>
  <c r="V194" i="3"/>
  <c r="P119" i="3"/>
  <c r="Q119" i="3"/>
  <c r="R119" i="3"/>
  <c r="S119" i="3"/>
  <c r="T119" i="3"/>
  <c r="U119" i="3"/>
  <c r="V119" i="3"/>
  <c r="P249" i="3"/>
  <c r="V249" i="3" s="1"/>
  <c r="Q249" i="3"/>
  <c r="R249" i="3"/>
  <c r="T249" i="3"/>
  <c r="P257" i="3"/>
  <c r="Q257" i="3"/>
  <c r="R257" i="3"/>
  <c r="T257" i="3"/>
  <c r="P258" i="3"/>
  <c r="Q258" i="3"/>
  <c r="R258" i="3"/>
  <c r="T258" i="3"/>
  <c r="P141" i="3"/>
  <c r="Q141" i="3"/>
  <c r="R141" i="3"/>
  <c r="S141" i="3"/>
  <c r="T141" i="3"/>
  <c r="U141" i="3"/>
  <c r="P102" i="3"/>
  <c r="Q102" i="3"/>
  <c r="R102" i="3"/>
  <c r="S102" i="3"/>
  <c r="T102" i="3"/>
  <c r="U102" i="3"/>
  <c r="P250" i="3"/>
  <c r="V250" i="3" s="1"/>
  <c r="Q250" i="3"/>
  <c r="R250" i="3"/>
  <c r="T250" i="3"/>
  <c r="P94" i="3"/>
  <c r="V94" i="3" s="1"/>
  <c r="Q94" i="3"/>
  <c r="R94" i="3"/>
  <c r="S94" i="3"/>
  <c r="T94" i="3"/>
  <c r="U94" i="3"/>
  <c r="P251" i="3"/>
  <c r="Q251" i="3"/>
  <c r="R251" i="3"/>
  <c r="V251" i="3" s="1"/>
  <c r="T251" i="3"/>
  <c r="P196" i="3"/>
  <c r="Q196" i="3"/>
  <c r="R196" i="3"/>
  <c r="S196" i="3"/>
  <c r="T196" i="3"/>
  <c r="U196" i="3"/>
  <c r="P110" i="3"/>
  <c r="Q110" i="3"/>
  <c r="R110" i="3"/>
  <c r="S110" i="3"/>
  <c r="T110" i="3"/>
  <c r="U110" i="3"/>
  <c r="P253" i="3"/>
  <c r="Q253" i="3"/>
  <c r="R253" i="3"/>
  <c r="T253" i="3"/>
  <c r="P148" i="3"/>
  <c r="Q148" i="3"/>
  <c r="R148" i="3"/>
  <c r="S148" i="3"/>
  <c r="T148" i="3"/>
  <c r="U148" i="3"/>
  <c r="P205" i="3"/>
  <c r="Q205" i="3"/>
  <c r="R205" i="3"/>
  <c r="S205" i="3"/>
  <c r="T205" i="3"/>
  <c r="U205" i="3"/>
  <c r="P162" i="3"/>
  <c r="Q162" i="3"/>
  <c r="R162" i="3"/>
  <c r="S162" i="3"/>
  <c r="T162" i="3"/>
  <c r="U162" i="3"/>
  <c r="P135" i="3"/>
  <c r="Q135" i="3"/>
  <c r="R135" i="3"/>
  <c r="S135" i="3"/>
  <c r="T135" i="3"/>
  <c r="U135" i="3"/>
  <c r="P129" i="3"/>
  <c r="Q129" i="3"/>
  <c r="R129" i="3"/>
  <c r="S129" i="3"/>
  <c r="T129" i="3"/>
  <c r="U129" i="3"/>
  <c r="P192" i="3"/>
  <c r="Q192" i="3"/>
  <c r="R192" i="3"/>
  <c r="S192" i="3"/>
  <c r="T192" i="3"/>
  <c r="U192" i="3"/>
  <c r="P188" i="3"/>
  <c r="Q188" i="3"/>
  <c r="R188" i="3"/>
  <c r="S188" i="3"/>
  <c r="T188" i="3"/>
  <c r="U188" i="3"/>
  <c r="P167" i="3"/>
  <c r="Q167" i="3"/>
  <c r="R167" i="3"/>
  <c r="S167" i="3"/>
  <c r="T167" i="3"/>
  <c r="U167" i="3"/>
  <c r="P185" i="3"/>
  <c r="Q185" i="3"/>
  <c r="R185" i="3"/>
  <c r="S185" i="3"/>
  <c r="T185" i="3"/>
  <c r="U185" i="3"/>
  <c r="P122" i="3"/>
  <c r="Q122" i="3"/>
  <c r="R122" i="3"/>
  <c r="S122" i="3"/>
  <c r="T122" i="3"/>
  <c r="U122" i="3"/>
  <c r="P120" i="3"/>
  <c r="Q120" i="3"/>
  <c r="R120" i="3"/>
  <c r="S120" i="3"/>
  <c r="T120" i="3"/>
  <c r="U120" i="3"/>
  <c r="P176" i="3"/>
  <c r="Q176" i="3"/>
  <c r="R176" i="3"/>
  <c r="S176" i="3"/>
  <c r="T176" i="3"/>
  <c r="U176" i="3"/>
  <c r="P112" i="3"/>
  <c r="Q112" i="3"/>
  <c r="R112" i="3"/>
  <c r="S112" i="3"/>
  <c r="T112" i="3"/>
  <c r="U112" i="3"/>
  <c r="P139" i="3"/>
  <c r="Q139" i="3"/>
  <c r="R139" i="3"/>
  <c r="S139" i="3"/>
  <c r="T139" i="3"/>
  <c r="U139" i="3"/>
  <c r="P161" i="3"/>
  <c r="Q161" i="3"/>
  <c r="R161" i="3"/>
  <c r="S161" i="3"/>
  <c r="T161" i="3"/>
  <c r="U161" i="3"/>
  <c r="P151" i="3"/>
  <c r="Q151" i="3"/>
  <c r="R151" i="3"/>
  <c r="S151" i="3"/>
  <c r="T151" i="3"/>
  <c r="U151" i="3"/>
  <c r="P170" i="3"/>
  <c r="Q170" i="3"/>
  <c r="R170" i="3"/>
  <c r="S170" i="3"/>
  <c r="T170" i="3"/>
  <c r="U170" i="3"/>
  <c r="P174" i="3"/>
  <c r="Q174" i="3"/>
  <c r="R174" i="3"/>
  <c r="S174" i="3"/>
  <c r="T174" i="3"/>
  <c r="U174" i="3"/>
  <c r="P12" i="3"/>
  <c r="Q12" i="3"/>
  <c r="R12" i="3"/>
  <c r="S12" i="3"/>
  <c r="T12" i="3"/>
  <c r="U12" i="3"/>
  <c r="P101" i="3"/>
  <c r="Q101" i="3"/>
  <c r="R101" i="3"/>
  <c r="S101" i="3"/>
  <c r="T101" i="3"/>
  <c r="U101" i="3"/>
  <c r="P15" i="3"/>
  <c r="Q15" i="3"/>
  <c r="R15" i="3"/>
  <c r="S15" i="3"/>
  <c r="T15" i="3"/>
  <c r="U15" i="3"/>
  <c r="P29" i="3"/>
  <c r="Q29" i="3"/>
  <c r="R29" i="3"/>
  <c r="S29" i="3"/>
  <c r="T29" i="3"/>
  <c r="U29" i="3"/>
  <c r="P16" i="3"/>
  <c r="Q16" i="3"/>
  <c r="R16" i="3"/>
  <c r="S16" i="3"/>
  <c r="T16" i="3"/>
  <c r="U16" i="3"/>
  <c r="P77" i="3"/>
  <c r="Q77" i="3"/>
  <c r="R77" i="3"/>
  <c r="S77" i="3"/>
  <c r="T77" i="3"/>
  <c r="U77" i="3"/>
  <c r="P48" i="3"/>
  <c r="Q48" i="3"/>
  <c r="R48" i="3"/>
  <c r="S48" i="3"/>
  <c r="T48" i="3"/>
  <c r="U48" i="3"/>
  <c r="P19" i="3"/>
  <c r="Q19" i="3"/>
  <c r="R19" i="3"/>
  <c r="S19" i="3"/>
  <c r="T19" i="3"/>
  <c r="U19" i="3"/>
  <c r="P55" i="3"/>
  <c r="Q55" i="3"/>
  <c r="R55" i="3"/>
  <c r="S55" i="3"/>
  <c r="T55" i="3"/>
  <c r="U55" i="3"/>
  <c r="P54" i="3"/>
  <c r="Q54" i="3"/>
  <c r="R54" i="3"/>
  <c r="S54" i="3"/>
  <c r="T54" i="3"/>
  <c r="U54" i="3"/>
  <c r="P65" i="3"/>
  <c r="Q65" i="3"/>
  <c r="R65" i="3"/>
  <c r="S65" i="3"/>
  <c r="T65" i="3"/>
  <c r="U65" i="3"/>
  <c r="P21" i="3"/>
  <c r="Q21" i="3"/>
  <c r="R21" i="3"/>
  <c r="S21" i="3"/>
  <c r="T21" i="3"/>
  <c r="U21" i="3"/>
  <c r="P17" i="3"/>
  <c r="Q17" i="3"/>
  <c r="R17" i="3"/>
  <c r="S17" i="3"/>
  <c r="T17" i="3"/>
  <c r="U17" i="3"/>
  <c r="P41" i="3"/>
  <c r="Q41" i="3"/>
  <c r="R41" i="3"/>
  <c r="S41" i="3"/>
  <c r="T41" i="3"/>
  <c r="U41" i="3"/>
  <c r="P58" i="3"/>
  <c r="Q58" i="3"/>
  <c r="R58" i="3"/>
  <c r="S58" i="3"/>
  <c r="T58" i="3"/>
  <c r="U58" i="3"/>
  <c r="P49" i="3"/>
  <c r="Q49" i="3"/>
  <c r="R49" i="3"/>
  <c r="S49" i="3"/>
  <c r="T49" i="3"/>
  <c r="U49" i="3"/>
  <c r="P87" i="3"/>
  <c r="Q87" i="3"/>
  <c r="R87" i="3"/>
  <c r="S87" i="3"/>
  <c r="T87" i="3"/>
  <c r="U87" i="3"/>
  <c r="P92" i="3"/>
  <c r="Q92" i="3"/>
  <c r="R92" i="3"/>
  <c r="S92" i="3"/>
  <c r="T92" i="3"/>
  <c r="U92" i="3"/>
  <c r="P137" i="3"/>
  <c r="Q137" i="3"/>
  <c r="R137" i="3"/>
  <c r="S137" i="3"/>
  <c r="T137" i="3"/>
  <c r="U137" i="3"/>
  <c r="P103" i="3"/>
  <c r="Q103" i="3"/>
  <c r="R103" i="3"/>
  <c r="S103" i="3"/>
  <c r="T103" i="3"/>
  <c r="U103" i="3"/>
  <c r="P68" i="3"/>
  <c r="Q68" i="3"/>
  <c r="R68" i="3"/>
  <c r="S68" i="3"/>
  <c r="T68" i="3"/>
  <c r="U68" i="3"/>
  <c r="P163" i="3"/>
  <c r="Q163" i="3"/>
  <c r="R163" i="3"/>
  <c r="S163" i="3"/>
  <c r="T163" i="3"/>
  <c r="U163" i="3"/>
  <c r="P86" i="3"/>
  <c r="Q86" i="3"/>
  <c r="R86" i="3"/>
  <c r="S86" i="3"/>
  <c r="T86" i="3"/>
  <c r="U86" i="3"/>
  <c r="P79" i="3"/>
  <c r="Q79" i="3"/>
  <c r="R79" i="3"/>
  <c r="S79" i="3"/>
  <c r="T79" i="3"/>
  <c r="U79" i="3"/>
  <c r="P40" i="3"/>
  <c r="Q40" i="3"/>
  <c r="R40" i="3"/>
  <c r="S40" i="3"/>
  <c r="T40" i="3"/>
  <c r="U40" i="3"/>
  <c r="P98" i="3"/>
  <c r="Q98" i="3"/>
  <c r="R98" i="3"/>
  <c r="S98" i="3"/>
  <c r="T98" i="3"/>
  <c r="U98" i="3"/>
  <c r="P126" i="3"/>
  <c r="Q126" i="3"/>
  <c r="R126" i="3"/>
  <c r="S126" i="3"/>
  <c r="T126" i="3"/>
  <c r="U126" i="3"/>
  <c r="P76" i="3"/>
  <c r="Q76" i="3"/>
  <c r="R76" i="3"/>
  <c r="S76" i="3"/>
  <c r="T76" i="3"/>
  <c r="U76" i="3"/>
  <c r="P106" i="3"/>
  <c r="Q106" i="3"/>
  <c r="R106" i="3"/>
  <c r="S106" i="3"/>
  <c r="T106" i="3"/>
  <c r="U106" i="3"/>
  <c r="P20" i="3"/>
  <c r="Q20" i="3"/>
  <c r="R20" i="3"/>
  <c r="S20" i="3"/>
  <c r="T20" i="3"/>
  <c r="U20" i="3"/>
  <c r="P100" i="3"/>
  <c r="Q100" i="3"/>
  <c r="R100" i="3"/>
  <c r="S100" i="3"/>
  <c r="T100" i="3"/>
  <c r="U100" i="3"/>
  <c r="P6" i="3"/>
  <c r="Q6" i="3"/>
  <c r="R6" i="3"/>
  <c r="S6" i="3"/>
  <c r="T6" i="3"/>
  <c r="U6" i="3"/>
  <c r="P9" i="3"/>
  <c r="Q9" i="3"/>
  <c r="R9" i="3"/>
  <c r="S9" i="3"/>
  <c r="T9" i="3"/>
  <c r="U9" i="3"/>
  <c r="P52" i="3"/>
  <c r="Q52" i="3"/>
  <c r="R52" i="3"/>
  <c r="S52" i="3"/>
  <c r="T52" i="3"/>
  <c r="U52" i="3"/>
  <c r="P28" i="3"/>
  <c r="Q28" i="3"/>
  <c r="R28" i="3"/>
  <c r="S28" i="3"/>
  <c r="T28" i="3"/>
  <c r="U28" i="3"/>
  <c r="P36" i="3"/>
  <c r="Q36" i="3"/>
  <c r="R36" i="3"/>
  <c r="S36" i="3"/>
  <c r="T36" i="3"/>
  <c r="U36" i="3"/>
  <c r="P56" i="3"/>
  <c r="Q56" i="3"/>
  <c r="R56" i="3"/>
  <c r="S56" i="3"/>
  <c r="T56" i="3"/>
  <c r="U56" i="3"/>
  <c r="P62" i="3"/>
  <c r="Q62" i="3"/>
  <c r="R62" i="3"/>
  <c r="S62" i="3"/>
  <c r="T62" i="3"/>
  <c r="U62" i="3"/>
  <c r="P71" i="3"/>
  <c r="Q71" i="3"/>
  <c r="R71" i="3"/>
  <c r="S71" i="3"/>
  <c r="T71" i="3"/>
  <c r="U71" i="3"/>
  <c r="P43" i="3"/>
  <c r="Q43" i="3"/>
  <c r="R43" i="3"/>
  <c r="S43" i="3"/>
  <c r="T43" i="3"/>
  <c r="U43" i="3"/>
  <c r="P117" i="3"/>
  <c r="Q117" i="3"/>
  <c r="R117" i="3"/>
  <c r="S117" i="3"/>
  <c r="T117" i="3"/>
  <c r="U117" i="3"/>
  <c r="P66" i="3"/>
  <c r="Q66" i="3"/>
  <c r="R66" i="3"/>
  <c r="S66" i="3"/>
  <c r="T66" i="3"/>
  <c r="U66" i="3"/>
  <c r="P147" i="3"/>
  <c r="Q147" i="3"/>
  <c r="R147" i="3"/>
  <c r="S147" i="3"/>
  <c r="T147" i="3"/>
  <c r="U147" i="3"/>
  <c r="P51" i="3"/>
  <c r="Q51" i="3"/>
  <c r="R51" i="3"/>
  <c r="S51" i="3"/>
  <c r="T51" i="3"/>
  <c r="U51" i="3"/>
  <c r="P32" i="3"/>
  <c r="Q32" i="3"/>
  <c r="R32" i="3"/>
  <c r="S32" i="3"/>
  <c r="T32" i="3"/>
  <c r="U32" i="3"/>
  <c r="P221" i="3"/>
  <c r="Q221" i="3"/>
  <c r="R221" i="3"/>
  <c r="T221" i="3"/>
  <c r="V221" i="3"/>
  <c r="P154" i="3"/>
  <c r="Q154" i="3"/>
  <c r="R154" i="3"/>
  <c r="S154" i="3"/>
  <c r="T154" i="3"/>
  <c r="U154" i="3"/>
  <c r="P183" i="3"/>
  <c r="Q183" i="3"/>
  <c r="R183" i="3"/>
  <c r="S183" i="3"/>
  <c r="T183" i="3"/>
  <c r="U183" i="3"/>
  <c r="P184" i="3"/>
  <c r="Q184" i="3"/>
  <c r="R184" i="3"/>
  <c r="S184" i="3"/>
  <c r="T184" i="3"/>
  <c r="U184" i="3"/>
  <c r="P244" i="3"/>
  <c r="Q244" i="3"/>
  <c r="R244" i="3"/>
  <c r="T244" i="3"/>
  <c r="V244" i="3"/>
  <c r="P245" i="3"/>
  <c r="V245" i="3" s="1"/>
  <c r="Q245" i="3"/>
  <c r="R245" i="3"/>
  <c r="T245" i="3"/>
  <c r="P57" i="3"/>
  <c r="Q57" i="3"/>
  <c r="R57" i="3"/>
  <c r="S57" i="3"/>
  <c r="T57" i="3"/>
  <c r="U57" i="3"/>
  <c r="P82" i="3"/>
  <c r="Q82" i="3"/>
  <c r="R82" i="3"/>
  <c r="S82" i="3"/>
  <c r="T82" i="3"/>
  <c r="U82" i="3"/>
  <c r="P136" i="3"/>
  <c r="V136" i="3" s="1"/>
  <c r="Q136" i="3"/>
  <c r="R136" i="3"/>
  <c r="S136" i="3"/>
  <c r="T136" i="3"/>
  <c r="U136" i="3"/>
  <c r="P26" i="3"/>
  <c r="Q26" i="3"/>
  <c r="R26" i="3"/>
  <c r="S26" i="3"/>
  <c r="T26" i="3"/>
  <c r="U26" i="3"/>
  <c r="P67" i="3"/>
  <c r="Q67" i="3"/>
  <c r="R67" i="3"/>
  <c r="S67" i="3"/>
  <c r="T67" i="3"/>
  <c r="U67" i="3"/>
  <c r="P83" i="3"/>
  <c r="Q83" i="3"/>
  <c r="R83" i="3"/>
  <c r="S83" i="3"/>
  <c r="T83" i="3"/>
  <c r="U83" i="3"/>
  <c r="P105" i="3"/>
  <c r="V105" i="3" s="1"/>
  <c r="Q105" i="3"/>
  <c r="R105" i="3"/>
  <c r="S105" i="3"/>
  <c r="T105" i="3"/>
  <c r="U105" i="3"/>
  <c r="P180" i="3"/>
  <c r="Q180" i="3"/>
  <c r="R180" i="3"/>
  <c r="T180" i="3"/>
  <c r="U180" i="3"/>
  <c r="P115" i="3"/>
  <c r="Q115" i="3"/>
  <c r="R115" i="3"/>
  <c r="S115" i="3"/>
  <c r="T115" i="3"/>
  <c r="U115" i="3"/>
  <c r="P181" i="3"/>
  <c r="Q181" i="3"/>
  <c r="R181" i="3"/>
  <c r="T181" i="3"/>
  <c r="U181" i="3"/>
  <c r="P142" i="3"/>
  <c r="Q142" i="3"/>
  <c r="R142" i="3"/>
  <c r="S142" i="3"/>
  <c r="T142" i="3"/>
  <c r="U142" i="3"/>
  <c r="P93" i="3"/>
  <c r="Q93" i="3"/>
  <c r="R93" i="3"/>
  <c r="S93" i="3"/>
  <c r="T93" i="3"/>
  <c r="U93" i="3"/>
  <c r="P157" i="3"/>
  <c r="Q157" i="3"/>
  <c r="R157" i="3"/>
  <c r="T157" i="3"/>
  <c r="U157" i="3"/>
  <c r="P138" i="3"/>
  <c r="Q138" i="3"/>
  <c r="R138" i="3"/>
  <c r="S138" i="3"/>
  <c r="T138" i="3"/>
  <c r="U138" i="3"/>
  <c r="P70" i="3"/>
  <c r="Q70" i="3"/>
  <c r="R70" i="3"/>
  <c r="S70" i="3"/>
  <c r="T70" i="3"/>
  <c r="U70" i="3"/>
  <c r="P59" i="3"/>
  <c r="Q59" i="3"/>
  <c r="R59" i="3"/>
  <c r="S59" i="3"/>
  <c r="T59" i="3"/>
  <c r="U59" i="3"/>
  <c r="P149" i="3"/>
  <c r="Q149" i="3"/>
  <c r="R149" i="3"/>
  <c r="S149" i="3"/>
  <c r="T149" i="3"/>
  <c r="U149" i="3"/>
  <c r="P179" i="3"/>
  <c r="Q179" i="3"/>
  <c r="R179" i="3"/>
  <c r="S179" i="3"/>
  <c r="T179" i="3"/>
  <c r="U179" i="3"/>
  <c r="P173" i="3"/>
  <c r="Q173" i="3"/>
  <c r="R173" i="3"/>
  <c r="S173" i="3"/>
  <c r="T173" i="3"/>
  <c r="U173" i="3"/>
  <c r="P25" i="3"/>
  <c r="Q25" i="3"/>
  <c r="R25" i="3"/>
  <c r="S25" i="3"/>
  <c r="T25" i="3"/>
  <c r="U25" i="3"/>
  <c r="P109" i="3"/>
  <c r="Q109" i="3"/>
  <c r="R109" i="3"/>
  <c r="S109" i="3"/>
  <c r="T109" i="3"/>
  <c r="U109" i="3"/>
  <c r="P44" i="3"/>
  <c r="Q44" i="3"/>
  <c r="R44" i="3"/>
  <c r="S44" i="3"/>
  <c r="T44" i="3"/>
  <c r="U44" i="3"/>
  <c r="P74" i="3"/>
  <c r="Q74" i="3"/>
  <c r="R74" i="3"/>
  <c r="S74" i="3"/>
  <c r="T74" i="3"/>
  <c r="U74" i="3"/>
  <c r="P175" i="3"/>
  <c r="Q175" i="3"/>
  <c r="R175" i="3"/>
  <c r="S175" i="3"/>
  <c r="T175" i="3"/>
  <c r="U175" i="3"/>
  <c r="P64" i="3"/>
  <c r="Q64" i="3"/>
  <c r="R64" i="3"/>
  <c r="S64" i="3"/>
  <c r="T64" i="3"/>
  <c r="U64" i="3"/>
  <c r="P80" i="3"/>
  <c r="Q80" i="3"/>
  <c r="R80" i="3"/>
  <c r="S80" i="3"/>
  <c r="T80" i="3"/>
  <c r="U80" i="3"/>
  <c r="P108" i="3"/>
  <c r="Q108" i="3"/>
  <c r="R108" i="3"/>
  <c r="S108" i="3"/>
  <c r="T108" i="3"/>
  <c r="U108" i="3"/>
  <c r="P198" i="3"/>
  <c r="Q198" i="3"/>
  <c r="R198" i="3"/>
  <c r="T198" i="3"/>
  <c r="U198" i="3"/>
  <c r="P225" i="3"/>
  <c r="V225" i="3" s="1"/>
  <c r="Q225" i="3"/>
  <c r="R225" i="3"/>
  <c r="T225" i="3"/>
  <c r="U225" i="3"/>
  <c r="P208" i="3"/>
  <c r="Q208" i="3"/>
  <c r="R208" i="3"/>
  <c r="T208" i="3"/>
  <c r="V208" i="3" s="1"/>
  <c r="U208" i="3"/>
  <c r="P195" i="3"/>
  <c r="Q195" i="3"/>
  <c r="R195" i="3"/>
  <c r="T195" i="3"/>
  <c r="U195" i="3"/>
  <c r="P187" i="3"/>
  <c r="V187" i="3" s="1"/>
  <c r="Q187" i="3"/>
  <c r="R187" i="3"/>
  <c r="T187" i="3"/>
  <c r="U187" i="3"/>
  <c r="P202" i="3"/>
  <c r="Q202" i="3"/>
  <c r="R202" i="3"/>
  <c r="T202" i="3"/>
  <c r="U202" i="3"/>
  <c r="P190" i="3"/>
  <c r="Q190" i="3"/>
  <c r="R190" i="3"/>
  <c r="T190" i="3"/>
  <c r="U190" i="3"/>
  <c r="P212" i="3"/>
  <c r="Q212" i="3"/>
  <c r="R212" i="3"/>
  <c r="T212" i="3"/>
  <c r="U212" i="3"/>
  <c r="P178" i="3"/>
  <c r="Q178" i="3"/>
  <c r="R178" i="3"/>
  <c r="T178" i="3"/>
  <c r="U178" i="3"/>
  <c r="P207" i="3"/>
  <c r="Q207" i="3"/>
  <c r="R207" i="3"/>
  <c r="T207" i="3"/>
  <c r="U207" i="3"/>
  <c r="P243" i="3"/>
  <c r="Q243" i="3"/>
  <c r="R243" i="3"/>
  <c r="T243" i="3"/>
  <c r="U243" i="3"/>
  <c r="P116" i="3"/>
  <c r="Q116" i="3"/>
  <c r="R116" i="3"/>
  <c r="S116" i="3"/>
  <c r="T116" i="3"/>
  <c r="U116" i="3"/>
  <c r="P30" i="3"/>
  <c r="Q30" i="3"/>
  <c r="R30" i="3"/>
  <c r="S30" i="3"/>
  <c r="T30" i="3"/>
  <c r="U30" i="3"/>
  <c r="P37" i="3"/>
  <c r="Q37" i="3"/>
  <c r="R37" i="3"/>
  <c r="S37" i="3"/>
  <c r="T37" i="3"/>
  <c r="U37" i="3"/>
  <c r="P24" i="3"/>
  <c r="Q24" i="3"/>
  <c r="R24" i="3"/>
  <c r="S24" i="3"/>
  <c r="T24" i="3"/>
  <c r="U24" i="3"/>
  <c r="P45" i="3"/>
  <c r="Q45" i="3"/>
  <c r="R45" i="3"/>
  <c r="S45" i="3"/>
  <c r="T45" i="3"/>
  <c r="U45" i="3"/>
  <c r="P53" i="3"/>
  <c r="Q53" i="3"/>
  <c r="R53" i="3"/>
  <c r="S53" i="3"/>
  <c r="T53" i="3"/>
  <c r="U53" i="3"/>
  <c r="P22" i="3"/>
  <c r="Q22" i="3"/>
  <c r="R22" i="3"/>
  <c r="S22" i="3"/>
  <c r="T22" i="3"/>
  <c r="U22" i="3"/>
  <c r="P34" i="3"/>
  <c r="Q34" i="3"/>
  <c r="R34" i="3"/>
  <c r="S34" i="3"/>
  <c r="T34" i="3"/>
  <c r="U34" i="3"/>
  <c r="P155" i="3"/>
  <c r="Q155" i="3"/>
  <c r="R155" i="3"/>
  <c r="S155" i="3"/>
  <c r="T155" i="3"/>
  <c r="U155" i="3"/>
  <c r="P133" i="3"/>
  <c r="Q133" i="3"/>
  <c r="R133" i="3"/>
  <c r="S133" i="3"/>
  <c r="T133" i="3"/>
  <c r="U133" i="3"/>
  <c r="P227" i="3"/>
  <c r="Q227" i="3"/>
  <c r="R227" i="3"/>
  <c r="S227" i="3"/>
  <c r="T227" i="3"/>
  <c r="U227" i="3"/>
  <c r="P171" i="3"/>
  <c r="Q171" i="3"/>
  <c r="R171" i="3"/>
  <c r="S171" i="3"/>
  <c r="T171" i="3"/>
  <c r="U171" i="3"/>
  <c r="P201" i="3"/>
  <c r="Q201" i="3"/>
  <c r="R201" i="3"/>
  <c r="S201" i="3"/>
  <c r="T201" i="3"/>
  <c r="U201" i="3"/>
  <c r="P145" i="3"/>
  <c r="Q145" i="3"/>
  <c r="R145" i="3"/>
  <c r="S145" i="3"/>
  <c r="T145" i="3"/>
  <c r="U145" i="3"/>
  <c r="P72" i="3"/>
  <c r="Q72" i="3"/>
  <c r="R72" i="3"/>
  <c r="S72" i="3"/>
  <c r="T72" i="3"/>
  <c r="U72" i="3"/>
  <c r="P97" i="3"/>
  <c r="Q97" i="3"/>
  <c r="R97" i="3"/>
  <c r="S97" i="3"/>
  <c r="T97" i="3"/>
  <c r="U97" i="3"/>
  <c r="P220" i="3"/>
  <c r="Q220" i="3"/>
  <c r="R220" i="3"/>
  <c r="S220" i="3"/>
  <c r="T220" i="3"/>
  <c r="U220" i="3"/>
  <c r="P99" i="3"/>
  <c r="Q99" i="3"/>
  <c r="R99" i="3"/>
  <c r="S99" i="3"/>
  <c r="T99" i="3"/>
  <c r="U99" i="3"/>
  <c r="P132" i="3"/>
  <c r="Q132" i="3"/>
  <c r="R132" i="3"/>
  <c r="S132" i="3"/>
  <c r="T132" i="3"/>
  <c r="U132" i="3"/>
  <c r="P158" i="3"/>
  <c r="Q158" i="3"/>
  <c r="R158" i="3"/>
  <c r="S158" i="3"/>
  <c r="T158" i="3"/>
  <c r="U158" i="3"/>
  <c r="P235" i="3"/>
  <c r="Q235" i="3"/>
  <c r="R235" i="3"/>
  <c r="S235" i="3"/>
  <c r="T235" i="3"/>
  <c r="U235" i="3"/>
  <c r="P118" i="3"/>
  <c r="Q118" i="3"/>
  <c r="R118" i="3"/>
  <c r="S118" i="3"/>
  <c r="T118" i="3"/>
  <c r="U118" i="3"/>
  <c r="P131" i="3"/>
  <c r="Q131" i="3"/>
  <c r="R131" i="3"/>
  <c r="S131" i="3"/>
  <c r="T131" i="3"/>
  <c r="U131" i="3"/>
  <c r="P89" i="3"/>
  <c r="Q89" i="3"/>
  <c r="R89" i="3"/>
  <c r="S89" i="3"/>
  <c r="T89" i="3"/>
  <c r="U89" i="3"/>
  <c r="P124" i="3"/>
  <c r="Q124" i="3"/>
  <c r="R124" i="3"/>
  <c r="S124" i="3"/>
  <c r="T124" i="3"/>
  <c r="U124" i="3"/>
  <c r="P216" i="3"/>
  <c r="Q216" i="3"/>
  <c r="R216" i="3"/>
  <c r="S216" i="3"/>
  <c r="T216" i="3"/>
  <c r="U216" i="3"/>
  <c r="P18" i="3"/>
  <c r="Q18" i="3"/>
  <c r="R18" i="3"/>
  <c r="S18" i="3"/>
  <c r="T18" i="3"/>
  <c r="U18" i="3"/>
  <c r="P223" i="3"/>
  <c r="Q223" i="3"/>
  <c r="R223" i="3"/>
  <c r="S223" i="3"/>
  <c r="T223" i="3"/>
  <c r="U223" i="3"/>
  <c r="P78" i="3"/>
  <c r="Q78" i="3"/>
  <c r="R78" i="3"/>
  <c r="S78" i="3"/>
  <c r="T78" i="3"/>
  <c r="U78" i="3"/>
  <c r="P215" i="3"/>
  <c r="Q215" i="3"/>
  <c r="R215" i="3"/>
  <c r="S215" i="3"/>
  <c r="T215" i="3"/>
  <c r="U215" i="3"/>
  <c r="P211" i="3"/>
  <c r="Q211" i="3"/>
  <c r="R211" i="3"/>
  <c r="S211" i="3"/>
  <c r="T211" i="3"/>
  <c r="U211" i="3"/>
  <c r="P217" i="3"/>
  <c r="Q217" i="3"/>
  <c r="R217" i="3"/>
  <c r="S217" i="3"/>
  <c r="T217" i="3"/>
  <c r="U217" i="3"/>
  <c r="P130" i="3"/>
  <c r="Q130" i="3"/>
  <c r="R130" i="3"/>
  <c r="S130" i="3"/>
  <c r="T130" i="3"/>
  <c r="U130" i="3"/>
  <c r="P104" i="3"/>
  <c r="Q104" i="3"/>
  <c r="R104" i="3"/>
  <c r="S104" i="3"/>
  <c r="T104" i="3"/>
  <c r="U104" i="3"/>
  <c r="P111" i="3"/>
  <c r="Q111" i="3"/>
  <c r="R111" i="3"/>
  <c r="S111" i="3"/>
  <c r="T111" i="3"/>
  <c r="U111" i="3"/>
  <c r="P114" i="3"/>
  <c r="Q114" i="3"/>
  <c r="R114" i="3"/>
  <c r="S114" i="3"/>
  <c r="T114" i="3"/>
  <c r="U114" i="3"/>
  <c r="P85" i="3"/>
  <c r="Q85" i="3"/>
  <c r="R85" i="3"/>
  <c r="S85" i="3"/>
  <c r="T85" i="3"/>
  <c r="U85" i="3"/>
  <c r="P95" i="3"/>
  <c r="Q95" i="3"/>
  <c r="R95" i="3"/>
  <c r="S95" i="3"/>
  <c r="T95" i="3"/>
  <c r="U95" i="3"/>
  <c r="P186" i="3"/>
  <c r="Q186" i="3"/>
  <c r="R186" i="3"/>
  <c r="S186" i="3"/>
  <c r="T186" i="3"/>
  <c r="U186" i="3"/>
  <c r="P42" i="3"/>
  <c r="Q42" i="3"/>
  <c r="R42" i="3"/>
  <c r="S42" i="3"/>
  <c r="T42" i="3"/>
  <c r="U42" i="3"/>
  <c r="P88" i="3"/>
  <c r="Q88" i="3"/>
  <c r="R88" i="3"/>
  <c r="S88" i="3"/>
  <c r="T88" i="3"/>
  <c r="U88" i="3"/>
  <c r="P39" i="3"/>
  <c r="V39" i="3" s="1"/>
  <c r="Q39" i="3"/>
  <c r="R39" i="3"/>
  <c r="S39" i="3"/>
  <c r="T39" i="3"/>
  <c r="U39" i="3"/>
  <c r="P35" i="3"/>
  <c r="Q35" i="3"/>
  <c r="R35" i="3"/>
  <c r="S35" i="3"/>
  <c r="T35" i="3"/>
  <c r="U35" i="3"/>
  <c r="P107" i="3"/>
  <c r="Q107" i="3"/>
  <c r="R107" i="3"/>
  <c r="S107" i="3"/>
  <c r="T107" i="3"/>
  <c r="U107" i="3"/>
  <c r="P91" i="3"/>
  <c r="Q91" i="3"/>
  <c r="R91" i="3"/>
  <c r="S91" i="3"/>
  <c r="T91" i="3"/>
  <c r="P121" i="3"/>
  <c r="Q121" i="3"/>
  <c r="R121" i="3"/>
  <c r="S121" i="3"/>
  <c r="T121" i="3"/>
  <c r="P96" i="3"/>
  <c r="Q96" i="3"/>
  <c r="R96" i="3"/>
  <c r="S96" i="3"/>
  <c r="T96" i="3"/>
  <c r="P128" i="3"/>
  <c r="Q128" i="3"/>
  <c r="R128" i="3"/>
  <c r="S128" i="3"/>
  <c r="T128" i="3"/>
  <c r="P60" i="3"/>
  <c r="Q60" i="3"/>
  <c r="R60" i="3"/>
  <c r="S60" i="3"/>
  <c r="T60" i="3"/>
  <c r="P47" i="3"/>
  <c r="Q47" i="3"/>
  <c r="R47" i="3"/>
  <c r="S47" i="3"/>
  <c r="T47" i="3"/>
  <c r="U47" i="3"/>
  <c r="P23" i="3"/>
  <c r="Q23" i="3"/>
  <c r="R23" i="3"/>
  <c r="S23" i="3"/>
  <c r="T23" i="3"/>
  <c r="U23" i="3"/>
  <c r="P10" i="3"/>
  <c r="Q10" i="3"/>
  <c r="R10" i="3"/>
  <c r="S10" i="3"/>
  <c r="T10" i="3"/>
  <c r="U10" i="3"/>
  <c r="P69" i="3"/>
  <c r="Q69" i="3"/>
  <c r="R69" i="3"/>
  <c r="S69" i="3"/>
  <c r="T69" i="3"/>
  <c r="U69" i="3"/>
  <c r="P84" i="3"/>
  <c r="Q84" i="3"/>
  <c r="R84" i="3"/>
  <c r="S84" i="3"/>
  <c r="T84" i="3"/>
  <c r="U84" i="3"/>
  <c r="P159" i="3"/>
  <c r="Q159" i="3"/>
  <c r="R159" i="3"/>
  <c r="S159" i="3"/>
  <c r="T159" i="3"/>
  <c r="U159" i="3"/>
  <c r="P152" i="3"/>
  <c r="Q152" i="3"/>
  <c r="R152" i="3"/>
  <c r="S152" i="3"/>
  <c r="T152" i="3"/>
  <c r="U152" i="3"/>
  <c r="P33" i="3"/>
  <c r="Q33" i="3"/>
  <c r="R33" i="3"/>
  <c r="S33" i="3"/>
  <c r="T33" i="3"/>
  <c r="U33" i="3"/>
  <c r="P11" i="3"/>
  <c r="Q11" i="3"/>
  <c r="R11" i="3"/>
  <c r="S11" i="3"/>
  <c r="T11" i="3"/>
  <c r="U11" i="3"/>
  <c r="P193" i="3"/>
  <c r="Q193" i="3"/>
  <c r="R193" i="3"/>
  <c r="S193" i="3"/>
  <c r="T193" i="3"/>
  <c r="U193" i="3"/>
  <c r="P144" i="3"/>
  <c r="Q144" i="3"/>
  <c r="R144" i="3"/>
  <c r="S144" i="3"/>
  <c r="T144" i="3"/>
  <c r="U144" i="3"/>
  <c r="P31" i="3"/>
  <c r="Q31" i="3"/>
  <c r="R31" i="3"/>
  <c r="S31" i="3"/>
  <c r="T31" i="3"/>
  <c r="U31" i="3"/>
  <c r="P252" i="3"/>
  <c r="Q252" i="3"/>
  <c r="R252" i="3"/>
  <c r="T252" i="3"/>
  <c r="P226" i="3"/>
  <c r="V226" i="3" s="1"/>
  <c r="Q226" i="3"/>
  <c r="R226" i="3"/>
  <c r="T226" i="3"/>
  <c r="P246" i="3"/>
  <c r="Q246" i="3"/>
  <c r="R246" i="3"/>
  <c r="T246" i="3"/>
  <c r="P231" i="3"/>
  <c r="Q231" i="3"/>
  <c r="R231" i="3"/>
  <c r="T231" i="3"/>
  <c r="P219" i="3"/>
  <c r="Q219" i="3"/>
  <c r="R219" i="3"/>
  <c r="T219" i="3"/>
  <c r="P218" i="3"/>
  <c r="V218" i="3" s="1"/>
  <c r="Q218" i="3"/>
  <c r="R218" i="3"/>
  <c r="T218" i="3"/>
  <c r="P90" i="3"/>
  <c r="Q90" i="3"/>
  <c r="R90" i="3"/>
  <c r="S90" i="3"/>
  <c r="T90" i="3"/>
  <c r="U90" i="3"/>
  <c r="P229" i="3"/>
  <c r="Q229" i="3"/>
  <c r="R229" i="3"/>
  <c r="T229" i="3"/>
  <c r="P73" i="3"/>
  <c r="Q73" i="3"/>
  <c r="R73" i="3"/>
  <c r="S73" i="3"/>
  <c r="T73" i="3"/>
  <c r="U73" i="3"/>
  <c r="P224" i="3"/>
  <c r="Q224" i="3"/>
  <c r="R224" i="3"/>
  <c r="T224" i="3"/>
  <c r="P241" i="3"/>
  <c r="Q241" i="3"/>
  <c r="R241" i="3"/>
  <c r="T241" i="3"/>
  <c r="P232" i="3"/>
  <c r="Q232" i="3"/>
  <c r="R232" i="3"/>
  <c r="T232" i="3"/>
  <c r="P230" i="3"/>
  <c r="V230" i="3" s="1"/>
  <c r="Q230" i="3"/>
  <c r="R230" i="3"/>
  <c r="T230" i="3"/>
  <c r="P239" i="3"/>
  <c r="Q239" i="3"/>
  <c r="R239" i="3"/>
  <c r="T239" i="3"/>
  <c r="P199" i="3"/>
  <c r="Q199" i="3"/>
  <c r="R199" i="3"/>
  <c r="T199" i="3"/>
  <c r="P214" i="3"/>
  <c r="Q214" i="3"/>
  <c r="R214" i="3"/>
  <c r="T214" i="3"/>
  <c r="P236" i="3"/>
  <c r="V236" i="3" s="1"/>
  <c r="Q236" i="3"/>
  <c r="R236" i="3"/>
  <c r="T236" i="3"/>
  <c r="P233" i="3"/>
  <c r="Q233" i="3"/>
  <c r="R233" i="3"/>
  <c r="T233" i="3"/>
  <c r="P203" i="3"/>
  <c r="Q203" i="3"/>
  <c r="R203" i="3"/>
  <c r="T203" i="3"/>
  <c r="P237" i="3"/>
  <c r="Q237" i="3"/>
  <c r="R237" i="3"/>
  <c r="T237" i="3"/>
  <c r="P222" i="3"/>
  <c r="V222" i="3" s="1"/>
  <c r="Q222" i="3"/>
  <c r="R222" i="3"/>
  <c r="T222" i="3"/>
  <c r="P146" i="3"/>
  <c r="Q146" i="3"/>
  <c r="R146" i="3"/>
  <c r="S146" i="3"/>
  <c r="T146" i="3"/>
  <c r="U146" i="3"/>
  <c r="P143" i="3"/>
  <c r="Q143" i="3"/>
  <c r="R143" i="3"/>
  <c r="S143" i="3"/>
  <c r="T143" i="3"/>
  <c r="U143" i="3"/>
  <c r="P140" i="3"/>
  <c r="V140" i="3" s="1"/>
  <c r="Q140" i="3"/>
  <c r="R140" i="3"/>
  <c r="S140" i="3"/>
  <c r="T140" i="3"/>
  <c r="U140" i="3"/>
  <c r="P125" i="3"/>
  <c r="Q125" i="3"/>
  <c r="R125" i="3"/>
  <c r="S125" i="3"/>
  <c r="T125" i="3"/>
  <c r="U125" i="3"/>
  <c r="P75" i="3"/>
  <c r="Q75" i="3"/>
  <c r="R75" i="3"/>
  <c r="S75" i="3"/>
  <c r="T75" i="3"/>
  <c r="U75" i="3"/>
  <c r="P172" i="3"/>
  <c r="Q172" i="3"/>
  <c r="R172" i="3"/>
  <c r="S172" i="3"/>
  <c r="T172" i="3"/>
  <c r="U172" i="3"/>
  <c r="P61" i="3"/>
  <c r="V61" i="3" s="1"/>
  <c r="Q61" i="3"/>
  <c r="R61" i="3"/>
  <c r="S61" i="3"/>
  <c r="T61" i="3"/>
  <c r="U61" i="3"/>
  <c r="U65" i="9"/>
  <c r="U12" i="9"/>
  <c r="U23" i="9"/>
  <c r="U9" i="9"/>
  <c r="U27" i="9"/>
  <c r="U5" i="9"/>
  <c r="U11" i="9"/>
  <c r="U10" i="9"/>
  <c r="U84" i="9"/>
  <c r="U139" i="9"/>
  <c r="U86" i="9"/>
  <c r="U155" i="9"/>
  <c r="U275" i="9"/>
  <c r="U179" i="9"/>
  <c r="U121" i="9"/>
  <c r="U316" i="9"/>
  <c r="U114" i="9"/>
  <c r="U91" i="9"/>
  <c r="U100" i="9"/>
  <c r="U208" i="9"/>
  <c r="U217" i="9"/>
  <c r="U101" i="9"/>
  <c r="U188" i="9"/>
  <c r="U93" i="9"/>
  <c r="U296" i="9"/>
  <c r="U279" i="9"/>
  <c r="U315" i="9"/>
  <c r="U364" i="9"/>
  <c r="U323" i="9"/>
  <c r="U261" i="9"/>
  <c r="U228" i="9"/>
  <c r="U298" i="9"/>
  <c r="U340" i="9"/>
  <c r="U196" i="9"/>
  <c r="U224" i="9"/>
  <c r="U321" i="9"/>
  <c r="U255" i="9"/>
  <c r="U320" i="9"/>
  <c r="U313" i="9"/>
  <c r="U322" i="9"/>
  <c r="U89" i="9"/>
  <c r="U349" i="9"/>
  <c r="U304" i="9"/>
  <c r="U314" i="9"/>
  <c r="U290" i="9"/>
  <c r="U232" i="9"/>
  <c r="U319" i="9"/>
  <c r="U143" i="9"/>
  <c r="U47" i="9"/>
  <c r="U351" i="9"/>
  <c r="U326" i="9"/>
  <c r="U329" i="9"/>
  <c r="U325" i="9"/>
  <c r="U334" i="9"/>
  <c r="U311" i="9"/>
  <c r="U365" i="9"/>
  <c r="U216" i="9"/>
  <c r="U288" i="9"/>
  <c r="U171" i="9"/>
  <c r="U240" i="9"/>
  <c r="U271" i="9"/>
  <c r="U305" i="9"/>
  <c r="U260" i="9"/>
  <c r="U238" i="9"/>
  <c r="U293" i="9"/>
  <c r="U352" i="9"/>
  <c r="U87" i="9"/>
  <c r="U132" i="9"/>
  <c r="U73" i="9"/>
  <c r="U154" i="9"/>
  <c r="U95" i="9"/>
  <c r="U90" i="9"/>
  <c r="U112" i="9"/>
  <c r="U287" i="9"/>
  <c r="U162" i="9"/>
  <c r="U39" i="9"/>
  <c r="U14" i="9"/>
  <c r="U68" i="9"/>
  <c r="U330" i="9"/>
  <c r="U335" i="9"/>
  <c r="U235" i="9"/>
  <c r="U294" i="9"/>
  <c r="U266" i="9"/>
  <c r="U278" i="9"/>
  <c r="U214" i="9"/>
  <c r="U282" i="9"/>
  <c r="U277" i="9"/>
  <c r="U175" i="9"/>
  <c r="U283" i="9"/>
  <c r="U258" i="9"/>
  <c r="U169" i="9"/>
  <c r="U247" i="9"/>
  <c r="U181" i="9"/>
  <c r="U200" i="9"/>
  <c r="U264" i="9"/>
  <c r="U201" i="9"/>
  <c r="U33" i="9"/>
  <c r="U284" i="9"/>
  <c r="U94" i="9"/>
  <c r="U117" i="9"/>
  <c r="U88" i="9"/>
  <c r="U249" i="9"/>
  <c r="U286" i="9"/>
  <c r="U189" i="9"/>
  <c r="U233" i="9"/>
  <c r="U301" i="9"/>
  <c r="U207" i="9"/>
  <c r="U248" i="9"/>
  <c r="U357" i="9"/>
  <c r="U245" i="9"/>
  <c r="U176" i="9"/>
  <c r="U358" i="9"/>
  <c r="U262" i="9"/>
  <c r="U134" i="9"/>
  <c r="U274" i="9"/>
  <c r="U297" i="9"/>
  <c r="U244" i="9"/>
  <c r="U71" i="9"/>
  <c r="U57" i="9"/>
  <c r="U163" i="9"/>
  <c r="U79" i="9"/>
  <c r="U151" i="9"/>
  <c r="U259" i="9"/>
  <c r="U42" i="9"/>
  <c r="U54" i="9"/>
  <c r="U157" i="9"/>
  <c r="U43" i="9"/>
  <c r="U122" i="9"/>
  <c r="U137" i="9"/>
  <c r="U270" i="9"/>
  <c r="U148" i="9"/>
  <c r="U243" i="9"/>
  <c r="U328" i="9"/>
  <c r="U161" i="9"/>
  <c r="U50" i="9"/>
  <c r="U97" i="9"/>
  <c r="U98" i="9"/>
  <c r="U133" i="9"/>
  <c r="U40" i="9"/>
  <c r="U126" i="9"/>
  <c r="U186" i="9"/>
  <c r="U138" i="9"/>
  <c r="U106" i="9"/>
  <c r="U239" i="9"/>
  <c r="U64" i="9"/>
  <c r="U77" i="9"/>
  <c r="U96" i="9"/>
  <c r="U82" i="9"/>
  <c r="U109" i="9"/>
  <c r="U62" i="9"/>
  <c r="U69" i="9"/>
  <c r="U127" i="9"/>
  <c r="U78" i="9"/>
  <c r="U72" i="9"/>
  <c r="U299" i="9"/>
  <c r="U159" i="9"/>
  <c r="U180" i="9"/>
  <c r="U324" i="9"/>
  <c r="U66" i="9"/>
  <c r="U149" i="9"/>
  <c r="U191" i="9"/>
  <c r="U253" i="9"/>
  <c r="U118" i="9"/>
  <c r="U263" i="9"/>
  <c r="U60" i="9"/>
  <c r="U37" i="9"/>
  <c r="U63" i="9"/>
  <c r="U197" i="9"/>
  <c r="U223" i="9"/>
  <c r="U129" i="9"/>
  <c r="U190" i="9"/>
  <c r="U205" i="9"/>
  <c r="U230" i="9"/>
  <c r="U295" i="9"/>
  <c r="U302" i="9"/>
  <c r="U113" i="9"/>
  <c r="U141" i="9"/>
  <c r="U99" i="9"/>
  <c r="U70" i="9"/>
  <c r="U26" i="9"/>
  <c r="U108" i="9"/>
  <c r="U192" i="9"/>
  <c r="U195" i="9"/>
  <c r="U211" i="9"/>
  <c r="U166" i="9"/>
  <c r="U242" i="9"/>
  <c r="U75" i="9"/>
  <c r="U292" i="9"/>
  <c r="U102" i="9"/>
  <c r="U187" i="9"/>
  <c r="U115" i="9"/>
  <c r="U310" i="9"/>
  <c r="U360" i="9"/>
  <c r="U267" i="9"/>
  <c r="U209" i="9"/>
  <c r="U370" i="9"/>
  <c r="U234" i="9"/>
  <c r="U142" i="9"/>
  <c r="U241" i="9"/>
  <c r="U250" i="9"/>
  <c r="U38" i="9"/>
  <c r="U198" i="9"/>
  <c r="U28" i="9"/>
  <c r="U300" i="9"/>
  <c r="U273" i="9"/>
  <c r="U56" i="9"/>
  <c r="U48" i="9"/>
  <c r="U34" i="9"/>
  <c r="U110" i="9"/>
  <c r="U135" i="9"/>
  <c r="U165" i="9"/>
  <c r="U185" i="9"/>
  <c r="U265" i="9"/>
  <c r="U213" i="9"/>
  <c r="U116" i="9"/>
  <c r="U156" i="9"/>
  <c r="U76" i="9"/>
  <c r="U58" i="9"/>
  <c r="U104" i="9"/>
  <c r="U182" i="9"/>
  <c r="U219" i="9"/>
  <c r="U153" i="9"/>
  <c r="U170" i="9"/>
  <c r="U251" i="9"/>
  <c r="U254" i="9"/>
  <c r="U246" i="9"/>
  <c r="U257" i="9"/>
  <c r="U119" i="9"/>
  <c r="U83" i="9"/>
  <c r="U307" i="9"/>
  <c r="U125" i="9"/>
  <c r="U222" i="9"/>
  <c r="U74" i="9"/>
  <c r="U168" i="9"/>
  <c r="U184" i="9"/>
  <c r="U281" i="9"/>
  <c r="U327" i="9"/>
  <c r="U221" i="9"/>
  <c r="U206" i="9"/>
  <c r="U131" i="9"/>
  <c r="U203" i="9"/>
  <c r="U212" i="9"/>
  <c r="U202" i="9"/>
  <c r="U308" i="9"/>
  <c r="U333" i="9"/>
  <c r="U331" i="9"/>
  <c r="U303" i="9"/>
  <c r="U353" i="9"/>
  <c r="U337" i="9"/>
  <c r="U291" i="9"/>
  <c r="U355" i="9"/>
  <c r="U227" i="9"/>
  <c r="U111" i="9"/>
  <c r="U6" i="9"/>
  <c r="U31" i="9"/>
  <c r="U59" i="9"/>
  <c r="U144" i="9"/>
  <c r="U52" i="9"/>
  <c r="U53" i="9"/>
  <c r="U49" i="9"/>
  <c r="U44" i="9"/>
  <c r="U17" i="9"/>
  <c r="U32" i="9"/>
  <c r="U29" i="9"/>
  <c r="U22" i="9"/>
  <c r="U103" i="9"/>
  <c r="U13" i="9"/>
  <c r="U61" i="9"/>
  <c r="U45" i="9"/>
  <c r="U20" i="9"/>
  <c r="U19" i="9"/>
  <c r="U269" i="9"/>
  <c r="U285" i="9"/>
  <c r="U193" i="9"/>
  <c r="U309" i="9"/>
  <c r="U306" i="9"/>
  <c r="U289" i="9"/>
  <c r="U229" i="9"/>
  <c r="U276" i="9"/>
  <c r="U252" i="9"/>
  <c r="U236" i="9"/>
  <c r="U272" i="9"/>
  <c r="U183" i="9"/>
  <c r="U210" i="9"/>
  <c r="U136" i="9"/>
  <c r="U55" i="9"/>
  <c r="U147" i="9"/>
  <c r="U226" i="9"/>
  <c r="U80" i="9"/>
  <c r="U361" i="9"/>
  <c r="U225" i="9"/>
  <c r="U218" i="9"/>
  <c r="U105" i="9"/>
  <c r="U344" i="9"/>
  <c r="U312" i="9"/>
  <c r="U317" i="9"/>
  <c r="U339" i="9"/>
  <c r="U336" i="9"/>
  <c r="U67" i="9"/>
  <c r="U30" i="9"/>
  <c r="U51" i="9"/>
  <c r="U36" i="9"/>
  <c r="U128" i="9"/>
  <c r="U145" i="9"/>
  <c r="U164" i="9"/>
  <c r="U167" i="9"/>
  <c r="U338" i="9"/>
  <c r="U332" i="9"/>
  <c r="U341" i="9"/>
  <c r="U46" i="9"/>
  <c r="U220" i="9"/>
  <c r="U130" i="9"/>
  <c r="U204" i="9"/>
  <c r="U173" i="9"/>
  <c r="U146" i="9"/>
  <c r="U41" i="9"/>
  <c r="U81" i="9"/>
  <c r="U92" i="9"/>
  <c r="U158" i="9"/>
  <c r="U24" i="9"/>
  <c r="U215" i="9"/>
  <c r="U21" i="9"/>
  <c r="U107" i="9"/>
  <c r="U356" i="9"/>
  <c r="U178" i="9"/>
  <c r="U140" i="9"/>
  <c r="U152" i="9"/>
  <c r="U120" i="9"/>
  <c r="U280" i="9"/>
  <c r="U194" i="9"/>
  <c r="U174" i="9"/>
  <c r="U199" i="9"/>
  <c r="U85" i="9"/>
  <c r="U268" i="9"/>
  <c r="U231" i="9"/>
  <c r="U256" i="9"/>
  <c r="U237" i="9"/>
  <c r="U172" i="9"/>
  <c r="U177" i="9"/>
  <c r="U160" i="9"/>
  <c r="U124" i="9"/>
  <c r="U150" i="9"/>
  <c r="P27" i="9"/>
  <c r="P5" i="9"/>
  <c r="P11" i="9"/>
  <c r="P10" i="9"/>
  <c r="P84" i="9"/>
  <c r="P139" i="9"/>
  <c r="P86" i="9"/>
  <c r="P155" i="9"/>
  <c r="P275" i="9"/>
  <c r="P179" i="9"/>
  <c r="P121" i="9"/>
  <c r="P316" i="9"/>
  <c r="P114" i="9"/>
  <c r="P91" i="9"/>
  <c r="P100" i="9"/>
  <c r="P208" i="9"/>
  <c r="P217" i="9"/>
  <c r="P101" i="9"/>
  <c r="P188" i="9"/>
  <c r="P93" i="9"/>
  <c r="P345" i="9"/>
  <c r="P342" i="9"/>
  <c r="P348" i="9"/>
  <c r="P343" i="9"/>
  <c r="P369" i="9"/>
  <c r="P346" i="9"/>
  <c r="P318" i="9"/>
  <c r="P382" i="9"/>
  <c r="P366" i="9"/>
  <c r="P362" i="9"/>
  <c r="P350" i="9"/>
  <c r="P367" i="9"/>
  <c r="P372" i="9"/>
  <c r="P359" i="9"/>
  <c r="P354" i="9"/>
  <c r="P296" i="9"/>
  <c r="P279" i="9"/>
  <c r="P315" i="9"/>
  <c r="P364" i="9"/>
  <c r="P323" i="9"/>
  <c r="P261" i="9"/>
  <c r="P228" i="9"/>
  <c r="P298" i="9"/>
  <c r="P340" i="9"/>
  <c r="P196" i="9"/>
  <c r="P224" i="9"/>
  <c r="P383" i="9"/>
  <c r="P321" i="9"/>
  <c r="P255" i="9"/>
  <c r="P320" i="9"/>
  <c r="P313" i="9"/>
  <c r="P322" i="9"/>
  <c r="P89" i="9"/>
  <c r="P349" i="9"/>
  <c r="P304" i="9"/>
  <c r="P314" i="9"/>
  <c r="P290" i="9"/>
  <c r="P232" i="9"/>
  <c r="P319" i="9"/>
  <c r="P143" i="9"/>
  <c r="P47" i="9"/>
  <c r="P351" i="9"/>
  <c r="P326" i="9"/>
  <c r="P329" i="9"/>
  <c r="P325" i="9"/>
  <c r="P334" i="9"/>
  <c r="P311" i="9"/>
  <c r="P365" i="9"/>
  <c r="P216" i="9"/>
  <c r="P288" i="9"/>
  <c r="P171" i="9"/>
  <c r="P240" i="9"/>
  <c r="P271" i="9"/>
  <c r="P391" i="9"/>
  <c r="P392" i="9"/>
  <c r="P393" i="9"/>
  <c r="P305" i="9"/>
  <c r="P260" i="9"/>
  <c r="P238" i="9"/>
  <c r="P394" i="9"/>
  <c r="P293" i="9"/>
  <c r="P352" i="9"/>
  <c r="P87" i="9"/>
  <c r="P132" i="9"/>
  <c r="P73" i="9"/>
  <c r="P154" i="9"/>
  <c r="P95" i="9"/>
  <c r="P90" i="9"/>
  <c r="P112" i="9"/>
  <c r="P287" i="9"/>
  <c r="P162" i="9"/>
  <c r="P39" i="9"/>
  <c r="P14" i="9"/>
  <c r="P389" i="9"/>
  <c r="P68" i="9"/>
  <c r="P384" i="9"/>
  <c r="P385" i="9"/>
  <c r="P330" i="9"/>
  <c r="P386" i="9"/>
  <c r="P335" i="9"/>
  <c r="P235" i="9"/>
  <c r="P294" i="9"/>
  <c r="P390" i="9"/>
  <c r="P266" i="9"/>
  <c r="P278" i="9"/>
  <c r="P214" i="9"/>
  <c r="P282" i="9"/>
  <c r="P277" i="9"/>
  <c r="P175" i="9"/>
  <c r="P283" i="9"/>
  <c r="P380" i="9"/>
  <c r="P258" i="9"/>
  <c r="P169" i="9"/>
  <c r="P247" i="9"/>
  <c r="P181" i="9"/>
  <c r="P200" i="9"/>
  <c r="P264" i="9"/>
  <c r="P388" i="9"/>
  <c r="P381" i="9"/>
  <c r="P201" i="9"/>
  <c r="P33" i="9"/>
  <c r="P284" i="9"/>
  <c r="P94" i="9"/>
  <c r="P117" i="9"/>
  <c r="P88" i="9"/>
  <c r="P249" i="9"/>
  <c r="P286" i="9"/>
  <c r="P189" i="9"/>
  <c r="P233" i="9"/>
  <c r="P301" i="9"/>
  <c r="P207" i="9"/>
  <c r="P248" i="9"/>
  <c r="P357" i="9"/>
  <c r="P245" i="9"/>
  <c r="P176" i="9"/>
  <c r="P358" i="9"/>
  <c r="P262" i="9"/>
  <c r="P134" i="9"/>
  <c r="P274" i="9"/>
  <c r="P297" i="9"/>
  <c r="P244" i="9"/>
  <c r="P71" i="9"/>
  <c r="P57" i="9"/>
  <c r="P163" i="9"/>
  <c r="P79" i="9"/>
  <c r="P151" i="9"/>
  <c r="P259" i="9"/>
  <c r="P42" i="9"/>
  <c r="P54" i="9"/>
  <c r="P157" i="9"/>
  <c r="P43" i="9"/>
  <c r="P122" i="9"/>
  <c r="P137" i="9"/>
  <c r="P270" i="9"/>
  <c r="P148" i="9"/>
  <c r="P243" i="9"/>
  <c r="P328" i="9"/>
  <c r="P161" i="9"/>
  <c r="P50" i="9"/>
  <c r="P97" i="9"/>
  <c r="P98" i="9"/>
  <c r="P133" i="9"/>
  <c r="P40" i="9"/>
  <c r="P126" i="9"/>
  <c r="P186" i="9"/>
  <c r="P138" i="9"/>
  <c r="P106" i="9"/>
  <c r="P239" i="9"/>
  <c r="P64" i="9"/>
  <c r="P77" i="9"/>
  <c r="P96" i="9"/>
  <c r="P82" i="9"/>
  <c r="P109" i="9"/>
  <c r="P62" i="9"/>
  <c r="P69" i="9"/>
  <c r="P127" i="9"/>
  <c r="P78" i="9"/>
  <c r="P72" i="9"/>
  <c r="P299" i="9"/>
  <c r="P159" i="9"/>
  <c r="P180" i="9"/>
  <c r="P324" i="9"/>
  <c r="P66" i="9"/>
  <c r="P149" i="9"/>
  <c r="P191" i="9"/>
  <c r="P253" i="9"/>
  <c r="P118" i="9"/>
  <c r="P377" i="9"/>
  <c r="P263" i="9"/>
  <c r="P60" i="9"/>
  <c r="P37" i="9"/>
  <c r="P63" i="9"/>
  <c r="P197" i="9"/>
  <c r="P223" i="9"/>
  <c r="P129" i="9"/>
  <c r="P190" i="9"/>
  <c r="P205" i="9"/>
  <c r="P230" i="9"/>
  <c r="P295" i="9"/>
  <c r="P302" i="9"/>
  <c r="P113" i="9"/>
  <c r="P141" i="9"/>
  <c r="P99" i="9"/>
  <c r="P70" i="9"/>
  <c r="P26" i="9"/>
  <c r="P108" i="9"/>
  <c r="P192" i="9"/>
  <c r="P195" i="9"/>
  <c r="P211" i="9"/>
  <c r="P166" i="9"/>
  <c r="P242" i="9"/>
  <c r="P75" i="9"/>
  <c r="P292" i="9"/>
  <c r="P102" i="9"/>
  <c r="P187" i="9"/>
  <c r="P115" i="9"/>
  <c r="P310" i="9"/>
  <c r="P360" i="9"/>
  <c r="P267" i="9"/>
  <c r="P209" i="9"/>
  <c r="P370" i="9"/>
  <c r="P387" i="9"/>
  <c r="P234" i="9"/>
  <c r="P142" i="9"/>
  <c r="P241" i="9"/>
  <c r="P250" i="9"/>
  <c r="P38" i="9"/>
  <c r="P198" i="9"/>
  <c r="P28" i="9"/>
  <c r="P300" i="9"/>
  <c r="P273" i="9"/>
  <c r="P56" i="9"/>
  <c r="P48" i="9"/>
  <c r="P34" i="9"/>
  <c r="P110" i="9"/>
  <c r="P135" i="9"/>
  <c r="P165" i="9"/>
  <c r="P185" i="9"/>
  <c r="P265" i="9"/>
  <c r="P213" i="9"/>
  <c r="P116" i="9"/>
  <c r="P156" i="9"/>
  <c r="P76" i="9"/>
  <c r="P58" i="9"/>
  <c r="P104" i="9"/>
  <c r="P182" i="9"/>
  <c r="P219" i="9"/>
  <c r="P153" i="9"/>
  <c r="P170" i="9"/>
  <c r="P251" i="9"/>
  <c r="P254" i="9"/>
  <c r="P246" i="9"/>
  <c r="P257" i="9"/>
  <c r="P119" i="9"/>
  <c r="P83" i="9"/>
  <c r="P307" i="9"/>
  <c r="P125" i="9"/>
  <c r="P222" i="9"/>
  <c r="P74" i="9"/>
  <c r="P168" i="9"/>
  <c r="P184" i="9"/>
  <c r="P281" i="9"/>
  <c r="P327" i="9"/>
  <c r="P221" i="9"/>
  <c r="P206" i="9"/>
  <c r="P131" i="9"/>
  <c r="P203" i="9"/>
  <c r="P212" i="9"/>
  <c r="P202" i="9"/>
  <c r="P308" i="9"/>
  <c r="P333" i="9"/>
  <c r="P331" i="9"/>
  <c r="P303" i="9"/>
  <c r="P353" i="9"/>
  <c r="P337" i="9"/>
  <c r="P291" i="9"/>
  <c r="P373" i="9"/>
  <c r="P355" i="9"/>
  <c r="P227" i="9"/>
  <c r="P111" i="9"/>
  <c r="P6" i="9"/>
  <c r="P31" i="9"/>
  <c r="P59" i="9"/>
  <c r="P144" i="9"/>
  <c r="P52" i="9"/>
  <c r="P53" i="9"/>
  <c r="P49" i="9"/>
  <c r="P44" i="9"/>
  <c r="P347" i="9"/>
  <c r="P17" i="9"/>
  <c r="P32" i="9"/>
  <c r="P29" i="9"/>
  <c r="P22" i="9"/>
  <c r="P103" i="9"/>
  <c r="P13" i="9"/>
  <c r="P61" i="9"/>
  <c r="P45" i="9"/>
  <c r="P20" i="9"/>
  <c r="P19" i="9"/>
  <c r="P269" i="9"/>
  <c r="P285" i="9"/>
  <c r="P193" i="9"/>
  <c r="P309" i="9"/>
  <c r="P306" i="9"/>
  <c r="P289" i="9"/>
  <c r="P229" i="9"/>
  <c r="P276" i="9"/>
  <c r="P252" i="9"/>
  <c r="P236" i="9"/>
  <c r="P272" i="9"/>
  <c r="P183" i="9"/>
  <c r="P210" i="9"/>
  <c r="P136" i="9"/>
  <c r="P55" i="9"/>
  <c r="P147" i="9"/>
  <c r="P226" i="9"/>
  <c r="P80" i="9"/>
  <c r="P361" i="9"/>
  <c r="P225" i="9"/>
  <c r="P218" i="9"/>
  <c r="P105" i="9"/>
  <c r="P344" i="9"/>
  <c r="P312" i="9"/>
  <c r="P317" i="9"/>
  <c r="P339" i="9"/>
  <c r="P336" i="9"/>
  <c r="P67" i="9"/>
  <c r="P30" i="9"/>
  <c r="P51" i="9"/>
  <c r="P36" i="9"/>
  <c r="P128" i="9"/>
  <c r="P145" i="9"/>
  <c r="P164" i="9"/>
  <c r="P167" i="9"/>
  <c r="P338" i="9"/>
  <c r="P332" i="9"/>
  <c r="P341" i="9"/>
  <c r="P46" i="9"/>
  <c r="P220" i="9"/>
  <c r="P130" i="9"/>
  <c r="P204" i="9"/>
  <c r="P173" i="9"/>
  <c r="P146" i="9"/>
  <c r="P41" i="9"/>
  <c r="P81" i="9"/>
  <c r="P92" i="9"/>
  <c r="P158" i="9"/>
  <c r="P24" i="9"/>
  <c r="P215" i="9"/>
  <c r="P21" i="9"/>
  <c r="P107" i="9"/>
  <c r="P363" i="9"/>
  <c r="P371" i="9"/>
  <c r="P379" i="9"/>
  <c r="P376" i="9"/>
  <c r="P368" i="9"/>
  <c r="P375" i="9"/>
  <c r="P378" i="9"/>
  <c r="P374" i="9"/>
  <c r="P356" i="9"/>
  <c r="P178" i="9"/>
  <c r="P140" i="9"/>
  <c r="P152" i="9"/>
  <c r="P120" i="9"/>
  <c r="P280" i="9"/>
  <c r="P194" i="9"/>
  <c r="P174" i="9"/>
  <c r="P199" i="9"/>
  <c r="P85" i="9"/>
  <c r="P268" i="9"/>
  <c r="P231" i="9"/>
  <c r="P256" i="9"/>
  <c r="P237" i="9"/>
  <c r="P172" i="9"/>
  <c r="P177" i="9"/>
  <c r="P160" i="9"/>
  <c r="P124" i="9"/>
  <c r="P150" i="9"/>
  <c r="S65" i="9"/>
  <c r="S12" i="9"/>
  <c r="S23" i="9"/>
  <c r="S9" i="9"/>
  <c r="S27" i="9"/>
  <c r="S5" i="9"/>
  <c r="S11" i="9"/>
  <c r="S10" i="9"/>
  <c r="S84" i="9"/>
  <c r="S139" i="9"/>
  <c r="S86" i="9"/>
  <c r="S155" i="9"/>
  <c r="S275" i="9"/>
  <c r="S179" i="9"/>
  <c r="S121" i="9"/>
  <c r="S316" i="9"/>
  <c r="S114" i="9"/>
  <c r="S91" i="9"/>
  <c r="S100" i="9"/>
  <c r="S208" i="9"/>
  <c r="S217" i="9"/>
  <c r="S101" i="9"/>
  <c r="S188" i="9"/>
  <c r="S93" i="9"/>
  <c r="S345" i="9"/>
  <c r="S342" i="9"/>
  <c r="S348" i="9"/>
  <c r="S343" i="9"/>
  <c r="S369" i="9"/>
  <c r="S346" i="9"/>
  <c r="S318" i="9"/>
  <c r="S366" i="9"/>
  <c r="S362" i="9"/>
  <c r="S350" i="9"/>
  <c r="S367" i="9"/>
  <c r="S372" i="9"/>
  <c r="S359" i="9"/>
  <c r="S354" i="9"/>
  <c r="S296" i="9"/>
  <c r="S279" i="9"/>
  <c r="S315" i="9"/>
  <c r="S364" i="9"/>
  <c r="S323" i="9"/>
  <c r="S261" i="9"/>
  <c r="S228" i="9"/>
  <c r="S298" i="9"/>
  <c r="S340" i="9"/>
  <c r="S196" i="9"/>
  <c r="S224" i="9"/>
  <c r="S321" i="9"/>
  <c r="S255" i="9"/>
  <c r="S320" i="9"/>
  <c r="S313" i="9"/>
  <c r="S322" i="9"/>
  <c r="S89" i="9"/>
  <c r="S349" i="9"/>
  <c r="S304" i="9"/>
  <c r="S314" i="9"/>
  <c r="S290" i="9"/>
  <c r="S232" i="9"/>
  <c r="S319" i="9"/>
  <c r="S143" i="9"/>
  <c r="S47" i="9"/>
  <c r="S351" i="9"/>
  <c r="S326" i="9"/>
  <c r="S329" i="9"/>
  <c r="S325" i="9"/>
  <c r="S334" i="9"/>
  <c r="S311" i="9"/>
  <c r="S365" i="9"/>
  <c r="S216" i="9"/>
  <c r="S288" i="9"/>
  <c r="S171" i="9"/>
  <c r="S240" i="9"/>
  <c r="S271" i="9"/>
  <c r="S305" i="9"/>
  <c r="S260" i="9"/>
  <c r="S238" i="9"/>
  <c r="S293" i="9"/>
  <c r="S352" i="9"/>
  <c r="S87" i="9"/>
  <c r="S132" i="9"/>
  <c r="S73" i="9"/>
  <c r="S154" i="9"/>
  <c r="S95" i="9"/>
  <c r="S90" i="9"/>
  <c r="S112" i="9"/>
  <c r="S287" i="9"/>
  <c r="S162" i="9"/>
  <c r="S39" i="9"/>
  <c r="S14" i="9"/>
  <c r="S68" i="9"/>
  <c r="S330" i="9"/>
  <c r="S335" i="9"/>
  <c r="S235" i="9"/>
  <c r="S294" i="9"/>
  <c r="S266" i="9"/>
  <c r="S278" i="9"/>
  <c r="S214" i="9"/>
  <c r="S282" i="9"/>
  <c r="S277" i="9"/>
  <c r="S175" i="9"/>
  <c r="S283" i="9"/>
  <c r="S258" i="9"/>
  <c r="S169" i="9"/>
  <c r="S247" i="9"/>
  <c r="S181" i="9"/>
  <c r="S200" i="9"/>
  <c r="S264" i="9"/>
  <c r="S201" i="9"/>
  <c r="S33" i="9"/>
  <c r="S284" i="9"/>
  <c r="S94" i="9"/>
  <c r="S117" i="9"/>
  <c r="S88" i="9"/>
  <c r="S249" i="9"/>
  <c r="S286" i="9"/>
  <c r="S189" i="9"/>
  <c r="S233" i="9"/>
  <c r="S301" i="9"/>
  <c r="S207" i="9"/>
  <c r="S248" i="9"/>
  <c r="S357" i="9"/>
  <c r="S245" i="9"/>
  <c r="S176" i="9"/>
  <c r="S358" i="9"/>
  <c r="S262" i="9"/>
  <c r="S134" i="9"/>
  <c r="S274" i="9"/>
  <c r="S297" i="9"/>
  <c r="S244" i="9"/>
  <c r="S71" i="9"/>
  <c r="S57" i="9"/>
  <c r="S163" i="9"/>
  <c r="S79" i="9"/>
  <c r="S151" i="9"/>
  <c r="S259" i="9"/>
  <c r="S42" i="9"/>
  <c r="S54" i="9"/>
  <c r="S157" i="9"/>
  <c r="S43" i="9"/>
  <c r="S122" i="9"/>
  <c r="S137" i="9"/>
  <c r="S270" i="9"/>
  <c r="S148" i="9"/>
  <c r="S243" i="9"/>
  <c r="S328" i="9"/>
  <c r="S161" i="9"/>
  <c r="S50" i="9"/>
  <c r="S97" i="9"/>
  <c r="S98" i="9"/>
  <c r="S133" i="9"/>
  <c r="S40" i="9"/>
  <c r="S126" i="9"/>
  <c r="S186" i="9"/>
  <c r="S138" i="9"/>
  <c r="S106" i="9"/>
  <c r="S239" i="9"/>
  <c r="S64" i="9"/>
  <c r="S77" i="9"/>
  <c r="S96" i="9"/>
  <c r="S82" i="9"/>
  <c r="S109" i="9"/>
  <c r="S62" i="9"/>
  <c r="S69" i="9"/>
  <c r="S127" i="9"/>
  <c r="S78" i="9"/>
  <c r="S72" i="9"/>
  <c r="S299" i="9"/>
  <c r="S159" i="9"/>
  <c r="S180" i="9"/>
  <c r="S324" i="9"/>
  <c r="S66" i="9"/>
  <c r="S149" i="9"/>
  <c r="S191" i="9"/>
  <c r="S253" i="9"/>
  <c r="S118" i="9"/>
  <c r="S263" i="9"/>
  <c r="S60" i="9"/>
  <c r="S37" i="9"/>
  <c r="S63" i="9"/>
  <c r="S197" i="9"/>
  <c r="S223" i="9"/>
  <c r="S129" i="9"/>
  <c r="S190" i="9"/>
  <c r="S205" i="9"/>
  <c r="S230" i="9"/>
  <c r="S295" i="9"/>
  <c r="S302" i="9"/>
  <c r="S113" i="9"/>
  <c r="S141" i="9"/>
  <c r="S99" i="9"/>
  <c r="S70" i="9"/>
  <c r="S26" i="9"/>
  <c r="S108" i="9"/>
  <c r="S192" i="9"/>
  <c r="S195" i="9"/>
  <c r="S211" i="9"/>
  <c r="S166" i="9"/>
  <c r="S242" i="9"/>
  <c r="S75" i="9"/>
  <c r="S292" i="9"/>
  <c r="S102" i="9"/>
  <c r="S187" i="9"/>
  <c r="S115" i="9"/>
  <c r="S310" i="9"/>
  <c r="S360" i="9"/>
  <c r="S267" i="9"/>
  <c r="S209" i="9"/>
  <c r="S370" i="9"/>
  <c r="S234" i="9"/>
  <c r="S142" i="9"/>
  <c r="S241" i="9"/>
  <c r="S250" i="9"/>
  <c r="S38" i="9"/>
  <c r="S198" i="9"/>
  <c r="S28" i="9"/>
  <c r="S300" i="9"/>
  <c r="S273" i="9"/>
  <c r="S56" i="9"/>
  <c r="S48" i="9"/>
  <c r="S34" i="9"/>
  <c r="S110" i="9"/>
  <c r="S135" i="9"/>
  <c r="S165" i="9"/>
  <c r="S185" i="9"/>
  <c r="S265" i="9"/>
  <c r="S213" i="9"/>
  <c r="S116" i="9"/>
  <c r="S156" i="9"/>
  <c r="S76" i="9"/>
  <c r="S58" i="9"/>
  <c r="S104" i="9"/>
  <c r="S182" i="9"/>
  <c r="S219" i="9"/>
  <c r="S153" i="9"/>
  <c r="S170" i="9"/>
  <c r="S251" i="9"/>
  <c r="S254" i="9"/>
  <c r="S246" i="9"/>
  <c r="S257" i="9"/>
  <c r="S119" i="9"/>
  <c r="S83" i="9"/>
  <c r="S307" i="9"/>
  <c r="S125" i="9"/>
  <c r="S222" i="9"/>
  <c r="S74" i="9"/>
  <c r="S168" i="9"/>
  <c r="S184" i="9"/>
  <c r="S281" i="9"/>
  <c r="S327" i="9"/>
  <c r="S221" i="9"/>
  <c r="S206" i="9"/>
  <c r="S131" i="9"/>
  <c r="S203" i="9"/>
  <c r="S212" i="9"/>
  <c r="S202" i="9"/>
  <c r="S227" i="9"/>
  <c r="S111" i="9"/>
  <c r="S6" i="9"/>
  <c r="S31" i="9"/>
  <c r="S59" i="9"/>
  <c r="S144" i="9"/>
  <c r="S52" i="9"/>
  <c r="S53" i="9"/>
  <c r="S49" i="9"/>
  <c r="S44" i="9"/>
  <c r="S17" i="9"/>
  <c r="S32" i="9"/>
  <c r="S29" i="9"/>
  <c r="S22" i="9"/>
  <c r="S103" i="9"/>
  <c r="S13" i="9"/>
  <c r="S61" i="9"/>
  <c r="S45" i="9"/>
  <c r="S20" i="9"/>
  <c r="S19" i="9"/>
  <c r="S269" i="9"/>
  <c r="S285" i="9"/>
  <c r="S193" i="9"/>
  <c r="S309" i="9"/>
  <c r="S306" i="9"/>
  <c r="S289" i="9"/>
  <c r="S229" i="9"/>
  <c r="S276" i="9"/>
  <c r="S252" i="9"/>
  <c r="S236" i="9"/>
  <c r="S272" i="9"/>
  <c r="S183" i="9"/>
  <c r="S210" i="9"/>
  <c r="S136" i="9"/>
  <c r="S55" i="9"/>
  <c r="S147" i="9"/>
  <c r="S226" i="9"/>
  <c r="S80" i="9"/>
  <c r="S361" i="9"/>
  <c r="S225" i="9"/>
  <c r="S218" i="9"/>
  <c r="S105" i="9"/>
  <c r="S344" i="9"/>
  <c r="S312" i="9"/>
  <c r="S317" i="9"/>
  <c r="S339" i="9"/>
  <c r="S336" i="9"/>
  <c r="S67" i="9"/>
  <c r="S30" i="9"/>
  <c r="S51" i="9"/>
  <c r="S36" i="9"/>
  <c r="S128" i="9"/>
  <c r="S145" i="9"/>
  <c r="S164" i="9"/>
  <c r="S167" i="9"/>
  <c r="S338" i="9"/>
  <c r="S332" i="9"/>
  <c r="S341" i="9"/>
  <c r="S46" i="9"/>
  <c r="S220" i="9"/>
  <c r="S130" i="9"/>
  <c r="S204" i="9"/>
  <c r="S173" i="9"/>
  <c r="S146" i="9"/>
  <c r="S41" i="9"/>
  <c r="S81" i="9"/>
  <c r="S92" i="9"/>
  <c r="S158" i="9"/>
  <c r="S24" i="9"/>
  <c r="S215" i="9"/>
  <c r="S21" i="9"/>
  <c r="S107" i="9"/>
  <c r="S356" i="9"/>
  <c r="S178" i="9"/>
  <c r="S140" i="9"/>
  <c r="S152" i="9"/>
  <c r="S120" i="9"/>
  <c r="S280" i="9"/>
  <c r="S194" i="9"/>
  <c r="S174" i="9"/>
  <c r="S199" i="9"/>
  <c r="S85" i="9"/>
  <c r="S268" i="9"/>
  <c r="S231" i="9"/>
  <c r="S256" i="9"/>
  <c r="S237" i="9"/>
  <c r="S172" i="9"/>
  <c r="S177" i="9"/>
  <c r="S160" i="9"/>
  <c r="S124" i="9"/>
  <c r="S150" i="9"/>
  <c r="U39" i="2"/>
  <c r="U63" i="2"/>
  <c r="U13" i="2"/>
  <c r="U10" i="2"/>
  <c r="U9" i="2"/>
  <c r="U8" i="2"/>
  <c r="S39" i="2"/>
  <c r="S63" i="2"/>
  <c r="S13" i="2"/>
  <c r="S10" i="2"/>
  <c r="S9" i="2"/>
  <c r="S8" i="2"/>
  <c r="S195" i="2"/>
  <c r="S247" i="2"/>
  <c r="S176" i="2"/>
  <c r="S241" i="2"/>
  <c r="S259" i="2"/>
  <c r="S125" i="2"/>
  <c r="S237" i="2"/>
  <c r="S244" i="2"/>
  <c r="S184" i="2"/>
  <c r="S263" i="2"/>
  <c r="S186" i="2"/>
  <c r="S128" i="2"/>
  <c r="S182" i="2"/>
  <c r="S174" i="2"/>
  <c r="S220" i="2"/>
  <c r="S214" i="2"/>
  <c r="S100" i="2"/>
  <c r="S101" i="2"/>
  <c r="S116" i="2"/>
  <c r="S236" i="2"/>
  <c r="S232" i="2"/>
  <c r="S219" i="2"/>
  <c r="S190" i="2"/>
  <c r="S142" i="2"/>
  <c r="S227" i="2"/>
  <c r="S199" i="2"/>
  <c r="S124" i="2"/>
  <c r="S249" i="2"/>
  <c r="S179" i="2"/>
  <c r="S228" i="2"/>
  <c r="S188" i="2"/>
  <c r="S81" i="2"/>
  <c r="S110" i="2"/>
  <c r="S53" i="2"/>
  <c r="S34" i="2"/>
  <c r="S256" i="2"/>
  <c r="S234" i="2"/>
  <c r="S235" i="2"/>
  <c r="S156" i="2"/>
  <c r="S80" i="2"/>
  <c r="S45" i="2"/>
  <c r="S68" i="2"/>
  <c r="S96" i="2"/>
  <c r="S132" i="2"/>
  <c r="S140" i="2"/>
  <c r="S95" i="2"/>
  <c r="S231" i="2"/>
  <c r="S119" i="2"/>
  <c r="S150" i="2"/>
  <c r="S198" i="2"/>
  <c r="S158" i="2"/>
  <c r="S163" i="2"/>
  <c r="S79" i="2"/>
  <c r="S162" i="2"/>
  <c r="S181" i="2"/>
  <c r="S204" i="2"/>
  <c r="S217" i="2"/>
  <c r="S246" i="2"/>
  <c r="S206" i="2"/>
  <c r="S240" i="2"/>
  <c r="S173" i="2"/>
  <c r="S145" i="2"/>
  <c r="S169" i="2"/>
  <c r="S216" i="2"/>
  <c r="S144" i="2"/>
  <c r="S54" i="2"/>
  <c r="S24" i="2"/>
  <c r="S47" i="2"/>
  <c r="S183" i="2"/>
  <c r="S105" i="2"/>
  <c r="S102" i="2"/>
  <c r="S137" i="2"/>
  <c r="S122" i="2"/>
  <c r="S49" i="2"/>
  <c r="S36" i="2"/>
  <c r="S126" i="2"/>
  <c r="S147" i="2"/>
  <c r="S32" i="2"/>
  <c r="S18" i="2"/>
  <c r="S104" i="2"/>
  <c r="S170" i="2"/>
  <c r="S226" i="2"/>
  <c r="S225" i="2"/>
  <c r="S223" i="2"/>
  <c r="S75" i="2"/>
  <c r="S21" i="2"/>
  <c r="S71" i="2"/>
  <c r="S11" i="2"/>
  <c r="S20" i="2"/>
  <c r="S83" i="2"/>
  <c r="S82" i="2"/>
  <c r="S118" i="2"/>
  <c r="S90" i="2"/>
  <c r="S120" i="2"/>
  <c r="S88" i="2"/>
  <c r="S133" i="2"/>
  <c r="S99" i="2"/>
  <c r="S108" i="2"/>
  <c r="S43" i="2"/>
  <c r="S152" i="2"/>
  <c r="S121" i="2"/>
  <c r="S85" i="2"/>
  <c r="S129" i="2"/>
  <c r="S161" i="2"/>
  <c r="S211" i="2"/>
  <c r="S14" i="2"/>
  <c r="S239" i="2"/>
  <c r="S261" i="2"/>
  <c r="S55" i="2"/>
  <c r="S59" i="2"/>
  <c r="S60" i="2"/>
  <c r="S29" i="2"/>
  <c r="S15" i="2"/>
  <c r="S143" i="2"/>
  <c r="S78" i="2"/>
  <c r="S111" i="2"/>
  <c r="S149" i="2"/>
  <c r="S171" i="2"/>
  <c r="S207" i="2"/>
  <c r="S33" i="2"/>
  <c r="S180" i="2"/>
  <c r="S65" i="2"/>
  <c r="S175" i="2"/>
  <c r="S200" i="2"/>
  <c r="S44" i="2"/>
  <c r="S38" i="2"/>
  <c r="S98" i="2"/>
  <c r="S167" i="2"/>
  <c r="S166" i="2"/>
  <c r="S134" i="2"/>
  <c r="S103" i="2"/>
  <c r="S157" i="2"/>
  <c r="S218" i="2"/>
  <c r="S146" i="2"/>
  <c r="S73" i="2"/>
  <c r="S76" i="2"/>
  <c r="S58" i="2"/>
  <c r="S64" i="2"/>
  <c r="S35" i="2"/>
  <c r="S26" i="2"/>
  <c r="S191" i="2"/>
  <c r="S264" i="2"/>
  <c r="S203" i="2"/>
  <c r="S107" i="2"/>
  <c r="S69" i="2"/>
  <c r="S48" i="2"/>
  <c r="S97" i="2"/>
  <c r="S112" i="2"/>
  <c r="S114" i="2"/>
  <c r="S77" i="2"/>
  <c r="S86" i="2"/>
  <c r="S28" i="2"/>
  <c r="S106" i="2"/>
  <c r="S93" i="2"/>
  <c r="S41" i="2"/>
  <c r="S61" i="2"/>
  <c r="S12" i="2"/>
  <c r="S139" i="2"/>
  <c r="S154" i="2"/>
  <c r="S172" i="2"/>
  <c r="S131" i="2"/>
  <c r="S201" i="2"/>
  <c r="S245" i="2"/>
  <c r="S57" i="2"/>
  <c r="S164" i="2"/>
  <c r="S52" i="2"/>
  <c r="S84" i="2"/>
  <c r="S130" i="2"/>
  <c r="S151" i="2"/>
  <c r="S155" i="2"/>
  <c r="S221" i="2"/>
  <c r="S136" i="2"/>
  <c r="S205" i="2"/>
  <c r="S202" i="2"/>
  <c r="S192" i="2"/>
  <c r="S177" i="2"/>
  <c r="S196" i="2"/>
  <c r="S66" i="2"/>
  <c r="S67" i="2"/>
  <c r="S189" i="2"/>
  <c r="S46" i="2"/>
  <c r="S56" i="2"/>
  <c r="S187" i="2"/>
  <c r="S254" i="2"/>
  <c r="S92" i="2"/>
  <c r="S229" i="2"/>
  <c r="S260" i="2"/>
  <c r="S168" i="2"/>
  <c r="S74" i="2"/>
  <c r="S135" i="2"/>
  <c r="S70" i="2"/>
  <c r="S252" i="2"/>
  <c r="S242" i="2"/>
  <c r="S268" i="2"/>
  <c r="S113" i="2"/>
  <c r="S213" i="2"/>
  <c r="S89" i="2"/>
  <c r="S215" i="2"/>
  <c r="S224" i="2"/>
  <c r="S109" i="2"/>
  <c r="S141" i="2"/>
  <c r="S212" i="2"/>
  <c r="S62" i="2"/>
  <c r="S253" i="2"/>
  <c r="S258" i="2"/>
  <c r="S257" i="2"/>
  <c r="S265" i="2"/>
  <c r="S251" i="2"/>
  <c r="S248" i="2"/>
  <c r="S233" i="2"/>
  <c r="S31" i="2"/>
  <c r="S51" i="2"/>
  <c r="S23" i="2"/>
  <c r="S22" i="2"/>
  <c r="S19" i="2"/>
  <c r="S123" i="2"/>
  <c r="S127" i="2"/>
  <c r="S193" i="2"/>
  <c r="S262" i="2"/>
  <c r="S230" i="2"/>
  <c r="S266" i="2"/>
  <c r="S238" i="2"/>
  <c r="S209" i="2"/>
  <c r="S194" i="2"/>
  <c r="S72" i="2"/>
  <c r="S159" i="2"/>
  <c r="S197" i="2"/>
  <c r="S91" i="2"/>
  <c r="S210" i="2"/>
  <c r="S165" i="2"/>
  <c r="S17" i="2"/>
  <c r="S87" i="2"/>
  <c r="S27" i="2"/>
  <c r="S94" i="2"/>
  <c r="S115" i="2"/>
  <c r="S117" i="2"/>
  <c r="S160" i="2"/>
  <c r="S148" i="2"/>
  <c r="S138" i="2"/>
  <c r="S178" i="2"/>
  <c r="S153" i="2"/>
  <c r="S250" i="2"/>
  <c r="S185" i="2"/>
  <c r="S222" i="2"/>
  <c r="S50" i="2"/>
  <c r="S208" i="2"/>
  <c r="S243" i="2"/>
  <c r="S269" i="2"/>
  <c r="U254" i="8"/>
  <c r="U355" i="8"/>
  <c r="U138" i="8"/>
  <c r="U130" i="8"/>
  <c r="U216" i="8"/>
  <c r="U328" i="8"/>
  <c r="U166" i="8"/>
  <c r="U339" i="8"/>
  <c r="U378" i="8"/>
  <c r="U352" i="8"/>
  <c r="U245" i="8"/>
  <c r="U182" i="8"/>
  <c r="U131" i="8"/>
  <c r="U251" i="8"/>
  <c r="U299" i="8"/>
  <c r="U336" i="8"/>
  <c r="U340" i="8"/>
  <c r="U262" i="8"/>
  <c r="U342" i="8"/>
  <c r="U165" i="8"/>
  <c r="U291" i="8"/>
  <c r="U240" i="8"/>
  <c r="U375" i="8"/>
  <c r="U282" i="8"/>
  <c r="U286" i="8"/>
  <c r="U345" i="8"/>
  <c r="U333" i="8"/>
  <c r="U273" i="8"/>
  <c r="U321" i="8"/>
  <c r="U107" i="8"/>
  <c r="U200" i="8"/>
  <c r="U15" i="8"/>
  <c r="U16" i="8"/>
  <c r="U68" i="8"/>
  <c r="U47" i="8"/>
  <c r="U52" i="8"/>
  <c r="U238" i="8"/>
  <c r="U376" i="8"/>
  <c r="U295" i="8"/>
  <c r="U263" i="8"/>
  <c r="U210" i="8"/>
  <c r="U250" i="8"/>
  <c r="U190" i="8"/>
  <c r="U298" i="8"/>
  <c r="U257" i="8"/>
  <c r="U297" i="8"/>
  <c r="U103" i="8"/>
  <c r="U347" i="8"/>
  <c r="U371" i="8"/>
  <c r="U264" i="8"/>
  <c r="U195" i="8"/>
  <c r="U185" i="8"/>
  <c r="U211" i="8"/>
  <c r="U157" i="8"/>
  <c r="U256" i="8"/>
  <c r="U243" i="8"/>
  <c r="U288" i="8"/>
  <c r="U159" i="8"/>
  <c r="U41" i="8"/>
  <c r="U23" i="8"/>
  <c r="U61" i="8"/>
  <c r="U46" i="8"/>
  <c r="U110" i="8"/>
  <c r="U302" i="8"/>
  <c r="U57" i="8"/>
  <c r="U119" i="8"/>
  <c r="U67" i="8"/>
  <c r="U129" i="8"/>
  <c r="U172" i="8"/>
  <c r="U81" i="8"/>
  <c r="U308" i="8"/>
  <c r="U175" i="8"/>
  <c r="U209" i="8"/>
  <c r="U253" i="8"/>
  <c r="U58" i="8"/>
  <c r="U152" i="8"/>
  <c r="U73" i="8"/>
  <c r="U143" i="8"/>
  <c r="U312" i="8"/>
  <c r="U267" i="8"/>
  <c r="U127" i="8"/>
  <c r="U153" i="8"/>
  <c r="U221" i="8"/>
  <c r="U201" i="8"/>
  <c r="U202" i="8"/>
  <c r="U280" i="8"/>
  <c r="U115" i="8"/>
  <c r="U155" i="8"/>
  <c r="U77" i="8"/>
  <c r="U104" i="8"/>
  <c r="U88" i="8"/>
  <c r="U60" i="8"/>
  <c r="U27" i="8"/>
  <c r="U111" i="8"/>
  <c r="U79" i="8"/>
  <c r="U126" i="8"/>
  <c r="U89" i="8"/>
  <c r="U112" i="8"/>
  <c r="U65" i="8"/>
  <c r="U39" i="8"/>
  <c r="U31" i="8"/>
  <c r="U158" i="8"/>
  <c r="U270" i="8"/>
  <c r="U87" i="8"/>
  <c r="U147" i="8"/>
  <c r="U247" i="8"/>
  <c r="U167" i="8"/>
  <c r="U154" i="8"/>
  <c r="U183" i="8"/>
  <c r="U235" i="8"/>
  <c r="U219" i="8"/>
  <c r="U140" i="8"/>
  <c r="U102" i="8"/>
  <c r="U92" i="8"/>
  <c r="U239" i="8"/>
  <c r="U230" i="8"/>
  <c r="U366" i="8"/>
  <c r="U248" i="8"/>
  <c r="U72" i="8"/>
  <c r="U114" i="8"/>
  <c r="U108" i="8"/>
  <c r="U177" i="8"/>
  <c r="U173" i="8"/>
  <c r="U226" i="8"/>
  <c r="U242" i="8"/>
  <c r="U186" i="8"/>
  <c r="U148" i="8"/>
  <c r="U90" i="8"/>
  <c r="U169" i="8"/>
  <c r="U168" i="8"/>
  <c r="U139" i="8"/>
  <c r="U26" i="8"/>
  <c r="U29" i="8"/>
  <c r="U25" i="8"/>
  <c r="U204" i="8"/>
  <c r="U231" i="8"/>
  <c r="U255" i="8"/>
  <c r="U314" i="8"/>
  <c r="U341" i="8"/>
  <c r="U237" i="8"/>
  <c r="U194" i="8"/>
  <c r="U213" i="8"/>
  <c r="U75" i="8"/>
  <c r="U63" i="8"/>
  <c r="U86" i="8"/>
  <c r="U184" i="8"/>
  <c r="U289" i="8"/>
  <c r="U304" i="8"/>
  <c r="U215" i="8"/>
  <c r="U212" i="8"/>
  <c r="U218" i="8"/>
  <c r="U188" i="8"/>
  <c r="U178" i="8"/>
  <c r="U306" i="8"/>
  <c r="U170" i="8"/>
  <c r="U276" i="8"/>
  <c r="U59" i="8"/>
  <c r="U156" i="8"/>
  <c r="U36" i="8"/>
  <c r="U164" i="8"/>
  <c r="U83" i="8"/>
  <c r="U62" i="8"/>
  <c r="U42" i="8"/>
  <c r="U332" i="8"/>
  <c r="U71" i="8"/>
  <c r="U30" i="8"/>
  <c r="U95" i="8"/>
  <c r="U192" i="8"/>
  <c r="U171" i="8"/>
  <c r="U132" i="8"/>
  <c r="U244" i="8"/>
  <c r="U144" i="8"/>
  <c r="U205" i="8"/>
  <c r="U318" i="8"/>
  <c r="U277" i="8"/>
  <c r="U227" i="8"/>
  <c r="U176" i="8"/>
  <c r="U284" i="8"/>
  <c r="U292" i="8"/>
  <c r="U252" i="8"/>
  <c r="U305" i="8"/>
  <c r="U125" i="8"/>
  <c r="U150" i="8"/>
  <c r="U40" i="8"/>
  <c r="U69" i="8"/>
  <c r="U180" i="8"/>
  <c r="U100" i="8"/>
  <c r="U199" i="8"/>
  <c r="U296" i="8"/>
  <c r="U269" i="8"/>
  <c r="U34" i="8"/>
  <c r="U317" i="8"/>
  <c r="U229" i="8"/>
  <c r="U99" i="8"/>
  <c r="U56" i="8"/>
  <c r="U236" i="8"/>
  <c r="U142" i="8"/>
  <c r="U208" i="8"/>
  <c r="U85" i="8"/>
  <c r="U120" i="8"/>
  <c r="U234" i="8"/>
  <c r="U78" i="8"/>
  <c r="U241" i="8"/>
  <c r="U141" i="8"/>
  <c r="U203" i="8"/>
  <c r="U70" i="8"/>
  <c r="U101" i="8"/>
  <c r="U311" i="8"/>
  <c r="U163" i="8"/>
  <c r="U133" i="8"/>
  <c r="U21" i="8"/>
  <c r="U268" i="8"/>
  <c r="U307" i="8"/>
  <c r="U372" i="8"/>
  <c r="U315" i="8"/>
  <c r="U191" i="8"/>
  <c r="U118" i="8"/>
  <c r="U113" i="8"/>
  <c r="U44" i="8"/>
  <c r="U24" i="8"/>
  <c r="U123" i="8"/>
  <c r="U134" i="8"/>
  <c r="U97" i="8"/>
  <c r="U38" i="8"/>
  <c r="U105" i="8"/>
  <c r="U20" i="8"/>
  <c r="U323" i="8"/>
  <c r="U50" i="8"/>
  <c r="U93" i="8"/>
  <c r="U187" i="8"/>
  <c r="U51" i="8"/>
  <c r="U361" i="8"/>
  <c r="U43" i="8"/>
  <c r="U151" i="8"/>
  <c r="U214" i="8"/>
  <c r="U265" i="8"/>
  <c r="U258" i="8"/>
  <c r="U316" i="8"/>
  <c r="U266" i="8"/>
  <c r="U301" i="8"/>
  <c r="U275" i="8"/>
  <c r="U260" i="8"/>
  <c r="U313" i="8"/>
  <c r="U364" i="8"/>
  <c r="U303" i="8"/>
  <c r="U223" i="8"/>
  <c r="U290" i="8"/>
  <c r="U161" i="8"/>
  <c r="U14" i="8"/>
  <c r="U271" i="8"/>
  <c r="U49" i="8"/>
  <c r="U37" i="8"/>
  <c r="U121" i="8"/>
  <c r="U124" i="8"/>
  <c r="U84" i="8"/>
  <c r="U53" i="8"/>
  <c r="U274" i="8"/>
  <c r="U294" i="8"/>
  <c r="U326" i="8"/>
  <c r="U310" i="8"/>
  <c r="U146" i="8"/>
  <c r="U222" i="8"/>
  <c r="U293" i="8"/>
  <c r="U285" i="8"/>
  <c r="U368" i="8"/>
  <c r="U225" i="8"/>
  <c r="U261" i="8"/>
  <c r="U197" i="8"/>
  <c r="U334" i="8"/>
  <c r="U198" i="8"/>
  <c r="U145" i="8"/>
  <c r="U246" i="8"/>
  <c r="U259" i="8"/>
  <c r="U249" i="8"/>
  <c r="U80" i="8"/>
  <c r="U32" i="8"/>
  <c r="U54" i="8"/>
  <c r="U91" i="8"/>
  <c r="U360" i="8"/>
  <c r="U346" i="8"/>
  <c r="U193" i="8"/>
  <c r="U380" i="8"/>
  <c r="U358" i="8"/>
  <c r="U162" i="8"/>
  <c r="U344" i="8"/>
  <c r="U348" i="8"/>
  <c r="U327" i="8"/>
  <c r="U217" i="8"/>
  <c r="U181" i="8"/>
  <c r="U278" i="8"/>
  <c r="U196" i="8"/>
  <c r="U117" i="8"/>
  <c r="U33" i="8"/>
  <c r="U18" i="8"/>
  <c r="U179" i="8"/>
  <c r="U309" i="8"/>
  <c r="U338" i="8"/>
  <c r="U55" i="8"/>
  <c r="U22" i="8"/>
  <c r="U17" i="8"/>
  <c r="U9" i="8"/>
  <c r="U19" i="8"/>
  <c r="U45" i="8"/>
  <c r="U82" i="8"/>
  <c r="U11" i="8"/>
  <c r="U6" i="8"/>
  <c r="U5" i="8"/>
  <c r="U7" i="8"/>
  <c r="U13" i="8"/>
  <c r="U94" i="8"/>
  <c r="U206" i="8"/>
  <c r="U357" i="8"/>
  <c r="U363" i="8"/>
  <c r="U370" i="8"/>
  <c r="U362" i="8"/>
  <c r="U343" i="8"/>
  <c r="U324" i="8"/>
  <c r="U386" i="8"/>
  <c r="U128" i="8"/>
  <c r="U329" i="8"/>
  <c r="U335" i="8"/>
  <c r="U224" i="8"/>
  <c r="U322" i="8"/>
  <c r="U189" i="8"/>
  <c r="U160" i="8"/>
  <c r="U287" i="8"/>
  <c r="U136" i="8"/>
  <c r="U319" i="8"/>
  <c r="U116" i="8"/>
  <c r="U233" i="8"/>
  <c r="U279" i="8"/>
  <c r="U337" i="8"/>
  <c r="U353" i="8"/>
  <c r="U135" i="8"/>
  <c r="U109" i="8"/>
  <c r="U174" i="8"/>
  <c r="U122" i="8"/>
  <c r="U74" i="8"/>
  <c r="U48" i="8"/>
  <c r="U207" i="8"/>
  <c r="U281" i="8"/>
  <c r="U351" i="8"/>
  <c r="U149" i="8"/>
  <c r="U330" i="8"/>
  <c r="U300" i="8"/>
  <c r="U232" i="8"/>
  <c r="U283" i="8"/>
  <c r="U365" i="8"/>
  <c r="U325" i="8"/>
  <c r="U379" i="8"/>
  <c r="U374" i="8"/>
  <c r="U331" i="8"/>
  <c r="U350" i="8"/>
  <c r="U228" i="8"/>
  <c r="S220" i="8"/>
  <c r="S320" i="8"/>
  <c r="S138" i="8"/>
  <c r="S130" i="8"/>
  <c r="S216" i="8"/>
  <c r="S328" i="8"/>
  <c r="S166" i="8"/>
  <c r="S339" i="8"/>
  <c r="S367" i="8"/>
  <c r="S373" i="8"/>
  <c r="S359" i="8"/>
  <c r="S369" i="8"/>
  <c r="S349" i="8"/>
  <c r="S377" i="8"/>
  <c r="S354" i="8"/>
  <c r="S356" i="8"/>
  <c r="S378" i="8"/>
  <c r="S352" i="8"/>
  <c r="S245" i="8"/>
  <c r="S182" i="8"/>
  <c r="S131" i="8"/>
  <c r="S251" i="8"/>
  <c r="S299" i="8"/>
  <c r="S336" i="8"/>
  <c r="S340" i="8"/>
  <c r="S262" i="8"/>
  <c r="S342" i="8"/>
  <c r="S165" i="8"/>
  <c r="S291" i="8"/>
  <c r="S240" i="8"/>
  <c r="S375" i="8"/>
  <c r="S282" i="8"/>
  <c r="S286" i="8"/>
  <c r="S345" i="8"/>
  <c r="S333" i="8"/>
  <c r="S273" i="8"/>
  <c r="S321" i="8"/>
  <c r="S107" i="8"/>
  <c r="S200" i="8"/>
  <c r="S15" i="8"/>
  <c r="S16" i="8"/>
  <c r="S68" i="8"/>
  <c r="S47" i="8"/>
  <c r="S52" i="8"/>
  <c r="S238" i="8"/>
  <c r="S376" i="8"/>
  <c r="S295" i="8"/>
  <c r="S263" i="8"/>
  <c r="S210" i="8"/>
  <c r="S250" i="8"/>
  <c r="S190" i="8"/>
  <c r="S298" i="8"/>
  <c r="S257" i="8"/>
  <c r="S297" i="8"/>
  <c r="S103" i="8"/>
  <c r="S347" i="8"/>
  <c r="S371" i="8"/>
  <c r="S264" i="8"/>
  <c r="S195" i="8"/>
  <c r="S185" i="8"/>
  <c r="S211" i="8"/>
  <c r="S157" i="8"/>
  <c r="S256" i="8"/>
  <c r="S243" i="8"/>
  <c r="S288" i="8"/>
  <c r="S159" i="8"/>
  <c r="S41" i="8"/>
  <c r="S23" i="8"/>
  <c r="S61" i="8"/>
  <c r="S46" i="8"/>
  <c r="S110" i="8"/>
  <c r="S302" i="8"/>
  <c r="S57" i="8"/>
  <c r="S119" i="8"/>
  <c r="S67" i="8"/>
  <c r="S129" i="8"/>
  <c r="S172" i="8"/>
  <c r="S81" i="8"/>
  <c r="S308" i="8"/>
  <c r="S175" i="8"/>
  <c r="S209" i="8"/>
  <c r="S253" i="8"/>
  <c r="S58" i="8"/>
  <c r="S152" i="8"/>
  <c r="S73" i="8"/>
  <c r="S143" i="8"/>
  <c r="S312" i="8"/>
  <c r="S267" i="8"/>
  <c r="S127" i="8"/>
  <c r="S153" i="8"/>
  <c r="S221" i="8"/>
  <c r="S201" i="8"/>
  <c r="S202" i="8"/>
  <c r="S280" i="8"/>
  <c r="S115" i="8"/>
  <c r="S155" i="8"/>
  <c r="S77" i="8"/>
  <c r="S104" i="8"/>
  <c r="S88" i="8"/>
  <c r="S60" i="8"/>
  <c r="S27" i="8"/>
  <c r="S111" i="8"/>
  <c r="S79" i="8"/>
  <c r="S126" i="8"/>
  <c r="S89" i="8"/>
  <c r="S112" i="8"/>
  <c r="S65" i="8"/>
  <c r="S39" i="8"/>
  <c r="S31" i="8"/>
  <c r="S158" i="8"/>
  <c r="S270" i="8"/>
  <c r="S87" i="8"/>
  <c r="S147" i="8"/>
  <c r="S247" i="8"/>
  <c r="S167" i="8"/>
  <c r="S154" i="8"/>
  <c r="S183" i="8"/>
  <c r="S235" i="8"/>
  <c r="S219" i="8"/>
  <c r="S140" i="8"/>
  <c r="S102" i="8"/>
  <c r="S92" i="8"/>
  <c r="S239" i="8"/>
  <c r="S230" i="8"/>
  <c r="S366" i="8"/>
  <c r="S248" i="8"/>
  <c r="S72" i="8"/>
  <c r="S114" i="8"/>
  <c r="S108" i="8"/>
  <c r="S177" i="8"/>
  <c r="S173" i="8"/>
  <c r="S226" i="8"/>
  <c r="S242" i="8"/>
  <c r="S186" i="8"/>
  <c r="S148" i="8"/>
  <c r="S90" i="8"/>
  <c r="S169" i="8"/>
  <c r="S168" i="8"/>
  <c r="S139" i="8"/>
  <c r="S26" i="8"/>
  <c r="S29" i="8"/>
  <c r="S25" i="8"/>
  <c r="S204" i="8"/>
  <c r="S231" i="8"/>
  <c r="S255" i="8"/>
  <c r="S314" i="8"/>
  <c r="S341" i="8"/>
  <c r="S237" i="8"/>
  <c r="S194" i="8"/>
  <c r="S213" i="8"/>
  <c r="S75" i="8"/>
  <c r="S63" i="8"/>
  <c r="S86" i="8"/>
  <c r="S184" i="8"/>
  <c r="S289" i="8"/>
  <c r="S304" i="8"/>
  <c r="S215" i="8"/>
  <c r="S212" i="8"/>
  <c r="S218" i="8"/>
  <c r="S188" i="8"/>
  <c r="S178" i="8"/>
  <c r="S306" i="8"/>
  <c r="S170" i="8"/>
  <c r="S276" i="8"/>
  <c r="S59" i="8"/>
  <c r="S156" i="8"/>
  <c r="S36" i="8"/>
  <c r="S164" i="8"/>
  <c r="S83" i="8"/>
  <c r="S62" i="8"/>
  <c r="S42" i="8"/>
  <c r="S332" i="8"/>
  <c r="S71" i="8"/>
  <c r="S30" i="8"/>
  <c r="S95" i="8"/>
  <c r="S192" i="8"/>
  <c r="S171" i="8"/>
  <c r="S132" i="8"/>
  <c r="S244" i="8"/>
  <c r="S144" i="8"/>
  <c r="S205" i="8"/>
  <c r="S318" i="8"/>
  <c r="S277" i="8"/>
  <c r="S227" i="8"/>
  <c r="S176" i="8"/>
  <c r="S284" i="8"/>
  <c r="S292" i="8"/>
  <c r="S252" i="8"/>
  <c r="S305" i="8"/>
  <c r="S125" i="8"/>
  <c r="S150" i="8"/>
  <c r="S40" i="8"/>
  <c r="S69" i="8"/>
  <c r="S180" i="8"/>
  <c r="S100" i="8"/>
  <c r="S199" i="8"/>
  <c r="S296" i="8"/>
  <c r="S269" i="8"/>
  <c r="S34" i="8"/>
  <c r="S317" i="8"/>
  <c r="S229" i="8"/>
  <c r="S99" i="8"/>
  <c r="S56" i="8"/>
  <c r="S236" i="8"/>
  <c r="S142" i="8"/>
  <c r="S208" i="8"/>
  <c r="S85" i="8"/>
  <c r="S120" i="8"/>
  <c r="S234" i="8"/>
  <c r="S78" i="8"/>
  <c r="S241" i="8"/>
  <c r="S141" i="8"/>
  <c r="S203" i="8"/>
  <c r="S70" i="8"/>
  <c r="S101" i="8"/>
  <c r="S311" i="8"/>
  <c r="S163" i="8"/>
  <c r="S133" i="8"/>
  <c r="S21" i="8"/>
  <c r="S268" i="8"/>
  <c r="S307" i="8"/>
  <c r="S372" i="8"/>
  <c r="S315" i="8"/>
  <c r="S191" i="8"/>
  <c r="S118" i="8"/>
  <c r="S113" i="8"/>
  <c r="S44" i="8"/>
  <c r="S24" i="8"/>
  <c r="S123" i="8"/>
  <c r="S134" i="8"/>
  <c r="S97" i="8"/>
  <c r="S38" i="8"/>
  <c r="S105" i="8"/>
  <c r="S20" i="8"/>
  <c r="S323" i="8"/>
  <c r="S50" i="8"/>
  <c r="S93" i="8"/>
  <c r="S187" i="8"/>
  <c r="S51" i="8"/>
  <c r="S361" i="8"/>
  <c r="S43" i="8"/>
  <c r="S151" i="8"/>
  <c r="S214" i="8"/>
  <c r="S265" i="8"/>
  <c r="S258" i="8"/>
  <c r="S316" i="8"/>
  <c r="S266" i="8"/>
  <c r="S301" i="8"/>
  <c r="S275" i="8"/>
  <c r="S260" i="8"/>
  <c r="S313" i="8"/>
  <c r="S364" i="8"/>
  <c r="S303" i="8"/>
  <c r="S223" i="8"/>
  <c r="S290" i="8"/>
  <c r="S161" i="8"/>
  <c r="S14" i="8"/>
  <c r="S271" i="8"/>
  <c r="S49" i="8"/>
  <c r="S37" i="8"/>
  <c r="S121" i="8"/>
  <c r="S124" i="8"/>
  <c r="S84" i="8"/>
  <c r="S53" i="8"/>
  <c r="S274" i="8"/>
  <c r="S294" i="8"/>
  <c r="S326" i="8"/>
  <c r="S310" i="8"/>
  <c r="S146" i="8"/>
  <c r="S222" i="8"/>
  <c r="S293" i="8"/>
  <c r="S285" i="8"/>
  <c r="S368" i="8"/>
  <c r="S225" i="8"/>
  <c r="S261" i="8"/>
  <c r="S197" i="8"/>
  <c r="S334" i="8"/>
  <c r="S198" i="8"/>
  <c r="S145" i="8"/>
  <c r="S246" i="8"/>
  <c r="S259" i="8"/>
  <c r="S249" i="8"/>
  <c r="S80" i="8"/>
  <c r="S32" i="8"/>
  <c r="S54" i="8"/>
  <c r="S91" i="8"/>
  <c r="S360" i="8"/>
  <c r="S346" i="8"/>
  <c r="S193" i="8"/>
  <c r="S380" i="8"/>
  <c r="S358" i="8"/>
  <c r="S162" i="8"/>
  <c r="S344" i="8"/>
  <c r="S348" i="8"/>
  <c r="S327" i="8"/>
  <c r="S217" i="8"/>
  <c r="S181" i="8"/>
  <c r="S278" i="8"/>
  <c r="S196" i="8"/>
  <c r="S117" i="8"/>
  <c r="S33" i="8"/>
  <c r="S18" i="8"/>
  <c r="S179" i="8"/>
  <c r="S309" i="8"/>
  <c r="S338" i="8"/>
  <c r="S55" i="8"/>
  <c r="S22" i="8"/>
  <c r="S17" i="8"/>
  <c r="S9" i="8"/>
  <c r="S19" i="8"/>
  <c r="S45" i="8"/>
  <c r="S82" i="8"/>
  <c r="S11" i="8"/>
  <c r="S6" i="8"/>
  <c r="S5" i="8"/>
  <c r="S7" i="8"/>
  <c r="S13" i="8"/>
  <c r="S94" i="8"/>
  <c r="S206" i="8"/>
  <c r="S357" i="8"/>
  <c r="S363" i="8"/>
  <c r="S370" i="8"/>
  <c r="S362" i="8"/>
  <c r="S343" i="8"/>
  <c r="S324" i="8"/>
  <c r="S386" i="8"/>
  <c r="S128" i="8"/>
  <c r="S329" i="8"/>
  <c r="S335" i="8"/>
  <c r="S224" i="8"/>
  <c r="S322" i="8"/>
  <c r="S189" i="8"/>
  <c r="S160" i="8"/>
  <c r="S287" i="8"/>
  <c r="S136" i="8"/>
  <c r="S319" i="8"/>
  <c r="S116" i="8"/>
  <c r="S233" i="8"/>
  <c r="S279" i="8"/>
  <c r="S337" i="8"/>
  <c r="S353" i="8"/>
  <c r="S135" i="8"/>
  <c r="S109" i="8"/>
  <c r="S174" i="8"/>
  <c r="S122" i="8"/>
  <c r="S74" i="8"/>
  <c r="S48" i="8"/>
  <c r="S207" i="8"/>
  <c r="S281" i="8"/>
  <c r="S351" i="8"/>
  <c r="S149" i="8"/>
  <c r="S330" i="8"/>
  <c r="S300" i="8"/>
  <c r="S232" i="8"/>
  <c r="S283" i="8"/>
  <c r="S365" i="8"/>
  <c r="S325" i="8"/>
  <c r="S379" i="8"/>
  <c r="S374" i="8"/>
  <c r="S331" i="8"/>
  <c r="S350" i="8"/>
  <c r="S228" i="8"/>
  <c r="V132" i="3" l="1"/>
  <c r="V7" i="3"/>
  <c r="V193" i="3"/>
  <c r="V159" i="3"/>
  <c r="V23" i="3"/>
  <c r="V91" i="3"/>
  <c r="V88" i="3"/>
  <c r="V85" i="3"/>
  <c r="V130" i="3"/>
  <c r="V78" i="3"/>
  <c r="V124" i="3"/>
  <c r="V235" i="3"/>
  <c r="V220" i="3"/>
  <c r="V201" i="3"/>
  <c r="V155" i="3"/>
  <c r="V45" i="3"/>
  <c r="V116" i="3"/>
  <c r="V25" i="3"/>
  <c r="V102" i="3"/>
  <c r="V254" i="3"/>
  <c r="V33" i="3"/>
  <c r="V186" i="3"/>
  <c r="V211" i="3"/>
  <c r="V131" i="3"/>
  <c r="V227" i="3"/>
  <c r="V172" i="3"/>
  <c r="V143" i="3"/>
  <c r="V229" i="3"/>
  <c r="V190" i="3"/>
  <c r="V195" i="3"/>
  <c r="V83" i="3"/>
  <c r="V82" i="3"/>
  <c r="V147" i="3"/>
  <c r="V71" i="3"/>
  <c r="V28" i="3"/>
  <c r="V100" i="3"/>
  <c r="V126" i="3"/>
  <c r="V86" i="3"/>
  <c r="V137" i="3"/>
  <c r="V58" i="3"/>
  <c r="V65" i="3"/>
  <c r="V48" i="3"/>
  <c r="V15" i="3"/>
  <c r="V170" i="3"/>
  <c r="V112" i="3"/>
  <c r="V185" i="3"/>
  <c r="V129" i="3"/>
  <c r="V148" i="3"/>
  <c r="V196" i="3"/>
  <c r="V156" i="3"/>
  <c r="V182" i="3"/>
  <c r="V81" i="3"/>
  <c r="V13" i="3"/>
  <c r="V111" i="3"/>
  <c r="V18" i="3"/>
  <c r="V37" i="3"/>
  <c r="V203" i="3"/>
  <c r="V199" i="3"/>
  <c r="V241" i="3"/>
  <c r="V231" i="3"/>
  <c r="V144" i="3"/>
  <c r="V152" i="3"/>
  <c r="V10" i="3"/>
  <c r="V121" i="3"/>
  <c r="V95" i="3"/>
  <c r="V104" i="3"/>
  <c r="V215" i="3"/>
  <c r="V216" i="3"/>
  <c r="V118" i="3"/>
  <c r="V99" i="3"/>
  <c r="V145" i="3"/>
  <c r="V133" i="3"/>
  <c r="V53" i="3"/>
  <c r="V30" i="3"/>
  <c r="V207" i="3"/>
  <c r="V183" i="3"/>
  <c r="V69" i="3"/>
  <c r="V243" i="3"/>
  <c r="V125" i="3"/>
  <c r="V73" i="3"/>
  <c r="V178" i="3"/>
  <c r="V142" i="3"/>
  <c r="V180" i="3"/>
  <c r="V26" i="3"/>
  <c r="V50" i="3"/>
  <c r="V209" i="3"/>
  <c r="V213" i="3"/>
  <c r="V5" i="3"/>
  <c r="V31" i="3"/>
  <c r="V35" i="3"/>
  <c r="V184" i="3"/>
  <c r="V177" i="3"/>
  <c r="V233" i="3"/>
  <c r="V239" i="3"/>
  <c r="V224" i="3"/>
  <c r="V219" i="3"/>
  <c r="V252" i="3"/>
  <c r="V11" i="3"/>
  <c r="V84" i="3"/>
  <c r="V47" i="3"/>
  <c r="V128" i="3"/>
  <c r="V96" i="3"/>
  <c r="V107" i="3"/>
  <c r="V42" i="3"/>
  <c r="V114" i="3"/>
  <c r="V217" i="3"/>
  <c r="V223" i="3"/>
  <c r="V89" i="3"/>
  <c r="V158" i="3"/>
  <c r="V97" i="3"/>
  <c r="V171" i="3"/>
  <c r="V34" i="3"/>
  <c r="V24" i="3"/>
  <c r="V202" i="3"/>
  <c r="V141" i="3"/>
  <c r="V257" i="3"/>
  <c r="V60" i="3"/>
  <c r="V72" i="3"/>
  <c r="V22" i="3"/>
  <c r="V80" i="3"/>
  <c r="V75" i="3"/>
  <c r="V146" i="3"/>
  <c r="V237" i="3"/>
  <c r="V214" i="3"/>
  <c r="V232" i="3"/>
  <c r="V90" i="3"/>
  <c r="V246" i="3"/>
  <c r="V198" i="3"/>
  <c r="V93" i="3"/>
  <c r="V67" i="3"/>
  <c r="V57" i="3"/>
  <c r="V154" i="3"/>
  <c r="V127" i="3"/>
  <c r="V206" i="3"/>
  <c r="V247" i="3"/>
  <c r="V8" i="3"/>
  <c r="V38" i="3"/>
  <c r="V109" i="3"/>
  <c r="V59" i="3"/>
  <c r="V212" i="3"/>
  <c r="V44" i="3"/>
  <c r="V157" i="3"/>
  <c r="V115" i="3"/>
  <c r="V51" i="3"/>
  <c r="V43" i="3"/>
  <c r="V36" i="3"/>
  <c r="V6" i="3"/>
  <c r="V76" i="3"/>
  <c r="V79" i="3"/>
  <c r="V103" i="3"/>
  <c r="V49" i="3"/>
  <c r="V21" i="3"/>
  <c r="V19" i="3"/>
  <c r="V29" i="3"/>
  <c r="V174" i="3"/>
  <c r="V139" i="3"/>
  <c r="V122" i="3"/>
  <c r="V192" i="3"/>
  <c r="V205" i="3"/>
  <c r="V110" i="3"/>
  <c r="V200" i="3"/>
  <c r="V189" i="3"/>
  <c r="V169" i="3"/>
  <c r="V197" i="3"/>
  <c r="V228" i="3"/>
  <c r="V74" i="3"/>
  <c r="V149" i="3"/>
  <c r="V181" i="3"/>
  <c r="V258" i="3"/>
  <c r="V204" i="3"/>
  <c r="V165" i="3"/>
  <c r="V191" i="3"/>
  <c r="V175" i="3"/>
  <c r="V32" i="3"/>
  <c r="V117" i="3"/>
  <c r="V56" i="3"/>
  <c r="V9" i="3"/>
  <c r="V106" i="3"/>
  <c r="V40" i="3"/>
  <c r="V68" i="3"/>
  <c r="V87" i="3"/>
  <c r="V17" i="3"/>
  <c r="V55" i="3"/>
  <c r="V16" i="3"/>
  <c r="V12" i="3"/>
  <c r="V161" i="3"/>
  <c r="V120" i="3"/>
  <c r="V188" i="3"/>
  <c r="V162" i="3"/>
  <c r="V253" i="3"/>
  <c r="V134" i="3"/>
  <c r="V238" i="3"/>
  <c r="V113" i="3"/>
  <c r="V160" i="3"/>
  <c r="V64" i="3"/>
  <c r="V179" i="3"/>
  <c r="V138" i="3"/>
  <c r="V123" i="3"/>
  <c r="V153" i="3"/>
  <c r="V66" i="3"/>
  <c r="V62" i="3"/>
  <c r="V52" i="3"/>
  <c r="V20" i="3"/>
  <c r="V98" i="3"/>
  <c r="V163" i="3"/>
  <c r="V92" i="3"/>
  <c r="V41" i="3"/>
  <c r="V54" i="3"/>
  <c r="V77" i="3"/>
  <c r="V101" i="3"/>
  <c r="V151" i="3"/>
  <c r="V176" i="3"/>
  <c r="V167" i="3"/>
  <c r="V135" i="3"/>
  <c r="V255" i="3"/>
  <c r="V166" i="3"/>
  <c r="V164" i="3"/>
  <c r="V168" i="3"/>
  <c r="V234" i="3"/>
  <c r="V108" i="3"/>
  <c r="V173" i="3"/>
  <c r="V70" i="3"/>
  <c r="V150" i="3"/>
  <c r="U186" i="1"/>
  <c r="U27" i="3"/>
  <c r="S27" i="3"/>
  <c r="Q27" i="3"/>
  <c r="T27" i="3"/>
  <c r="R27" i="3"/>
  <c r="P27" i="3"/>
  <c r="U15" i="9"/>
  <c r="U123" i="9"/>
  <c r="U7" i="9"/>
  <c r="U8" i="9"/>
  <c r="U18" i="9"/>
  <c r="U25" i="9"/>
  <c r="U35" i="9"/>
  <c r="U16" i="9"/>
  <c r="S15" i="9"/>
  <c r="S123" i="9"/>
  <c r="S7" i="9"/>
  <c r="S8" i="9"/>
  <c r="S18" i="9"/>
  <c r="S25" i="9"/>
  <c r="S35" i="9"/>
  <c r="S16" i="9"/>
  <c r="U7" i="2"/>
  <c r="U5" i="2"/>
  <c r="U6" i="2"/>
  <c r="U37" i="2"/>
  <c r="U40" i="2"/>
  <c r="U30" i="2"/>
  <c r="U25" i="2"/>
  <c r="U42" i="2"/>
  <c r="U16" i="2"/>
  <c r="S7" i="2"/>
  <c r="S5" i="2"/>
  <c r="S6" i="2"/>
  <c r="S37" i="2"/>
  <c r="S40" i="2"/>
  <c r="S30" i="2"/>
  <c r="S25" i="2"/>
  <c r="S42" i="2"/>
  <c r="S16" i="2"/>
  <c r="U98" i="8"/>
  <c r="U137" i="8"/>
  <c r="U272" i="8"/>
  <c r="U10" i="8"/>
  <c r="U8" i="8"/>
  <c r="U35" i="8"/>
  <c r="U28" i="8"/>
  <c r="U96" i="8"/>
  <c r="U12" i="8"/>
  <c r="U64" i="8"/>
  <c r="U66" i="8"/>
  <c r="U76" i="8"/>
  <c r="U220" i="8"/>
  <c r="U320" i="8"/>
  <c r="U106" i="8"/>
  <c r="S98" i="8"/>
  <c r="S137" i="8"/>
  <c r="S272" i="8"/>
  <c r="S10" i="8"/>
  <c r="S8" i="8"/>
  <c r="S35" i="8"/>
  <c r="S28" i="8"/>
  <c r="S96" i="8"/>
  <c r="S12" i="8"/>
  <c r="S64" i="8"/>
  <c r="S66" i="8"/>
  <c r="S76" i="8"/>
  <c r="S106" i="8"/>
  <c r="U160" i="1"/>
  <c r="U55" i="1"/>
  <c r="U213" i="1"/>
  <c r="U28" i="1"/>
  <c r="U25" i="1"/>
  <c r="U59" i="1"/>
  <c r="U360" i="1"/>
  <c r="U126" i="1"/>
  <c r="U277" i="1"/>
  <c r="U180" i="1"/>
  <c r="U182" i="1"/>
  <c r="U300" i="1"/>
  <c r="U273" i="1"/>
  <c r="U266" i="1"/>
  <c r="U321" i="1"/>
  <c r="U208" i="1"/>
  <c r="U13" i="1"/>
  <c r="U22" i="1"/>
  <c r="U10" i="1"/>
  <c r="U358" i="1"/>
  <c r="U176" i="1"/>
  <c r="U211" i="1"/>
  <c r="U351" i="1"/>
  <c r="U319" i="1"/>
  <c r="U336" i="1"/>
  <c r="U388" i="1"/>
  <c r="U333" i="1"/>
  <c r="U357" i="1"/>
  <c r="U171" i="1"/>
  <c r="U119" i="1"/>
  <c r="U170" i="1"/>
  <c r="U215" i="1"/>
  <c r="U366" i="1"/>
  <c r="U264" i="1"/>
  <c r="U285" i="1"/>
  <c r="U136" i="1"/>
  <c r="U103" i="1"/>
  <c r="U297" i="1"/>
  <c r="U195" i="1"/>
  <c r="U286" i="1"/>
  <c r="U166" i="1"/>
  <c r="U23" i="1"/>
  <c r="U123" i="1"/>
  <c r="U221" i="1"/>
  <c r="U283" i="1"/>
  <c r="U32" i="1"/>
  <c r="U52" i="1"/>
  <c r="U134" i="1"/>
  <c r="U29" i="1"/>
  <c r="U370" i="1"/>
  <c r="U320" i="1"/>
  <c r="U339" i="1"/>
  <c r="U200" i="1"/>
  <c r="U189" i="1"/>
  <c r="U194" i="1"/>
  <c r="U114" i="1"/>
  <c r="U349" i="1"/>
  <c r="U212" i="1"/>
  <c r="U157" i="1"/>
  <c r="U254" i="1"/>
  <c r="U260" i="1"/>
  <c r="U183" i="1"/>
  <c r="U125" i="1"/>
  <c r="U314" i="1"/>
  <c r="U281" i="1"/>
  <c r="U106" i="1"/>
  <c r="U218" i="1"/>
  <c r="U253" i="1"/>
  <c r="U82" i="1"/>
  <c r="U132" i="1"/>
  <c r="U64" i="1"/>
  <c r="U111" i="1"/>
  <c r="U85" i="1"/>
  <c r="U241" i="1"/>
  <c r="U220" i="1"/>
  <c r="U334" i="1"/>
  <c r="U100" i="1"/>
  <c r="U54" i="1"/>
  <c r="U84" i="1"/>
  <c r="U152" i="1"/>
  <c r="U231" i="1"/>
  <c r="U110" i="1"/>
  <c r="U48" i="1"/>
  <c r="U81" i="1"/>
  <c r="U35" i="1"/>
  <c r="U198" i="1"/>
  <c r="U313" i="1"/>
  <c r="U327" i="1"/>
  <c r="U88" i="1"/>
  <c r="U142" i="1"/>
  <c r="U179" i="1"/>
  <c r="U143" i="1"/>
  <c r="U73" i="1"/>
  <c r="U67" i="1"/>
  <c r="U369" i="1"/>
  <c r="U197" i="1"/>
  <c r="U304" i="1"/>
  <c r="U96" i="1"/>
  <c r="U275" i="1"/>
  <c r="U201" i="1"/>
  <c r="U272" i="1"/>
  <c r="U89" i="1"/>
  <c r="U104" i="1"/>
  <c r="U271" i="1"/>
  <c r="U287" i="1"/>
  <c r="U175" i="1"/>
  <c r="U113" i="1"/>
  <c r="U74" i="1"/>
  <c r="U191" i="1"/>
  <c r="U210" i="1"/>
  <c r="U178" i="1"/>
  <c r="U295" i="1"/>
  <c r="U337" i="1"/>
  <c r="U294" i="1"/>
  <c r="U233" i="1"/>
  <c r="U310" i="1"/>
  <c r="U209" i="1"/>
  <c r="U230" i="1"/>
  <c r="U184" i="1"/>
  <c r="U248" i="1"/>
  <c r="U217" i="1"/>
  <c r="U245" i="1"/>
  <c r="U290" i="1"/>
  <c r="U361" i="1"/>
  <c r="U105" i="1"/>
  <c r="U291" i="1"/>
  <c r="U185" i="1"/>
  <c r="U93" i="1"/>
  <c r="U53" i="1"/>
  <c r="U50" i="1"/>
  <c r="U65" i="1"/>
  <c r="U92" i="1"/>
  <c r="U86" i="1"/>
  <c r="U118" i="1"/>
  <c r="U120" i="1"/>
  <c r="U162" i="1"/>
  <c r="U204" i="1"/>
  <c r="U124" i="1"/>
  <c r="U362" i="1"/>
  <c r="U219" i="1"/>
  <c r="U129" i="1"/>
  <c r="U31" i="1"/>
  <c r="U56" i="1"/>
  <c r="U80" i="1"/>
  <c r="U75" i="1"/>
  <c r="U91" i="1"/>
  <c r="U127" i="1"/>
  <c r="U139" i="1"/>
  <c r="U268" i="1"/>
  <c r="U41" i="1"/>
  <c r="U20" i="1"/>
  <c r="U61" i="1"/>
  <c r="U70" i="1"/>
  <c r="U49" i="1"/>
  <c r="U151" i="1"/>
  <c r="U187" i="1"/>
  <c r="U90" i="1"/>
  <c r="U203" i="1"/>
  <c r="U147" i="1"/>
  <c r="U98" i="1"/>
  <c r="U173" i="1"/>
  <c r="U316" i="1"/>
  <c r="U177" i="1"/>
  <c r="U311" i="1"/>
  <c r="U121" i="1"/>
  <c r="U330" i="1"/>
  <c r="U11" i="1"/>
  <c r="U5" i="1"/>
  <c r="U8" i="1"/>
  <c r="U72" i="1"/>
  <c r="U237" i="1"/>
  <c r="U262" i="1"/>
  <c r="U279" i="1"/>
  <c r="U236" i="1"/>
  <c r="U46" i="1"/>
  <c r="U51" i="1"/>
  <c r="U344" i="1"/>
  <c r="U156" i="1"/>
  <c r="U258" i="1"/>
  <c r="U252" i="1"/>
  <c r="U188" i="1"/>
  <c r="U174" i="1"/>
  <c r="U131" i="1"/>
  <c r="U128" i="1"/>
  <c r="U36" i="1"/>
  <c r="U163" i="1"/>
  <c r="U115" i="1"/>
  <c r="U232" i="1"/>
  <c r="U196" i="1"/>
  <c r="U95" i="1"/>
  <c r="U122" i="1"/>
  <c r="U269" i="1"/>
  <c r="U138" i="1"/>
  <c r="U145" i="1"/>
  <c r="U69" i="1"/>
  <c r="U117" i="1"/>
  <c r="U68" i="1"/>
  <c r="U78" i="1"/>
  <c r="U284" i="1"/>
  <c r="U326" i="1"/>
  <c r="U164" i="1"/>
  <c r="U33" i="1"/>
  <c r="U60" i="1"/>
  <c r="U27" i="1"/>
  <c r="U355" i="1"/>
  <c r="U329" i="1"/>
  <c r="U202" i="1"/>
  <c r="U38" i="1"/>
  <c r="U159" i="1"/>
  <c r="U190" i="1"/>
  <c r="U206" i="1"/>
  <c r="U149" i="1"/>
  <c r="U256" i="1"/>
  <c r="U267" i="1"/>
  <c r="U322" i="1"/>
  <c r="U376" i="1"/>
  <c r="U380" i="1"/>
  <c r="U308" i="1"/>
  <c r="U298" i="1"/>
  <c r="U150" i="1"/>
  <c r="U158" i="1"/>
  <c r="U62" i="1"/>
  <c r="U45" i="1"/>
  <c r="U109" i="1"/>
  <c r="U24" i="1"/>
  <c r="U102" i="1"/>
  <c r="U353" i="1"/>
  <c r="U21" i="1"/>
  <c r="U224" i="1"/>
  <c r="U379" i="1"/>
  <c r="U328" i="1"/>
  <c r="U94" i="1"/>
  <c r="U390" i="1"/>
  <c r="U373" i="1"/>
  <c r="U229" i="1"/>
  <c r="U227" i="1"/>
  <c r="U146" i="1"/>
  <c r="U247" i="1"/>
  <c r="U346" i="1"/>
  <c r="U135" i="1"/>
  <c r="U66" i="1"/>
  <c r="U257" i="1"/>
  <c r="U255" i="1"/>
  <c r="U181" i="1"/>
  <c r="U172" i="1"/>
  <c r="U83" i="1"/>
  <c r="U87" i="1"/>
  <c r="U42" i="1"/>
  <c r="U14" i="1"/>
  <c r="U265" i="1"/>
  <c r="U214" i="1"/>
  <c r="U331" i="1"/>
  <c r="U141" i="1"/>
  <c r="U323" i="1"/>
  <c r="U270" i="1"/>
  <c r="U192" i="1"/>
  <c r="U148" i="1"/>
  <c r="U216" i="1"/>
  <c r="U278" i="1"/>
  <c r="U343" i="1"/>
  <c r="U234" i="1"/>
  <c r="U235" i="1"/>
  <c r="U137" i="1"/>
  <c r="U169" i="1"/>
  <c r="U276" i="1"/>
  <c r="U303" i="1"/>
  <c r="U251" i="1"/>
  <c r="U280" i="1"/>
  <c r="U293" i="1"/>
  <c r="U299" i="1"/>
  <c r="U356" i="1"/>
  <c r="U352" i="1"/>
  <c r="U332" i="1"/>
  <c r="U325" i="1"/>
  <c r="U222" i="1"/>
  <c r="U359" i="1"/>
  <c r="U348" i="1"/>
  <c r="U354" i="1"/>
  <c r="U340" i="1"/>
  <c r="U394" i="1"/>
  <c r="U17" i="1"/>
  <c r="U6" i="1"/>
  <c r="U99" i="1"/>
  <c r="U18" i="1"/>
  <c r="U44" i="1"/>
  <c r="U40" i="1"/>
  <c r="U101" i="1"/>
  <c r="U263" i="1"/>
  <c r="U239" i="1"/>
  <c r="U207" i="1"/>
  <c r="U57" i="1"/>
  <c r="U26" i="1"/>
  <c r="U15" i="1"/>
  <c r="U19" i="1"/>
  <c r="U16" i="1"/>
  <c r="U9" i="1"/>
  <c r="U7" i="1"/>
  <c r="U289" i="1"/>
  <c r="U391" i="1"/>
  <c r="U342" i="1"/>
  <c r="U301" i="1"/>
  <c r="U238" i="1"/>
  <c r="U167" i="1"/>
  <c r="U318" i="1"/>
  <c r="U309" i="1"/>
  <c r="U250" i="1"/>
  <c r="U193" i="1"/>
  <c r="U161" i="1"/>
  <c r="U223" i="1"/>
  <c r="U240" i="1"/>
  <c r="U168" i="1"/>
  <c r="U246" i="1"/>
  <c r="U155" i="1"/>
  <c r="U130" i="1"/>
  <c r="U79" i="1"/>
  <c r="U108" i="1"/>
  <c r="U244" i="1"/>
  <c r="U242" i="1"/>
  <c r="U375" i="1"/>
  <c r="U363" i="1"/>
  <c r="U335" i="1"/>
  <c r="U378" i="1"/>
  <c r="U97" i="1"/>
  <c r="U288" i="1"/>
  <c r="U315" i="1"/>
  <c r="U350" i="1"/>
  <c r="U77" i="1"/>
  <c r="U144" i="1"/>
  <c r="U58" i="1"/>
  <c r="U274" i="1"/>
  <c r="U338" i="1"/>
  <c r="U63" i="1"/>
  <c r="U30" i="1"/>
  <c r="U47" i="1"/>
  <c r="U37" i="1"/>
  <c r="U199" i="1"/>
  <c r="U305" i="1"/>
  <c r="U226" i="1"/>
  <c r="U317" i="1"/>
  <c r="U365" i="1"/>
  <c r="U302" i="1"/>
  <c r="U243" i="1"/>
  <c r="U341" i="1"/>
  <c r="U324" i="1"/>
  <c r="U347" i="1"/>
  <c r="U364" i="1"/>
  <c r="U367" i="1"/>
  <c r="U296" i="1"/>
  <c r="U140" i="1"/>
  <c r="U205" i="1"/>
  <c r="U112" i="1"/>
  <c r="U312" i="1"/>
  <c r="U154" i="1"/>
  <c r="U261" i="1"/>
  <c r="U12" i="1"/>
  <c r="U153" i="1"/>
  <c r="U259" i="1"/>
  <c r="U43" i="1"/>
  <c r="U165" i="1"/>
  <c r="U39" i="1"/>
  <c r="U34" i="1"/>
  <c r="U345" i="1"/>
  <c r="U306" i="1"/>
  <c r="U307" i="1"/>
  <c r="U282" i="1"/>
  <c r="U107" i="1"/>
  <c r="U292" i="1"/>
  <c r="U228" i="1"/>
  <c r="U225" i="1"/>
  <c r="U116" i="1"/>
  <c r="U71" i="1"/>
  <c r="S160" i="1"/>
  <c r="S55" i="1"/>
  <c r="S213" i="1"/>
  <c r="S28" i="1"/>
  <c r="S25" i="1"/>
  <c r="S59" i="1"/>
  <c r="S360" i="1"/>
  <c r="S126" i="1"/>
  <c r="S277" i="1"/>
  <c r="S180" i="1"/>
  <c r="S182" i="1"/>
  <c r="S300" i="1"/>
  <c r="S273" i="1"/>
  <c r="S266" i="1"/>
  <c r="S321" i="1"/>
  <c r="S208" i="1"/>
  <c r="S13" i="1"/>
  <c r="S22" i="1"/>
  <c r="S10" i="1"/>
  <c r="S381" i="1"/>
  <c r="S368" i="1"/>
  <c r="S395" i="1"/>
  <c r="S372" i="1"/>
  <c r="S377" i="1"/>
  <c r="S133" i="1"/>
  <c r="S389" i="1"/>
  <c r="S385" i="1"/>
  <c r="S374" i="1"/>
  <c r="S358" i="1"/>
  <c r="S176" i="1"/>
  <c r="S211" i="1"/>
  <c r="S351" i="1"/>
  <c r="S319" i="1"/>
  <c r="S336" i="1"/>
  <c r="S388" i="1"/>
  <c r="S333" i="1"/>
  <c r="S357" i="1"/>
  <c r="S171" i="1"/>
  <c r="S119" i="1"/>
  <c r="S170" i="1"/>
  <c r="S215" i="1"/>
  <c r="S366" i="1"/>
  <c r="S264" i="1"/>
  <c r="S285" i="1"/>
  <c r="S136" i="1"/>
  <c r="S103" i="1"/>
  <c r="S297" i="1"/>
  <c r="S195" i="1"/>
  <c r="S286" i="1"/>
  <c r="S166" i="1"/>
  <c r="S23" i="1"/>
  <c r="S186" i="1"/>
  <c r="S123" i="1"/>
  <c r="S221" i="1"/>
  <c r="S283" i="1"/>
  <c r="S32" i="1"/>
  <c r="S52" i="1"/>
  <c r="S134" i="1"/>
  <c r="S29" i="1"/>
  <c r="S370" i="1"/>
  <c r="S320" i="1"/>
  <c r="S339" i="1"/>
  <c r="S200" i="1"/>
  <c r="S189" i="1"/>
  <c r="S194" i="1"/>
  <c r="S114" i="1"/>
  <c r="S349" i="1"/>
  <c r="S212" i="1"/>
  <c r="S157" i="1"/>
  <c r="S254" i="1"/>
  <c r="S260" i="1"/>
  <c r="S183" i="1"/>
  <c r="S125" i="1"/>
  <c r="S314" i="1"/>
  <c r="S281" i="1"/>
  <c r="S106" i="1"/>
  <c r="S218" i="1"/>
  <c r="S253" i="1"/>
  <c r="S82" i="1"/>
  <c r="S132" i="1"/>
  <c r="S64" i="1"/>
  <c r="S111" i="1"/>
  <c r="S85" i="1"/>
  <c r="S241" i="1"/>
  <c r="S220" i="1"/>
  <c r="S334" i="1"/>
  <c r="S100" i="1"/>
  <c r="S54" i="1"/>
  <c r="S84" i="1"/>
  <c r="S152" i="1"/>
  <c r="S231" i="1"/>
  <c r="S110" i="1"/>
  <c r="S48" i="1"/>
  <c r="S81" i="1"/>
  <c r="S35" i="1"/>
  <c r="S198" i="1"/>
  <c r="S313" i="1"/>
  <c r="S327" i="1"/>
  <c r="S88" i="1"/>
  <c r="S142" i="1"/>
  <c r="S179" i="1"/>
  <c r="S143" i="1"/>
  <c r="S73" i="1"/>
  <c r="S67" i="1"/>
  <c r="S369" i="1"/>
  <c r="S197" i="1"/>
  <c r="S304" i="1"/>
  <c r="S96" i="1"/>
  <c r="S275" i="1"/>
  <c r="S201" i="1"/>
  <c r="S272" i="1"/>
  <c r="S89" i="1"/>
  <c r="S104" i="1"/>
  <c r="S271" i="1"/>
  <c r="S287" i="1"/>
  <c r="S175" i="1"/>
  <c r="S113" i="1"/>
  <c r="S74" i="1"/>
  <c r="S191" i="1"/>
  <c r="S210" i="1"/>
  <c r="S178" i="1"/>
  <c r="S295" i="1"/>
  <c r="S337" i="1"/>
  <c r="S294" i="1"/>
  <c r="S233" i="1"/>
  <c r="S310" i="1"/>
  <c r="S209" i="1"/>
  <c r="S230" i="1"/>
  <c r="S184" i="1"/>
  <c r="S248" i="1"/>
  <c r="S217" i="1"/>
  <c r="S245" i="1"/>
  <c r="S290" i="1"/>
  <c r="S361" i="1"/>
  <c r="S105" i="1"/>
  <c r="S291" i="1"/>
  <c r="S185" i="1"/>
  <c r="S93" i="1"/>
  <c r="S53" i="1"/>
  <c r="S50" i="1"/>
  <c r="S65" i="1"/>
  <c r="S92" i="1"/>
  <c r="S86" i="1"/>
  <c r="S118" i="1"/>
  <c r="S120" i="1"/>
  <c r="S162" i="1"/>
  <c r="S204" i="1"/>
  <c r="S124" i="1"/>
  <c r="S362" i="1"/>
  <c r="S219" i="1"/>
  <c r="S129" i="1"/>
  <c r="S31" i="1"/>
  <c r="S56" i="1"/>
  <c r="S80" i="1"/>
  <c r="S75" i="1"/>
  <c r="S91" i="1"/>
  <c r="S127" i="1"/>
  <c r="S139" i="1"/>
  <c r="S268" i="1"/>
  <c r="S41" i="1"/>
  <c r="S20" i="1"/>
  <c r="S61" i="1"/>
  <c r="S70" i="1"/>
  <c r="S49" i="1"/>
  <c r="S151" i="1"/>
  <c r="S187" i="1"/>
  <c r="S90" i="1"/>
  <c r="S203" i="1"/>
  <c r="S147" i="1"/>
  <c r="S98" i="1"/>
  <c r="S173" i="1"/>
  <c r="S316" i="1"/>
  <c r="S177" i="1"/>
  <c r="S311" i="1"/>
  <c r="S121" i="1"/>
  <c r="S330" i="1"/>
  <c r="S11" i="1"/>
  <c r="S5" i="1"/>
  <c r="S8" i="1"/>
  <c r="S72" i="1"/>
  <c r="S237" i="1"/>
  <c r="S262" i="1"/>
  <c r="S279" i="1"/>
  <c r="S236" i="1"/>
  <c r="S46" i="1"/>
  <c r="S51" i="1"/>
  <c r="S344" i="1"/>
  <c r="S156" i="1"/>
  <c r="S258" i="1"/>
  <c r="S252" i="1"/>
  <c r="S188" i="1"/>
  <c r="S174" i="1"/>
  <c r="S131" i="1"/>
  <c r="S128" i="1"/>
  <c r="S36" i="1"/>
  <c r="S163" i="1"/>
  <c r="S115" i="1"/>
  <c r="S232" i="1"/>
  <c r="S196" i="1"/>
  <c r="S95" i="1"/>
  <c r="S122" i="1"/>
  <c r="S269" i="1"/>
  <c r="S138" i="1"/>
  <c r="S145" i="1"/>
  <c r="S69" i="1"/>
  <c r="S117" i="1"/>
  <c r="S68" i="1"/>
  <c r="S78" i="1"/>
  <c r="S284" i="1"/>
  <c r="S326" i="1"/>
  <c r="S164" i="1"/>
  <c r="S249" i="1"/>
  <c r="S33" i="1"/>
  <c r="S60" i="1"/>
  <c r="S27" i="1"/>
  <c r="S355" i="1"/>
  <c r="S329" i="1"/>
  <c r="S202" i="1"/>
  <c r="S38" i="1"/>
  <c r="S159" i="1"/>
  <c r="S190" i="1"/>
  <c r="S206" i="1"/>
  <c r="S149" i="1"/>
  <c r="S256" i="1"/>
  <c r="S267" i="1"/>
  <c r="S322" i="1"/>
  <c r="S376" i="1"/>
  <c r="S380" i="1"/>
  <c r="S308" i="1"/>
  <c r="S298" i="1"/>
  <c r="S150" i="1"/>
  <c r="S158" i="1"/>
  <c r="S62" i="1"/>
  <c r="S45" i="1"/>
  <c r="S109" i="1"/>
  <c r="S24" i="1"/>
  <c r="S102" i="1"/>
  <c r="S353" i="1"/>
  <c r="S21" i="1"/>
  <c r="S224" i="1"/>
  <c r="S379" i="1"/>
  <c r="S328" i="1"/>
  <c r="S94" i="1"/>
  <c r="S390" i="1"/>
  <c r="S373" i="1"/>
  <c r="S229" i="1"/>
  <c r="S227" i="1"/>
  <c r="S146" i="1"/>
  <c r="S247" i="1"/>
  <c r="S346" i="1"/>
  <c r="S135" i="1"/>
  <c r="S66" i="1"/>
  <c r="S257" i="1"/>
  <c r="S255" i="1"/>
  <c r="S181" i="1"/>
  <c r="S172" i="1"/>
  <c r="S83" i="1"/>
  <c r="S87" i="1"/>
  <c r="S42" i="1"/>
  <c r="S14" i="1"/>
  <c r="S265" i="1"/>
  <c r="S214" i="1"/>
  <c r="S331" i="1"/>
  <c r="S141" i="1"/>
  <c r="S323" i="1"/>
  <c r="S270" i="1"/>
  <c r="S192" i="1"/>
  <c r="S148" i="1"/>
  <c r="S216" i="1"/>
  <c r="S278" i="1"/>
  <c r="S343" i="1"/>
  <c r="S234" i="1"/>
  <c r="S235" i="1"/>
  <c r="S137" i="1"/>
  <c r="S169" i="1"/>
  <c r="S276" i="1"/>
  <c r="S303" i="1"/>
  <c r="S251" i="1"/>
  <c r="S280" i="1"/>
  <c r="S293" i="1"/>
  <c r="S299" i="1"/>
  <c r="S356" i="1"/>
  <c r="S352" i="1"/>
  <c r="S332" i="1"/>
  <c r="S325" i="1"/>
  <c r="S222" i="1"/>
  <c r="S359" i="1"/>
  <c r="S348" i="1"/>
  <c r="S354" i="1"/>
  <c r="S340" i="1"/>
  <c r="S394" i="1"/>
  <c r="S17" i="1"/>
  <c r="S6" i="1"/>
  <c r="S99" i="1"/>
  <c r="S18" i="1"/>
  <c r="S44" i="1"/>
  <c r="S40" i="1"/>
  <c r="S101" i="1"/>
  <c r="S263" i="1"/>
  <c r="S239" i="1"/>
  <c r="S207" i="1"/>
  <c r="S57" i="1"/>
  <c r="S26" i="1"/>
  <c r="S15" i="1"/>
  <c r="S19" i="1"/>
  <c r="S16" i="1"/>
  <c r="S9" i="1"/>
  <c r="S7" i="1"/>
  <c r="S289" i="1"/>
  <c r="S391" i="1"/>
  <c r="S342" i="1"/>
  <c r="S301" i="1"/>
  <c r="S238" i="1"/>
  <c r="S167" i="1"/>
  <c r="S318" i="1"/>
  <c r="S309" i="1"/>
  <c r="S250" i="1"/>
  <c r="S193" i="1"/>
  <c r="S161" i="1"/>
  <c r="S223" i="1"/>
  <c r="S240" i="1"/>
  <c r="S168" i="1"/>
  <c r="S246" i="1"/>
  <c r="S155" i="1"/>
  <c r="S130" i="1"/>
  <c r="S79" i="1"/>
  <c r="S108" i="1"/>
  <c r="S244" i="1"/>
  <c r="S242" i="1"/>
  <c r="S375" i="1"/>
  <c r="S363" i="1"/>
  <c r="S335" i="1"/>
  <c r="S378" i="1"/>
  <c r="S97" i="1"/>
  <c r="S288" i="1"/>
  <c r="S315" i="1"/>
  <c r="S350" i="1"/>
  <c r="S77" i="1"/>
  <c r="S144" i="1"/>
  <c r="S58" i="1"/>
  <c r="S274" i="1"/>
  <c r="S338" i="1"/>
  <c r="S63" i="1"/>
  <c r="S30" i="1"/>
  <c r="S47" i="1"/>
  <c r="S37" i="1"/>
  <c r="S199" i="1"/>
  <c r="S305" i="1"/>
  <c r="S226" i="1"/>
  <c r="S317" i="1"/>
  <c r="S365" i="1"/>
  <c r="S302" i="1"/>
  <c r="S243" i="1"/>
  <c r="S341" i="1"/>
  <c r="S324" i="1"/>
  <c r="S347" i="1"/>
  <c r="S364" i="1"/>
  <c r="S367" i="1"/>
  <c r="S296" i="1"/>
  <c r="S140" i="1"/>
  <c r="S205" i="1"/>
  <c r="S112" i="1"/>
  <c r="S312" i="1"/>
  <c r="S154" i="1"/>
  <c r="S261" i="1"/>
  <c r="S12" i="1"/>
  <c r="S153" i="1"/>
  <c r="S259" i="1"/>
  <c r="S43" i="1"/>
  <c r="S165" i="1"/>
  <c r="S39" i="1"/>
  <c r="S34" i="1"/>
  <c r="S345" i="1"/>
  <c r="S306" i="1"/>
  <c r="S307" i="1"/>
  <c r="S282" i="1"/>
  <c r="S107" i="1"/>
  <c r="S292" i="1"/>
  <c r="S228" i="1"/>
  <c r="S225" i="1"/>
  <c r="S116" i="1"/>
  <c r="S71" i="1"/>
  <c r="S76" i="1"/>
  <c r="U76" i="1"/>
  <c r="Q126" i="1"/>
  <c r="Q277" i="1"/>
  <c r="Q180" i="1"/>
  <c r="Q182" i="1"/>
  <c r="Q300" i="1"/>
  <c r="Q273" i="1"/>
  <c r="Q266" i="1"/>
  <c r="Q321" i="1"/>
  <c r="Q208" i="1"/>
  <c r="Q13" i="1"/>
  <c r="Q22" i="1"/>
  <c r="Q10" i="1"/>
  <c r="Q381" i="1"/>
  <c r="Q368" i="1"/>
  <c r="Q371" i="1"/>
  <c r="Q399" i="1"/>
  <c r="Q395" i="1"/>
  <c r="Q372" i="1"/>
  <c r="Q377" i="1"/>
  <c r="Q133" i="1"/>
  <c r="Q389" i="1"/>
  <c r="Q402" i="1"/>
  <c r="Q385" i="1"/>
  <c r="Q400" i="1"/>
  <c r="Q392" i="1"/>
  <c r="Q374" i="1"/>
  <c r="Q358" i="1"/>
  <c r="Q176" i="1"/>
  <c r="Q211" i="1"/>
  <c r="Q351" i="1"/>
  <c r="Q319" i="1"/>
  <c r="Q336" i="1"/>
  <c r="Q388" i="1"/>
  <c r="Q333" i="1"/>
  <c r="Q357" i="1"/>
  <c r="Q404" i="1"/>
  <c r="Q171" i="1"/>
  <c r="Q119" i="1"/>
  <c r="Q170" i="1"/>
  <c r="Q215" i="1"/>
  <c r="Q366" i="1"/>
  <c r="Q264" i="1"/>
  <c r="Q285" i="1"/>
  <c r="Q136" i="1"/>
  <c r="Q103" i="1"/>
  <c r="Q297" i="1"/>
  <c r="Q195" i="1"/>
  <c r="Q286" i="1"/>
  <c r="Q166" i="1"/>
  <c r="Q23" i="1"/>
  <c r="Q186" i="1"/>
  <c r="Q123" i="1"/>
  <c r="Q221" i="1"/>
  <c r="Q283" i="1"/>
  <c r="Q32" i="1"/>
  <c r="Q52" i="1"/>
  <c r="Q134" i="1"/>
  <c r="Q29" i="1"/>
  <c r="Q370" i="1"/>
  <c r="Q320" i="1"/>
  <c r="Q406" i="1"/>
  <c r="Q407" i="1"/>
  <c r="Q408" i="1"/>
  <c r="Q339" i="1"/>
  <c r="Q200" i="1"/>
  <c r="Q189" i="1"/>
  <c r="Q194" i="1"/>
  <c r="Q114" i="1"/>
  <c r="Q349" i="1"/>
  <c r="Q212" i="1"/>
  <c r="Q157" i="1"/>
  <c r="Q254" i="1"/>
  <c r="Q260" i="1"/>
  <c r="Q183" i="1"/>
  <c r="Q125" i="1"/>
  <c r="Q314" i="1"/>
  <c r="Q281" i="1"/>
  <c r="Q106" i="1"/>
  <c r="Q218" i="1"/>
  <c r="Q253" i="1"/>
  <c r="Q82" i="1"/>
  <c r="Q132" i="1"/>
  <c r="Q64" i="1"/>
  <c r="Q111" i="1"/>
  <c r="Q85" i="1"/>
  <c r="Q241" i="1"/>
  <c r="Q220" i="1"/>
  <c r="Q334" i="1"/>
  <c r="Q100" i="1"/>
  <c r="Q54" i="1"/>
  <c r="Q84" i="1"/>
  <c r="Q152" i="1"/>
  <c r="Q231" i="1"/>
  <c r="Q110" i="1"/>
  <c r="Q48" i="1"/>
  <c r="Q81" i="1"/>
  <c r="Q35" i="1"/>
  <c r="Q198" i="1"/>
  <c r="Q313" i="1"/>
  <c r="Q327" i="1"/>
  <c r="Q88" i="1"/>
  <c r="Q142" i="1"/>
  <c r="Q179" i="1"/>
  <c r="Q143" i="1"/>
  <c r="Q73" i="1"/>
  <c r="Q67" i="1"/>
  <c r="Q369" i="1"/>
  <c r="Q197" i="1"/>
  <c r="Q304" i="1"/>
  <c r="Q96" i="1"/>
  <c r="Q275" i="1"/>
  <c r="Q201" i="1"/>
  <c r="Q272" i="1"/>
  <c r="Q89" i="1"/>
  <c r="Q104" i="1"/>
  <c r="Q271" i="1"/>
  <c r="Q287" i="1"/>
  <c r="Q175" i="1"/>
  <c r="Q113" i="1"/>
  <c r="Q74" i="1"/>
  <c r="Q191" i="1"/>
  <c r="Q210" i="1"/>
  <c r="Q178" i="1"/>
  <c r="Q295" i="1"/>
  <c r="Q337" i="1"/>
  <c r="Q294" i="1"/>
  <c r="Q233" i="1"/>
  <c r="Q310" i="1"/>
  <c r="Q209" i="1"/>
  <c r="Q230" i="1"/>
  <c r="Q184" i="1"/>
  <c r="Q248" i="1"/>
  <c r="Q217" i="1"/>
  <c r="Q393" i="1"/>
  <c r="Q245" i="1"/>
  <c r="Q290" i="1"/>
  <c r="Q361" i="1"/>
  <c r="Q105" i="1"/>
  <c r="Q291" i="1"/>
  <c r="Q185" i="1"/>
  <c r="Q93" i="1"/>
  <c r="Q53" i="1"/>
  <c r="Q50" i="1"/>
  <c r="Q65" i="1"/>
  <c r="Q92" i="1"/>
  <c r="Q86" i="1"/>
  <c r="Q118" i="1"/>
  <c r="Q120" i="1"/>
  <c r="Q162" i="1"/>
  <c r="Q204" i="1"/>
  <c r="Q124" i="1"/>
  <c r="Q362" i="1"/>
  <c r="Q219" i="1"/>
  <c r="Q129" i="1"/>
  <c r="Q31" i="1"/>
  <c r="Q56" i="1"/>
  <c r="Q80" i="1"/>
  <c r="Q75" i="1"/>
  <c r="Q91" i="1"/>
  <c r="Q127" i="1"/>
  <c r="Q139" i="1"/>
  <c r="Q268" i="1"/>
  <c r="Q41" i="1"/>
  <c r="Q20" i="1"/>
  <c r="Q61" i="1"/>
  <c r="Q70" i="1"/>
  <c r="Q49" i="1"/>
  <c r="Q151" i="1"/>
  <c r="Q187" i="1"/>
  <c r="Q90" i="1"/>
  <c r="Q203" i="1"/>
  <c r="Q147" i="1"/>
  <c r="Q98" i="1"/>
  <c r="Q173" i="1"/>
  <c r="Q316" i="1"/>
  <c r="Q177" i="1"/>
  <c r="Q311" i="1"/>
  <c r="Q121" i="1"/>
  <c r="Q330" i="1"/>
  <c r="Q11" i="1"/>
  <c r="Q5" i="1"/>
  <c r="Q8" i="1"/>
  <c r="Q72" i="1"/>
  <c r="Q237" i="1"/>
  <c r="Q262" i="1"/>
  <c r="Q279" i="1"/>
  <c r="Q236" i="1"/>
  <c r="Q46" i="1"/>
  <c r="Q51" i="1"/>
  <c r="Q344" i="1"/>
  <c r="Q156" i="1"/>
  <c r="Q258" i="1"/>
  <c r="Q252" i="1"/>
  <c r="Q188" i="1"/>
  <c r="Q174" i="1"/>
  <c r="Q131" i="1"/>
  <c r="Q128" i="1"/>
  <c r="Q36" i="1"/>
  <c r="Q163" i="1"/>
  <c r="Q115" i="1"/>
  <c r="Q232" i="1"/>
  <c r="Q196" i="1"/>
  <c r="Q95" i="1"/>
  <c r="Q122" i="1"/>
  <c r="Q269" i="1"/>
  <c r="Q138" i="1"/>
  <c r="Q145" i="1"/>
  <c r="Q69" i="1"/>
  <c r="Q117" i="1"/>
  <c r="Q68" i="1"/>
  <c r="Q78" i="1"/>
  <c r="Q284" i="1"/>
  <c r="Q326" i="1"/>
  <c r="Q164" i="1"/>
  <c r="Q249" i="1"/>
  <c r="Q33" i="1"/>
  <c r="Q60" i="1"/>
  <c r="Q27" i="1"/>
  <c r="Q355" i="1"/>
  <c r="Q329" i="1"/>
  <c r="Q202" i="1"/>
  <c r="Q38" i="1"/>
  <c r="Q159" i="1"/>
  <c r="Q190" i="1"/>
  <c r="Q403" i="1"/>
  <c r="Q206" i="1"/>
  <c r="Q149" i="1"/>
  <c r="Q256" i="1"/>
  <c r="Q267" i="1"/>
  <c r="Q322" i="1"/>
  <c r="Q376" i="1"/>
  <c r="Q380" i="1"/>
  <c r="Q308" i="1"/>
  <c r="Q298" i="1"/>
  <c r="Q150" i="1"/>
  <c r="Q158" i="1"/>
  <c r="Q62" i="1"/>
  <c r="Q45" i="1"/>
  <c r="Q109" i="1"/>
  <c r="Q24" i="1"/>
  <c r="Q102" i="1"/>
  <c r="Q353" i="1"/>
  <c r="Q21" i="1"/>
  <c r="Q224" i="1"/>
  <c r="Q379" i="1"/>
  <c r="Q328" i="1"/>
  <c r="Q94" i="1"/>
  <c r="Q390" i="1"/>
  <c r="Q373" i="1"/>
  <c r="Q229" i="1"/>
  <c r="Q227" i="1"/>
  <c r="Q146" i="1"/>
  <c r="Q247" i="1"/>
  <c r="Q346" i="1"/>
  <c r="Q135" i="1"/>
  <c r="Q66" i="1"/>
  <c r="Q257" i="1"/>
  <c r="Q255" i="1"/>
  <c r="Q181" i="1"/>
  <c r="Q172" i="1"/>
  <c r="Q83" i="1"/>
  <c r="Q87" i="1"/>
  <c r="Q42" i="1"/>
  <c r="Q14" i="1"/>
  <c r="Q265" i="1"/>
  <c r="Q214" i="1"/>
  <c r="Q331" i="1"/>
  <c r="Q141" i="1"/>
  <c r="Q323" i="1"/>
  <c r="Q270" i="1"/>
  <c r="Q192" i="1"/>
  <c r="Q148" i="1"/>
  <c r="Q216" i="1"/>
  <c r="Q278" i="1"/>
  <c r="Q343" i="1"/>
  <c r="Q234" i="1"/>
  <c r="Q235" i="1"/>
  <c r="Q137" i="1"/>
  <c r="Q169" i="1"/>
  <c r="Q276" i="1"/>
  <c r="Q303" i="1"/>
  <c r="Q251" i="1"/>
  <c r="Q280" i="1"/>
  <c r="Q293" i="1"/>
  <c r="Q299" i="1"/>
  <c r="Q356" i="1"/>
  <c r="Q352" i="1"/>
  <c r="Q332" i="1"/>
  <c r="Q325" i="1"/>
  <c r="Q222" i="1"/>
  <c r="Q359" i="1"/>
  <c r="Q348" i="1"/>
  <c r="Q354" i="1"/>
  <c r="Q340" i="1"/>
  <c r="Q394" i="1"/>
  <c r="Q17" i="1"/>
  <c r="Q6" i="1"/>
  <c r="Q99" i="1"/>
  <c r="Q18" i="1"/>
  <c r="Q44" i="1"/>
  <c r="Q40" i="1"/>
  <c r="Q101" i="1"/>
  <c r="Q263" i="1"/>
  <c r="Q239" i="1"/>
  <c r="Q207" i="1"/>
  <c r="Q57" i="1"/>
  <c r="Q26" i="1"/>
  <c r="Q15" i="1"/>
  <c r="Q19" i="1"/>
  <c r="Q16" i="1"/>
  <c r="Q9" i="1"/>
  <c r="Q7" i="1"/>
  <c r="Q289" i="1"/>
  <c r="Q391" i="1"/>
  <c r="Q342" i="1"/>
  <c r="Q301" i="1"/>
  <c r="Q238" i="1"/>
  <c r="Q167" i="1"/>
  <c r="Q318" i="1"/>
  <c r="Q309" i="1"/>
  <c r="Q250" i="1"/>
  <c r="Q193" i="1"/>
  <c r="Q161" i="1"/>
  <c r="Q223" i="1"/>
  <c r="Q240" i="1"/>
  <c r="Q168" i="1"/>
  <c r="Q246" i="1"/>
  <c r="Q155" i="1"/>
  <c r="Q130" i="1"/>
  <c r="Q79" i="1"/>
  <c r="Q108" i="1"/>
  <c r="Q244" i="1"/>
  <c r="Q242" i="1"/>
  <c r="Q375" i="1"/>
  <c r="Q363" i="1"/>
  <c r="Q335" i="1"/>
  <c r="Q378" i="1"/>
  <c r="Q97" i="1"/>
  <c r="Q288" i="1"/>
  <c r="Q315" i="1"/>
  <c r="Q350" i="1"/>
  <c r="Q77" i="1"/>
  <c r="Q144" i="1"/>
  <c r="Q58" i="1"/>
  <c r="Q274" i="1"/>
  <c r="Q338" i="1"/>
  <c r="Q63" i="1"/>
  <c r="Q30" i="1"/>
  <c r="Q47" i="1"/>
  <c r="Q37" i="1"/>
  <c r="Q199" i="1"/>
  <c r="Q305" i="1"/>
  <c r="Q226" i="1"/>
  <c r="Q317" i="1"/>
  <c r="Q365" i="1"/>
  <c r="Q302" i="1"/>
  <c r="Q243" i="1"/>
  <c r="Q341" i="1"/>
  <c r="Q324" i="1"/>
  <c r="Q347" i="1"/>
  <c r="Q364" i="1"/>
  <c r="Q367" i="1"/>
  <c r="Q296" i="1"/>
  <c r="Q140" i="1"/>
  <c r="Q205" i="1"/>
  <c r="Q112" i="1"/>
  <c r="Q312" i="1"/>
  <c r="Q154" i="1"/>
  <c r="Q261" i="1"/>
  <c r="Q12" i="1"/>
  <c r="Q396" i="1"/>
  <c r="Q386" i="1"/>
  <c r="Q387" i="1"/>
  <c r="Q397" i="1"/>
  <c r="Q405" i="1"/>
  <c r="Q401" i="1"/>
  <c r="Q382" i="1"/>
  <c r="Q383" i="1"/>
  <c r="Q384" i="1"/>
  <c r="Q398" i="1"/>
  <c r="Q153" i="1"/>
  <c r="Q259" i="1"/>
  <c r="Q43" i="1"/>
  <c r="Q165" i="1"/>
  <c r="Q39" i="1"/>
  <c r="Q34" i="1"/>
  <c r="Q345" i="1"/>
  <c r="Q306" i="1"/>
  <c r="Q307" i="1"/>
  <c r="Q282" i="1"/>
  <c r="Q107" i="1"/>
  <c r="Q292" i="1"/>
  <c r="Q228" i="1"/>
  <c r="Q225" i="1"/>
  <c r="Q116" i="1"/>
  <c r="Q71" i="1"/>
  <c r="Q160" i="1"/>
  <c r="Q55" i="1"/>
  <c r="Q213" i="1"/>
  <c r="Q28" i="1"/>
  <c r="Q25" i="1"/>
  <c r="Q59" i="1"/>
  <c r="Q360" i="1"/>
  <c r="U7" i="7"/>
  <c r="U8" i="7"/>
  <c r="U5" i="7"/>
  <c r="U10" i="7"/>
  <c r="U13" i="7"/>
  <c r="U20" i="7"/>
  <c r="U32" i="7"/>
  <c r="U16" i="7"/>
  <c r="U9" i="7"/>
  <c r="U311" i="7"/>
  <c r="U11" i="7"/>
  <c r="U24" i="7"/>
  <c r="U270" i="7"/>
  <c r="U150" i="7"/>
  <c r="U232" i="7"/>
  <c r="U293" i="7"/>
  <c r="U197" i="7"/>
  <c r="U185" i="7"/>
  <c r="U397" i="7"/>
  <c r="U56" i="7"/>
  <c r="U53" i="7"/>
  <c r="U62" i="7"/>
  <c r="U190" i="7"/>
  <c r="U98" i="7"/>
  <c r="U399" i="7"/>
  <c r="U395" i="7"/>
  <c r="U366" i="7"/>
  <c r="U398" i="7"/>
  <c r="U162" i="7"/>
  <c r="U130" i="7"/>
  <c r="U335" i="7"/>
  <c r="U385" i="7"/>
  <c r="U317" i="7"/>
  <c r="U238" i="7"/>
  <c r="U119" i="7"/>
  <c r="U290" i="7"/>
  <c r="U209" i="7"/>
  <c r="U219" i="7"/>
  <c r="U66" i="7"/>
  <c r="U58" i="7"/>
  <c r="U79" i="7"/>
  <c r="U195" i="7"/>
  <c r="U105" i="7"/>
  <c r="U167" i="7"/>
  <c r="U137" i="7"/>
  <c r="U23" i="7"/>
  <c r="U41" i="7"/>
  <c r="U81" i="7"/>
  <c r="U129" i="7"/>
  <c r="U90" i="7"/>
  <c r="U114" i="7"/>
  <c r="U30" i="7"/>
  <c r="U123" i="7"/>
  <c r="U305" i="7"/>
  <c r="U364" i="7"/>
  <c r="U390" i="7"/>
  <c r="U374" i="7"/>
  <c r="U376" i="7"/>
  <c r="U349" i="7"/>
  <c r="U235" i="7"/>
  <c r="U268" i="7"/>
  <c r="U303" i="7"/>
  <c r="U258" i="7"/>
  <c r="U201" i="7"/>
  <c r="U225" i="7"/>
  <c r="U94" i="7"/>
  <c r="U97" i="7"/>
  <c r="U265" i="7"/>
  <c r="U291" i="7"/>
  <c r="U241" i="7"/>
  <c r="U372" i="7"/>
  <c r="U315" i="7"/>
  <c r="U240" i="7"/>
  <c r="U49" i="7"/>
  <c r="U113" i="7"/>
  <c r="U316" i="7"/>
  <c r="U159" i="7"/>
  <c r="U263" i="7"/>
  <c r="U255" i="7"/>
  <c r="U126" i="7"/>
  <c r="U157" i="7"/>
  <c r="U165" i="7"/>
  <c r="U229" i="7"/>
  <c r="U327" i="7"/>
  <c r="U324" i="7"/>
  <c r="U83" i="7"/>
  <c r="U212" i="7"/>
  <c r="U259" i="7"/>
  <c r="U369" i="7"/>
  <c r="U156" i="7"/>
  <c r="U295" i="7"/>
  <c r="U283" i="7"/>
  <c r="U289" i="7"/>
  <c r="U73" i="7"/>
  <c r="U356" i="7"/>
  <c r="U348" i="7"/>
  <c r="U340" i="7"/>
  <c r="U77" i="7"/>
  <c r="U99" i="7"/>
  <c r="U88" i="7"/>
  <c r="U147" i="7"/>
  <c r="U101" i="7"/>
  <c r="U61" i="7"/>
  <c r="U17" i="7"/>
  <c r="U149" i="7"/>
  <c r="U93" i="7"/>
  <c r="U112" i="7"/>
  <c r="U104" i="7"/>
  <c r="U253" i="7"/>
  <c r="U120" i="7"/>
  <c r="U242" i="7"/>
  <c r="U193" i="7"/>
  <c r="U275" i="7"/>
  <c r="U294" i="7"/>
  <c r="U138" i="7"/>
  <c r="U186" i="7"/>
  <c r="U247" i="7"/>
  <c r="U236" i="7"/>
  <c r="U124" i="7"/>
  <c r="U67" i="7"/>
  <c r="U261" i="7"/>
  <c r="U161" i="7"/>
  <c r="U135" i="7"/>
  <c r="U223" i="7"/>
  <c r="U250" i="7"/>
  <c r="U260" i="7"/>
  <c r="U76" i="7"/>
  <c r="U216" i="7"/>
  <c r="U121" i="7"/>
  <c r="U178" i="7"/>
  <c r="U176" i="7"/>
  <c r="U298" i="7"/>
  <c r="U318" i="7"/>
  <c r="U131" i="7"/>
  <c r="U158" i="7"/>
  <c r="U168" i="7"/>
  <c r="U69" i="7"/>
  <c r="U57" i="7"/>
  <c r="U18" i="7"/>
  <c r="U115" i="7"/>
  <c r="U89" i="7"/>
  <c r="U52" i="7"/>
  <c r="U63" i="7"/>
  <c r="U202" i="7"/>
  <c r="U273" i="7"/>
  <c r="U194" i="7"/>
  <c r="U132" i="7"/>
  <c r="U183" i="7"/>
  <c r="U21" i="7"/>
  <c r="U26" i="7"/>
  <c r="U302" i="7"/>
  <c r="U106" i="7"/>
  <c r="U78" i="7"/>
  <c r="U125" i="7"/>
  <c r="U48" i="7"/>
  <c r="U38" i="7"/>
  <c r="U39" i="7"/>
  <c r="U134" i="7"/>
  <c r="U191" i="7"/>
  <c r="U214" i="7"/>
  <c r="U320" i="7"/>
  <c r="U355" i="7"/>
  <c r="U338" i="7"/>
  <c r="U180" i="7"/>
  <c r="U237" i="7"/>
  <c r="U139" i="7"/>
  <c r="U102" i="7"/>
  <c r="U110" i="7"/>
  <c r="U211" i="7"/>
  <c r="U234" i="7"/>
  <c r="U337" i="7"/>
  <c r="U215" i="7"/>
  <c r="U321" i="7"/>
  <c r="U365" i="7"/>
  <c r="U116" i="7"/>
  <c r="U133" i="7"/>
  <c r="U54" i="7"/>
  <c r="U279" i="7"/>
  <c r="U282" i="7"/>
  <c r="U278" i="7"/>
  <c r="U28" i="7"/>
  <c r="U262" i="7"/>
  <c r="U122" i="7"/>
  <c r="U244" i="7"/>
  <c r="U319" i="7"/>
  <c r="U267" i="7"/>
  <c r="U187" i="7"/>
  <c r="U280" i="7"/>
  <c r="U213" i="7"/>
  <c r="U127" i="7"/>
  <c r="U141" i="7"/>
  <c r="U179" i="7"/>
  <c r="U281" i="7"/>
  <c r="U292" i="7"/>
  <c r="U375" i="7"/>
  <c r="U246" i="7"/>
  <c r="U152" i="7"/>
  <c r="U174" i="7"/>
  <c r="U154" i="7"/>
  <c r="U175" i="7"/>
  <c r="U257" i="7"/>
  <c r="U91" i="7"/>
  <c r="U71" i="7"/>
  <c r="U351" i="7"/>
  <c r="U331" i="7"/>
  <c r="U188" i="7"/>
  <c r="U227" i="7"/>
  <c r="U171" i="7"/>
  <c r="U312" i="7"/>
  <c r="U136" i="7"/>
  <c r="U92" i="7"/>
  <c r="U203" i="7"/>
  <c r="U172" i="7"/>
  <c r="U144" i="7"/>
  <c r="U84" i="7"/>
  <c r="U332" i="7"/>
  <c r="U341" i="7"/>
  <c r="U200" i="7"/>
  <c r="U288" i="7"/>
  <c r="U357" i="7"/>
  <c r="U108" i="7"/>
  <c r="U189" i="7"/>
  <c r="U251" i="7"/>
  <c r="U266" i="7"/>
  <c r="U82" i="7"/>
  <c r="U313" i="7"/>
  <c r="U367" i="7"/>
  <c r="U314" i="7"/>
  <c r="U386" i="7"/>
  <c r="U35" i="7"/>
  <c r="U304" i="7"/>
  <c r="U36" i="7"/>
  <c r="U86" i="7"/>
  <c r="U160" i="7"/>
  <c r="U148" i="7"/>
  <c r="U25" i="7"/>
  <c r="U42" i="7"/>
  <c r="U103" i="7"/>
  <c r="U75" i="7"/>
  <c r="U70" i="7"/>
  <c r="U107" i="7"/>
  <c r="U22" i="7"/>
  <c r="U146" i="7"/>
  <c r="U220" i="7"/>
  <c r="U230" i="7"/>
  <c r="U140" i="7"/>
  <c r="U224" i="7"/>
  <c r="U299" i="7"/>
  <c r="U325" i="7"/>
  <c r="U153" i="7"/>
  <c r="U177" i="7"/>
  <c r="U143" i="7"/>
  <c r="U192" i="7"/>
  <c r="U170" i="7"/>
  <c r="U206" i="7"/>
  <c r="U208" i="7"/>
  <c r="U217" i="7"/>
  <c r="U249" i="7"/>
  <c r="U228" i="7"/>
  <c r="U309" i="7"/>
  <c r="U218" i="7"/>
  <c r="U226" i="7"/>
  <c r="U181" i="7"/>
  <c r="U274" i="7"/>
  <c r="U384" i="7"/>
  <c r="U308" i="7"/>
  <c r="U271" i="7"/>
  <c r="U394" i="7"/>
  <c r="U64" i="7"/>
  <c r="U68" i="7"/>
  <c r="U59" i="7"/>
  <c r="U60" i="7"/>
  <c r="U33" i="7"/>
  <c r="U29" i="7"/>
  <c r="U350" i="7"/>
  <c r="U221" i="7"/>
  <c r="U301" i="7"/>
  <c r="U142" i="7"/>
  <c r="U252" i="7"/>
  <c r="U173" i="7"/>
  <c r="U43" i="7"/>
  <c r="U55" i="7"/>
  <c r="U50" i="7"/>
  <c r="U243" i="7"/>
  <c r="U245" i="7"/>
  <c r="U300" i="7"/>
  <c r="U358" i="7"/>
  <c r="U269" i="7"/>
  <c r="U204" i="7"/>
  <c r="U74" i="7"/>
  <c r="U322" i="7"/>
  <c r="U256" i="7"/>
  <c r="U334" i="7"/>
  <c r="U310" i="7"/>
  <c r="U347" i="7"/>
  <c r="U276" i="7"/>
  <c r="U72" i="7"/>
  <c r="U383" i="7"/>
  <c r="U118" i="7"/>
  <c r="U182" i="7"/>
  <c r="U277" i="7"/>
  <c r="U128" i="7"/>
  <c r="U44" i="7"/>
  <c r="U109" i="7"/>
  <c r="U254" i="7"/>
  <c r="U248" i="7"/>
  <c r="U297" i="7"/>
  <c r="U345" i="7"/>
  <c r="U231" i="7"/>
  <c r="U296" i="7"/>
  <c r="U264" i="7"/>
  <c r="U326" i="7"/>
  <c r="U378" i="7"/>
  <c r="U111" i="7"/>
  <c r="U80" i="7"/>
  <c r="U233" i="7"/>
  <c r="U85" i="7"/>
  <c r="U100" i="7"/>
  <c r="U353" i="7"/>
  <c r="U336" i="7"/>
  <c r="U352" i="7"/>
  <c r="U96" i="7"/>
  <c r="U368" i="7"/>
  <c r="U164" i="7"/>
  <c r="U346" i="7"/>
  <c r="U287" i="7"/>
  <c r="U401" i="7"/>
  <c r="U354" i="7"/>
  <c r="U328" i="7"/>
  <c r="U169" i="7"/>
  <c r="U198" i="7"/>
  <c r="U95" i="7"/>
  <c r="U14" i="7"/>
  <c r="U19" i="7"/>
  <c r="U27" i="7"/>
  <c r="U15" i="7"/>
  <c r="U34" i="7"/>
  <c r="U199" i="7"/>
  <c r="U145" i="7"/>
  <c r="U239" i="7"/>
  <c r="U307" i="7"/>
  <c r="U163" i="7"/>
  <c r="U339" i="7"/>
  <c r="U370" i="7"/>
  <c r="U373" i="7"/>
  <c r="U342" i="7"/>
  <c r="U184" i="7"/>
  <c r="U363" i="7"/>
  <c r="U333" i="7"/>
  <c r="U47" i="7"/>
  <c r="U151" i="7"/>
  <c r="U207" i="7"/>
  <c r="U210" i="7"/>
  <c r="U117" i="7"/>
  <c r="U40" i="7"/>
  <c r="U155" i="7"/>
  <c r="U12" i="7"/>
  <c r="U87" i="7"/>
  <c r="U205" i="7"/>
  <c r="U196" i="7"/>
  <c r="U222" i="7"/>
  <c r="U65" i="7"/>
  <c r="U45" i="7"/>
  <c r="U166" i="7"/>
  <c r="U323" i="7"/>
  <c r="U286" i="7"/>
  <c r="U37" i="7"/>
  <c r="U306" i="7"/>
  <c r="U31" i="7"/>
  <c r="U51" i="7"/>
  <c r="U46" i="7"/>
  <c r="U6" i="7"/>
  <c r="S7" i="7"/>
  <c r="S8" i="7"/>
  <c r="S5" i="7"/>
  <c r="S10" i="7"/>
  <c r="S13" i="7"/>
  <c r="S20" i="7"/>
  <c r="S32" i="7"/>
  <c r="S16" i="7"/>
  <c r="S9" i="7"/>
  <c r="S311" i="7"/>
  <c r="S11" i="7"/>
  <c r="S24" i="7"/>
  <c r="S270" i="7"/>
  <c r="S150" i="7"/>
  <c r="S232" i="7"/>
  <c r="S293" i="7"/>
  <c r="S197" i="7"/>
  <c r="S185" i="7"/>
  <c r="S397" i="7"/>
  <c r="S56" i="7"/>
  <c r="S53" i="7"/>
  <c r="S62" i="7"/>
  <c r="S190" i="7"/>
  <c r="S98" i="7"/>
  <c r="S404" i="7"/>
  <c r="S359" i="7"/>
  <c r="S391" i="7"/>
  <c r="S402" i="7"/>
  <c r="S387" i="7"/>
  <c r="S343" i="7"/>
  <c r="S360" i="7"/>
  <c r="S388" i="7"/>
  <c r="S371" i="7"/>
  <c r="S392" i="7"/>
  <c r="S379" i="7"/>
  <c r="S396" i="7"/>
  <c r="S400" i="7"/>
  <c r="S393" i="7"/>
  <c r="S399" i="7"/>
  <c r="S395" i="7"/>
  <c r="S366" i="7"/>
  <c r="S398" i="7"/>
  <c r="S162" i="7"/>
  <c r="S130" i="7"/>
  <c r="S335" i="7"/>
  <c r="S385" i="7"/>
  <c r="S317" i="7"/>
  <c r="S238" i="7"/>
  <c r="S119" i="7"/>
  <c r="S290" i="7"/>
  <c r="S209" i="7"/>
  <c r="S219" i="7"/>
  <c r="S66" i="7"/>
  <c r="S58" i="7"/>
  <c r="S79" i="7"/>
  <c r="S195" i="7"/>
  <c r="S105" i="7"/>
  <c r="S167" i="7"/>
  <c r="S137" i="7"/>
  <c r="S23" i="7"/>
  <c r="S41" i="7"/>
  <c r="S81" i="7"/>
  <c r="S129" i="7"/>
  <c r="S90" i="7"/>
  <c r="S114" i="7"/>
  <c r="S30" i="7"/>
  <c r="S123" i="7"/>
  <c r="S305" i="7"/>
  <c r="S364" i="7"/>
  <c r="S390" i="7"/>
  <c r="S374" i="7"/>
  <c r="S376" i="7"/>
  <c r="S349" i="7"/>
  <c r="S235" i="7"/>
  <c r="S268" i="7"/>
  <c r="S303" i="7"/>
  <c r="S258" i="7"/>
  <c r="S201" i="7"/>
  <c r="S225" i="7"/>
  <c r="S94" i="7"/>
  <c r="S97" i="7"/>
  <c r="S265" i="7"/>
  <c r="S291" i="7"/>
  <c r="S241" i="7"/>
  <c r="S372" i="7"/>
  <c r="S315" i="7"/>
  <c r="S240" i="7"/>
  <c r="S49" i="7"/>
  <c r="S113" i="7"/>
  <c r="S316" i="7"/>
  <c r="S159" i="7"/>
  <c r="S263" i="7"/>
  <c r="S255" i="7"/>
  <c r="S126" i="7"/>
  <c r="S157" i="7"/>
  <c r="S165" i="7"/>
  <c r="S229" i="7"/>
  <c r="S327" i="7"/>
  <c r="S324" i="7"/>
  <c r="S83" i="7"/>
  <c r="S212" i="7"/>
  <c r="S259" i="7"/>
  <c r="S369" i="7"/>
  <c r="S156" i="7"/>
  <c r="S295" i="7"/>
  <c r="S283" i="7"/>
  <c r="S289" i="7"/>
  <c r="S73" i="7"/>
  <c r="S356" i="7"/>
  <c r="S348" i="7"/>
  <c r="S340" i="7"/>
  <c r="S77" i="7"/>
  <c r="S99" i="7"/>
  <c r="S88" i="7"/>
  <c r="S147" i="7"/>
  <c r="S101" i="7"/>
  <c r="S61" i="7"/>
  <c r="S17" i="7"/>
  <c r="S149" i="7"/>
  <c r="S93" i="7"/>
  <c r="S112" i="7"/>
  <c r="S104" i="7"/>
  <c r="S253" i="7"/>
  <c r="S120" i="7"/>
  <c r="S242" i="7"/>
  <c r="S193" i="7"/>
  <c r="S275" i="7"/>
  <c r="S294" i="7"/>
  <c r="S138" i="7"/>
  <c r="S186" i="7"/>
  <c r="S247" i="7"/>
  <c r="S236" i="7"/>
  <c r="S124" i="7"/>
  <c r="S67" i="7"/>
  <c r="S261" i="7"/>
  <c r="S161" i="7"/>
  <c r="S135" i="7"/>
  <c r="S223" i="7"/>
  <c r="S250" i="7"/>
  <c r="S260" i="7"/>
  <c r="S76" i="7"/>
  <c r="S216" i="7"/>
  <c r="S121" i="7"/>
  <c r="S178" i="7"/>
  <c r="S176" i="7"/>
  <c r="S298" i="7"/>
  <c r="S318" i="7"/>
  <c r="S131" i="7"/>
  <c r="S158" i="7"/>
  <c r="S168" i="7"/>
  <c r="S69" i="7"/>
  <c r="S57" i="7"/>
  <c r="S18" i="7"/>
  <c r="S115" i="7"/>
  <c r="S89" i="7"/>
  <c r="S52" i="7"/>
  <c r="S63" i="7"/>
  <c r="S202" i="7"/>
  <c r="S273" i="7"/>
  <c r="S194" i="7"/>
  <c r="S132" i="7"/>
  <c r="S183" i="7"/>
  <c r="S21" i="7"/>
  <c r="S26" i="7"/>
  <c r="S302" i="7"/>
  <c r="S106" i="7"/>
  <c r="S78" i="7"/>
  <c r="S125" i="7"/>
  <c r="S48" i="7"/>
  <c r="S38" i="7"/>
  <c r="S39" i="7"/>
  <c r="S134" i="7"/>
  <c r="S191" i="7"/>
  <c r="S214" i="7"/>
  <c r="S320" i="7"/>
  <c r="S355" i="7"/>
  <c r="S338" i="7"/>
  <c r="S180" i="7"/>
  <c r="S237" i="7"/>
  <c r="S139" i="7"/>
  <c r="S102" i="7"/>
  <c r="S110" i="7"/>
  <c r="S211" i="7"/>
  <c r="S234" i="7"/>
  <c r="S337" i="7"/>
  <c r="S215" i="7"/>
  <c r="S321" i="7"/>
  <c r="S365" i="7"/>
  <c r="S116" i="7"/>
  <c r="S133" i="7"/>
  <c r="S54" i="7"/>
  <c r="S279" i="7"/>
  <c r="S282" i="7"/>
  <c r="S278" i="7"/>
  <c r="S380" i="7"/>
  <c r="S28" i="7"/>
  <c r="S262" i="7"/>
  <c r="S122" i="7"/>
  <c r="S244" i="7"/>
  <c r="S319" i="7"/>
  <c r="S267" i="7"/>
  <c r="S187" i="7"/>
  <c r="S280" i="7"/>
  <c r="S213" i="7"/>
  <c r="S127" i="7"/>
  <c r="S141" i="7"/>
  <c r="S179" i="7"/>
  <c r="S281" i="7"/>
  <c r="S292" i="7"/>
  <c r="S375" i="7"/>
  <c r="S246" i="7"/>
  <c r="S152" i="7"/>
  <c r="S174" i="7"/>
  <c r="S154" i="7"/>
  <c r="S175" i="7"/>
  <c r="S257" i="7"/>
  <c r="S91" i="7"/>
  <c r="S71" i="7"/>
  <c r="S351" i="7"/>
  <c r="S331" i="7"/>
  <c r="S188" i="7"/>
  <c r="S227" i="7"/>
  <c r="S171" i="7"/>
  <c r="S312" i="7"/>
  <c r="S136" i="7"/>
  <c r="S92" i="7"/>
  <c r="S203" i="7"/>
  <c r="S172" i="7"/>
  <c r="S144" i="7"/>
  <c r="S84" i="7"/>
  <c r="S332" i="7"/>
  <c r="S341" i="7"/>
  <c r="S200" i="7"/>
  <c r="S288" i="7"/>
  <c r="S357" i="7"/>
  <c r="S108" i="7"/>
  <c r="S189" i="7"/>
  <c r="S251" i="7"/>
  <c r="S266" i="7"/>
  <c r="S82" i="7"/>
  <c r="S313" i="7"/>
  <c r="S367" i="7"/>
  <c r="S314" i="7"/>
  <c r="S386" i="7"/>
  <c r="S35" i="7"/>
  <c r="S304" i="7"/>
  <c r="S36" i="7"/>
  <c r="S86" i="7"/>
  <c r="S160" i="7"/>
  <c r="S148" i="7"/>
  <c r="S25" i="7"/>
  <c r="S42" i="7"/>
  <c r="S103" i="7"/>
  <c r="S75" i="7"/>
  <c r="S70" i="7"/>
  <c r="S107" i="7"/>
  <c r="S22" i="7"/>
  <c r="S146" i="7"/>
  <c r="S220" i="7"/>
  <c r="S230" i="7"/>
  <c r="S140" i="7"/>
  <c r="S224" i="7"/>
  <c r="S299" i="7"/>
  <c r="S325" i="7"/>
  <c r="S153" i="7"/>
  <c r="S177" i="7"/>
  <c r="S143" i="7"/>
  <c r="S192" i="7"/>
  <c r="S170" i="7"/>
  <c r="S206" i="7"/>
  <c r="S208" i="7"/>
  <c r="S217" i="7"/>
  <c r="S249" i="7"/>
  <c r="S228" i="7"/>
  <c r="S309" i="7"/>
  <c r="S218" i="7"/>
  <c r="S226" i="7"/>
  <c r="S181" i="7"/>
  <c r="S274" i="7"/>
  <c r="S384" i="7"/>
  <c r="S308" i="7"/>
  <c r="S271" i="7"/>
  <c r="S394" i="7"/>
  <c r="S64" i="7"/>
  <c r="S68" i="7"/>
  <c r="S59" i="7"/>
  <c r="S60" i="7"/>
  <c r="S33" i="7"/>
  <c r="S29" i="7"/>
  <c r="S350" i="7"/>
  <c r="S221" i="7"/>
  <c r="S301" i="7"/>
  <c r="S142" i="7"/>
  <c r="S252" i="7"/>
  <c r="S173" i="7"/>
  <c r="S43" i="7"/>
  <c r="S55" i="7"/>
  <c r="S50" i="7"/>
  <c r="S243" i="7"/>
  <c r="S245" i="7"/>
  <c r="S300" i="7"/>
  <c r="S358" i="7"/>
  <c r="S269" i="7"/>
  <c r="S204" i="7"/>
  <c r="S74" i="7"/>
  <c r="S322" i="7"/>
  <c r="S256" i="7"/>
  <c r="S334" i="7"/>
  <c r="S310" i="7"/>
  <c r="S347" i="7"/>
  <c r="S276" i="7"/>
  <c r="S72" i="7"/>
  <c r="S383" i="7"/>
  <c r="S118" i="7"/>
  <c r="S182" i="7"/>
  <c r="S277" i="7"/>
  <c r="S128" i="7"/>
  <c r="S44" i="7"/>
  <c r="S109" i="7"/>
  <c r="S254" i="7"/>
  <c r="S248" i="7"/>
  <c r="S297" i="7"/>
  <c r="S345" i="7"/>
  <c r="S231" i="7"/>
  <c r="S296" i="7"/>
  <c r="S264" i="7"/>
  <c r="S326" i="7"/>
  <c r="S378" i="7"/>
  <c r="S111" i="7"/>
  <c r="S80" i="7"/>
  <c r="S233" i="7"/>
  <c r="S85" i="7"/>
  <c r="S100" i="7"/>
  <c r="S353" i="7"/>
  <c r="S336" i="7"/>
  <c r="S352" i="7"/>
  <c r="S96" i="7"/>
  <c r="S368" i="7"/>
  <c r="S164" i="7"/>
  <c r="S346" i="7"/>
  <c r="S287" i="7"/>
  <c r="S401" i="7"/>
  <c r="S354" i="7"/>
  <c r="S328" i="7"/>
  <c r="S169" i="7"/>
  <c r="S198" i="7"/>
  <c r="S95" i="7"/>
  <c r="S14" i="7"/>
  <c r="S19" i="7"/>
  <c r="S27" i="7"/>
  <c r="S15" i="7"/>
  <c r="S34" i="7"/>
  <c r="S199" i="7"/>
  <c r="S145" i="7"/>
  <c r="S239" i="7"/>
  <c r="S307" i="7"/>
  <c r="S163" i="7"/>
  <c r="S339" i="7"/>
  <c r="S370" i="7"/>
  <c r="S373" i="7"/>
  <c r="S342" i="7"/>
  <c r="S184" i="7"/>
  <c r="S363" i="7"/>
  <c r="S333" i="7"/>
  <c r="S47" i="7"/>
  <c r="S151" i="7"/>
  <c r="S207" i="7"/>
  <c r="S210" i="7"/>
  <c r="S117" i="7"/>
  <c r="S40" i="7"/>
  <c r="S155" i="7"/>
  <c r="S12" i="7"/>
  <c r="S87" i="7"/>
  <c r="S205" i="7"/>
  <c r="S196" i="7"/>
  <c r="S222" i="7"/>
  <c r="S65" i="7"/>
  <c r="S45" i="7"/>
  <c r="S166" i="7"/>
  <c r="S323" i="7"/>
  <c r="S286" i="7"/>
  <c r="S37" i="7"/>
  <c r="S306" i="7"/>
  <c r="S31" i="7"/>
  <c r="S51" i="7"/>
  <c r="S46" i="7"/>
  <c r="S6" i="7"/>
  <c r="R6" i="7"/>
  <c r="V27" i="3" l="1"/>
  <c r="T15" i="9"/>
  <c r="T123" i="9"/>
  <c r="T7" i="9"/>
  <c r="T8" i="9"/>
  <c r="T18" i="9"/>
  <c r="T25" i="9"/>
  <c r="T35" i="9"/>
  <c r="T65" i="9"/>
  <c r="T12" i="9"/>
  <c r="T23" i="9"/>
  <c r="T9" i="9"/>
  <c r="T27" i="9"/>
  <c r="T5" i="9"/>
  <c r="T11" i="9"/>
  <c r="T10" i="9"/>
  <c r="T84" i="9"/>
  <c r="T139" i="9"/>
  <c r="T86" i="9"/>
  <c r="T155" i="9"/>
  <c r="T275" i="9"/>
  <c r="T179" i="9"/>
  <c r="T121" i="9"/>
  <c r="T316" i="9"/>
  <c r="T114" i="9"/>
  <c r="T91" i="9"/>
  <c r="T100" i="9"/>
  <c r="T208" i="9"/>
  <c r="T217" i="9"/>
  <c r="T101" i="9"/>
  <c r="T188" i="9"/>
  <c r="T93" i="9"/>
  <c r="T345" i="9"/>
  <c r="T342" i="9"/>
  <c r="T348" i="9"/>
  <c r="T343" i="9"/>
  <c r="T369" i="9"/>
  <c r="T346" i="9"/>
  <c r="T318" i="9"/>
  <c r="T382" i="9"/>
  <c r="T366" i="9"/>
  <c r="T362" i="9"/>
  <c r="T350" i="9"/>
  <c r="T367" i="9"/>
  <c r="T372" i="9"/>
  <c r="T359" i="9"/>
  <c r="T354" i="9"/>
  <c r="T296" i="9"/>
  <c r="T279" i="9"/>
  <c r="T315" i="9"/>
  <c r="T364" i="9"/>
  <c r="T323" i="9"/>
  <c r="T261" i="9"/>
  <c r="T228" i="9"/>
  <c r="T298" i="9"/>
  <c r="T340" i="9"/>
  <c r="T196" i="9"/>
  <c r="T224" i="9"/>
  <c r="T383" i="9"/>
  <c r="T321" i="9"/>
  <c r="T255" i="9"/>
  <c r="T320" i="9"/>
  <c r="T313" i="9"/>
  <c r="T322" i="9"/>
  <c r="T89" i="9"/>
  <c r="T349" i="9"/>
  <c r="T304" i="9"/>
  <c r="T314" i="9"/>
  <c r="T290" i="9"/>
  <c r="T232" i="9"/>
  <c r="T319" i="9"/>
  <c r="T143" i="9"/>
  <c r="T47" i="9"/>
  <c r="T351" i="9"/>
  <c r="T326" i="9"/>
  <c r="T329" i="9"/>
  <c r="T325" i="9"/>
  <c r="T334" i="9"/>
  <c r="T311" i="9"/>
  <c r="T365" i="9"/>
  <c r="T216" i="9"/>
  <c r="T288" i="9"/>
  <c r="T171" i="9"/>
  <c r="T240" i="9"/>
  <c r="T271" i="9"/>
  <c r="T391" i="9"/>
  <c r="T392" i="9"/>
  <c r="T393" i="9"/>
  <c r="T305" i="9"/>
  <c r="T260" i="9"/>
  <c r="T238" i="9"/>
  <c r="T394" i="9"/>
  <c r="T293" i="9"/>
  <c r="T352" i="9"/>
  <c r="T87" i="9"/>
  <c r="T132" i="9"/>
  <c r="T73" i="9"/>
  <c r="T154" i="9"/>
  <c r="T95" i="9"/>
  <c r="T90" i="9"/>
  <c r="T112" i="9"/>
  <c r="T287" i="9"/>
  <c r="T162" i="9"/>
  <c r="T39" i="9"/>
  <c r="T14" i="9"/>
  <c r="T389" i="9"/>
  <c r="T68" i="9"/>
  <c r="T384" i="9"/>
  <c r="T385" i="9"/>
  <c r="T330" i="9"/>
  <c r="T386" i="9"/>
  <c r="T335" i="9"/>
  <c r="T235" i="9"/>
  <c r="T294" i="9"/>
  <c r="T390" i="9"/>
  <c r="T266" i="9"/>
  <c r="T278" i="9"/>
  <c r="T214" i="9"/>
  <c r="T282" i="9"/>
  <c r="T277" i="9"/>
  <c r="T175" i="9"/>
  <c r="T283" i="9"/>
  <c r="T380" i="9"/>
  <c r="T258" i="9"/>
  <c r="T169" i="9"/>
  <c r="T247" i="9"/>
  <c r="T181" i="9"/>
  <c r="T200" i="9"/>
  <c r="T264" i="9"/>
  <c r="T388" i="9"/>
  <c r="T381" i="9"/>
  <c r="T201" i="9"/>
  <c r="T33" i="9"/>
  <c r="T284" i="9"/>
  <c r="T94" i="9"/>
  <c r="T117" i="9"/>
  <c r="T88" i="9"/>
  <c r="T249" i="9"/>
  <c r="T286" i="9"/>
  <c r="T189" i="9"/>
  <c r="T233" i="9"/>
  <c r="T301" i="9"/>
  <c r="T207" i="9"/>
  <c r="T248" i="9"/>
  <c r="T357" i="9"/>
  <c r="T245" i="9"/>
  <c r="T176" i="9"/>
  <c r="T358" i="9"/>
  <c r="T262" i="9"/>
  <c r="T134" i="9"/>
  <c r="T274" i="9"/>
  <c r="T297" i="9"/>
  <c r="T244" i="9"/>
  <c r="T71" i="9"/>
  <c r="T57" i="9"/>
  <c r="T163" i="9"/>
  <c r="T79" i="9"/>
  <c r="T151" i="9"/>
  <c r="T259" i="9"/>
  <c r="T42" i="9"/>
  <c r="T54" i="9"/>
  <c r="T157" i="9"/>
  <c r="T43" i="9"/>
  <c r="T122" i="9"/>
  <c r="T137" i="9"/>
  <c r="T270" i="9"/>
  <c r="T148" i="9"/>
  <c r="T243" i="9"/>
  <c r="T328" i="9"/>
  <c r="T161" i="9"/>
  <c r="T50" i="9"/>
  <c r="T97" i="9"/>
  <c r="T98" i="9"/>
  <c r="T133" i="9"/>
  <c r="T40" i="9"/>
  <c r="T126" i="9"/>
  <c r="T186" i="9"/>
  <c r="T138" i="9"/>
  <c r="T106" i="9"/>
  <c r="T239" i="9"/>
  <c r="T64" i="9"/>
  <c r="T77" i="9"/>
  <c r="T96" i="9"/>
  <c r="T82" i="9"/>
  <c r="T109" i="9"/>
  <c r="T62" i="9"/>
  <c r="T69" i="9"/>
  <c r="T127" i="9"/>
  <c r="T78" i="9"/>
  <c r="T72" i="9"/>
  <c r="T299" i="9"/>
  <c r="T159" i="9"/>
  <c r="T180" i="9"/>
  <c r="T324" i="9"/>
  <c r="T66" i="9"/>
  <c r="T149" i="9"/>
  <c r="T191" i="9"/>
  <c r="T253" i="9"/>
  <c r="T118" i="9"/>
  <c r="T377" i="9"/>
  <c r="T263" i="9"/>
  <c r="T60" i="9"/>
  <c r="T37" i="9"/>
  <c r="T63" i="9"/>
  <c r="T197" i="9"/>
  <c r="T223" i="9"/>
  <c r="T129" i="9"/>
  <c r="T190" i="9"/>
  <c r="T205" i="9"/>
  <c r="T230" i="9"/>
  <c r="T295" i="9"/>
  <c r="T302" i="9"/>
  <c r="T113" i="9"/>
  <c r="T141" i="9"/>
  <c r="T99" i="9"/>
  <c r="T70" i="9"/>
  <c r="T26" i="9"/>
  <c r="T108" i="9"/>
  <c r="T192" i="9"/>
  <c r="T195" i="9"/>
  <c r="T211" i="9"/>
  <c r="T166" i="9"/>
  <c r="T242" i="9"/>
  <c r="T75" i="9"/>
  <c r="T292" i="9"/>
  <c r="T102" i="9"/>
  <c r="T187" i="9"/>
  <c r="T115" i="9"/>
  <c r="T310" i="9"/>
  <c r="T360" i="9"/>
  <c r="T267" i="9"/>
  <c r="T209" i="9"/>
  <c r="T370" i="9"/>
  <c r="T387" i="9"/>
  <c r="T234" i="9"/>
  <c r="T142" i="9"/>
  <c r="T241" i="9"/>
  <c r="T250" i="9"/>
  <c r="T38" i="9"/>
  <c r="T198" i="9"/>
  <c r="T28" i="9"/>
  <c r="T300" i="9"/>
  <c r="T273" i="9"/>
  <c r="T56" i="9"/>
  <c r="T48" i="9"/>
  <c r="T34" i="9"/>
  <c r="T110" i="9"/>
  <c r="T135" i="9"/>
  <c r="T165" i="9"/>
  <c r="T185" i="9"/>
  <c r="T265" i="9"/>
  <c r="T213" i="9"/>
  <c r="T116" i="9"/>
  <c r="T156" i="9"/>
  <c r="T76" i="9"/>
  <c r="T58" i="9"/>
  <c r="T104" i="9"/>
  <c r="T182" i="9"/>
  <c r="T219" i="9"/>
  <c r="T153" i="9"/>
  <c r="T170" i="9"/>
  <c r="T251" i="9"/>
  <c r="T254" i="9"/>
  <c r="T246" i="9"/>
  <c r="T257" i="9"/>
  <c r="T119" i="9"/>
  <c r="T83" i="9"/>
  <c r="T307" i="9"/>
  <c r="T125" i="9"/>
  <c r="T222" i="9"/>
  <c r="T74" i="9"/>
  <c r="T168" i="9"/>
  <c r="T184" i="9"/>
  <c r="T281" i="9"/>
  <c r="T327" i="9"/>
  <c r="T221" i="9"/>
  <c r="T206" i="9"/>
  <c r="T131" i="9"/>
  <c r="T203" i="9"/>
  <c r="T212" i="9"/>
  <c r="T202" i="9"/>
  <c r="T308" i="9"/>
  <c r="T333" i="9"/>
  <c r="T331" i="9"/>
  <c r="T303" i="9"/>
  <c r="T353" i="9"/>
  <c r="T337" i="9"/>
  <c r="T291" i="9"/>
  <c r="T373" i="9"/>
  <c r="T355" i="9"/>
  <c r="T227" i="9"/>
  <c r="T111" i="9"/>
  <c r="T6" i="9"/>
  <c r="T31" i="9"/>
  <c r="T59" i="9"/>
  <c r="T144" i="9"/>
  <c r="T52" i="9"/>
  <c r="T53" i="9"/>
  <c r="T49" i="9"/>
  <c r="T44" i="9"/>
  <c r="T347" i="9"/>
  <c r="T17" i="9"/>
  <c r="T32" i="9"/>
  <c r="T29" i="9"/>
  <c r="T22" i="9"/>
  <c r="T103" i="9"/>
  <c r="T13" i="9"/>
  <c r="T61" i="9"/>
  <c r="T45" i="9"/>
  <c r="T20" i="9"/>
  <c r="T19" i="9"/>
  <c r="T269" i="9"/>
  <c r="T285" i="9"/>
  <c r="T193" i="9"/>
  <c r="T309" i="9"/>
  <c r="T306" i="9"/>
  <c r="T289" i="9"/>
  <c r="T229" i="9"/>
  <c r="T276" i="9"/>
  <c r="T252" i="9"/>
  <c r="T236" i="9"/>
  <c r="T272" i="9"/>
  <c r="T183" i="9"/>
  <c r="T210" i="9"/>
  <c r="T136" i="9"/>
  <c r="T55" i="9"/>
  <c r="T147" i="9"/>
  <c r="T226" i="9"/>
  <c r="T80" i="9"/>
  <c r="T361" i="9"/>
  <c r="T225" i="9"/>
  <c r="T218" i="9"/>
  <c r="T105" i="9"/>
  <c r="T344" i="9"/>
  <c r="T312" i="9"/>
  <c r="T317" i="9"/>
  <c r="T339" i="9"/>
  <c r="T336" i="9"/>
  <c r="T67" i="9"/>
  <c r="T30" i="9"/>
  <c r="T51" i="9"/>
  <c r="T36" i="9"/>
  <c r="T128" i="9"/>
  <c r="T145" i="9"/>
  <c r="T164" i="9"/>
  <c r="T167" i="9"/>
  <c r="T338" i="9"/>
  <c r="T332" i="9"/>
  <c r="T341" i="9"/>
  <c r="T46" i="9"/>
  <c r="T220" i="9"/>
  <c r="T130" i="9"/>
  <c r="T204" i="9"/>
  <c r="T173" i="9"/>
  <c r="T146" i="9"/>
  <c r="T41" i="9"/>
  <c r="T81" i="9"/>
  <c r="T92" i="9"/>
  <c r="T158" i="9"/>
  <c r="T24" i="9"/>
  <c r="T215" i="9"/>
  <c r="T21" i="9"/>
  <c r="T107" i="9"/>
  <c r="T363" i="9"/>
  <c r="T371" i="9"/>
  <c r="T379" i="9"/>
  <c r="T376" i="9"/>
  <c r="T368" i="9"/>
  <c r="T375" i="9"/>
  <c r="T378" i="9"/>
  <c r="T374" i="9"/>
  <c r="T356" i="9"/>
  <c r="T178" i="9"/>
  <c r="T140" i="9"/>
  <c r="T152" i="9"/>
  <c r="T120" i="9"/>
  <c r="T280" i="9"/>
  <c r="T194" i="9"/>
  <c r="T174" i="9"/>
  <c r="T199" i="9"/>
  <c r="T85" i="9"/>
  <c r="T268" i="9"/>
  <c r="T231" i="9"/>
  <c r="T256" i="9"/>
  <c r="T237" i="9"/>
  <c r="T172" i="9"/>
  <c r="T177" i="9"/>
  <c r="T160" i="9"/>
  <c r="T124" i="9"/>
  <c r="T150" i="9"/>
  <c r="R15" i="9"/>
  <c r="R123" i="9"/>
  <c r="R7" i="9"/>
  <c r="R8" i="9"/>
  <c r="R18" i="9"/>
  <c r="R25" i="9"/>
  <c r="R35" i="9"/>
  <c r="R65" i="9"/>
  <c r="R12" i="9"/>
  <c r="R23" i="9"/>
  <c r="R9" i="9"/>
  <c r="R27" i="9"/>
  <c r="R5" i="9"/>
  <c r="R11" i="9"/>
  <c r="R10" i="9"/>
  <c r="R84" i="9"/>
  <c r="R139" i="9"/>
  <c r="R86" i="9"/>
  <c r="R155" i="9"/>
  <c r="R275" i="9"/>
  <c r="R179" i="9"/>
  <c r="R121" i="9"/>
  <c r="R316" i="9"/>
  <c r="R114" i="9"/>
  <c r="R91" i="9"/>
  <c r="R100" i="9"/>
  <c r="R208" i="9"/>
  <c r="R217" i="9"/>
  <c r="R101" i="9"/>
  <c r="R188" i="9"/>
  <c r="R93" i="9"/>
  <c r="R345" i="9"/>
  <c r="R342" i="9"/>
  <c r="R348" i="9"/>
  <c r="R343" i="9"/>
  <c r="R369" i="9"/>
  <c r="R346" i="9"/>
  <c r="R318" i="9"/>
  <c r="R382" i="9"/>
  <c r="R366" i="9"/>
  <c r="R362" i="9"/>
  <c r="R350" i="9"/>
  <c r="R367" i="9"/>
  <c r="R372" i="9"/>
  <c r="R359" i="9"/>
  <c r="R354" i="9"/>
  <c r="R296" i="9"/>
  <c r="R279" i="9"/>
  <c r="R315" i="9"/>
  <c r="R364" i="9"/>
  <c r="R323" i="9"/>
  <c r="R261" i="9"/>
  <c r="R228" i="9"/>
  <c r="R298" i="9"/>
  <c r="R340" i="9"/>
  <c r="R196" i="9"/>
  <c r="R224" i="9"/>
  <c r="R383" i="9"/>
  <c r="R321" i="9"/>
  <c r="R255" i="9"/>
  <c r="R320" i="9"/>
  <c r="R313" i="9"/>
  <c r="R322" i="9"/>
  <c r="R89" i="9"/>
  <c r="R349" i="9"/>
  <c r="R304" i="9"/>
  <c r="R314" i="9"/>
  <c r="R290" i="9"/>
  <c r="R232" i="9"/>
  <c r="R319" i="9"/>
  <c r="R143" i="9"/>
  <c r="R47" i="9"/>
  <c r="R351" i="9"/>
  <c r="R326" i="9"/>
  <c r="R329" i="9"/>
  <c r="R325" i="9"/>
  <c r="R334" i="9"/>
  <c r="R311" i="9"/>
  <c r="R365" i="9"/>
  <c r="R216" i="9"/>
  <c r="R288" i="9"/>
  <c r="R171" i="9"/>
  <c r="R240" i="9"/>
  <c r="R271" i="9"/>
  <c r="R391" i="9"/>
  <c r="R392" i="9"/>
  <c r="R393" i="9"/>
  <c r="R305" i="9"/>
  <c r="R260" i="9"/>
  <c r="R238" i="9"/>
  <c r="R394" i="9"/>
  <c r="R293" i="9"/>
  <c r="R352" i="9"/>
  <c r="R87" i="9"/>
  <c r="R132" i="9"/>
  <c r="R73" i="9"/>
  <c r="R154" i="9"/>
  <c r="R95" i="9"/>
  <c r="R90" i="9"/>
  <c r="R112" i="9"/>
  <c r="R287" i="9"/>
  <c r="R162" i="9"/>
  <c r="R39" i="9"/>
  <c r="R14" i="9"/>
  <c r="R389" i="9"/>
  <c r="R68" i="9"/>
  <c r="R384" i="9"/>
  <c r="R385" i="9"/>
  <c r="R330" i="9"/>
  <c r="R386" i="9"/>
  <c r="R335" i="9"/>
  <c r="R235" i="9"/>
  <c r="R294" i="9"/>
  <c r="R390" i="9"/>
  <c r="R266" i="9"/>
  <c r="R278" i="9"/>
  <c r="R214" i="9"/>
  <c r="R282" i="9"/>
  <c r="R277" i="9"/>
  <c r="R175" i="9"/>
  <c r="R283" i="9"/>
  <c r="R380" i="9"/>
  <c r="R258" i="9"/>
  <c r="R169" i="9"/>
  <c r="R247" i="9"/>
  <c r="R181" i="9"/>
  <c r="R200" i="9"/>
  <c r="R264" i="9"/>
  <c r="R388" i="9"/>
  <c r="R381" i="9"/>
  <c r="R201" i="9"/>
  <c r="R33" i="9"/>
  <c r="R284" i="9"/>
  <c r="R94" i="9"/>
  <c r="R117" i="9"/>
  <c r="R88" i="9"/>
  <c r="R249" i="9"/>
  <c r="R286" i="9"/>
  <c r="R189" i="9"/>
  <c r="R233" i="9"/>
  <c r="R301" i="9"/>
  <c r="R207" i="9"/>
  <c r="R248" i="9"/>
  <c r="R357" i="9"/>
  <c r="R245" i="9"/>
  <c r="R176" i="9"/>
  <c r="R358" i="9"/>
  <c r="R262" i="9"/>
  <c r="R134" i="9"/>
  <c r="R274" i="9"/>
  <c r="R297" i="9"/>
  <c r="R244" i="9"/>
  <c r="R71" i="9"/>
  <c r="R57" i="9"/>
  <c r="R163" i="9"/>
  <c r="R79" i="9"/>
  <c r="R151" i="9"/>
  <c r="R259" i="9"/>
  <c r="R42" i="9"/>
  <c r="R54" i="9"/>
  <c r="R157" i="9"/>
  <c r="R43" i="9"/>
  <c r="R122" i="9"/>
  <c r="R137" i="9"/>
  <c r="R270" i="9"/>
  <c r="R148" i="9"/>
  <c r="R243" i="9"/>
  <c r="R328" i="9"/>
  <c r="R161" i="9"/>
  <c r="R50" i="9"/>
  <c r="R97" i="9"/>
  <c r="R98" i="9"/>
  <c r="R133" i="9"/>
  <c r="R40" i="9"/>
  <c r="R126" i="9"/>
  <c r="R186" i="9"/>
  <c r="R138" i="9"/>
  <c r="R106" i="9"/>
  <c r="R239" i="9"/>
  <c r="R64" i="9"/>
  <c r="R77" i="9"/>
  <c r="R96" i="9"/>
  <c r="R82" i="9"/>
  <c r="R109" i="9"/>
  <c r="R62" i="9"/>
  <c r="R69" i="9"/>
  <c r="R127" i="9"/>
  <c r="R78" i="9"/>
  <c r="R72" i="9"/>
  <c r="R299" i="9"/>
  <c r="R159" i="9"/>
  <c r="R180" i="9"/>
  <c r="R324" i="9"/>
  <c r="R66" i="9"/>
  <c r="R149" i="9"/>
  <c r="R191" i="9"/>
  <c r="R253" i="9"/>
  <c r="R118" i="9"/>
  <c r="R377" i="9"/>
  <c r="R263" i="9"/>
  <c r="R60" i="9"/>
  <c r="R37" i="9"/>
  <c r="R63" i="9"/>
  <c r="R197" i="9"/>
  <c r="R223" i="9"/>
  <c r="R129" i="9"/>
  <c r="R190" i="9"/>
  <c r="R205" i="9"/>
  <c r="R230" i="9"/>
  <c r="R295" i="9"/>
  <c r="R302" i="9"/>
  <c r="R113" i="9"/>
  <c r="R141" i="9"/>
  <c r="R99" i="9"/>
  <c r="R70" i="9"/>
  <c r="R26" i="9"/>
  <c r="R108" i="9"/>
  <c r="R192" i="9"/>
  <c r="R195" i="9"/>
  <c r="R211" i="9"/>
  <c r="R166" i="9"/>
  <c r="R242" i="9"/>
  <c r="R75" i="9"/>
  <c r="R292" i="9"/>
  <c r="R102" i="9"/>
  <c r="R187" i="9"/>
  <c r="R115" i="9"/>
  <c r="R310" i="9"/>
  <c r="R360" i="9"/>
  <c r="R267" i="9"/>
  <c r="R209" i="9"/>
  <c r="R370" i="9"/>
  <c r="R387" i="9"/>
  <c r="R234" i="9"/>
  <c r="R142" i="9"/>
  <c r="R241" i="9"/>
  <c r="R250" i="9"/>
  <c r="R38" i="9"/>
  <c r="R198" i="9"/>
  <c r="R28" i="9"/>
  <c r="R300" i="9"/>
  <c r="R273" i="9"/>
  <c r="R56" i="9"/>
  <c r="R48" i="9"/>
  <c r="R34" i="9"/>
  <c r="R110" i="9"/>
  <c r="R135" i="9"/>
  <c r="R165" i="9"/>
  <c r="R185" i="9"/>
  <c r="R265" i="9"/>
  <c r="R213" i="9"/>
  <c r="R116" i="9"/>
  <c r="R156" i="9"/>
  <c r="R76" i="9"/>
  <c r="R58" i="9"/>
  <c r="R104" i="9"/>
  <c r="R182" i="9"/>
  <c r="R219" i="9"/>
  <c r="R153" i="9"/>
  <c r="R170" i="9"/>
  <c r="R251" i="9"/>
  <c r="R254" i="9"/>
  <c r="R246" i="9"/>
  <c r="R257" i="9"/>
  <c r="R119" i="9"/>
  <c r="R83" i="9"/>
  <c r="R307" i="9"/>
  <c r="R125" i="9"/>
  <c r="R222" i="9"/>
  <c r="R74" i="9"/>
  <c r="R168" i="9"/>
  <c r="R184" i="9"/>
  <c r="R281" i="9"/>
  <c r="R327" i="9"/>
  <c r="R221" i="9"/>
  <c r="R206" i="9"/>
  <c r="R131" i="9"/>
  <c r="R203" i="9"/>
  <c r="R212" i="9"/>
  <c r="R202" i="9"/>
  <c r="R308" i="9"/>
  <c r="R333" i="9"/>
  <c r="R331" i="9"/>
  <c r="R303" i="9"/>
  <c r="R353" i="9"/>
  <c r="R337" i="9"/>
  <c r="R291" i="9"/>
  <c r="R373" i="9"/>
  <c r="R355" i="9"/>
  <c r="R227" i="9"/>
  <c r="R111" i="9"/>
  <c r="R6" i="9"/>
  <c r="R31" i="9"/>
  <c r="R59" i="9"/>
  <c r="R144" i="9"/>
  <c r="R52" i="9"/>
  <c r="R53" i="9"/>
  <c r="R49" i="9"/>
  <c r="R44" i="9"/>
  <c r="R347" i="9"/>
  <c r="R17" i="9"/>
  <c r="R32" i="9"/>
  <c r="R29" i="9"/>
  <c r="R22" i="9"/>
  <c r="R103" i="9"/>
  <c r="R13" i="9"/>
  <c r="R61" i="9"/>
  <c r="R45" i="9"/>
  <c r="R20" i="9"/>
  <c r="R19" i="9"/>
  <c r="R269" i="9"/>
  <c r="R285" i="9"/>
  <c r="R193" i="9"/>
  <c r="R309" i="9"/>
  <c r="R306" i="9"/>
  <c r="R289" i="9"/>
  <c r="R229" i="9"/>
  <c r="R276" i="9"/>
  <c r="R252" i="9"/>
  <c r="R236" i="9"/>
  <c r="R272" i="9"/>
  <c r="R183" i="9"/>
  <c r="R210" i="9"/>
  <c r="R136" i="9"/>
  <c r="R55" i="9"/>
  <c r="R147" i="9"/>
  <c r="R226" i="9"/>
  <c r="R80" i="9"/>
  <c r="R361" i="9"/>
  <c r="R225" i="9"/>
  <c r="R218" i="9"/>
  <c r="R105" i="9"/>
  <c r="R344" i="9"/>
  <c r="R312" i="9"/>
  <c r="R317" i="9"/>
  <c r="R339" i="9"/>
  <c r="R336" i="9"/>
  <c r="R67" i="9"/>
  <c r="R30" i="9"/>
  <c r="R51" i="9"/>
  <c r="R36" i="9"/>
  <c r="R128" i="9"/>
  <c r="R145" i="9"/>
  <c r="R164" i="9"/>
  <c r="R167" i="9"/>
  <c r="R338" i="9"/>
  <c r="R332" i="9"/>
  <c r="R341" i="9"/>
  <c r="R46" i="9"/>
  <c r="R220" i="9"/>
  <c r="R130" i="9"/>
  <c r="R204" i="9"/>
  <c r="R173" i="9"/>
  <c r="R146" i="9"/>
  <c r="R41" i="9"/>
  <c r="R81" i="9"/>
  <c r="R92" i="9"/>
  <c r="R158" i="9"/>
  <c r="R24" i="9"/>
  <c r="R215" i="9"/>
  <c r="R21" i="9"/>
  <c r="R107" i="9"/>
  <c r="R363" i="9"/>
  <c r="R371" i="9"/>
  <c r="R379" i="9"/>
  <c r="R376" i="9"/>
  <c r="R368" i="9"/>
  <c r="R375" i="9"/>
  <c r="R378" i="9"/>
  <c r="R374" i="9"/>
  <c r="R356" i="9"/>
  <c r="R178" i="9"/>
  <c r="R140" i="9"/>
  <c r="R152" i="9"/>
  <c r="R120" i="9"/>
  <c r="R280" i="9"/>
  <c r="R194" i="9"/>
  <c r="R174" i="9"/>
  <c r="R199" i="9"/>
  <c r="R85" i="9"/>
  <c r="R268" i="9"/>
  <c r="R231" i="9"/>
  <c r="R256" i="9"/>
  <c r="R237" i="9"/>
  <c r="R172" i="9"/>
  <c r="R177" i="9"/>
  <c r="R160" i="9"/>
  <c r="R124" i="9"/>
  <c r="R150" i="9"/>
  <c r="Q15" i="9"/>
  <c r="Q123" i="9"/>
  <c r="Q7" i="9"/>
  <c r="Q8" i="9"/>
  <c r="Q18" i="9"/>
  <c r="Q25" i="9"/>
  <c r="Q35" i="9"/>
  <c r="Q65" i="9"/>
  <c r="Q12" i="9"/>
  <c r="Q23" i="9"/>
  <c r="Q9" i="9"/>
  <c r="Q27" i="9"/>
  <c r="V27" i="9" s="1"/>
  <c r="Q5" i="9"/>
  <c r="V5" i="9" s="1"/>
  <c r="Q11" i="9"/>
  <c r="V11" i="9" s="1"/>
  <c r="Q10" i="9"/>
  <c r="Q84" i="9"/>
  <c r="V84" i="9" s="1"/>
  <c r="Q139" i="9"/>
  <c r="Q86" i="9"/>
  <c r="Q155" i="9"/>
  <c r="V155" i="9" s="1"/>
  <c r="Q275" i="9"/>
  <c r="V275" i="9" s="1"/>
  <c r="Q179" i="9"/>
  <c r="V179" i="9" s="1"/>
  <c r="Q121" i="9"/>
  <c r="V121" i="9" s="1"/>
  <c r="Q316" i="9"/>
  <c r="Q114" i="9"/>
  <c r="V114" i="9" s="1"/>
  <c r="Q91" i="9"/>
  <c r="Q100" i="9"/>
  <c r="Q208" i="9"/>
  <c r="V208" i="9" s="1"/>
  <c r="Q217" i="9"/>
  <c r="V217" i="9" s="1"/>
  <c r="Q101" i="9"/>
  <c r="V101" i="9" s="1"/>
  <c r="Q188" i="9"/>
  <c r="V188" i="9" s="1"/>
  <c r="Q93" i="9"/>
  <c r="Q345" i="9"/>
  <c r="V345" i="9" s="1"/>
  <c r="Q342" i="9"/>
  <c r="Q348" i="9"/>
  <c r="Q343" i="9"/>
  <c r="V343" i="9" s="1"/>
  <c r="Q369" i="9"/>
  <c r="V369" i="9" s="1"/>
  <c r="Q346" i="9"/>
  <c r="V346" i="9" s="1"/>
  <c r="Q318" i="9"/>
  <c r="V318" i="9" s="1"/>
  <c r="Q382" i="9"/>
  <c r="Q366" i="9"/>
  <c r="V366" i="9" s="1"/>
  <c r="Q362" i="9"/>
  <c r="Q350" i="9"/>
  <c r="Q367" i="9"/>
  <c r="V367" i="9" s="1"/>
  <c r="Q372" i="9"/>
  <c r="V372" i="9" s="1"/>
  <c r="Q359" i="9"/>
  <c r="V359" i="9" s="1"/>
  <c r="Q354" i="9"/>
  <c r="V354" i="9" s="1"/>
  <c r="Q296" i="9"/>
  <c r="Q279" i="9"/>
  <c r="V279" i="9" s="1"/>
  <c r="Q315" i="9"/>
  <c r="Q364" i="9"/>
  <c r="Q323" i="9"/>
  <c r="V323" i="9" s="1"/>
  <c r="Q261" i="9"/>
  <c r="V261" i="9" s="1"/>
  <c r="Q228" i="9"/>
  <c r="V228" i="9" s="1"/>
  <c r="Q298" i="9"/>
  <c r="V298" i="9" s="1"/>
  <c r="Q340" i="9"/>
  <c r="Q196" i="9"/>
  <c r="V196" i="9" s="1"/>
  <c r="Q224" i="9"/>
  <c r="Q383" i="9"/>
  <c r="Q321" i="9"/>
  <c r="V321" i="9" s="1"/>
  <c r="Q255" i="9"/>
  <c r="V255" i="9" s="1"/>
  <c r="Q320" i="9"/>
  <c r="V320" i="9" s="1"/>
  <c r="Q313" i="9"/>
  <c r="V313" i="9" s="1"/>
  <c r="Q322" i="9"/>
  <c r="Q89" i="9"/>
  <c r="V89" i="9" s="1"/>
  <c r="Q349" i="9"/>
  <c r="Q304" i="9"/>
  <c r="Q314" i="9"/>
  <c r="V314" i="9" s="1"/>
  <c r="Q290" i="9"/>
  <c r="V290" i="9" s="1"/>
  <c r="Q232" i="9"/>
  <c r="V232" i="9" s="1"/>
  <c r="Q319" i="9"/>
  <c r="V319" i="9" s="1"/>
  <c r="Q143" i="9"/>
  <c r="Q47" i="9"/>
  <c r="V47" i="9" s="1"/>
  <c r="Q351" i="9"/>
  <c r="Q326" i="9"/>
  <c r="Q329" i="9"/>
  <c r="V329" i="9" s="1"/>
  <c r="Q325" i="9"/>
  <c r="V325" i="9" s="1"/>
  <c r="Q334" i="9"/>
  <c r="V334" i="9" s="1"/>
  <c r="Q311" i="9"/>
  <c r="V311" i="9" s="1"/>
  <c r="Q365" i="9"/>
  <c r="Q216" i="9"/>
  <c r="V216" i="9" s="1"/>
  <c r="Q288" i="9"/>
  <c r="Q171" i="9"/>
  <c r="Q240" i="9"/>
  <c r="V240" i="9" s="1"/>
  <c r="Q271" i="9"/>
  <c r="V271" i="9" s="1"/>
  <c r="Q391" i="9"/>
  <c r="V391" i="9" s="1"/>
  <c r="Q392" i="9"/>
  <c r="V392" i="9" s="1"/>
  <c r="Q393" i="9"/>
  <c r="Q305" i="9"/>
  <c r="V305" i="9" s="1"/>
  <c r="Q260" i="9"/>
  <c r="Q238" i="9"/>
  <c r="Q394" i="9"/>
  <c r="V394" i="9" s="1"/>
  <c r="Q293" i="9"/>
  <c r="V293" i="9" s="1"/>
  <c r="Q352" i="9"/>
  <c r="V352" i="9" s="1"/>
  <c r="Q87" i="9"/>
  <c r="V87" i="9" s="1"/>
  <c r="Q132" i="9"/>
  <c r="Q73" i="9"/>
  <c r="V73" i="9" s="1"/>
  <c r="Q154" i="9"/>
  <c r="Q95" i="9"/>
  <c r="Q90" i="9"/>
  <c r="V90" i="9" s="1"/>
  <c r="Q112" i="9"/>
  <c r="V112" i="9" s="1"/>
  <c r="Q287" i="9"/>
  <c r="V287" i="9" s="1"/>
  <c r="Q162" i="9"/>
  <c r="V162" i="9" s="1"/>
  <c r="Q39" i="9"/>
  <c r="Q14" i="9"/>
  <c r="V14" i="9" s="1"/>
  <c r="Q389" i="9"/>
  <c r="Q68" i="9"/>
  <c r="Q384" i="9"/>
  <c r="V384" i="9" s="1"/>
  <c r="Q385" i="9"/>
  <c r="V385" i="9" s="1"/>
  <c r="Q330" i="9"/>
  <c r="V330" i="9" s="1"/>
  <c r="Q386" i="9"/>
  <c r="V386" i="9" s="1"/>
  <c r="Q335" i="9"/>
  <c r="Q235" i="9"/>
  <c r="V235" i="9" s="1"/>
  <c r="Q294" i="9"/>
  <c r="Q390" i="9"/>
  <c r="Q266" i="9"/>
  <c r="V266" i="9" s="1"/>
  <c r="Q278" i="9"/>
  <c r="V278" i="9" s="1"/>
  <c r="Q214" i="9"/>
  <c r="V214" i="9" s="1"/>
  <c r="Q282" i="9"/>
  <c r="V282" i="9" s="1"/>
  <c r="Q277" i="9"/>
  <c r="Q175" i="9"/>
  <c r="V175" i="9" s="1"/>
  <c r="Q283" i="9"/>
  <c r="Q380" i="9"/>
  <c r="Q258" i="9"/>
  <c r="V258" i="9" s="1"/>
  <c r="Q169" i="9"/>
  <c r="V169" i="9" s="1"/>
  <c r="Q247" i="9"/>
  <c r="V247" i="9" s="1"/>
  <c r="Q181" i="9"/>
  <c r="V181" i="9" s="1"/>
  <c r="Q200" i="9"/>
  <c r="Q264" i="9"/>
  <c r="V264" i="9" s="1"/>
  <c r="Q388" i="9"/>
  <c r="Q381" i="9"/>
  <c r="Q201" i="9"/>
  <c r="V201" i="9" s="1"/>
  <c r="Q33" i="9"/>
  <c r="V33" i="9" s="1"/>
  <c r="Q284" i="9"/>
  <c r="V284" i="9" s="1"/>
  <c r="Q94" i="9"/>
  <c r="V94" i="9" s="1"/>
  <c r="Q117" i="9"/>
  <c r="Q88" i="9"/>
  <c r="V88" i="9" s="1"/>
  <c r="Q249" i="9"/>
  <c r="Q286" i="9"/>
  <c r="Q189" i="9"/>
  <c r="V189" i="9" s="1"/>
  <c r="Q233" i="9"/>
  <c r="V233" i="9" s="1"/>
  <c r="Q301" i="9"/>
  <c r="V301" i="9" s="1"/>
  <c r="Q207" i="9"/>
  <c r="V207" i="9" s="1"/>
  <c r="Q248" i="9"/>
  <c r="Q357" i="9"/>
  <c r="V357" i="9" s="1"/>
  <c r="Q245" i="9"/>
  <c r="Q176" i="9"/>
  <c r="Q358" i="9"/>
  <c r="V358" i="9" s="1"/>
  <c r="Q262" i="9"/>
  <c r="V262" i="9" s="1"/>
  <c r="Q134" i="9"/>
  <c r="V134" i="9" s="1"/>
  <c r="Q274" i="9"/>
  <c r="V274" i="9" s="1"/>
  <c r="Q297" i="9"/>
  <c r="Q244" i="9"/>
  <c r="V244" i="9" s="1"/>
  <c r="Q71" i="9"/>
  <c r="Q57" i="9"/>
  <c r="Q163" i="9"/>
  <c r="V163" i="9" s="1"/>
  <c r="Q79" i="9"/>
  <c r="V79" i="9" s="1"/>
  <c r="Q151" i="9"/>
  <c r="V151" i="9" s="1"/>
  <c r="Q259" i="9"/>
  <c r="V259" i="9" s="1"/>
  <c r="Q42" i="9"/>
  <c r="Q54" i="9"/>
  <c r="V54" i="9" s="1"/>
  <c r="Q157" i="9"/>
  <c r="Q43" i="9"/>
  <c r="Q122" i="9"/>
  <c r="V122" i="9" s="1"/>
  <c r="Q137" i="9"/>
  <c r="V137" i="9" s="1"/>
  <c r="Q270" i="9"/>
  <c r="V270" i="9" s="1"/>
  <c r="Q148" i="9"/>
  <c r="V148" i="9" s="1"/>
  <c r="Q243" i="9"/>
  <c r="Q328" i="9"/>
  <c r="V328" i="9" s="1"/>
  <c r="Q161" i="9"/>
  <c r="Q50" i="9"/>
  <c r="Q97" i="9"/>
  <c r="V97" i="9" s="1"/>
  <c r="Q98" i="9"/>
  <c r="V98" i="9" s="1"/>
  <c r="Q133" i="9"/>
  <c r="V133" i="9" s="1"/>
  <c r="Q40" i="9"/>
  <c r="V40" i="9" s="1"/>
  <c r="Q126" i="9"/>
  <c r="Q186" i="9"/>
  <c r="V186" i="9" s="1"/>
  <c r="Q138" i="9"/>
  <c r="Q106" i="9"/>
  <c r="Q239" i="9"/>
  <c r="V239" i="9" s="1"/>
  <c r="Q64" i="9"/>
  <c r="V64" i="9" s="1"/>
  <c r="Q77" i="9"/>
  <c r="V77" i="9" s="1"/>
  <c r="Q96" i="9"/>
  <c r="V96" i="9" s="1"/>
  <c r="Q82" i="9"/>
  <c r="Q109" i="9"/>
  <c r="V109" i="9" s="1"/>
  <c r="Q62" i="9"/>
  <c r="Q69" i="9"/>
  <c r="Q127" i="9"/>
  <c r="V127" i="9" s="1"/>
  <c r="Q78" i="9"/>
  <c r="V78" i="9" s="1"/>
  <c r="Q72" i="9"/>
  <c r="V72" i="9" s="1"/>
  <c r="Q299" i="9"/>
  <c r="V299" i="9" s="1"/>
  <c r="Q159" i="9"/>
  <c r="Q180" i="9"/>
  <c r="V180" i="9" s="1"/>
  <c r="Q324" i="9"/>
  <c r="Q66" i="9"/>
  <c r="Q149" i="9"/>
  <c r="V149" i="9" s="1"/>
  <c r="Q191" i="9"/>
  <c r="V191" i="9" s="1"/>
  <c r="Q253" i="9"/>
  <c r="V253" i="9" s="1"/>
  <c r="Q118" i="9"/>
  <c r="V118" i="9" s="1"/>
  <c r="Q377" i="9"/>
  <c r="Q263" i="9"/>
  <c r="V263" i="9" s="1"/>
  <c r="Q60" i="9"/>
  <c r="Q37" i="9"/>
  <c r="Q63" i="9"/>
  <c r="V63" i="9" s="1"/>
  <c r="Q197" i="9"/>
  <c r="V197" i="9" s="1"/>
  <c r="Q223" i="9"/>
  <c r="V223" i="9" s="1"/>
  <c r="Q129" i="9"/>
  <c r="V129" i="9" s="1"/>
  <c r="Q190" i="9"/>
  <c r="Q205" i="9"/>
  <c r="V205" i="9" s="1"/>
  <c r="Q230" i="9"/>
  <c r="Q295" i="9"/>
  <c r="Q302" i="9"/>
  <c r="V302" i="9" s="1"/>
  <c r="Q113" i="9"/>
  <c r="V113" i="9" s="1"/>
  <c r="Q141" i="9"/>
  <c r="V141" i="9" s="1"/>
  <c r="Q99" i="9"/>
  <c r="V99" i="9" s="1"/>
  <c r="Q70" i="9"/>
  <c r="Q26" i="9"/>
  <c r="V26" i="9" s="1"/>
  <c r="Q108" i="9"/>
  <c r="Q192" i="9"/>
  <c r="Q195" i="9"/>
  <c r="V195" i="9" s="1"/>
  <c r="Q211" i="9"/>
  <c r="V211" i="9" s="1"/>
  <c r="Q166" i="9"/>
  <c r="V166" i="9" s="1"/>
  <c r="Q242" i="9"/>
  <c r="V242" i="9" s="1"/>
  <c r="Q75" i="9"/>
  <c r="Q292" i="9"/>
  <c r="V292" i="9" s="1"/>
  <c r="Q102" i="9"/>
  <c r="Q187" i="9"/>
  <c r="Q115" i="9"/>
  <c r="V115" i="9" s="1"/>
  <c r="Q310" i="9"/>
  <c r="V310" i="9" s="1"/>
  <c r="Q360" i="9"/>
  <c r="V360" i="9" s="1"/>
  <c r="Q267" i="9"/>
  <c r="V267" i="9" s="1"/>
  <c r="Q209" i="9"/>
  <c r="Q370" i="9"/>
  <c r="V370" i="9" s="1"/>
  <c r="Q387" i="9"/>
  <c r="Q234" i="9"/>
  <c r="Q142" i="9"/>
  <c r="V142" i="9" s="1"/>
  <c r="Q241" i="9"/>
  <c r="V241" i="9" s="1"/>
  <c r="Q250" i="9"/>
  <c r="V250" i="9" s="1"/>
  <c r="Q38" i="9"/>
  <c r="V38" i="9" s="1"/>
  <c r="Q198" i="9"/>
  <c r="Q28" i="9"/>
  <c r="V28" i="9" s="1"/>
  <c r="Q300" i="9"/>
  <c r="Q273" i="9"/>
  <c r="Q56" i="9"/>
  <c r="V56" i="9" s="1"/>
  <c r="Q48" i="9"/>
  <c r="V48" i="9" s="1"/>
  <c r="Q34" i="9"/>
  <c r="V34" i="9" s="1"/>
  <c r="Q110" i="9"/>
  <c r="V110" i="9" s="1"/>
  <c r="Q135" i="9"/>
  <c r="Q165" i="9"/>
  <c r="V165" i="9" s="1"/>
  <c r="Q185" i="9"/>
  <c r="Q265" i="9"/>
  <c r="Q213" i="9"/>
  <c r="V213" i="9" s="1"/>
  <c r="Q116" i="9"/>
  <c r="V116" i="9" s="1"/>
  <c r="Q156" i="9"/>
  <c r="V156" i="9" s="1"/>
  <c r="Q76" i="9"/>
  <c r="V76" i="9" s="1"/>
  <c r="Q58" i="9"/>
  <c r="Q104" i="9"/>
  <c r="V104" i="9" s="1"/>
  <c r="Q182" i="9"/>
  <c r="Q219" i="9"/>
  <c r="Q153" i="9"/>
  <c r="V153" i="9" s="1"/>
  <c r="Q170" i="9"/>
  <c r="V170" i="9" s="1"/>
  <c r="Q251" i="9"/>
  <c r="V251" i="9" s="1"/>
  <c r="Q254" i="9"/>
  <c r="V254" i="9" s="1"/>
  <c r="Q246" i="9"/>
  <c r="Q257" i="9"/>
  <c r="V257" i="9" s="1"/>
  <c r="Q119" i="9"/>
  <c r="Q83" i="9"/>
  <c r="Q307" i="9"/>
  <c r="V307" i="9" s="1"/>
  <c r="Q125" i="9"/>
  <c r="V125" i="9" s="1"/>
  <c r="Q222" i="9"/>
  <c r="V222" i="9" s="1"/>
  <c r="Q74" i="9"/>
  <c r="V74" i="9" s="1"/>
  <c r="Q168" i="9"/>
  <c r="Q184" i="9"/>
  <c r="V184" i="9" s="1"/>
  <c r="Q281" i="9"/>
  <c r="Q327" i="9"/>
  <c r="Q221" i="9"/>
  <c r="V221" i="9" s="1"/>
  <c r="Q206" i="9"/>
  <c r="V206" i="9" s="1"/>
  <c r="Q131" i="9"/>
  <c r="V131" i="9" s="1"/>
  <c r="Q203" i="9"/>
  <c r="V203" i="9" s="1"/>
  <c r="Q212" i="9"/>
  <c r="Q202" i="9"/>
  <c r="V202" i="9" s="1"/>
  <c r="Q308" i="9"/>
  <c r="Q333" i="9"/>
  <c r="Q331" i="9"/>
  <c r="V331" i="9" s="1"/>
  <c r="Q303" i="9"/>
  <c r="V303" i="9" s="1"/>
  <c r="Q353" i="9"/>
  <c r="V353" i="9" s="1"/>
  <c r="Q337" i="9"/>
  <c r="V337" i="9" s="1"/>
  <c r="Q291" i="9"/>
  <c r="Q373" i="9"/>
  <c r="V373" i="9" s="1"/>
  <c r="Q355" i="9"/>
  <c r="Q227" i="9"/>
  <c r="Q111" i="9"/>
  <c r="V111" i="9" s="1"/>
  <c r="Q6" i="9"/>
  <c r="V6" i="9" s="1"/>
  <c r="Q31" i="9"/>
  <c r="V31" i="9" s="1"/>
  <c r="Q59" i="9"/>
  <c r="V59" i="9" s="1"/>
  <c r="Q144" i="9"/>
  <c r="Q52" i="9"/>
  <c r="V52" i="9" s="1"/>
  <c r="Q53" i="9"/>
  <c r="Q49" i="9"/>
  <c r="Q44" i="9"/>
  <c r="V44" i="9" s="1"/>
  <c r="Q347" i="9"/>
  <c r="V347" i="9" s="1"/>
  <c r="Q17" i="9"/>
  <c r="V17" i="9" s="1"/>
  <c r="Q32" i="9"/>
  <c r="V32" i="9" s="1"/>
  <c r="Q29" i="9"/>
  <c r="Q22" i="9"/>
  <c r="V22" i="9" s="1"/>
  <c r="Q103" i="9"/>
  <c r="Q13" i="9"/>
  <c r="Q61" i="9"/>
  <c r="V61" i="9" s="1"/>
  <c r="Q45" i="9"/>
  <c r="V45" i="9" s="1"/>
  <c r="Q20" i="9"/>
  <c r="V20" i="9" s="1"/>
  <c r="Q19" i="9"/>
  <c r="V19" i="9" s="1"/>
  <c r="Q269" i="9"/>
  <c r="Q285" i="9"/>
  <c r="V285" i="9" s="1"/>
  <c r="Q193" i="9"/>
  <c r="Q309" i="9"/>
  <c r="Q306" i="9"/>
  <c r="V306" i="9" s="1"/>
  <c r="Q289" i="9"/>
  <c r="V289" i="9" s="1"/>
  <c r="Q229" i="9"/>
  <c r="V229" i="9" s="1"/>
  <c r="Q276" i="9"/>
  <c r="V276" i="9" s="1"/>
  <c r="Q252" i="9"/>
  <c r="Q236" i="9"/>
  <c r="V236" i="9" s="1"/>
  <c r="Q272" i="9"/>
  <c r="Q183" i="9"/>
  <c r="Q210" i="9"/>
  <c r="V210" i="9" s="1"/>
  <c r="Q136" i="9"/>
  <c r="V136" i="9" s="1"/>
  <c r="Q55" i="9"/>
  <c r="V55" i="9" s="1"/>
  <c r="Q147" i="9"/>
  <c r="V147" i="9" s="1"/>
  <c r="Q226" i="9"/>
  <c r="Q80" i="9"/>
  <c r="V80" i="9" s="1"/>
  <c r="Q361" i="9"/>
  <c r="Q225" i="9"/>
  <c r="Q218" i="9"/>
  <c r="V218" i="9" s="1"/>
  <c r="Q105" i="9"/>
  <c r="V105" i="9" s="1"/>
  <c r="Q344" i="9"/>
  <c r="V344" i="9" s="1"/>
  <c r="Q312" i="9"/>
  <c r="V312" i="9" s="1"/>
  <c r="Q317" i="9"/>
  <c r="Q339" i="9"/>
  <c r="V339" i="9" s="1"/>
  <c r="Q336" i="9"/>
  <c r="Q67" i="9"/>
  <c r="Q30" i="9"/>
  <c r="V30" i="9" s="1"/>
  <c r="Q51" i="9"/>
  <c r="V51" i="9" s="1"/>
  <c r="Q36" i="9"/>
  <c r="V36" i="9" s="1"/>
  <c r="Q128" i="9"/>
  <c r="V128" i="9" s="1"/>
  <c r="Q145" i="9"/>
  <c r="Q164" i="9"/>
  <c r="V164" i="9" s="1"/>
  <c r="Q167" i="9"/>
  <c r="Q338" i="9"/>
  <c r="Q332" i="9"/>
  <c r="V332" i="9" s="1"/>
  <c r="Q341" i="9"/>
  <c r="V341" i="9" s="1"/>
  <c r="Q46" i="9"/>
  <c r="V46" i="9" s="1"/>
  <c r="Q220" i="9"/>
  <c r="V220" i="9" s="1"/>
  <c r="Q130" i="9"/>
  <c r="Q204" i="9"/>
  <c r="V204" i="9" s="1"/>
  <c r="Q173" i="9"/>
  <c r="Q146" i="9"/>
  <c r="Q41" i="9"/>
  <c r="V41" i="9" s="1"/>
  <c r="Q81" i="9"/>
  <c r="V81" i="9" s="1"/>
  <c r="Q92" i="9"/>
  <c r="V92" i="9" s="1"/>
  <c r="Q158" i="9"/>
  <c r="V158" i="9" s="1"/>
  <c r="Q24" i="9"/>
  <c r="Q215" i="9"/>
  <c r="V215" i="9" s="1"/>
  <c r="Q21" i="9"/>
  <c r="Q107" i="9"/>
  <c r="Q363" i="9"/>
  <c r="V363" i="9" s="1"/>
  <c r="Q371" i="9"/>
  <c r="V371" i="9" s="1"/>
  <c r="Q379" i="9"/>
  <c r="V379" i="9" s="1"/>
  <c r="Q376" i="9"/>
  <c r="V376" i="9" s="1"/>
  <c r="Q368" i="9"/>
  <c r="Q375" i="9"/>
  <c r="V375" i="9" s="1"/>
  <c r="Q378" i="9"/>
  <c r="Q374" i="9"/>
  <c r="Q356" i="9"/>
  <c r="V356" i="9" s="1"/>
  <c r="Q178" i="9"/>
  <c r="V178" i="9" s="1"/>
  <c r="Q140" i="9"/>
  <c r="V140" i="9" s="1"/>
  <c r="Q152" i="9"/>
  <c r="V152" i="9" s="1"/>
  <c r="Q120" i="9"/>
  <c r="Q280" i="9"/>
  <c r="Q194" i="9"/>
  <c r="Q174" i="9"/>
  <c r="Q199" i="9"/>
  <c r="V199" i="9" s="1"/>
  <c r="Q85" i="9"/>
  <c r="V85" i="9" s="1"/>
  <c r="Q268" i="9"/>
  <c r="V268" i="9" s="1"/>
  <c r="Q231" i="9"/>
  <c r="V231" i="9" s="1"/>
  <c r="Q256" i="9"/>
  <c r="Q237" i="9"/>
  <c r="Q172" i="9"/>
  <c r="Q177" i="9"/>
  <c r="Q160" i="9"/>
  <c r="V160" i="9" s="1"/>
  <c r="Q124" i="9"/>
  <c r="V124" i="9" s="1"/>
  <c r="Q150" i="9"/>
  <c r="V150" i="9" s="1"/>
  <c r="T98" i="8"/>
  <c r="T137" i="8"/>
  <c r="T272" i="8"/>
  <c r="T10" i="8"/>
  <c r="T8" i="8"/>
  <c r="T35" i="8"/>
  <c r="T28" i="8"/>
  <c r="T96" i="8"/>
  <c r="T12" i="8"/>
  <c r="T64" i="8"/>
  <c r="T66" i="8"/>
  <c r="T76" i="8"/>
  <c r="T220" i="8"/>
  <c r="T320" i="8"/>
  <c r="T254" i="8"/>
  <c r="T355" i="8"/>
  <c r="T138" i="8"/>
  <c r="T130" i="8"/>
  <c r="T216" i="8"/>
  <c r="T328" i="8"/>
  <c r="T166" i="8"/>
  <c r="T339" i="8"/>
  <c r="T367" i="8"/>
  <c r="T373" i="8"/>
  <c r="T359" i="8"/>
  <c r="T369" i="8"/>
  <c r="T349" i="8"/>
  <c r="T377" i="8"/>
  <c r="T354" i="8"/>
  <c r="T356" i="8"/>
  <c r="T381" i="8"/>
  <c r="T378" i="8"/>
  <c r="T352" i="8"/>
  <c r="T245" i="8"/>
  <c r="T182" i="8"/>
  <c r="T131" i="8"/>
  <c r="T251" i="8"/>
  <c r="T299" i="8"/>
  <c r="T336" i="8"/>
  <c r="T340" i="8"/>
  <c r="T262" i="8"/>
  <c r="T342" i="8"/>
  <c r="T393" i="8"/>
  <c r="T389" i="8"/>
  <c r="T392" i="8"/>
  <c r="T165" i="8"/>
  <c r="T291" i="8"/>
  <c r="T240" i="8"/>
  <c r="T375" i="8"/>
  <c r="T282" i="8"/>
  <c r="T286" i="8"/>
  <c r="T345" i="8"/>
  <c r="T333" i="8"/>
  <c r="T273" i="8"/>
  <c r="T321" i="8"/>
  <c r="T107" i="8"/>
  <c r="T200" i="8"/>
  <c r="T15" i="8"/>
  <c r="T16" i="8"/>
  <c r="T68" i="8"/>
  <c r="T47" i="8"/>
  <c r="T52" i="8"/>
  <c r="T238" i="8"/>
  <c r="T376" i="8"/>
  <c r="T295" i="8"/>
  <c r="T263" i="8"/>
  <c r="T210" i="8"/>
  <c r="T250" i="8"/>
  <c r="T190" i="8"/>
  <c r="T298" i="8"/>
  <c r="T257" i="8"/>
  <c r="T297" i="8"/>
  <c r="T103" i="8"/>
  <c r="T347" i="8"/>
  <c r="T371" i="8"/>
  <c r="T264" i="8"/>
  <c r="T382" i="8"/>
  <c r="T195" i="8"/>
  <c r="T185" i="8"/>
  <c r="T396" i="8"/>
  <c r="T211" i="8"/>
  <c r="T157" i="8"/>
  <c r="T256" i="8"/>
  <c r="T243" i="8"/>
  <c r="T288" i="8"/>
  <c r="T159" i="8"/>
  <c r="T41" i="8"/>
  <c r="T23" i="8"/>
  <c r="T61" i="8"/>
  <c r="T46" i="8"/>
  <c r="T110" i="8"/>
  <c r="T302" i="8"/>
  <c r="T57" i="8"/>
  <c r="T119" i="8"/>
  <c r="T67" i="8"/>
  <c r="T129" i="8"/>
  <c r="T172" i="8"/>
  <c r="T81" i="8"/>
  <c r="T308" i="8"/>
  <c r="T175" i="8"/>
  <c r="T209" i="8"/>
  <c r="T253" i="8"/>
  <c r="T58" i="8"/>
  <c r="T152" i="8"/>
  <c r="T73" i="8"/>
  <c r="T143" i="8"/>
  <c r="T312" i="8"/>
  <c r="T267" i="8"/>
  <c r="T127" i="8"/>
  <c r="T153" i="8"/>
  <c r="T221" i="8"/>
  <c r="T201" i="8"/>
  <c r="T202" i="8"/>
  <c r="T280" i="8"/>
  <c r="T115" i="8"/>
  <c r="T155" i="8"/>
  <c r="T77" i="8"/>
  <c r="T104" i="8"/>
  <c r="T88" i="8"/>
  <c r="T60" i="8"/>
  <c r="T27" i="8"/>
  <c r="T111" i="8"/>
  <c r="T79" i="8"/>
  <c r="T126" i="8"/>
  <c r="T89" i="8"/>
  <c r="T112" i="8"/>
  <c r="T65" i="8"/>
  <c r="T39" i="8"/>
  <c r="T31" i="8"/>
  <c r="T158" i="8"/>
  <c r="T270" i="8"/>
  <c r="T87" i="8"/>
  <c r="T147" i="8"/>
  <c r="T247" i="8"/>
  <c r="T167" i="8"/>
  <c r="T154" i="8"/>
  <c r="T183" i="8"/>
  <c r="T235" i="8"/>
  <c r="T219" i="8"/>
  <c r="T140" i="8"/>
  <c r="T102" i="8"/>
  <c r="T92" i="8"/>
  <c r="T239" i="8"/>
  <c r="T230" i="8"/>
  <c r="T366" i="8"/>
  <c r="T248" i="8"/>
  <c r="T72" i="8"/>
  <c r="T114" i="8"/>
  <c r="T108" i="8"/>
  <c r="T177" i="8"/>
  <c r="T173" i="8"/>
  <c r="T226" i="8"/>
  <c r="T242" i="8"/>
  <c r="T186" i="8"/>
  <c r="T148" i="8"/>
  <c r="T90" i="8"/>
  <c r="T169" i="8"/>
  <c r="T168" i="8"/>
  <c r="T139" i="8"/>
  <c r="T26" i="8"/>
  <c r="T29" i="8"/>
  <c r="T25" i="8"/>
  <c r="T204" i="8"/>
  <c r="T231" i="8"/>
  <c r="T255" i="8"/>
  <c r="T314" i="8"/>
  <c r="T341" i="8"/>
  <c r="T237" i="8"/>
  <c r="T194" i="8"/>
  <c r="T213" i="8"/>
  <c r="T75" i="8"/>
  <c r="T63" i="8"/>
  <c r="T86" i="8"/>
  <c r="T184" i="8"/>
  <c r="T289" i="8"/>
  <c r="T304" i="8"/>
  <c r="T215" i="8"/>
  <c r="T212" i="8"/>
  <c r="T218" i="8"/>
  <c r="T188" i="8"/>
  <c r="T178" i="8"/>
  <c r="T306" i="8"/>
  <c r="T170" i="8"/>
  <c r="T276" i="8"/>
  <c r="T59" i="8"/>
  <c r="T156" i="8"/>
  <c r="T36" i="8"/>
  <c r="T164" i="8"/>
  <c r="T83" i="8"/>
  <c r="T62" i="8"/>
  <c r="T42" i="8"/>
  <c r="T332" i="8"/>
  <c r="T71" i="8"/>
  <c r="T30" i="8"/>
  <c r="T95" i="8"/>
  <c r="T192" i="8"/>
  <c r="T171" i="8"/>
  <c r="T132" i="8"/>
  <c r="T244" i="8"/>
  <c r="T144" i="8"/>
  <c r="T205" i="8"/>
  <c r="T318" i="8"/>
  <c r="T277" i="8"/>
  <c r="T227" i="8"/>
  <c r="T176" i="8"/>
  <c r="T284" i="8"/>
  <c r="T292" i="8"/>
  <c r="T252" i="8"/>
  <c r="T305" i="8"/>
  <c r="T125" i="8"/>
  <c r="T150" i="8"/>
  <c r="T40" i="8"/>
  <c r="T69" i="8"/>
  <c r="T180" i="8"/>
  <c r="T100" i="8"/>
  <c r="T391" i="8"/>
  <c r="T199" i="8"/>
  <c r="T296" i="8"/>
  <c r="T269" i="8"/>
  <c r="T34" i="8"/>
  <c r="T317" i="8"/>
  <c r="T229" i="8"/>
  <c r="T99" i="8"/>
  <c r="T56" i="8"/>
  <c r="T236" i="8"/>
  <c r="T142" i="8"/>
  <c r="T208" i="8"/>
  <c r="T85" i="8"/>
  <c r="T120" i="8"/>
  <c r="T234" i="8"/>
  <c r="T78" i="8"/>
  <c r="T241" i="8"/>
  <c r="T141" i="8"/>
  <c r="T203" i="8"/>
  <c r="T70" i="8"/>
  <c r="T101" i="8"/>
  <c r="T311" i="8"/>
  <c r="T163" i="8"/>
  <c r="T133" i="8"/>
  <c r="T21" i="8"/>
  <c r="T268" i="8"/>
  <c r="T307" i="8"/>
  <c r="T372" i="8"/>
  <c r="T315" i="8"/>
  <c r="T191" i="8"/>
  <c r="T118" i="8"/>
  <c r="T113" i="8"/>
  <c r="T44" i="8"/>
  <c r="T24" i="8"/>
  <c r="T123" i="8"/>
  <c r="T134" i="8"/>
  <c r="T97" i="8"/>
  <c r="T38" i="8"/>
  <c r="T105" i="8"/>
  <c r="T397" i="8"/>
  <c r="T20" i="8"/>
  <c r="T323" i="8"/>
  <c r="T50" i="8"/>
  <c r="T93" i="8"/>
  <c r="T187" i="8"/>
  <c r="T51" i="8"/>
  <c r="T361" i="8"/>
  <c r="T43" i="8"/>
  <c r="T151" i="8"/>
  <c r="T214" i="8"/>
  <c r="T265" i="8"/>
  <c r="T258" i="8"/>
  <c r="T316" i="8"/>
  <c r="T266" i="8"/>
  <c r="T301" i="8"/>
  <c r="T275" i="8"/>
  <c r="T385" i="8"/>
  <c r="T387" i="8"/>
  <c r="T260" i="8"/>
  <c r="T313" i="8"/>
  <c r="T364" i="8"/>
  <c r="T303" i="8"/>
  <c r="T223" i="8"/>
  <c r="T290" i="8"/>
  <c r="T161" i="8"/>
  <c r="T14" i="8"/>
  <c r="T271" i="8"/>
  <c r="T49" i="8"/>
  <c r="T37" i="8"/>
  <c r="T121" i="8"/>
  <c r="T124" i="8"/>
  <c r="T84" i="8"/>
  <c r="T53" i="8"/>
  <c r="T274" i="8"/>
  <c r="T294" i="8"/>
  <c r="T326" i="8"/>
  <c r="T310" i="8"/>
  <c r="T146" i="8"/>
  <c r="T222" i="8"/>
  <c r="T293" i="8"/>
  <c r="T285" i="8"/>
  <c r="T368" i="8"/>
  <c r="T225" i="8"/>
  <c r="T261" i="8"/>
  <c r="T197" i="8"/>
  <c r="T334" i="8"/>
  <c r="T198" i="8"/>
  <c r="T145" i="8"/>
  <c r="T246" i="8"/>
  <c r="T259" i="8"/>
  <c r="T249" i="8"/>
  <c r="T80" i="8"/>
  <c r="T32" i="8"/>
  <c r="T54" i="8"/>
  <c r="T91" i="8"/>
  <c r="T360" i="8"/>
  <c r="T346" i="8"/>
  <c r="T193" i="8"/>
  <c r="T380" i="8"/>
  <c r="T358" i="8"/>
  <c r="T162" i="8"/>
  <c r="T344" i="8"/>
  <c r="T348" i="8"/>
  <c r="T327" i="8"/>
  <c r="T217" i="8"/>
  <c r="T181" i="8"/>
  <c r="T278" i="8"/>
  <c r="T196" i="8"/>
  <c r="T117" i="8"/>
  <c r="T33" i="8"/>
  <c r="T18" i="8"/>
  <c r="T179" i="8"/>
  <c r="T309" i="8"/>
  <c r="T338" i="8"/>
  <c r="T55" i="8"/>
  <c r="T22" i="8"/>
  <c r="T17" i="8"/>
  <c r="T9" i="8"/>
  <c r="T19" i="8"/>
  <c r="T45" i="8"/>
  <c r="T82" i="8"/>
  <c r="T11" i="8"/>
  <c r="T6" i="8"/>
  <c r="T5" i="8"/>
  <c r="T7" i="8"/>
  <c r="T13" i="8"/>
  <c r="T94" i="8"/>
  <c r="T206" i="8"/>
  <c r="T357" i="8"/>
  <c r="T363" i="8"/>
  <c r="T370" i="8"/>
  <c r="T362" i="8"/>
  <c r="T343" i="8"/>
  <c r="T324" i="8"/>
  <c r="T386" i="8"/>
  <c r="T128" i="8"/>
  <c r="T329" i="8"/>
  <c r="T335" i="8"/>
  <c r="T224" i="8"/>
  <c r="T322" i="8"/>
  <c r="T189" i="8"/>
  <c r="T160" i="8"/>
  <c r="T287" i="8"/>
  <c r="T136" i="8"/>
  <c r="T319" i="8"/>
  <c r="T116" i="8"/>
  <c r="T233" i="8"/>
  <c r="T279" i="8"/>
  <c r="T337" i="8"/>
  <c r="T353" i="8"/>
  <c r="T135" i="8"/>
  <c r="T109" i="8"/>
  <c r="T174" i="8"/>
  <c r="T122" i="8"/>
  <c r="T74" i="8"/>
  <c r="T394" i="8"/>
  <c r="T48" i="8"/>
  <c r="T390" i="8"/>
  <c r="T388" i="8"/>
  <c r="T395" i="8"/>
  <c r="T383" i="8"/>
  <c r="T384" i="8"/>
  <c r="T207" i="8"/>
  <c r="T281" i="8"/>
  <c r="T351" i="8"/>
  <c r="T149" i="8"/>
  <c r="T330" i="8"/>
  <c r="T300" i="8"/>
  <c r="T232" i="8"/>
  <c r="T283" i="8"/>
  <c r="T365" i="8"/>
  <c r="T325" i="8"/>
  <c r="T379" i="8"/>
  <c r="T374" i="8"/>
  <c r="T331" i="8"/>
  <c r="T350" i="8"/>
  <c r="T228" i="8"/>
  <c r="R98" i="8"/>
  <c r="R137" i="8"/>
  <c r="R272" i="8"/>
  <c r="R10" i="8"/>
  <c r="R8" i="8"/>
  <c r="R35" i="8"/>
  <c r="R28" i="8"/>
  <c r="R96" i="8"/>
  <c r="R12" i="8"/>
  <c r="R64" i="8"/>
  <c r="R66" i="8"/>
  <c r="R76" i="8"/>
  <c r="R220" i="8"/>
  <c r="R320" i="8"/>
  <c r="R254" i="8"/>
  <c r="R355" i="8"/>
  <c r="R138" i="8"/>
  <c r="R130" i="8"/>
  <c r="R216" i="8"/>
  <c r="R328" i="8"/>
  <c r="R166" i="8"/>
  <c r="R339" i="8"/>
  <c r="R367" i="8"/>
  <c r="R373" i="8"/>
  <c r="R359" i="8"/>
  <c r="R369" i="8"/>
  <c r="R349" i="8"/>
  <c r="R377" i="8"/>
  <c r="R354" i="8"/>
  <c r="R356" i="8"/>
  <c r="R381" i="8"/>
  <c r="R378" i="8"/>
  <c r="R352" i="8"/>
  <c r="R245" i="8"/>
  <c r="R182" i="8"/>
  <c r="R131" i="8"/>
  <c r="R251" i="8"/>
  <c r="R299" i="8"/>
  <c r="R336" i="8"/>
  <c r="R340" i="8"/>
  <c r="R262" i="8"/>
  <c r="R342" i="8"/>
  <c r="R393" i="8"/>
  <c r="R389" i="8"/>
  <c r="R392" i="8"/>
  <c r="R165" i="8"/>
  <c r="R291" i="8"/>
  <c r="R240" i="8"/>
  <c r="R375" i="8"/>
  <c r="R282" i="8"/>
  <c r="R286" i="8"/>
  <c r="R345" i="8"/>
  <c r="R333" i="8"/>
  <c r="R273" i="8"/>
  <c r="R321" i="8"/>
  <c r="R107" i="8"/>
  <c r="R200" i="8"/>
  <c r="R15" i="8"/>
  <c r="R16" i="8"/>
  <c r="R68" i="8"/>
  <c r="R47" i="8"/>
  <c r="R52" i="8"/>
  <c r="R238" i="8"/>
  <c r="R376" i="8"/>
  <c r="R295" i="8"/>
  <c r="R263" i="8"/>
  <c r="R210" i="8"/>
  <c r="R250" i="8"/>
  <c r="R190" i="8"/>
  <c r="R298" i="8"/>
  <c r="R257" i="8"/>
  <c r="R297" i="8"/>
  <c r="R103" i="8"/>
  <c r="R347" i="8"/>
  <c r="R371" i="8"/>
  <c r="R264" i="8"/>
  <c r="R382" i="8"/>
  <c r="R195" i="8"/>
  <c r="R185" i="8"/>
  <c r="R396" i="8"/>
  <c r="R211" i="8"/>
  <c r="R157" i="8"/>
  <c r="R256" i="8"/>
  <c r="R243" i="8"/>
  <c r="R288" i="8"/>
  <c r="R159" i="8"/>
  <c r="R41" i="8"/>
  <c r="R23" i="8"/>
  <c r="R61" i="8"/>
  <c r="R46" i="8"/>
  <c r="R110" i="8"/>
  <c r="R302" i="8"/>
  <c r="R57" i="8"/>
  <c r="R119" i="8"/>
  <c r="R67" i="8"/>
  <c r="R129" i="8"/>
  <c r="R172" i="8"/>
  <c r="R81" i="8"/>
  <c r="R308" i="8"/>
  <c r="R175" i="8"/>
  <c r="R209" i="8"/>
  <c r="R253" i="8"/>
  <c r="R58" i="8"/>
  <c r="R152" i="8"/>
  <c r="R73" i="8"/>
  <c r="R143" i="8"/>
  <c r="R312" i="8"/>
  <c r="R267" i="8"/>
  <c r="R127" i="8"/>
  <c r="R153" i="8"/>
  <c r="R221" i="8"/>
  <c r="R201" i="8"/>
  <c r="R202" i="8"/>
  <c r="R280" i="8"/>
  <c r="R115" i="8"/>
  <c r="R155" i="8"/>
  <c r="R77" i="8"/>
  <c r="R104" i="8"/>
  <c r="R88" i="8"/>
  <c r="R60" i="8"/>
  <c r="R27" i="8"/>
  <c r="R111" i="8"/>
  <c r="R79" i="8"/>
  <c r="R126" i="8"/>
  <c r="R89" i="8"/>
  <c r="R112" i="8"/>
  <c r="R65" i="8"/>
  <c r="R39" i="8"/>
  <c r="R31" i="8"/>
  <c r="R158" i="8"/>
  <c r="R270" i="8"/>
  <c r="R87" i="8"/>
  <c r="R147" i="8"/>
  <c r="R247" i="8"/>
  <c r="R167" i="8"/>
  <c r="R154" i="8"/>
  <c r="R183" i="8"/>
  <c r="R235" i="8"/>
  <c r="R219" i="8"/>
  <c r="R140" i="8"/>
  <c r="R102" i="8"/>
  <c r="R92" i="8"/>
  <c r="R239" i="8"/>
  <c r="R230" i="8"/>
  <c r="R366" i="8"/>
  <c r="R248" i="8"/>
  <c r="R72" i="8"/>
  <c r="R114" i="8"/>
  <c r="R108" i="8"/>
  <c r="R177" i="8"/>
  <c r="R173" i="8"/>
  <c r="R226" i="8"/>
  <c r="R242" i="8"/>
  <c r="R186" i="8"/>
  <c r="R148" i="8"/>
  <c r="R90" i="8"/>
  <c r="R169" i="8"/>
  <c r="R168" i="8"/>
  <c r="R139" i="8"/>
  <c r="R26" i="8"/>
  <c r="R29" i="8"/>
  <c r="R25" i="8"/>
  <c r="R204" i="8"/>
  <c r="R231" i="8"/>
  <c r="R255" i="8"/>
  <c r="R314" i="8"/>
  <c r="R341" i="8"/>
  <c r="R237" i="8"/>
  <c r="R194" i="8"/>
  <c r="R213" i="8"/>
  <c r="R75" i="8"/>
  <c r="R63" i="8"/>
  <c r="R86" i="8"/>
  <c r="R184" i="8"/>
  <c r="R289" i="8"/>
  <c r="R304" i="8"/>
  <c r="R215" i="8"/>
  <c r="R212" i="8"/>
  <c r="R218" i="8"/>
  <c r="R188" i="8"/>
  <c r="R178" i="8"/>
  <c r="R306" i="8"/>
  <c r="R170" i="8"/>
  <c r="R276" i="8"/>
  <c r="R59" i="8"/>
  <c r="R156" i="8"/>
  <c r="R36" i="8"/>
  <c r="R164" i="8"/>
  <c r="R83" i="8"/>
  <c r="R62" i="8"/>
  <c r="R42" i="8"/>
  <c r="R332" i="8"/>
  <c r="R71" i="8"/>
  <c r="R30" i="8"/>
  <c r="R95" i="8"/>
  <c r="R192" i="8"/>
  <c r="R171" i="8"/>
  <c r="R132" i="8"/>
  <c r="R244" i="8"/>
  <c r="R144" i="8"/>
  <c r="R205" i="8"/>
  <c r="R318" i="8"/>
  <c r="R277" i="8"/>
  <c r="R227" i="8"/>
  <c r="R176" i="8"/>
  <c r="R284" i="8"/>
  <c r="R292" i="8"/>
  <c r="R252" i="8"/>
  <c r="R305" i="8"/>
  <c r="R125" i="8"/>
  <c r="R150" i="8"/>
  <c r="R40" i="8"/>
  <c r="R69" i="8"/>
  <c r="R180" i="8"/>
  <c r="R100" i="8"/>
  <c r="R391" i="8"/>
  <c r="R199" i="8"/>
  <c r="R296" i="8"/>
  <c r="R269" i="8"/>
  <c r="R34" i="8"/>
  <c r="R317" i="8"/>
  <c r="R229" i="8"/>
  <c r="R99" i="8"/>
  <c r="R56" i="8"/>
  <c r="R236" i="8"/>
  <c r="R142" i="8"/>
  <c r="R208" i="8"/>
  <c r="R85" i="8"/>
  <c r="R120" i="8"/>
  <c r="R234" i="8"/>
  <c r="R78" i="8"/>
  <c r="R241" i="8"/>
  <c r="R141" i="8"/>
  <c r="R203" i="8"/>
  <c r="R70" i="8"/>
  <c r="R101" i="8"/>
  <c r="R311" i="8"/>
  <c r="R163" i="8"/>
  <c r="R133" i="8"/>
  <c r="R21" i="8"/>
  <c r="R268" i="8"/>
  <c r="R307" i="8"/>
  <c r="R372" i="8"/>
  <c r="R315" i="8"/>
  <c r="R191" i="8"/>
  <c r="R118" i="8"/>
  <c r="R113" i="8"/>
  <c r="R44" i="8"/>
  <c r="R24" i="8"/>
  <c r="R123" i="8"/>
  <c r="R134" i="8"/>
  <c r="R97" i="8"/>
  <c r="R38" i="8"/>
  <c r="R105" i="8"/>
  <c r="R397" i="8"/>
  <c r="R20" i="8"/>
  <c r="R323" i="8"/>
  <c r="R50" i="8"/>
  <c r="R93" i="8"/>
  <c r="R187" i="8"/>
  <c r="R51" i="8"/>
  <c r="R361" i="8"/>
  <c r="R43" i="8"/>
  <c r="R151" i="8"/>
  <c r="R214" i="8"/>
  <c r="R265" i="8"/>
  <c r="R258" i="8"/>
  <c r="R316" i="8"/>
  <c r="R266" i="8"/>
  <c r="R301" i="8"/>
  <c r="R275" i="8"/>
  <c r="R385" i="8"/>
  <c r="R387" i="8"/>
  <c r="R260" i="8"/>
  <c r="R313" i="8"/>
  <c r="R364" i="8"/>
  <c r="R303" i="8"/>
  <c r="R223" i="8"/>
  <c r="R290" i="8"/>
  <c r="R161" i="8"/>
  <c r="R14" i="8"/>
  <c r="R271" i="8"/>
  <c r="R49" i="8"/>
  <c r="R37" i="8"/>
  <c r="R121" i="8"/>
  <c r="R124" i="8"/>
  <c r="R84" i="8"/>
  <c r="R53" i="8"/>
  <c r="R274" i="8"/>
  <c r="R294" i="8"/>
  <c r="R326" i="8"/>
  <c r="R310" i="8"/>
  <c r="R146" i="8"/>
  <c r="R222" i="8"/>
  <c r="R293" i="8"/>
  <c r="R285" i="8"/>
  <c r="R368" i="8"/>
  <c r="R225" i="8"/>
  <c r="R261" i="8"/>
  <c r="R197" i="8"/>
  <c r="R334" i="8"/>
  <c r="R198" i="8"/>
  <c r="R145" i="8"/>
  <c r="R246" i="8"/>
  <c r="R259" i="8"/>
  <c r="R249" i="8"/>
  <c r="R80" i="8"/>
  <c r="R32" i="8"/>
  <c r="R54" i="8"/>
  <c r="R91" i="8"/>
  <c r="R360" i="8"/>
  <c r="R346" i="8"/>
  <c r="R193" i="8"/>
  <c r="R380" i="8"/>
  <c r="R358" i="8"/>
  <c r="R162" i="8"/>
  <c r="R344" i="8"/>
  <c r="R348" i="8"/>
  <c r="R327" i="8"/>
  <c r="R217" i="8"/>
  <c r="R181" i="8"/>
  <c r="R278" i="8"/>
  <c r="R196" i="8"/>
  <c r="R117" i="8"/>
  <c r="R33" i="8"/>
  <c r="R18" i="8"/>
  <c r="R179" i="8"/>
  <c r="R309" i="8"/>
  <c r="R338" i="8"/>
  <c r="R55" i="8"/>
  <c r="R22" i="8"/>
  <c r="R17" i="8"/>
  <c r="R9" i="8"/>
  <c r="R19" i="8"/>
  <c r="R45" i="8"/>
  <c r="R82" i="8"/>
  <c r="R11" i="8"/>
  <c r="R6" i="8"/>
  <c r="R5" i="8"/>
  <c r="R7" i="8"/>
  <c r="R13" i="8"/>
  <c r="R94" i="8"/>
  <c r="R206" i="8"/>
  <c r="R357" i="8"/>
  <c r="R363" i="8"/>
  <c r="R370" i="8"/>
  <c r="R362" i="8"/>
  <c r="R343" i="8"/>
  <c r="R324" i="8"/>
  <c r="R386" i="8"/>
  <c r="R128" i="8"/>
  <c r="R329" i="8"/>
  <c r="R335" i="8"/>
  <c r="R224" i="8"/>
  <c r="R322" i="8"/>
  <c r="R189" i="8"/>
  <c r="R160" i="8"/>
  <c r="R287" i="8"/>
  <c r="R136" i="8"/>
  <c r="R319" i="8"/>
  <c r="R116" i="8"/>
  <c r="R233" i="8"/>
  <c r="R279" i="8"/>
  <c r="R337" i="8"/>
  <c r="R353" i="8"/>
  <c r="R135" i="8"/>
  <c r="R109" i="8"/>
  <c r="R174" i="8"/>
  <c r="R122" i="8"/>
  <c r="R74" i="8"/>
  <c r="R394" i="8"/>
  <c r="R48" i="8"/>
  <c r="R390" i="8"/>
  <c r="R388" i="8"/>
  <c r="R395" i="8"/>
  <c r="R383" i="8"/>
  <c r="R384" i="8"/>
  <c r="R207" i="8"/>
  <c r="R281" i="8"/>
  <c r="R351" i="8"/>
  <c r="R149" i="8"/>
  <c r="R330" i="8"/>
  <c r="R300" i="8"/>
  <c r="R232" i="8"/>
  <c r="R283" i="8"/>
  <c r="R365" i="8"/>
  <c r="R325" i="8"/>
  <c r="R379" i="8"/>
  <c r="R374" i="8"/>
  <c r="R331" i="8"/>
  <c r="R350" i="8"/>
  <c r="R228" i="8"/>
  <c r="Q98" i="8"/>
  <c r="Q137" i="8"/>
  <c r="Q272" i="8"/>
  <c r="Q10" i="8"/>
  <c r="Q8" i="8"/>
  <c r="Q35" i="8"/>
  <c r="Q28" i="8"/>
  <c r="Q96" i="8"/>
  <c r="Q12" i="8"/>
  <c r="Q64" i="8"/>
  <c r="Q66" i="8"/>
  <c r="Q76" i="8"/>
  <c r="Q220" i="8"/>
  <c r="Q320" i="8"/>
  <c r="Q254" i="8"/>
  <c r="Q355" i="8"/>
  <c r="Q138" i="8"/>
  <c r="Q130" i="8"/>
  <c r="Q216" i="8"/>
  <c r="Q328" i="8"/>
  <c r="Q166" i="8"/>
  <c r="Q339" i="8"/>
  <c r="Q367" i="8"/>
  <c r="Q373" i="8"/>
  <c r="Q359" i="8"/>
  <c r="Q369" i="8"/>
  <c r="Q349" i="8"/>
  <c r="Q377" i="8"/>
  <c r="Q354" i="8"/>
  <c r="Q356" i="8"/>
  <c r="Q381" i="8"/>
  <c r="Q378" i="8"/>
  <c r="Q352" i="8"/>
  <c r="Q245" i="8"/>
  <c r="Q182" i="8"/>
  <c r="Q131" i="8"/>
  <c r="Q251" i="8"/>
  <c r="Q299" i="8"/>
  <c r="Q336" i="8"/>
  <c r="Q340" i="8"/>
  <c r="Q262" i="8"/>
  <c r="Q342" i="8"/>
  <c r="Q393" i="8"/>
  <c r="Q389" i="8"/>
  <c r="Q392" i="8"/>
  <c r="Q165" i="8"/>
  <c r="Q291" i="8"/>
  <c r="Q240" i="8"/>
  <c r="Q375" i="8"/>
  <c r="Q282" i="8"/>
  <c r="Q286" i="8"/>
  <c r="Q345" i="8"/>
  <c r="Q333" i="8"/>
  <c r="Q273" i="8"/>
  <c r="Q321" i="8"/>
  <c r="Q107" i="8"/>
  <c r="Q200" i="8"/>
  <c r="Q15" i="8"/>
  <c r="Q16" i="8"/>
  <c r="Q68" i="8"/>
  <c r="Q47" i="8"/>
  <c r="Q52" i="8"/>
  <c r="Q238" i="8"/>
  <c r="Q376" i="8"/>
  <c r="Q295" i="8"/>
  <c r="Q263" i="8"/>
  <c r="Q210" i="8"/>
  <c r="Q250" i="8"/>
  <c r="Q190" i="8"/>
  <c r="Q298" i="8"/>
  <c r="Q257" i="8"/>
  <c r="Q297" i="8"/>
  <c r="Q103" i="8"/>
  <c r="Q347" i="8"/>
  <c r="Q371" i="8"/>
  <c r="Q264" i="8"/>
  <c r="Q382" i="8"/>
  <c r="Q195" i="8"/>
  <c r="Q185" i="8"/>
  <c r="Q396" i="8"/>
  <c r="Q211" i="8"/>
  <c r="Q157" i="8"/>
  <c r="Q256" i="8"/>
  <c r="Q243" i="8"/>
  <c r="Q288" i="8"/>
  <c r="Q159" i="8"/>
  <c r="Q41" i="8"/>
  <c r="Q23" i="8"/>
  <c r="Q61" i="8"/>
  <c r="Q46" i="8"/>
  <c r="Q110" i="8"/>
  <c r="Q302" i="8"/>
  <c r="Q57" i="8"/>
  <c r="Q119" i="8"/>
  <c r="Q67" i="8"/>
  <c r="Q129" i="8"/>
  <c r="Q172" i="8"/>
  <c r="Q81" i="8"/>
  <c r="Q308" i="8"/>
  <c r="Q175" i="8"/>
  <c r="Q209" i="8"/>
  <c r="Q253" i="8"/>
  <c r="Q58" i="8"/>
  <c r="Q152" i="8"/>
  <c r="Q73" i="8"/>
  <c r="Q143" i="8"/>
  <c r="Q312" i="8"/>
  <c r="Q267" i="8"/>
  <c r="Q127" i="8"/>
  <c r="Q153" i="8"/>
  <c r="Q221" i="8"/>
  <c r="Q201" i="8"/>
  <c r="Q202" i="8"/>
  <c r="Q280" i="8"/>
  <c r="Q115" i="8"/>
  <c r="Q155" i="8"/>
  <c r="Q77" i="8"/>
  <c r="Q104" i="8"/>
  <c r="Q88" i="8"/>
  <c r="Q60" i="8"/>
  <c r="Q27" i="8"/>
  <c r="Q111" i="8"/>
  <c r="Q79" i="8"/>
  <c r="Q126" i="8"/>
  <c r="Q89" i="8"/>
  <c r="Q112" i="8"/>
  <c r="Q65" i="8"/>
  <c r="Q39" i="8"/>
  <c r="Q31" i="8"/>
  <c r="Q158" i="8"/>
  <c r="Q270" i="8"/>
  <c r="Q87" i="8"/>
  <c r="Q147" i="8"/>
  <c r="Q247" i="8"/>
  <c r="Q167" i="8"/>
  <c r="Q154" i="8"/>
  <c r="Q183" i="8"/>
  <c r="Q235" i="8"/>
  <c r="Q219" i="8"/>
  <c r="Q140" i="8"/>
  <c r="Q102" i="8"/>
  <c r="Q92" i="8"/>
  <c r="Q239" i="8"/>
  <c r="Q230" i="8"/>
  <c r="Q366" i="8"/>
  <c r="Q248" i="8"/>
  <c r="Q72" i="8"/>
  <c r="Q114" i="8"/>
  <c r="Q108" i="8"/>
  <c r="Q177" i="8"/>
  <c r="Q173" i="8"/>
  <c r="Q226" i="8"/>
  <c r="Q242" i="8"/>
  <c r="Q186" i="8"/>
  <c r="Q148" i="8"/>
  <c r="Q90" i="8"/>
  <c r="Q169" i="8"/>
  <c r="Q168" i="8"/>
  <c r="Q139" i="8"/>
  <c r="Q26" i="8"/>
  <c r="Q29" i="8"/>
  <c r="Q25" i="8"/>
  <c r="Q204" i="8"/>
  <c r="Q231" i="8"/>
  <c r="Q255" i="8"/>
  <c r="Q314" i="8"/>
  <c r="Q341" i="8"/>
  <c r="Q237" i="8"/>
  <c r="Q194" i="8"/>
  <c r="Q213" i="8"/>
  <c r="Q75" i="8"/>
  <c r="Q63" i="8"/>
  <c r="Q86" i="8"/>
  <c r="Q184" i="8"/>
  <c r="Q289" i="8"/>
  <c r="Q304" i="8"/>
  <c r="Q215" i="8"/>
  <c r="Q212" i="8"/>
  <c r="Q218" i="8"/>
  <c r="Q188" i="8"/>
  <c r="Q178" i="8"/>
  <c r="Q306" i="8"/>
  <c r="Q170" i="8"/>
  <c r="Q276" i="8"/>
  <c r="Q59" i="8"/>
  <c r="Q156" i="8"/>
  <c r="Q36" i="8"/>
  <c r="Q164" i="8"/>
  <c r="Q83" i="8"/>
  <c r="Q62" i="8"/>
  <c r="Q42" i="8"/>
  <c r="Q332" i="8"/>
  <c r="Q71" i="8"/>
  <c r="Q30" i="8"/>
  <c r="Q95" i="8"/>
  <c r="Q192" i="8"/>
  <c r="Q171" i="8"/>
  <c r="Q132" i="8"/>
  <c r="Q244" i="8"/>
  <c r="Q144" i="8"/>
  <c r="Q205" i="8"/>
  <c r="Q318" i="8"/>
  <c r="Q277" i="8"/>
  <c r="Q227" i="8"/>
  <c r="Q176" i="8"/>
  <c r="Q284" i="8"/>
  <c r="Q292" i="8"/>
  <c r="Q252" i="8"/>
  <c r="Q305" i="8"/>
  <c r="Q125" i="8"/>
  <c r="Q150" i="8"/>
  <c r="Q40" i="8"/>
  <c r="Q69" i="8"/>
  <c r="Q180" i="8"/>
  <c r="Q100" i="8"/>
  <c r="Q391" i="8"/>
  <c r="Q199" i="8"/>
  <c r="Q296" i="8"/>
  <c r="Q269" i="8"/>
  <c r="Q34" i="8"/>
  <c r="Q317" i="8"/>
  <c r="Q229" i="8"/>
  <c r="Q99" i="8"/>
  <c r="Q56" i="8"/>
  <c r="Q236" i="8"/>
  <c r="Q142" i="8"/>
  <c r="Q208" i="8"/>
  <c r="Q85" i="8"/>
  <c r="Q120" i="8"/>
  <c r="Q234" i="8"/>
  <c r="Q78" i="8"/>
  <c r="Q241" i="8"/>
  <c r="Q141" i="8"/>
  <c r="Q203" i="8"/>
  <c r="Q70" i="8"/>
  <c r="Q101" i="8"/>
  <c r="Q311" i="8"/>
  <c r="Q163" i="8"/>
  <c r="Q133" i="8"/>
  <c r="Q21" i="8"/>
  <c r="Q268" i="8"/>
  <c r="Q307" i="8"/>
  <c r="Q372" i="8"/>
  <c r="Q315" i="8"/>
  <c r="Q191" i="8"/>
  <c r="Q118" i="8"/>
  <c r="Q113" i="8"/>
  <c r="Q44" i="8"/>
  <c r="Q24" i="8"/>
  <c r="Q123" i="8"/>
  <c r="Q134" i="8"/>
  <c r="Q97" i="8"/>
  <c r="Q38" i="8"/>
  <c r="Q105" i="8"/>
  <c r="Q397" i="8"/>
  <c r="Q20" i="8"/>
  <c r="Q323" i="8"/>
  <c r="Q50" i="8"/>
  <c r="Q93" i="8"/>
  <c r="Q187" i="8"/>
  <c r="Q51" i="8"/>
  <c r="Q361" i="8"/>
  <c r="Q43" i="8"/>
  <c r="Q151" i="8"/>
  <c r="Q214" i="8"/>
  <c r="Q265" i="8"/>
  <c r="Q258" i="8"/>
  <c r="Q316" i="8"/>
  <c r="Q266" i="8"/>
  <c r="Q301" i="8"/>
  <c r="Q275" i="8"/>
  <c r="Q385" i="8"/>
  <c r="Q387" i="8"/>
  <c r="Q260" i="8"/>
  <c r="Q313" i="8"/>
  <c r="Q364" i="8"/>
  <c r="Q303" i="8"/>
  <c r="Q223" i="8"/>
  <c r="Q290" i="8"/>
  <c r="Q161" i="8"/>
  <c r="Q14" i="8"/>
  <c r="Q271" i="8"/>
  <c r="Q49" i="8"/>
  <c r="Q37" i="8"/>
  <c r="Q121" i="8"/>
  <c r="Q124" i="8"/>
  <c r="Q84" i="8"/>
  <c r="Q53" i="8"/>
  <c r="Q274" i="8"/>
  <c r="Q294" i="8"/>
  <c r="Q326" i="8"/>
  <c r="Q310" i="8"/>
  <c r="Q146" i="8"/>
  <c r="Q222" i="8"/>
  <c r="Q293" i="8"/>
  <c r="Q285" i="8"/>
  <c r="Q368" i="8"/>
  <c r="Q225" i="8"/>
  <c r="Q261" i="8"/>
  <c r="Q197" i="8"/>
  <c r="Q334" i="8"/>
  <c r="Q198" i="8"/>
  <c r="Q145" i="8"/>
  <c r="Q246" i="8"/>
  <c r="Q259" i="8"/>
  <c r="Q249" i="8"/>
  <c r="Q80" i="8"/>
  <c r="Q32" i="8"/>
  <c r="Q54" i="8"/>
  <c r="Q91" i="8"/>
  <c r="Q360" i="8"/>
  <c r="Q346" i="8"/>
  <c r="Q193" i="8"/>
  <c r="Q380" i="8"/>
  <c r="Q358" i="8"/>
  <c r="Q162" i="8"/>
  <c r="Q344" i="8"/>
  <c r="Q348" i="8"/>
  <c r="Q327" i="8"/>
  <c r="Q217" i="8"/>
  <c r="Q181" i="8"/>
  <c r="Q278" i="8"/>
  <c r="Q196" i="8"/>
  <c r="Q117" i="8"/>
  <c r="Q33" i="8"/>
  <c r="Q18" i="8"/>
  <c r="Q179" i="8"/>
  <c r="Q309" i="8"/>
  <c r="Q338" i="8"/>
  <c r="Q55" i="8"/>
  <c r="Q22" i="8"/>
  <c r="Q17" i="8"/>
  <c r="Q9" i="8"/>
  <c r="Q19" i="8"/>
  <c r="Q45" i="8"/>
  <c r="Q82" i="8"/>
  <c r="Q11" i="8"/>
  <c r="Q6" i="8"/>
  <c r="Q5" i="8"/>
  <c r="Q7" i="8"/>
  <c r="Q13" i="8"/>
  <c r="Q94" i="8"/>
  <c r="Q206" i="8"/>
  <c r="Q357" i="8"/>
  <c r="Q363" i="8"/>
  <c r="Q370" i="8"/>
  <c r="Q362" i="8"/>
  <c r="Q343" i="8"/>
  <c r="Q324" i="8"/>
  <c r="Q386" i="8"/>
  <c r="Q128" i="8"/>
  <c r="Q329" i="8"/>
  <c r="Q335" i="8"/>
  <c r="Q224" i="8"/>
  <c r="Q322" i="8"/>
  <c r="Q189" i="8"/>
  <c r="Q160" i="8"/>
  <c r="Q287" i="8"/>
  <c r="Q136" i="8"/>
  <c r="Q319" i="8"/>
  <c r="Q116" i="8"/>
  <c r="Q233" i="8"/>
  <c r="Q279" i="8"/>
  <c r="Q337" i="8"/>
  <c r="Q353" i="8"/>
  <c r="Q135" i="8"/>
  <c r="Q109" i="8"/>
  <c r="Q174" i="8"/>
  <c r="Q122" i="8"/>
  <c r="Q74" i="8"/>
  <c r="Q394" i="8"/>
  <c r="Q48" i="8"/>
  <c r="Q390" i="8"/>
  <c r="Q388" i="8"/>
  <c r="Q395" i="8"/>
  <c r="Q383" i="8"/>
  <c r="Q384" i="8"/>
  <c r="Q207" i="8"/>
  <c r="Q281" i="8"/>
  <c r="Q351" i="8"/>
  <c r="Q149" i="8"/>
  <c r="Q330" i="8"/>
  <c r="Q300" i="8"/>
  <c r="Q232" i="8"/>
  <c r="Q283" i="8"/>
  <c r="Q365" i="8"/>
  <c r="Q325" i="8"/>
  <c r="Q379" i="8"/>
  <c r="Q374" i="8"/>
  <c r="Q331" i="8"/>
  <c r="Q350" i="8"/>
  <c r="Q228" i="8"/>
  <c r="P98" i="8"/>
  <c r="V98" i="8" s="1"/>
  <c r="P137" i="8"/>
  <c r="V137" i="8" s="1"/>
  <c r="P272" i="8"/>
  <c r="V272" i="8" s="1"/>
  <c r="P10" i="8"/>
  <c r="V10" i="8" s="1"/>
  <c r="P8" i="8"/>
  <c r="V8" i="8" s="1"/>
  <c r="P35" i="8"/>
  <c r="V35" i="8" s="1"/>
  <c r="P28" i="8"/>
  <c r="V28" i="8" s="1"/>
  <c r="P96" i="8"/>
  <c r="V96" i="8" s="1"/>
  <c r="P12" i="8"/>
  <c r="V12" i="8" s="1"/>
  <c r="P64" i="8"/>
  <c r="V64" i="8" s="1"/>
  <c r="P66" i="8"/>
  <c r="V66" i="8" s="1"/>
  <c r="P76" i="8"/>
  <c r="V76" i="8" s="1"/>
  <c r="P220" i="8"/>
  <c r="V220" i="8" s="1"/>
  <c r="P320" i="8"/>
  <c r="V320" i="8" s="1"/>
  <c r="P254" i="8"/>
  <c r="V254" i="8" s="1"/>
  <c r="P355" i="8"/>
  <c r="V355" i="8" s="1"/>
  <c r="P138" i="8"/>
  <c r="V138" i="8" s="1"/>
  <c r="P130" i="8"/>
  <c r="V130" i="8" s="1"/>
  <c r="P216" i="8"/>
  <c r="V216" i="8" s="1"/>
  <c r="P328" i="8"/>
  <c r="V328" i="8" s="1"/>
  <c r="P166" i="8"/>
  <c r="V166" i="8" s="1"/>
  <c r="P339" i="8"/>
  <c r="V339" i="8" s="1"/>
  <c r="P367" i="8"/>
  <c r="V367" i="8" s="1"/>
  <c r="P373" i="8"/>
  <c r="V373" i="8" s="1"/>
  <c r="P359" i="8"/>
  <c r="V359" i="8" s="1"/>
  <c r="P369" i="8"/>
  <c r="V369" i="8" s="1"/>
  <c r="P349" i="8"/>
  <c r="V349" i="8" s="1"/>
  <c r="P377" i="8"/>
  <c r="V377" i="8" s="1"/>
  <c r="P354" i="8"/>
  <c r="V354" i="8" s="1"/>
  <c r="P356" i="8"/>
  <c r="V356" i="8" s="1"/>
  <c r="P381" i="8"/>
  <c r="V381" i="8" s="1"/>
  <c r="P378" i="8"/>
  <c r="V378" i="8" s="1"/>
  <c r="P352" i="8"/>
  <c r="V352" i="8" s="1"/>
  <c r="P245" i="8"/>
  <c r="V245" i="8" s="1"/>
  <c r="P182" i="8"/>
  <c r="V182" i="8" s="1"/>
  <c r="P131" i="8"/>
  <c r="V131" i="8" s="1"/>
  <c r="P251" i="8"/>
  <c r="V251" i="8" s="1"/>
  <c r="P299" i="8"/>
  <c r="V299" i="8" s="1"/>
  <c r="P336" i="8"/>
  <c r="V336" i="8" s="1"/>
  <c r="P340" i="8"/>
  <c r="V340" i="8" s="1"/>
  <c r="P262" i="8"/>
  <c r="V262" i="8" s="1"/>
  <c r="P342" i="8"/>
  <c r="V342" i="8" s="1"/>
  <c r="P393" i="8"/>
  <c r="V393" i="8" s="1"/>
  <c r="P389" i="8"/>
  <c r="V389" i="8" s="1"/>
  <c r="P392" i="8"/>
  <c r="V392" i="8" s="1"/>
  <c r="P165" i="8"/>
  <c r="V165" i="8" s="1"/>
  <c r="P291" i="8"/>
  <c r="V291" i="8" s="1"/>
  <c r="P240" i="8"/>
  <c r="V240" i="8" s="1"/>
  <c r="P375" i="8"/>
  <c r="V375" i="8" s="1"/>
  <c r="P282" i="8"/>
  <c r="V282" i="8" s="1"/>
  <c r="P286" i="8"/>
  <c r="V286" i="8" s="1"/>
  <c r="P345" i="8"/>
  <c r="V345" i="8" s="1"/>
  <c r="P333" i="8"/>
  <c r="V333" i="8" s="1"/>
  <c r="P273" i="8"/>
  <c r="V273" i="8" s="1"/>
  <c r="P321" i="8"/>
  <c r="V321" i="8" s="1"/>
  <c r="P107" i="8"/>
  <c r="V107" i="8" s="1"/>
  <c r="P200" i="8"/>
  <c r="V200" i="8" s="1"/>
  <c r="P15" i="8"/>
  <c r="V15" i="8" s="1"/>
  <c r="P16" i="8"/>
  <c r="V16" i="8" s="1"/>
  <c r="P68" i="8"/>
  <c r="V68" i="8" s="1"/>
  <c r="P47" i="8"/>
  <c r="V47" i="8" s="1"/>
  <c r="P52" i="8"/>
  <c r="V52" i="8" s="1"/>
  <c r="P238" i="8"/>
  <c r="V238" i="8" s="1"/>
  <c r="P376" i="8"/>
  <c r="V376" i="8" s="1"/>
  <c r="P295" i="8"/>
  <c r="V295" i="8" s="1"/>
  <c r="P263" i="8"/>
  <c r="V263" i="8" s="1"/>
  <c r="P210" i="8"/>
  <c r="V210" i="8" s="1"/>
  <c r="P250" i="8"/>
  <c r="V250" i="8" s="1"/>
  <c r="P190" i="8"/>
  <c r="V190" i="8" s="1"/>
  <c r="P298" i="8"/>
  <c r="V298" i="8" s="1"/>
  <c r="P257" i="8"/>
  <c r="V257" i="8" s="1"/>
  <c r="P297" i="8"/>
  <c r="V297" i="8" s="1"/>
  <c r="P103" i="8"/>
  <c r="V103" i="8" s="1"/>
  <c r="P347" i="8"/>
  <c r="V347" i="8" s="1"/>
  <c r="P371" i="8"/>
  <c r="V371" i="8" s="1"/>
  <c r="P264" i="8"/>
  <c r="V264" i="8" s="1"/>
  <c r="P382" i="8"/>
  <c r="V382" i="8" s="1"/>
  <c r="P195" i="8"/>
  <c r="V195" i="8" s="1"/>
  <c r="P185" i="8"/>
  <c r="V185" i="8" s="1"/>
  <c r="P396" i="8"/>
  <c r="V396" i="8" s="1"/>
  <c r="P211" i="8"/>
  <c r="V211" i="8" s="1"/>
  <c r="P157" i="8"/>
  <c r="V157" i="8" s="1"/>
  <c r="P256" i="8"/>
  <c r="V256" i="8" s="1"/>
  <c r="P243" i="8"/>
  <c r="V243" i="8" s="1"/>
  <c r="P288" i="8"/>
  <c r="V288" i="8" s="1"/>
  <c r="P159" i="8"/>
  <c r="V159" i="8" s="1"/>
  <c r="P41" i="8"/>
  <c r="V41" i="8" s="1"/>
  <c r="P23" i="8"/>
  <c r="V23" i="8" s="1"/>
  <c r="P61" i="8"/>
  <c r="V61" i="8" s="1"/>
  <c r="P46" i="8"/>
  <c r="V46" i="8" s="1"/>
  <c r="P110" i="8"/>
  <c r="V110" i="8" s="1"/>
  <c r="P302" i="8"/>
  <c r="V302" i="8" s="1"/>
  <c r="P57" i="8"/>
  <c r="V57" i="8" s="1"/>
  <c r="P119" i="8"/>
  <c r="V119" i="8" s="1"/>
  <c r="P67" i="8"/>
  <c r="V67" i="8" s="1"/>
  <c r="P129" i="8"/>
  <c r="V129" i="8" s="1"/>
  <c r="P172" i="8"/>
  <c r="V172" i="8" s="1"/>
  <c r="P81" i="8"/>
  <c r="V81" i="8" s="1"/>
  <c r="P308" i="8"/>
  <c r="V308" i="8" s="1"/>
  <c r="P175" i="8"/>
  <c r="V175" i="8" s="1"/>
  <c r="P209" i="8"/>
  <c r="V209" i="8" s="1"/>
  <c r="P253" i="8"/>
  <c r="V253" i="8" s="1"/>
  <c r="P58" i="8"/>
  <c r="V58" i="8" s="1"/>
  <c r="P152" i="8"/>
  <c r="V152" i="8" s="1"/>
  <c r="P73" i="8"/>
  <c r="V73" i="8" s="1"/>
  <c r="P143" i="8"/>
  <c r="V143" i="8" s="1"/>
  <c r="P312" i="8"/>
  <c r="V312" i="8" s="1"/>
  <c r="P267" i="8"/>
  <c r="V267" i="8" s="1"/>
  <c r="P127" i="8"/>
  <c r="V127" i="8" s="1"/>
  <c r="P153" i="8"/>
  <c r="V153" i="8" s="1"/>
  <c r="P221" i="8"/>
  <c r="V221" i="8" s="1"/>
  <c r="P201" i="8"/>
  <c r="V201" i="8" s="1"/>
  <c r="P202" i="8"/>
  <c r="V202" i="8" s="1"/>
  <c r="P280" i="8"/>
  <c r="V280" i="8" s="1"/>
  <c r="P115" i="8"/>
  <c r="V115" i="8" s="1"/>
  <c r="P155" i="8"/>
  <c r="V155" i="8" s="1"/>
  <c r="P77" i="8"/>
  <c r="V77" i="8" s="1"/>
  <c r="P104" i="8"/>
  <c r="V104" i="8" s="1"/>
  <c r="P88" i="8"/>
  <c r="V88" i="8" s="1"/>
  <c r="P60" i="8"/>
  <c r="V60" i="8" s="1"/>
  <c r="P27" i="8"/>
  <c r="V27" i="8" s="1"/>
  <c r="P111" i="8"/>
  <c r="V111" i="8" s="1"/>
  <c r="P79" i="8"/>
  <c r="V79" i="8" s="1"/>
  <c r="P126" i="8"/>
  <c r="V126" i="8" s="1"/>
  <c r="P89" i="8"/>
  <c r="V89" i="8" s="1"/>
  <c r="P112" i="8"/>
  <c r="V112" i="8" s="1"/>
  <c r="P65" i="8"/>
  <c r="V65" i="8" s="1"/>
  <c r="P39" i="8"/>
  <c r="V39" i="8" s="1"/>
  <c r="P31" i="8"/>
  <c r="V31" i="8" s="1"/>
  <c r="P158" i="8"/>
  <c r="V158" i="8" s="1"/>
  <c r="P270" i="8"/>
  <c r="V270" i="8" s="1"/>
  <c r="P87" i="8"/>
  <c r="V87" i="8" s="1"/>
  <c r="P147" i="8"/>
  <c r="V147" i="8" s="1"/>
  <c r="P247" i="8"/>
  <c r="V247" i="8" s="1"/>
  <c r="P167" i="8"/>
  <c r="V167" i="8" s="1"/>
  <c r="P154" i="8"/>
  <c r="V154" i="8" s="1"/>
  <c r="P183" i="8"/>
  <c r="V183" i="8" s="1"/>
  <c r="P235" i="8"/>
  <c r="V235" i="8" s="1"/>
  <c r="P219" i="8"/>
  <c r="V219" i="8" s="1"/>
  <c r="P140" i="8"/>
  <c r="V140" i="8" s="1"/>
  <c r="P102" i="8"/>
  <c r="V102" i="8" s="1"/>
  <c r="P92" i="8"/>
  <c r="V92" i="8" s="1"/>
  <c r="P239" i="8"/>
  <c r="V239" i="8" s="1"/>
  <c r="P230" i="8"/>
  <c r="V230" i="8" s="1"/>
  <c r="P366" i="8"/>
  <c r="V366" i="8" s="1"/>
  <c r="P248" i="8"/>
  <c r="V248" i="8" s="1"/>
  <c r="P72" i="8"/>
  <c r="V72" i="8" s="1"/>
  <c r="P114" i="8"/>
  <c r="V114" i="8" s="1"/>
  <c r="P108" i="8"/>
  <c r="V108" i="8" s="1"/>
  <c r="P177" i="8"/>
  <c r="V177" i="8" s="1"/>
  <c r="P173" i="8"/>
  <c r="V173" i="8" s="1"/>
  <c r="P226" i="8"/>
  <c r="V226" i="8" s="1"/>
  <c r="P242" i="8"/>
  <c r="V242" i="8" s="1"/>
  <c r="P186" i="8"/>
  <c r="V186" i="8" s="1"/>
  <c r="P148" i="8"/>
  <c r="V148" i="8" s="1"/>
  <c r="P90" i="8"/>
  <c r="V90" i="8" s="1"/>
  <c r="P169" i="8"/>
  <c r="V169" i="8" s="1"/>
  <c r="P168" i="8"/>
  <c r="V168" i="8" s="1"/>
  <c r="P139" i="8"/>
  <c r="V139" i="8" s="1"/>
  <c r="P26" i="8"/>
  <c r="V26" i="8" s="1"/>
  <c r="P29" i="8"/>
  <c r="V29" i="8" s="1"/>
  <c r="P25" i="8"/>
  <c r="V25" i="8" s="1"/>
  <c r="P204" i="8"/>
  <c r="V204" i="8" s="1"/>
  <c r="P231" i="8"/>
  <c r="V231" i="8" s="1"/>
  <c r="P255" i="8"/>
  <c r="V255" i="8" s="1"/>
  <c r="P314" i="8"/>
  <c r="V314" i="8" s="1"/>
  <c r="P341" i="8"/>
  <c r="V341" i="8" s="1"/>
  <c r="P237" i="8"/>
  <c r="V237" i="8" s="1"/>
  <c r="P194" i="8"/>
  <c r="V194" i="8" s="1"/>
  <c r="P213" i="8"/>
  <c r="V213" i="8" s="1"/>
  <c r="P75" i="8"/>
  <c r="V75" i="8" s="1"/>
  <c r="P63" i="8"/>
  <c r="V63" i="8" s="1"/>
  <c r="P86" i="8"/>
  <c r="V86" i="8" s="1"/>
  <c r="P184" i="8"/>
  <c r="V184" i="8" s="1"/>
  <c r="P289" i="8"/>
  <c r="V289" i="8" s="1"/>
  <c r="P304" i="8"/>
  <c r="V304" i="8" s="1"/>
  <c r="P215" i="8"/>
  <c r="V215" i="8" s="1"/>
  <c r="P212" i="8"/>
  <c r="V212" i="8" s="1"/>
  <c r="P218" i="8"/>
  <c r="V218" i="8" s="1"/>
  <c r="P188" i="8"/>
  <c r="V188" i="8" s="1"/>
  <c r="P178" i="8"/>
  <c r="V178" i="8" s="1"/>
  <c r="P306" i="8"/>
  <c r="V306" i="8" s="1"/>
  <c r="P170" i="8"/>
  <c r="P276" i="8"/>
  <c r="V276" i="8" s="1"/>
  <c r="P59" i="8"/>
  <c r="V59" i="8" s="1"/>
  <c r="P156" i="8"/>
  <c r="V156" i="8" s="1"/>
  <c r="P36" i="8"/>
  <c r="V36" i="8" s="1"/>
  <c r="P164" i="8"/>
  <c r="V164" i="8" s="1"/>
  <c r="P83" i="8"/>
  <c r="V83" i="8" s="1"/>
  <c r="P62" i="8"/>
  <c r="V62" i="8" s="1"/>
  <c r="P42" i="8"/>
  <c r="V42" i="8" s="1"/>
  <c r="P332" i="8"/>
  <c r="V332" i="8" s="1"/>
  <c r="P71" i="8"/>
  <c r="V71" i="8" s="1"/>
  <c r="P30" i="8"/>
  <c r="V30" i="8" s="1"/>
  <c r="P95" i="8"/>
  <c r="V95" i="8" s="1"/>
  <c r="P192" i="8"/>
  <c r="V192" i="8" s="1"/>
  <c r="P171" i="8"/>
  <c r="V171" i="8" s="1"/>
  <c r="P132" i="8"/>
  <c r="V132" i="8" s="1"/>
  <c r="P244" i="8"/>
  <c r="V244" i="8" s="1"/>
  <c r="P144" i="8"/>
  <c r="V144" i="8" s="1"/>
  <c r="P205" i="8"/>
  <c r="V205" i="8" s="1"/>
  <c r="P318" i="8"/>
  <c r="V318" i="8" s="1"/>
  <c r="P277" i="8"/>
  <c r="V277" i="8" s="1"/>
  <c r="P227" i="8"/>
  <c r="V227" i="8" s="1"/>
  <c r="P176" i="8"/>
  <c r="V176" i="8" s="1"/>
  <c r="P284" i="8"/>
  <c r="V284" i="8" s="1"/>
  <c r="P292" i="8"/>
  <c r="V292" i="8" s="1"/>
  <c r="P252" i="8"/>
  <c r="V252" i="8" s="1"/>
  <c r="P305" i="8"/>
  <c r="V305" i="8" s="1"/>
  <c r="P125" i="8"/>
  <c r="V125" i="8" s="1"/>
  <c r="P150" i="8"/>
  <c r="V150" i="8" s="1"/>
  <c r="P40" i="8"/>
  <c r="V40" i="8" s="1"/>
  <c r="P69" i="8"/>
  <c r="V69" i="8" s="1"/>
  <c r="P180" i="8"/>
  <c r="V180" i="8" s="1"/>
  <c r="P100" i="8"/>
  <c r="V100" i="8" s="1"/>
  <c r="P391" i="8"/>
  <c r="V391" i="8" s="1"/>
  <c r="P199" i="8"/>
  <c r="V199" i="8" s="1"/>
  <c r="P296" i="8"/>
  <c r="V296" i="8" s="1"/>
  <c r="P269" i="8"/>
  <c r="V269" i="8" s="1"/>
  <c r="P34" i="8"/>
  <c r="V34" i="8" s="1"/>
  <c r="P317" i="8"/>
  <c r="V317" i="8" s="1"/>
  <c r="P229" i="8"/>
  <c r="V229" i="8" s="1"/>
  <c r="P99" i="8"/>
  <c r="V99" i="8" s="1"/>
  <c r="P56" i="8"/>
  <c r="V56" i="8" s="1"/>
  <c r="P236" i="8"/>
  <c r="V236" i="8" s="1"/>
  <c r="P142" i="8"/>
  <c r="V142" i="8" s="1"/>
  <c r="P208" i="8"/>
  <c r="V208" i="8" s="1"/>
  <c r="P85" i="8"/>
  <c r="V85" i="8" s="1"/>
  <c r="P120" i="8"/>
  <c r="V120" i="8" s="1"/>
  <c r="P234" i="8"/>
  <c r="V234" i="8" s="1"/>
  <c r="P78" i="8"/>
  <c r="V78" i="8" s="1"/>
  <c r="P241" i="8"/>
  <c r="V241" i="8" s="1"/>
  <c r="P141" i="8"/>
  <c r="V141" i="8" s="1"/>
  <c r="P203" i="8"/>
  <c r="V203" i="8" s="1"/>
  <c r="P70" i="8"/>
  <c r="V70" i="8" s="1"/>
  <c r="P101" i="8"/>
  <c r="V101" i="8" s="1"/>
  <c r="P311" i="8"/>
  <c r="V311" i="8" s="1"/>
  <c r="P163" i="8"/>
  <c r="V163" i="8" s="1"/>
  <c r="P133" i="8"/>
  <c r="V133" i="8" s="1"/>
  <c r="P21" i="8"/>
  <c r="V21" i="8" s="1"/>
  <c r="P268" i="8"/>
  <c r="V268" i="8" s="1"/>
  <c r="P307" i="8"/>
  <c r="V307" i="8" s="1"/>
  <c r="P372" i="8"/>
  <c r="V372" i="8" s="1"/>
  <c r="P315" i="8"/>
  <c r="V315" i="8" s="1"/>
  <c r="P191" i="8"/>
  <c r="V191" i="8" s="1"/>
  <c r="P118" i="8"/>
  <c r="V118" i="8" s="1"/>
  <c r="P113" i="8"/>
  <c r="V113" i="8" s="1"/>
  <c r="P44" i="8"/>
  <c r="V44" i="8" s="1"/>
  <c r="P24" i="8"/>
  <c r="V24" i="8" s="1"/>
  <c r="P123" i="8"/>
  <c r="V123" i="8" s="1"/>
  <c r="P134" i="8"/>
  <c r="V134" i="8" s="1"/>
  <c r="P97" i="8"/>
  <c r="V97" i="8" s="1"/>
  <c r="P38" i="8"/>
  <c r="V38" i="8" s="1"/>
  <c r="P105" i="8"/>
  <c r="V105" i="8" s="1"/>
  <c r="P397" i="8"/>
  <c r="P20" i="8"/>
  <c r="V20" i="8" s="1"/>
  <c r="P323" i="8"/>
  <c r="V323" i="8" s="1"/>
  <c r="P50" i="8"/>
  <c r="V50" i="8" s="1"/>
  <c r="P93" i="8"/>
  <c r="V93" i="8" s="1"/>
  <c r="P187" i="8"/>
  <c r="V187" i="8" s="1"/>
  <c r="P51" i="8"/>
  <c r="V51" i="8" s="1"/>
  <c r="P361" i="8"/>
  <c r="V361" i="8" s="1"/>
  <c r="P43" i="8"/>
  <c r="V43" i="8" s="1"/>
  <c r="P151" i="8"/>
  <c r="V151" i="8" s="1"/>
  <c r="P214" i="8"/>
  <c r="V214" i="8" s="1"/>
  <c r="P265" i="8"/>
  <c r="V265" i="8" s="1"/>
  <c r="P258" i="8"/>
  <c r="V258" i="8" s="1"/>
  <c r="P316" i="8"/>
  <c r="V316" i="8" s="1"/>
  <c r="P266" i="8"/>
  <c r="V266" i="8" s="1"/>
  <c r="P301" i="8"/>
  <c r="V301" i="8" s="1"/>
  <c r="P275" i="8"/>
  <c r="V275" i="8" s="1"/>
  <c r="P385" i="8"/>
  <c r="V385" i="8" s="1"/>
  <c r="P387" i="8"/>
  <c r="V387" i="8" s="1"/>
  <c r="P260" i="8"/>
  <c r="V260" i="8" s="1"/>
  <c r="P313" i="8"/>
  <c r="V313" i="8" s="1"/>
  <c r="P364" i="8"/>
  <c r="V364" i="8" s="1"/>
  <c r="P303" i="8"/>
  <c r="V303" i="8" s="1"/>
  <c r="P223" i="8"/>
  <c r="V223" i="8" s="1"/>
  <c r="P290" i="8"/>
  <c r="V290" i="8" s="1"/>
  <c r="P161" i="8"/>
  <c r="V161" i="8" s="1"/>
  <c r="P14" i="8"/>
  <c r="V14" i="8" s="1"/>
  <c r="P271" i="8"/>
  <c r="V271" i="8" s="1"/>
  <c r="P49" i="8"/>
  <c r="V49" i="8" s="1"/>
  <c r="P37" i="8"/>
  <c r="V37" i="8" s="1"/>
  <c r="P121" i="8"/>
  <c r="V121" i="8" s="1"/>
  <c r="P124" i="8"/>
  <c r="V124" i="8" s="1"/>
  <c r="P84" i="8"/>
  <c r="V84" i="8" s="1"/>
  <c r="P53" i="8"/>
  <c r="V53" i="8" s="1"/>
  <c r="P274" i="8"/>
  <c r="V274" i="8" s="1"/>
  <c r="P294" i="8"/>
  <c r="V294" i="8" s="1"/>
  <c r="P326" i="8"/>
  <c r="V326" i="8" s="1"/>
  <c r="P310" i="8"/>
  <c r="V310" i="8" s="1"/>
  <c r="P146" i="8"/>
  <c r="V146" i="8" s="1"/>
  <c r="P222" i="8"/>
  <c r="V222" i="8" s="1"/>
  <c r="P293" i="8"/>
  <c r="V293" i="8" s="1"/>
  <c r="P285" i="8"/>
  <c r="V285" i="8" s="1"/>
  <c r="P368" i="8"/>
  <c r="V368" i="8" s="1"/>
  <c r="P225" i="8"/>
  <c r="V225" i="8" s="1"/>
  <c r="P261" i="8"/>
  <c r="V261" i="8" s="1"/>
  <c r="P197" i="8"/>
  <c r="V197" i="8" s="1"/>
  <c r="P334" i="8"/>
  <c r="V334" i="8" s="1"/>
  <c r="P198" i="8"/>
  <c r="V198" i="8" s="1"/>
  <c r="P145" i="8"/>
  <c r="V145" i="8" s="1"/>
  <c r="P246" i="8"/>
  <c r="V246" i="8" s="1"/>
  <c r="P259" i="8"/>
  <c r="V259" i="8" s="1"/>
  <c r="P249" i="8"/>
  <c r="V249" i="8" s="1"/>
  <c r="P80" i="8"/>
  <c r="V80" i="8" s="1"/>
  <c r="P32" i="8"/>
  <c r="V32" i="8" s="1"/>
  <c r="P54" i="8"/>
  <c r="V54" i="8" s="1"/>
  <c r="P91" i="8"/>
  <c r="V91" i="8" s="1"/>
  <c r="P360" i="8"/>
  <c r="V360" i="8" s="1"/>
  <c r="P346" i="8"/>
  <c r="V346" i="8" s="1"/>
  <c r="P193" i="8"/>
  <c r="V193" i="8" s="1"/>
  <c r="P380" i="8"/>
  <c r="V380" i="8" s="1"/>
  <c r="P358" i="8"/>
  <c r="V358" i="8" s="1"/>
  <c r="P162" i="8"/>
  <c r="V162" i="8" s="1"/>
  <c r="P344" i="8"/>
  <c r="V344" i="8" s="1"/>
  <c r="P348" i="8"/>
  <c r="V348" i="8" s="1"/>
  <c r="P327" i="8"/>
  <c r="V327" i="8" s="1"/>
  <c r="P217" i="8"/>
  <c r="V217" i="8" s="1"/>
  <c r="P181" i="8"/>
  <c r="V181" i="8" s="1"/>
  <c r="P278" i="8"/>
  <c r="V278" i="8" s="1"/>
  <c r="P196" i="8"/>
  <c r="V196" i="8" s="1"/>
  <c r="P117" i="8"/>
  <c r="V117" i="8" s="1"/>
  <c r="P33" i="8"/>
  <c r="V33" i="8" s="1"/>
  <c r="P18" i="8"/>
  <c r="V18" i="8" s="1"/>
  <c r="P179" i="8"/>
  <c r="V179" i="8" s="1"/>
  <c r="P309" i="8"/>
  <c r="V309" i="8" s="1"/>
  <c r="P338" i="8"/>
  <c r="V338" i="8" s="1"/>
  <c r="P55" i="8"/>
  <c r="V55" i="8" s="1"/>
  <c r="P22" i="8"/>
  <c r="V22" i="8" s="1"/>
  <c r="P17" i="8"/>
  <c r="V17" i="8" s="1"/>
  <c r="P9" i="8"/>
  <c r="V9" i="8" s="1"/>
  <c r="P19" i="8"/>
  <c r="V19" i="8" s="1"/>
  <c r="P45" i="8"/>
  <c r="V45" i="8" s="1"/>
  <c r="P82" i="8"/>
  <c r="V82" i="8" s="1"/>
  <c r="P11" i="8"/>
  <c r="V11" i="8" s="1"/>
  <c r="P6" i="8"/>
  <c r="V6" i="8" s="1"/>
  <c r="P5" i="8"/>
  <c r="V5" i="8" s="1"/>
  <c r="P7" i="8"/>
  <c r="V7" i="8" s="1"/>
  <c r="P13" i="8"/>
  <c r="V13" i="8" s="1"/>
  <c r="P94" i="8"/>
  <c r="V94" i="8" s="1"/>
  <c r="P206" i="8"/>
  <c r="V206" i="8" s="1"/>
  <c r="P357" i="8"/>
  <c r="V357" i="8" s="1"/>
  <c r="P363" i="8"/>
  <c r="V363" i="8" s="1"/>
  <c r="P370" i="8"/>
  <c r="V370" i="8" s="1"/>
  <c r="P362" i="8"/>
  <c r="V362" i="8" s="1"/>
  <c r="P343" i="8"/>
  <c r="V343" i="8" s="1"/>
  <c r="P324" i="8"/>
  <c r="V324" i="8" s="1"/>
  <c r="P386" i="8"/>
  <c r="V386" i="8" s="1"/>
  <c r="P128" i="8"/>
  <c r="V128" i="8" s="1"/>
  <c r="P329" i="8"/>
  <c r="V329" i="8" s="1"/>
  <c r="P335" i="8"/>
  <c r="V335" i="8" s="1"/>
  <c r="P224" i="8"/>
  <c r="V224" i="8" s="1"/>
  <c r="P322" i="8"/>
  <c r="V322" i="8" s="1"/>
  <c r="P189" i="8"/>
  <c r="V189" i="8" s="1"/>
  <c r="P160" i="8"/>
  <c r="V160" i="8" s="1"/>
  <c r="P287" i="8"/>
  <c r="V287" i="8" s="1"/>
  <c r="P136" i="8"/>
  <c r="V136" i="8" s="1"/>
  <c r="P319" i="8"/>
  <c r="V319" i="8" s="1"/>
  <c r="P116" i="8"/>
  <c r="V116" i="8" s="1"/>
  <c r="P233" i="8"/>
  <c r="V233" i="8" s="1"/>
  <c r="P279" i="8"/>
  <c r="V279" i="8" s="1"/>
  <c r="P337" i="8"/>
  <c r="V337" i="8" s="1"/>
  <c r="P353" i="8"/>
  <c r="V353" i="8" s="1"/>
  <c r="P135" i="8"/>
  <c r="V135" i="8" s="1"/>
  <c r="P109" i="8"/>
  <c r="V109" i="8" s="1"/>
  <c r="P174" i="8"/>
  <c r="V174" i="8" s="1"/>
  <c r="P122" i="8"/>
  <c r="V122" i="8" s="1"/>
  <c r="P74" i="8"/>
  <c r="V74" i="8" s="1"/>
  <c r="P394" i="8"/>
  <c r="V394" i="8" s="1"/>
  <c r="P48" i="8"/>
  <c r="V48" i="8" s="1"/>
  <c r="P390" i="8"/>
  <c r="V390" i="8" s="1"/>
  <c r="P388" i="8"/>
  <c r="V388" i="8" s="1"/>
  <c r="P395" i="8"/>
  <c r="V395" i="8" s="1"/>
  <c r="P383" i="8"/>
  <c r="V383" i="8" s="1"/>
  <c r="P384" i="8"/>
  <c r="V384" i="8" s="1"/>
  <c r="P207" i="8"/>
  <c r="V207" i="8" s="1"/>
  <c r="P281" i="8"/>
  <c r="V281" i="8" s="1"/>
  <c r="P351" i="8"/>
  <c r="V351" i="8" s="1"/>
  <c r="P149" i="8"/>
  <c r="V149" i="8" s="1"/>
  <c r="P330" i="8"/>
  <c r="V330" i="8" s="1"/>
  <c r="P300" i="8"/>
  <c r="V300" i="8" s="1"/>
  <c r="P232" i="8"/>
  <c r="V232" i="8" s="1"/>
  <c r="P283" i="8"/>
  <c r="V283" i="8" s="1"/>
  <c r="P365" i="8"/>
  <c r="V365" i="8" s="1"/>
  <c r="P325" i="8"/>
  <c r="V325" i="8" s="1"/>
  <c r="P379" i="8"/>
  <c r="V379" i="8" s="1"/>
  <c r="P374" i="8"/>
  <c r="V374" i="8" s="1"/>
  <c r="P331" i="8"/>
  <c r="V331" i="8" s="1"/>
  <c r="P350" i="8"/>
  <c r="V350" i="8" s="1"/>
  <c r="P228" i="8"/>
  <c r="V228" i="8" s="1"/>
  <c r="T160" i="1"/>
  <c r="T55" i="1"/>
  <c r="T213" i="1"/>
  <c r="T28" i="1"/>
  <c r="T25" i="1"/>
  <c r="T59" i="1"/>
  <c r="T360" i="1"/>
  <c r="T126" i="1"/>
  <c r="T277" i="1"/>
  <c r="T180" i="1"/>
  <c r="T182" i="1"/>
  <c r="T300" i="1"/>
  <c r="T273" i="1"/>
  <c r="T266" i="1"/>
  <c r="T321" i="1"/>
  <c r="T208" i="1"/>
  <c r="T13" i="1"/>
  <c r="T22" i="1"/>
  <c r="T10" i="1"/>
  <c r="T381" i="1"/>
  <c r="T368" i="1"/>
  <c r="T371" i="1"/>
  <c r="T399" i="1"/>
  <c r="T395" i="1"/>
  <c r="T372" i="1"/>
  <c r="T377" i="1"/>
  <c r="T133" i="1"/>
  <c r="T389" i="1"/>
  <c r="T402" i="1"/>
  <c r="T385" i="1"/>
  <c r="T400" i="1"/>
  <c r="T392" i="1"/>
  <c r="T374" i="1"/>
  <c r="T358" i="1"/>
  <c r="T176" i="1"/>
  <c r="T211" i="1"/>
  <c r="T351" i="1"/>
  <c r="T319" i="1"/>
  <c r="T336" i="1"/>
  <c r="T388" i="1"/>
  <c r="T333" i="1"/>
  <c r="T357" i="1"/>
  <c r="T404" i="1"/>
  <c r="T171" i="1"/>
  <c r="T119" i="1"/>
  <c r="T170" i="1"/>
  <c r="T215" i="1"/>
  <c r="T366" i="1"/>
  <c r="T264" i="1"/>
  <c r="T285" i="1"/>
  <c r="T136" i="1"/>
  <c r="T103" i="1"/>
  <c r="T297" i="1"/>
  <c r="T195" i="1"/>
  <c r="T286" i="1"/>
  <c r="T166" i="1"/>
  <c r="T23" i="1"/>
  <c r="T186" i="1"/>
  <c r="T123" i="1"/>
  <c r="T221" i="1"/>
  <c r="T283" i="1"/>
  <c r="T32" i="1"/>
  <c r="T52" i="1"/>
  <c r="T134" i="1"/>
  <c r="T29" i="1"/>
  <c r="T370" i="1"/>
  <c r="T320" i="1"/>
  <c r="T406" i="1"/>
  <c r="T407" i="1"/>
  <c r="T408" i="1"/>
  <c r="T339" i="1"/>
  <c r="T200" i="1"/>
  <c r="T189" i="1"/>
  <c r="T194" i="1"/>
  <c r="T114" i="1"/>
  <c r="T349" i="1"/>
  <c r="T212" i="1"/>
  <c r="T157" i="1"/>
  <c r="T254" i="1"/>
  <c r="T260" i="1"/>
  <c r="T183" i="1"/>
  <c r="T125" i="1"/>
  <c r="T314" i="1"/>
  <c r="T281" i="1"/>
  <c r="T106" i="1"/>
  <c r="T218" i="1"/>
  <c r="T253" i="1"/>
  <c r="T82" i="1"/>
  <c r="T132" i="1"/>
  <c r="T64" i="1"/>
  <c r="T111" i="1"/>
  <c r="T85" i="1"/>
  <c r="T241" i="1"/>
  <c r="T220" i="1"/>
  <c r="T334" i="1"/>
  <c r="T100" i="1"/>
  <c r="T54" i="1"/>
  <c r="T84" i="1"/>
  <c r="T152" i="1"/>
  <c r="T231" i="1"/>
  <c r="T110" i="1"/>
  <c r="T48" i="1"/>
  <c r="T81" i="1"/>
  <c r="T35" i="1"/>
  <c r="T198" i="1"/>
  <c r="T313" i="1"/>
  <c r="T327" i="1"/>
  <c r="T88" i="1"/>
  <c r="T142" i="1"/>
  <c r="T179" i="1"/>
  <c r="T143" i="1"/>
  <c r="T73" i="1"/>
  <c r="T67" i="1"/>
  <c r="T369" i="1"/>
  <c r="T197" i="1"/>
  <c r="T304" i="1"/>
  <c r="T96" i="1"/>
  <c r="T275" i="1"/>
  <c r="T201" i="1"/>
  <c r="T272" i="1"/>
  <c r="T89" i="1"/>
  <c r="T104" i="1"/>
  <c r="T271" i="1"/>
  <c r="T287" i="1"/>
  <c r="T175" i="1"/>
  <c r="T113" i="1"/>
  <c r="T74" i="1"/>
  <c r="T191" i="1"/>
  <c r="T210" i="1"/>
  <c r="T178" i="1"/>
  <c r="T295" i="1"/>
  <c r="T337" i="1"/>
  <c r="T294" i="1"/>
  <c r="T233" i="1"/>
  <c r="T310" i="1"/>
  <c r="T209" i="1"/>
  <c r="T230" i="1"/>
  <c r="T184" i="1"/>
  <c r="T248" i="1"/>
  <c r="T217" i="1"/>
  <c r="T393" i="1"/>
  <c r="T245" i="1"/>
  <c r="T290" i="1"/>
  <c r="T361" i="1"/>
  <c r="T105" i="1"/>
  <c r="T291" i="1"/>
  <c r="T185" i="1"/>
  <c r="T93" i="1"/>
  <c r="T53" i="1"/>
  <c r="T50" i="1"/>
  <c r="T65" i="1"/>
  <c r="T92" i="1"/>
  <c r="T86" i="1"/>
  <c r="T118" i="1"/>
  <c r="T120" i="1"/>
  <c r="T162" i="1"/>
  <c r="T204" i="1"/>
  <c r="T124" i="1"/>
  <c r="T362" i="1"/>
  <c r="T219" i="1"/>
  <c r="T129" i="1"/>
  <c r="T31" i="1"/>
  <c r="T56" i="1"/>
  <c r="T80" i="1"/>
  <c r="T75" i="1"/>
  <c r="T91" i="1"/>
  <c r="T127" i="1"/>
  <c r="T139" i="1"/>
  <c r="T268" i="1"/>
  <c r="T41" i="1"/>
  <c r="T20" i="1"/>
  <c r="T61" i="1"/>
  <c r="T70" i="1"/>
  <c r="T49" i="1"/>
  <c r="T151" i="1"/>
  <c r="T187" i="1"/>
  <c r="T90" i="1"/>
  <c r="T203" i="1"/>
  <c r="T147" i="1"/>
  <c r="T98" i="1"/>
  <c r="T173" i="1"/>
  <c r="T316" i="1"/>
  <c r="T177" i="1"/>
  <c r="T311" i="1"/>
  <c r="T121" i="1"/>
  <c r="T330" i="1"/>
  <c r="T11" i="1"/>
  <c r="T5" i="1"/>
  <c r="T8" i="1"/>
  <c r="T72" i="1"/>
  <c r="T237" i="1"/>
  <c r="T262" i="1"/>
  <c r="T279" i="1"/>
  <c r="T236" i="1"/>
  <c r="T46" i="1"/>
  <c r="T51" i="1"/>
  <c r="T344" i="1"/>
  <c r="T156" i="1"/>
  <c r="T258" i="1"/>
  <c r="T252" i="1"/>
  <c r="T188" i="1"/>
  <c r="T174" i="1"/>
  <c r="T131" i="1"/>
  <c r="T128" i="1"/>
  <c r="T36" i="1"/>
  <c r="T163" i="1"/>
  <c r="T115" i="1"/>
  <c r="T232" i="1"/>
  <c r="T196" i="1"/>
  <c r="T95" i="1"/>
  <c r="T122" i="1"/>
  <c r="T269" i="1"/>
  <c r="T138" i="1"/>
  <c r="T145" i="1"/>
  <c r="T69" i="1"/>
  <c r="T117" i="1"/>
  <c r="T68" i="1"/>
  <c r="T78" i="1"/>
  <c r="T284" i="1"/>
  <c r="T326" i="1"/>
  <c r="T164" i="1"/>
  <c r="T249" i="1"/>
  <c r="T33" i="1"/>
  <c r="T60" i="1"/>
  <c r="T27" i="1"/>
  <c r="T355" i="1"/>
  <c r="T329" i="1"/>
  <c r="T202" i="1"/>
  <c r="T38" i="1"/>
  <c r="T159" i="1"/>
  <c r="T190" i="1"/>
  <c r="T403" i="1"/>
  <c r="T206" i="1"/>
  <c r="T149" i="1"/>
  <c r="T256" i="1"/>
  <c r="T267" i="1"/>
  <c r="T322" i="1"/>
  <c r="T376" i="1"/>
  <c r="T380" i="1"/>
  <c r="T308" i="1"/>
  <c r="T298" i="1"/>
  <c r="T150" i="1"/>
  <c r="T158" i="1"/>
  <c r="T62" i="1"/>
  <c r="T45" i="1"/>
  <c r="T109" i="1"/>
  <c r="T24" i="1"/>
  <c r="T102" i="1"/>
  <c r="T353" i="1"/>
  <c r="T21" i="1"/>
  <c r="T224" i="1"/>
  <c r="T379" i="1"/>
  <c r="T328" i="1"/>
  <c r="T94" i="1"/>
  <c r="T390" i="1"/>
  <c r="T373" i="1"/>
  <c r="T229" i="1"/>
  <c r="T227" i="1"/>
  <c r="T146" i="1"/>
  <c r="T247" i="1"/>
  <c r="T346" i="1"/>
  <c r="T135" i="1"/>
  <c r="T66" i="1"/>
  <c r="T257" i="1"/>
  <c r="T255" i="1"/>
  <c r="T181" i="1"/>
  <c r="T172" i="1"/>
  <c r="T83" i="1"/>
  <c r="T87" i="1"/>
  <c r="T42" i="1"/>
  <c r="T14" i="1"/>
  <c r="T265" i="1"/>
  <c r="T214" i="1"/>
  <c r="T331" i="1"/>
  <c r="T141" i="1"/>
  <c r="T323" i="1"/>
  <c r="T270" i="1"/>
  <c r="T192" i="1"/>
  <c r="T148" i="1"/>
  <c r="T216" i="1"/>
  <c r="T278" i="1"/>
  <c r="T343" i="1"/>
  <c r="T234" i="1"/>
  <c r="T235" i="1"/>
  <c r="T137" i="1"/>
  <c r="T169" i="1"/>
  <c r="T276" i="1"/>
  <c r="T303" i="1"/>
  <c r="T251" i="1"/>
  <c r="T280" i="1"/>
  <c r="T293" i="1"/>
  <c r="T299" i="1"/>
  <c r="T356" i="1"/>
  <c r="T352" i="1"/>
  <c r="T332" i="1"/>
  <c r="T325" i="1"/>
  <c r="T222" i="1"/>
  <c r="T359" i="1"/>
  <c r="T348" i="1"/>
  <c r="T354" i="1"/>
  <c r="T340" i="1"/>
  <c r="T394" i="1"/>
  <c r="T17" i="1"/>
  <c r="T6" i="1"/>
  <c r="T99" i="1"/>
  <c r="T18" i="1"/>
  <c r="T44" i="1"/>
  <c r="T40" i="1"/>
  <c r="T101" i="1"/>
  <c r="T263" i="1"/>
  <c r="T239" i="1"/>
  <c r="T207" i="1"/>
  <c r="T57" i="1"/>
  <c r="T26" i="1"/>
  <c r="T15" i="1"/>
  <c r="T19" i="1"/>
  <c r="T16" i="1"/>
  <c r="T9" i="1"/>
  <c r="T7" i="1"/>
  <c r="T289" i="1"/>
  <c r="T391" i="1"/>
  <c r="T342" i="1"/>
  <c r="T301" i="1"/>
  <c r="T238" i="1"/>
  <c r="T167" i="1"/>
  <c r="T318" i="1"/>
  <c r="T309" i="1"/>
  <c r="T250" i="1"/>
  <c r="T193" i="1"/>
  <c r="T161" i="1"/>
  <c r="T223" i="1"/>
  <c r="T240" i="1"/>
  <c r="T168" i="1"/>
  <c r="T246" i="1"/>
  <c r="T155" i="1"/>
  <c r="T130" i="1"/>
  <c r="T79" i="1"/>
  <c r="T108" i="1"/>
  <c r="T244" i="1"/>
  <c r="T242" i="1"/>
  <c r="T375" i="1"/>
  <c r="T363" i="1"/>
  <c r="T335" i="1"/>
  <c r="T378" i="1"/>
  <c r="T97" i="1"/>
  <c r="T288" i="1"/>
  <c r="T315" i="1"/>
  <c r="T350" i="1"/>
  <c r="T77" i="1"/>
  <c r="T144" i="1"/>
  <c r="T58" i="1"/>
  <c r="T274" i="1"/>
  <c r="T338" i="1"/>
  <c r="T63" i="1"/>
  <c r="T30" i="1"/>
  <c r="T47" i="1"/>
  <c r="T37" i="1"/>
  <c r="T199" i="1"/>
  <c r="T305" i="1"/>
  <c r="T226" i="1"/>
  <c r="T317" i="1"/>
  <c r="T365" i="1"/>
  <c r="T302" i="1"/>
  <c r="T243" i="1"/>
  <c r="T341" i="1"/>
  <c r="T324" i="1"/>
  <c r="T347" i="1"/>
  <c r="T364" i="1"/>
  <c r="T367" i="1"/>
  <c r="T296" i="1"/>
  <c r="T140" i="1"/>
  <c r="T205" i="1"/>
  <c r="T112" i="1"/>
  <c r="T312" i="1"/>
  <c r="T154" i="1"/>
  <c r="T261" i="1"/>
  <c r="T12" i="1"/>
  <c r="T396" i="1"/>
  <c r="T386" i="1"/>
  <c r="T387" i="1"/>
  <c r="T397" i="1"/>
  <c r="T405" i="1"/>
  <c r="T401" i="1"/>
  <c r="T382" i="1"/>
  <c r="T383" i="1"/>
  <c r="T384" i="1"/>
  <c r="T398" i="1"/>
  <c r="T153" i="1"/>
  <c r="T259" i="1"/>
  <c r="T43" i="1"/>
  <c r="T165" i="1"/>
  <c r="T39" i="1"/>
  <c r="T34" i="1"/>
  <c r="T345" i="1"/>
  <c r="T306" i="1"/>
  <c r="T307" i="1"/>
  <c r="T282" i="1"/>
  <c r="T107" i="1"/>
  <c r="T292" i="1"/>
  <c r="T228" i="1"/>
  <c r="T225" i="1"/>
  <c r="T116" i="1"/>
  <c r="T71" i="1"/>
  <c r="R71" i="1"/>
  <c r="R160" i="1"/>
  <c r="R55" i="1"/>
  <c r="R213" i="1"/>
  <c r="R28" i="1"/>
  <c r="R25" i="1"/>
  <c r="R59" i="1"/>
  <c r="R360" i="1"/>
  <c r="R126" i="1"/>
  <c r="R277" i="1"/>
  <c r="R180" i="1"/>
  <c r="R182" i="1"/>
  <c r="R300" i="1"/>
  <c r="R273" i="1"/>
  <c r="R266" i="1"/>
  <c r="R321" i="1"/>
  <c r="R208" i="1"/>
  <c r="R13" i="1"/>
  <c r="R22" i="1"/>
  <c r="R10" i="1"/>
  <c r="R381" i="1"/>
  <c r="R368" i="1"/>
  <c r="R371" i="1"/>
  <c r="R399" i="1"/>
  <c r="R395" i="1"/>
  <c r="R372" i="1"/>
  <c r="R377" i="1"/>
  <c r="R133" i="1"/>
  <c r="R389" i="1"/>
  <c r="R402" i="1"/>
  <c r="R385" i="1"/>
  <c r="R400" i="1"/>
  <c r="R392" i="1"/>
  <c r="R374" i="1"/>
  <c r="R358" i="1"/>
  <c r="R176" i="1"/>
  <c r="R211" i="1"/>
  <c r="R351" i="1"/>
  <c r="R319" i="1"/>
  <c r="R336" i="1"/>
  <c r="R388" i="1"/>
  <c r="R333" i="1"/>
  <c r="R357" i="1"/>
  <c r="R404" i="1"/>
  <c r="R171" i="1"/>
  <c r="R119" i="1"/>
  <c r="R170" i="1"/>
  <c r="R215" i="1"/>
  <c r="R366" i="1"/>
  <c r="R264" i="1"/>
  <c r="R285" i="1"/>
  <c r="R136" i="1"/>
  <c r="R103" i="1"/>
  <c r="R297" i="1"/>
  <c r="R195" i="1"/>
  <c r="R286" i="1"/>
  <c r="R166" i="1"/>
  <c r="R23" i="1"/>
  <c r="R186" i="1"/>
  <c r="R123" i="1"/>
  <c r="R221" i="1"/>
  <c r="R283" i="1"/>
  <c r="R32" i="1"/>
  <c r="R52" i="1"/>
  <c r="R134" i="1"/>
  <c r="R29" i="1"/>
  <c r="R370" i="1"/>
  <c r="R320" i="1"/>
  <c r="R406" i="1"/>
  <c r="R407" i="1"/>
  <c r="R408" i="1"/>
  <c r="R339" i="1"/>
  <c r="R200" i="1"/>
  <c r="R189" i="1"/>
  <c r="R194" i="1"/>
  <c r="R114" i="1"/>
  <c r="R349" i="1"/>
  <c r="R212" i="1"/>
  <c r="R157" i="1"/>
  <c r="R254" i="1"/>
  <c r="R260" i="1"/>
  <c r="R183" i="1"/>
  <c r="R125" i="1"/>
  <c r="R314" i="1"/>
  <c r="R281" i="1"/>
  <c r="R106" i="1"/>
  <c r="R218" i="1"/>
  <c r="R253" i="1"/>
  <c r="R82" i="1"/>
  <c r="R132" i="1"/>
  <c r="R64" i="1"/>
  <c r="R111" i="1"/>
  <c r="R85" i="1"/>
  <c r="R241" i="1"/>
  <c r="R220" i="1"/>
  <c r="R334" i="1"/>
  <c r="R100" i="1"/>
  <c r="R54" i="1"/>
  <c r="R84" i="1"/>
  <c r="R152" i="1"/>
  <c r="R231" i="1"/>
  <c r="R110" i="1"/>
  <c r="R48" i="1"/>
  <c r="R81" i="1"/>
  <c r="R35" i="1"/>
  <c r="R198" i="1"/>
  <c r="R313" i="1"/>
  <c r="R327" i="1"/>
  <c r="R88" i="1"/>
  <c r="R142" i="1"/>
  <c r="R179" i="1"/>
  <c r="R143" i="1"/>
  <c r="R73" i="1"/>
  <c r="R67" i="1"/>
  <c r="R369" i="1"/>
  <c r="R197" i="1"/>
  <c r="R304" i="1"/>
  <c r="R96" i="1"/>
  <c r="R275" i="1"/>
  <c r="R201" i="1"/>
  <c r="R272" i="1"/>
  <c r="R89" i="1"/>
  <c r="R104" i="1"/>
  <c r="R271" i="1"/>
  <c r="R287" i="1"/>
  <c r="R175" i="1"/>
  <c r="R113" i="1"/>
  <c r="R74" i="1"/>
  <c r="R191" i="1"/>
  <c r="R210" i="1"/>
  <c r="R178" i="1"/>
  <c r="R295" i="1"/>
  <c r="R337" i="1"/>
  <c r="R294" i="1"/>
  <c r="R233" i="1"/>
  <c r="R310" i="1"/>
  <c r="R209" i="1"/>
  <c r="R230" i="1"/>
  <c r="R184" i="1"/>
  <c r="R248" i="1"/>
  <c r="R217" i="1"/>
  <c r="R393" i="1"/>
  <c r="R245" i="1"/>
  <c r="R290" i="1"/>
  <c r="R361" i="1"/>
  <c r="R105" i="1"/>
  <c r="R291" i="1"/>
  <c r="R185" i="1"/>
  <c r="R93" i="1"/>
  <c r="R53" i="1"/>
  <c r="R50" i="1"/>
  <c r="R65" i="1"/>
  <c r="R92" i="1"/>
  <c r="R86" i="1"/>
  <c r="R118" i="1"/>
  <c r="R120" i="1"/>
  <c r="R162" i="1"/>
  <c r="R204" i="1"/>
  <c r="R124" i="1"/>
  <c r="R362" i="1"/>
  <c r="R219" i="1"/>
  <c r="R129" i="1"/>
  <c r="R31" i="1"/>
  <c r="R56" i="1"/>
  <c r="R80" i="1"/>
  <c r="R75" i="1"/>
  <c r="R91" i="1"/>
  <c r="R127" i="1"/>
  <c r="R139" i="1"/>
  <c r="R268" i="1"/>
  <c r="R41" i="1"/>
  <c r="R20" i="1"/>
  <c r="R61" i="1"/>
  <c r="R70" i="1"/>
  <c r="R49" i="1"/>
  <c r="R151" i="1"/>
  <c r="R187" i="1"/>
  <c r="R90" i="1"/>
  <c r="R203" i="1"/>
  <c r="R147" i="1"/>
  <c r="R98" i="1"/>
  <c r="R173" i="1"/>
  <c r="R316" i="1"/>
  <c r="R177" i="1"/>
  <c r="R311" i="1"/>
  <c r="R121" i="1"/>
  <c r="R330" i="1"/>
  <c r="R11" i="1"/>
  <c r="R5" i="1"/>
  <c r="R8" i="1"/>
  <c r="R72" i="1"/>
  <c r="R237" i="1"/>
  <c r="R262" i="1"/>
  <c r="R279" i="1"/>
  <c r="R236" i="1"/>
  <c r="R46" i="1"/>
  <c r="R51" i="1"/>
  <c r="R344" i="1"/>
  <c r="R156" i="1"/>
  <c r="R258" i="1"/>
  <c r="R252" i="1"/>
  <c r="R188" i="1"/>
  <c r="R174" i="1"/>
  <c r="R131" i="1"/>
  <c r="R128" i="1"/>
  <c r="R36" i="1"/>
  <c r="R163" i="1"/>
  <c r="R115" i="1"/>
  <c r="R232" i="1"/>
  <c r="R196" i="1"/>
  <c r="R95" i="1"/>
  <c r="R122" i="1"/>
  <c r="R269" i="1"/>
  <c r="R138" i="1"/>
  <c r="R145" i="1"/>
  <c r="R69" i="1"/>
  <c r="R117" i="1"/>
  <c r="R68" i="1"/>
  <c r="R78" i="1"/>
  <c r="R284" i="1"/>
  <c r="R326" i="1"/>
  <c r="R164" i="1"/>
  <c r="R249" i="1"/>
  <c r="R33" i="1"/>
  <c r="R60" i="1"/>
  <c r="R27" i="1"/>
  <c r="R355" i="1"/>
  <c r="R329" i="1"/>
  <c r="R202" i="1"/>
  <c r="R38" i="1"/>
  <c r="R159" i="1"/>
  <c r="R190" i="1"/>
  <c r="R403" i="1"/>
  <c r="R206" i="1"/>
  <c r="R149" i="1"/>
  <c r="R256" i="1"/>
  <c r="R267" i="1"/>
  <c r="R322" i="1"/>
  <c r="R376" i="1"/>
  <c r="R380" i="1"/>
  <c r="R308" i="1"/>
  <c r="R298" i="1"/>
  <c r="R150" i="1"/>
  <c r="R158" i="1"/>
  <c r="R62" i="1"/>
  <c r="R45" i="1"/>
  <c r="R109" i="1"/>
  <c r="R24" i="1"/>
  <c r="R102" i="1"/>
  <c r="R353" i="1"/>
  <c r="R21" i="1"/>
  <c r="R224" i="1"/>
  <c r="R379" i="1"/>
  <c r="R328" i="1"/>
  <c r="R94" i="1"/>
  <c r="R390" i="1"/>
  <c r="R373" i="1"/>
  <c r="R229" i="1"/>
  <c r="R227" i="1"/>
  <c r="R146" i="1"/>
  <c r="R247" i="1"/>
  <c r="R346" i="1"/>
  <c r="R135" i="1"/>
  <c r="R66" i="1"/>
  <c r="R257" i="1"/>
  <c r="R255" i="1"/>
  <c r="R181" i="1"/>
  <c r="R172" i="1"/>
  <c r="R83" i="1"/>
  <c r="R87" i="1"/>
  <c r="R42" i="1"/>
  <c r="R14" i="1"/>
  <c r="R265" i="1"/>
  <c r="R214" i="1"/>
  <c r="R331" i="1"/>
  <c r="R141" i="1"/>
  <c r="R323" i="1"/>
  <c r="R270" i="1"/>
  <c r="R192" i="1"/>
  <c r="R148" i="1"/>
  <c r="R216" i="1"/>
  <c r="R278" i="1"/>
  <c r="R343" i="1"/>
  <c r="R234" i="1"/>
  <c r="R235" i="1"/>
  <c r="R137" i="1"/>
  <c r="R169" i="1"/>
  <c r="R276" i="1"/>
  <c r="R303" i="1"/>
  <c r="R251" i="1"/>
  <c r="R280" i="1"/>
  <c r="R293" i="1"/>
  <c r="R299" i="1"/>
  <c r="R356" i="1"/>
  <c r="R352" i="1"/>
  <c r="R332" i="1"/>
  <c r="R325" i="1"/>
  <c r="R222" i="1"/>
  <c r="R359" i="1"/>
  <c r="R348" i="1"/>
  <c r="R354" i="1"/>
  <c r="R340" i="1"/>
  <c r="R394" i="1"/>
  <c r="R17" i="1"/>
  <c r="R6" i="1"/>
  <c r="R99" i="1"/>
  <c r="R18" i="1"/>
  <c r="R44" i="1"/>
  <c r="R40" i="1"/>
  <c r="R101" i="1"/>
  <c r="R263" i="1"/>
  <c r="R239" i="1"/>
  <c r="R207" i="1"/>
  <c r="R57" i="1"/>
  <c r="R26" i="1"/>
  <c r="R15" i="1"/>
  <c r="R19" i="1"/>
  <c r="R16" i="1"/>
  <c r="R9" i="1"/>
  <c r="R7" i="1"/>
  <c r="R289" i="1"/>
  <c r="R391" i="1"/>
  <c r="R342" i="1"/>
  <c r="R301" i="1"/>
  <c r="R238" i="1"/>
  <c r="R167" i="1"/>
  <c r="R318" i="1"/>
  <c r="R309" i="1"/>
  <c r="R250" i="1"/>
  <c r="R193" i="1"/>
  <c r="R161" i="1"/>
  <c r="R223" i="1"/>
  <c r="R240" i="1"/>
  <c r="R168" i="1"/>
  <c r="R246" i="1"/>
  <c r="R155" i="1"/>
  <c r="R130" i="1"/>
  <c r="R79" i="1"/>
  <c r="R108" i="1"/>
  <c r="R244" i="1"/>
  <c r="R242" i="1"/>
  <c r="R375" i="1"/>
  <c r="R363" i="1"/>
  <c r="R335" i="1"/>
  <c r="R378" i="1"/>
  <c r="R97" i="1"/>
  <c r="R288" i="1"/>
  <c r="R315" i="1"/>
  <c r="R350" i="1"/>
  <c r="R77" i="1"/>
  <c r="R144" i="1"/>
  <c r="R58" i="1"/>
  <c r="R274" i="1"/>
  <c r="R338" i="1"/>
  <c r="R63" i="1"/>
  <c r="R30" i="1"/>
  <c r="R47" i="1"/>
  <c r="R37" i="1"/>
  <c r="R199" i="1"/>
  <c r="R305" i="1"/>
  <c r="R226" i="1"/>
  <c r="R317" i="1"/>
  <c r="R365" i="1"/>
  <c r="R302" i="1"/>
  <c r="R243" i="1"/>
  <c r="R341" i="1"/>
  <c r="R324" i="1"/>
  <c r="R347" i="1"/>
  <c r="R364" i="1"/>
  <c r="R367" i="1"/>
  <c r="R296" i="1"/>
  <c r="R140" i="1"/>
  <c r="R205" i="1"/>
  <c r="R112" i="1"/>
  <c r="R312" i="1"/>
  <c r="R154" i="1"/>
  <c r="R261" i="1"/>
  <c r="R12" i="1"/>
  <c r="R396" i="1"/>
  <c r="R386" i="1"/>
  <c r="R387" i="1"/>
  <c r="R397" i="1"/>
  <c r="R405" i="1"/>
  <c r="R401" i="1"/>
  <c r="R382" i="1"/>
  <c r="R383" i="1"/>
  <c r="R384" i="1"/>
  <c r="R398" i="1"/>
  <c r="R153" i="1"/>
  <c r="R259" i="1"/>
  <c r="R43" i="1"/>
  <c r="R165" i="1"/>
  <c r="R39" i="1"/>
  <c r="R34" i="1"/>
  <c r="R345" i="1"/>
  <c r="R306" i="1"/>
  <c r="R307" i="1"/>
  <c r="R282" i="1"/>
  <c r="R107" i="1"/>
  <c r="R292" i="1"/>
  <c r="R228" i="1"/>
  <c r="R225" i="1"/>
  <c r="R116" i="1"/>
  <c r="Q76" i="1"/>
  <c r="P160" i="1"/>
  <c r="V160" i="1" s="1"/>
  <c r="P55" i="1"/>
  <c r="V55" i="1" s="1"/>
  <c r="P213" i="1"/>
  <c r="P28" i="1"/>
  <c r="P25" i="1"/>
  <c r="V25" i="1" s="1"/>
  <c r="P59" i="1"/>
  <c r="V59" i="1" s="1"/>
  <c r="P360" i="1"/>
  <c r="V360" i="1" s="1"/>
  <c r="P126" i="1"/>
  <c r="P277" i="1"/>
  <c r="V277" i="1" s="1"/>
  <c r="P180" i="1"/>
  <c r="V180" i="1" s="1"/>
  <c r="P182" i="1"/>
  <c r="P300" i="1"/>
  <c r="P273" i="1"/>
  <c r="V273" i="1" s="1"/>
  <c r="P266" i="1"/>
  <c r="V266" i="1" s="1"/>
  <c r="P321" i="1"/>
  <c r="V321" i="1" s="1"/>
  <c r="P208" i="1"/>
  <c r="P13" i="1"/>
  <c r="V13" i="1" s="1"/>
  <c r="P22" i="1"/>
  <c r="V22" i="1" s="1"/>
  <c r="P10" i="1"/>
  <c r="P381" i="1"/>
  <c r="P368" i="1"/>
  <c r="P371" i="1"/>
  <c r="P399" i="1"/>
  <c r="P395" i="1"/>
  <c r="P372" i="1"/>
  <c r="V372" i="1" s="1"/>
  <c r="P377" i="1"/>
  <c r="V377" i="1" s="1"/>
  <c r="P133" i="1"/>
  <c r="P389" i="1"/>
  <c r="P402" i="1"/>
  <c r="V402" i="1" s="1"/>
  <c r="P385" i="1"/>
  <c r="V385" i="1" s="1"/>
  <c r="P400" i="1"/>
  <c r="V400" i="1" s="1"/>
  <c r="P392" i="1"/>
  <c r="P374" i="1"/>
  <c r="V374" i="1" s="1"/>
  <c r="P358" i="1"/>
  <c r="V358" i="1" s="1"/>
  <c r="P176" i="1"/>
  <c r="P211" i="1"/>
  <c r="P351" i="1"/>
  <c r="V351" i="1" s="1"/>
  <c r="P319" i="1"/>
  <c r="V319" i="1" s="1"/>
  <c r="P336" i="1"/>
  <c r="V336" i="1" s="1"/>
  <c r="P388" i="1"/>
  <c r="P333" i="1"/>
  <c r="V333" i="1" s="1"/>
  <c r="P357" i="1"/>
  <c r="V357" i="1" s="1"/>
  <c r="P404" i="1"/>
  <c r="P171" i="1"/>
  <c r="P119" i="1"/>
  <c r="V119" i="1" s="1"/>
  <c r="P170" i="1"/>
  <c r="V170" i="1" s="1"/>
  <c r="P215" i="1"/>
  <c r="V215" i="1" s="1"/>
  <c r="P366" i="1"/>
  <c r="P264" i="1"/>
  <c r="V264" i="1" s="1"/>
  <c r="P285" i="1"/>
  <c r="V285" i="1" s="1"/>
  <c r="P136" i="1"/>
  <c r="P103" i="1"/>
  <c r="P297" i="1"/>
  <c r="V297" i="1" s="1"/>
  <c r="P195" i="1"/>
  <c r="V195" i="1" s="1"/>
  <c r="P286" i="1"/>
  <c r="V286" i="1" s="1"/>
  <c r="P166" i="1"/>
  <c r="P23" i="1"/>
  <c r="V23" i="1" s="1"/>
  <c r="P186" i="1"/>
  <c r="V186" i="1" s="1"/>
  <c r="P123" i="1"/>
  <c r="P221" i="1"/>
  <c r="P283" i="1"/>
  <c r="V283" i="1" s="1"/>
  <c r="P32" i="1"/>
  <c r="V32" i="1" s="1"/>
  <c r="P52" i="1"/>
  <c r="V52" i="1" s="1"/>
  <c r="P134" i="1"/>
  <c r="P29" i="1"/>
  <c r="V29" i="1" s="1"/>
  <c r="P370" i="1"/>
  <c r="V370" i="1" s="1"/>
  <c r="P320" i="1"/>
  <c r="P406" i="1"/>
  <c r="P407" i="1"/>
  <c r="V407" i="1" s="1"/>
  <c r="P408" i="1"/>
  <c r="V408" i="1" s="1"/>
  <c r="P339" i="1"/>
  <c r="V339" i="1" s="1"/>
  <c r="P200" i="1"/>
  <c r="P189" i="1"/>
  <c r="V189" i="1" s="1"/>
  <c r="P194" i="1"/>
  <c r="V194" i="1" s="1"/>
  <c r="P114" i="1"/>
  <c r="P349" i="1"/>
  <c r="P212" i="1"/>
  <c r="V212" i="1" s="1"/>
  <c r="P157" i="1"/>
  <c r="V157" i="1" s="1"/>
  <c r="P254" i="1"/>
  <c r="V254" i="1" s="1"/>
  <c r="P260" i="1"/>
  <c r="P183" i="1"/>
  <c r="V183" i="1" s="1"/>
  <c r="P125" i="1"/>
  <c r="V125" i="1" s="1"/>
  <c r="P314" i="1"/>
  <c r="P281" i="1"/>
  <c r="P106" i="1"/>
  <c r="V106" i="1" s="1"/>
  <c r="P218" i="1"/>
  <c r="V218" i="1" s="1"/>
  <c r="P253" i="1"/>
  <c r="V253" i="1" s="1"/>
  <c r="P82" i="1"/>
  <c r="P132" i="1"/>
  <c r="V132" i="1" s="1"/>
  <c r="P64" i="1"/>
  <c r="V64" i="1" s="1"/>
  <c r="P111" i="1"/>
  <c r="P85" i="1"/>
  <c r="P241" i="1"/>
  <c r="V241" i="1" s="1"/>
  <c r="P220" i="1"/>
  <c r="V220" i="1" s="1"/>
  <c r="P334" i="1"/>
  <c r="V334" i="1" s="1"/>
  <c r="P100" i="1"/>
  <c r="P54" i="1"/>
  <c r="V54" i="1" s="1"/>
  <c r="P84" i="1"/>
  <c r="V84" i="1" s="1"/>
  <c r="P152" i="1"/>
  <c r="P231" i="1"/>
  <c r="P110" i="1"/>
  <c r="V110" i="1" s="1"/>
  <c r="P48" i="1"/>
  <c r="V48" i="1" s="1"/>
  <c r="P81" i="1"/>
  <c r="V81" i="1" s="1"/>
  <c r="P35" i="1"/>
  <c r="P198" i="1"/>
  <c r="V198" i="1" s="1"/>
  <c r="P313" i="1"/>
  <c r="V313" i="1" s="1"/>
  <c r="P327" i="1"/>
  <c r="P88" i="1"/>
  <c r="P142" i="1"/>
  <c r="V142" i="1" s="1"/>
  <c r="P179" i="1"/>
  <c r="V179" i="1" s="1"/>
  <c r="P143" i="1"/>
  <c r="V143" i="1" s="1"/>
  <c r="P73" i="1"/>
  <c r="P67" i="1"/>
  <c r="V67" i="1" s="1"/>
  <c r="P369" i="1"/>
  <c r="V369" i="1" s="1"/>
  <c r="P197" i="1"/>
  <c r="P304" i="1"/>
  <c r="P96" i="1"/>
  <c r="V96" i="1" s="1"/>
  <c r="P275" i="1"/>
  <c r="V275" i="1" s="1"/>
  <c r="P201" i="1"/>
  <c r="V201" i="1" s="1"/>
  <c r="P272" i="1"/>
  <c r="P89" i="1"/>
  <c r="V89" i="1" s="1"/>
  <c r="P104" i="1"/>
  <c r="V104" i="1" s="1"/>
  <c r="P271" i="1"/>
  <c r="P287" i="1"/>
  <c r="P175" i="1"/>
  <c r="V175" i="1" s="1"/>
  <c r="P113" i="1"/>
  <c r="V113" i="1" s="1"/>
  <c r="P74" i="1"/>
  <c r="V74" i="1" s="1"/>
  <c r="P191" i="1"/>
  <c r="P210" i="1"/>
  <c r="V210" i="1" s="1"/>
  <c r="P178" i="1"/>
  <c r="V178" i="1" s="1"/>
  <c r="P295" i="1"/>
  <c r="P337" i="1"/>
  <c r="P294" i="1"/>
  <c r="V294" i="1" s="1"/>
  <c r="P233" i="1"/>
  <c r="V233" i="1" s="1"/>
  <c r="P310" i="1"/>
  <c r="V310" i="1" s="1"/>
  <c r="P209" i="1"/>
  <c r="P230" i="1"/>
  <c r="V230" i="1" s="1"/>
  <c r="P184" i="1"/>
  <c r="V184" i="1" s="1"/>
  <c r="P248" i="1"/>
  <c r="P217" i="1"/>
  <c r="P393" i="1"/>
  <c r="V393" i="1" s="1"/>
  <c r="P245" i="1"/>
  <c r="V245" i="1" s="1"/>
  <c r="P290" i="1"/>
  <c r="V290" i="1" s="1"/>
  <c r="P361" i="1"/>
  <c r="P105" i="1"/>
  <c r="V105" i="1" s="1"/>
  <c r="P291" i="1"/>
  <c r="V291" i="1" s="1"/>
  <c r="P185" i="1"/>
  <c r="P93" i="1"/>
  <c r="P53" i="1"/>
  <c r="V53" i="1" s="1"/>
  <c r="P50" i="1"/>
  <c r="V50" i="1" s="1"/>
  <c r="P65" i="1"/>
  <c r="V65" i="1" s="1"/>
  <c r="P92" i="1"/>
  <c r="P86" i="1"/>
  <c r="V86" i="1" s="1"/>
  <c r="P118" i="1"/>
  <c r="V118" i="1" s="1"/>
  <c r="P120" i="1"/>
  <c r="P162" i="1"/>
  <c r="P204" i="1"/>
  <c r="V204" i="1" s="1"/>
  <c r="P124" i="1"/>
  <c r="V124" i="1" s="1"/>
  <c r="P362" i="1"/>
  <c r="V362" i="1" s="1"/>
  <c r="P219" i="1"/>
  <c r="P129" i="1"/>
  <c r="V129" i="1" s="1"/>
  <c r="P31" i="1"/>
  <c r="V31" i="1" s="1"/>
  <c r="P56" i="1"/>
  <c r="P80" i="1"/>
  <c r="P75" i="1"/>
  <c r="V75" i="1" s="1"/>
  <c r="P91" i="1"/>
  <c r="V91" i="1" s="1"/>
  <c r="P127" i="1"/>
  <c r="V127" i="1" s="1"/>
  <c r="P139" i="1"/>
  <c r="P268" i="1"/>
  <c r="V268" i="1" s="1"/>
  <c r="P41" i="1"/>
  <c r="V41" i="1" s="1"/>
  <c r="P20" i="1"/>
  <c r="P61" i="1"/>
  <c r="P70" i="1"/>
  <c r="V70" i="1" s="1"/>
  <c r="P49" i="1"/>
  <c r="V49" i="1" s="1"/>
  <c r="P151" i="1"/>
  <c r="V151" i="1" s="1"/>
  <c r="P187" i="1"/>
  <c r="P90" i="1"/>
  <c r="V90" i="1" s="1"/>
  <c r="P203" i="1"/>
  <c r="V203" i="1" s="1"/>
  <c r="P147" i="1"/>
  <c r="P98" i="1"/>
  <c r="P173" i="1"/>
  <c r="V173" i="1" s="1"/>
  <c r="P316" i="1"/>
  <c r="V316" i="1" s="1"/>
  <c r="P177" i="1"/>
  <c r="V177" i="1" s="1"/>
  <c r="P311" i="1"/>
  <c r="P121" i="1"/>
  <c r="V121" i="1" s="1"/>
  <c r="P330" i="1"/>
  <c r="V330" i="1" s="1"/>
  <c r="P11" i="1"/>
  <c r="P5" i="1"/>
  <c r="P8" i="1"/>
  <c r="V8" i="1" s="1"/>
  <c r="P72" i="1"/>
  <c r="V72" i="1" s="1"/>
  <c r="P237" i="1"/>
  <c r="V237" i="1" s="1"/>
  <c r="P262" i="1"/>
  <c r="P279" i="1"/>
  <c r="V279" i="1" s="1"/>
  <c r="P236" i="1"/>
  <c r="V236" i="1" s="1"/>
  <c r="P46" i="1"/>
  <c r="P51" i="1"/>
  <c r="P344" i="1"/>
  <c r="V344" i="1" s="1"/>
  <c r="P156" i="1"/>
  <c r="V156" i="1" s="1"/>
  <c r="P258" i="1"/>
  <c r="V258" i="1" s="1"/>
  <c r="P252" i="1"/>
  <c r="P188" i="1"/>
  <c r="V188" i="1" s="1"/>
  <c r="P174" i="1"/>
  <c r="V174" i="1" s="1"/>
  <c r="P131" i="1"/>
  <c r="P128" i="1"/>
  <c r="P36" i="1"/>
  <c r="V36" i="1" s="1"/>
  <c r="P163" i="1"/>
  <c r="V163" i="1" s="1"/>
  <c r="P115" i="1"/>
  <c r="V115" i="1" s="1"/>
  <c r="P232" i="1"/>
  <c r="P196" i="1"/>
  <c r="V196" i="1" s="1"/>
  <c r="P95" i="1"/>
  <c r="V95" i="1" s="1"/>
  <c r="P122" i="1"/>
  <c r="P269" i="1"/>
  <c r="P138" i="1"/>
  <c r="V138" i="1" s="1"/>
  <c r="P145" i="1"/>
  <c r="V145" i="1" s="1"/>
  <c r="P69" i="1"/>
  <c r="V69" i="1" s="1"/>
  <c r="P117" i="1"/>
  <c r="P68" i="1"/>
  <c r="V68" i="1" s="1"/>
  <c r="P78" i="1"/>
  <c r="V78" i="1" s="1"/>
  <c r="P284" i="1"/>
  <c r="P326" i="1"/>
  <c r="P164" i="1"/>
  <c r="V164" i="1" s="1"/>
  <c r="P249" i="1"/>
  <c r="V249" i="1" s="1"/>
  <c r="P33" i="1"/>
  <c r="V33" i="1" s="1"/>
  <c r="P60" i="1"/>
  <c r="P27" i="1"/>
  <c r="V27" i="1" s="1"/>
  <c r="P355" i="1"/>
  <c r="V355" i="1" s="1"/>
  <c r="P329" i="1"/>
  <c r="P202" i="1"/>
  <c r="P38" i="1"/>
  <c r="V38" i="1" s="1"/>
  <c r="P159" i="1"/>
  <c r="V159" i="1" s="1"/>
  <c r="P190" i="1"/>
  <c r="V190" i="1" s="1"/>
  <c r="P403" i="1"/>
  <c r="P206" i="1"/>
  <c r="V206" i="1" s="1"/>
  <c r="P149" i="1"/>
  <c r="V149" i="1" s="1"/>
  <c r="P256" i="1"/>
  <c r="P267" i="1"/>
  <c r="P322" i="1"/>
  <c r="V322" i="1" s="1"/>
  <c r="P376" i="1"/>
  <c r="V376" i="1" s="1"/>
  <c r="P380" i="1"/>
  <c r="V380" i="1" s="1"/>
  <c r="P308" i="1"/>
  <c r="P298" i="1"/>
  <c r="V298" i="1" s="1"/>
  <c r="P150" i="1"/>
  <c r="V150" i="1" s="1"/>
  <c r="P158" i="1"/>
  <c r="P62" i="1"/>
  <c r="P45" i="1"/>
  <c r="V45" i="1" s="1"/>
  <c r="P109" i="1"/>
  <c r="V109" i="1" s="1"/>
  <c r="P24" i="1"/>
  <c r="V24" i="1" s="1"/>
  <c r="P102" i="1"/>
  <c r="P353" i="1"/>
  <c r="V353" i="1" s="1"/>
  <c r="P21" i="1"/>
  <c r="V21" i="1" s="1"/>
  <c r="P224" i="1"/>
  <c r="P379" i="1"/>
  <c r="P328" i="1"/>
  <c r="V328" i="1" s="1"/>
  <c r="P94" i="1"/>
  <c r="V94" i="1" s="1"/>
  <c r="P390" i="1"/>
  <c r="V390" i="1" s="1"/>
  <c r="P373" i="1"/>
  <c r="P229" i="1"/>
  <c r="V229" i="1" s="1"/>
  <c r="P227" i="1"/>
  <c r="V227" i="1" s="1"/>
  <c r="P146" i="1"/>
  <c r="P247" i="1"/>
  <c r="P346" i="1"/>
  <c r="V346" i="1" s="1"/>
  <c r="P135" i="1"/>
  <c r="V135" i="1" s="1"/>
  <c r="P66" i="1"/>
  <c r="V66" i="1" s="1"/>
  <c r="P257" i="1"/>
  <c r="P255" i="1"/>
  <c r="V255" i="1" s="1"/>
  <c r="P181" i="1"/>
  <c r="V181" i="1" s="1"/>
  <c r="P172" i="1"/>
  <c r="P83" i="1"/>
  <c r="P87" i="1"/>
  <c r="V87" i="1" s="1"/>
  <c r="P42" i="1"/>
  <c r="V42" i="1" s="1"/>
  <c r="P14" i="1"/>
  <c r="V14" i="1" s="1"/>
  <c r="P265" i="1"/>
  <c r="P214" i="1"/>
  <c r="V214" i="1" s="1"/>
  <c r="P331" i="1"/>
  <c r="V331" i="1" s="1"/>
  <c r="P141" i="1"/>
  <c r="P323" i="1"/>
  <c r="P270" i="1"/>
  <c r="V270" i="1" s="1"/>
  <c r="P192" i="1"/>
  <c r="V192" i="1" s="1"/>
  <c r="P148" i="1"/>
  <c r="V148" i="1" s="1"/>
  <c r="P216" i="1"/>
  <c r="P278" i="1"/>
  <c r="V278" i="1" s="1"/>
  <c r="P343" i="1"/>
  <c r="V343" i="1" s="1"/>
  <c r="P234" i="1"/>
  <c r="P235" i="1"/>
  <c r="P137" i="1"/>
  <c r="V137" i="1" s="1"/>
  <c r="P169" i="1"/>
  <c r="V169" i="1" s="1"/>
  <c r="P276" i="1"/>
  <c r="V276" i="1" s="1"/>
  <c r="P303" i="1"/>
  <c r="P251" i="1"/>
  <c r="V251" i="1" s="1"/>
  <c r="P280" i="1"/>
  <c r="V280" i="1" s="1"/>
  <c r="P293" i="1"/>
  <c r="P299" i="1"/>
  <c r="P356" i="1"/>
  <c r="V356" i="1" s="1"/>
  <c r="P352" i="1"/>
  <c r="V352" i="1" s="1"/>
  <c r="P332" i="1"/>
  <c r="V332" i="1" s="1"/>
  <c r="P325" i="1"/>
  <c r="P222" i="1"/>
  <c r="V222" i="1" s="1"/>
  <c r="P359" i="1"/>
  <c r="V359" i="1" s="1"/>
  <c r="P348" i="1"/>
  <c r="P354" i="1"/>
  <c r="P340" i="1"/>
  <c r="V340" i="1" s="1"/>
  <c r="P394" i="1"/>
  <c r="V394" i="1" s="1"/>
  <c r="P17" i="1"/>
  <c r="V17" i="1" s="1"/>
  <c r="P6" i="1"/>
  <c r="P99" i="1"/>
  <c r="V99" i="1" s="1"/>
  <c r="P18" i="1"/>
  <c r="V18" i="1" s="1"/>
  <c r="P44" i="1"/>
  <c r="P40" i="1"/>
  <c r="P101" i="1"/>
  <c r="V101" i="1" s="1"/>
  <c r="P263" i="1"/>
  <c r="V263" i="1" s="1"/>
  <c r="P239" i="1"/>
  <c r="V239" i="1" s="1"/>
  <c r="P207" i="1"/>
  <c r="P57" i="1"/>
  <c r="V57" i="1" s="1"/>
  <c r="P26" i="1"/>
  <c r="V26" i="1" s="1"/>
  <c r="P15" i="1"/>
  <c r="P19" i="1"/>
  <c r="P16" i="1"/>
  <c r="V16" i="1" s="1"/>
  <c r="P9" i="1"/>
  <c r="V9" i="1" s="1"/>
  <c r="P7" i="1"/>
  <c r="V7" i="1" s="1"/>
  <c r="P289" i="1"/>
  <c r="P391" i="1"/>
  <c r="V391" i="1" s="1"/>
  <c r="P342" i="1"/>
  <c r="V342" i="1" s="1"/>
  <c r="P301" i="1"/>
  <c r="P238" i="1"/>
  <c r="P167" i="1"/>
  <c r="V167" i="1" s="1"/>
  <c r="P318" i="1"/>
  <c r="V318" i="1" s="1"/>
  <c r="P309" i="1"/>
  <c r="V309" i="1" s="1"/>
  <c r="P250" i="1"/>
  <c r="P193" i="1"/>
  <c r="V193" i="1" s="1"/>
  <c r="P161" i="1"/>
  <c r="V161" i="1" s="1"/>
  <c r="P223" i="1"/>
  <c r="P240" i="1"/>
  <c r="P168" i="1"/>
  <c r="V168" i="1" s="1"/>
  <c r="P246" i="1"/>
  <c r="V246" i="1" s="1"/>
  <c r="P155" i="1"/>
  <c r="V155" i="1" s="1"/>
  <c r="P130" i="1"/>
  <c r="P79" i="1"/>
  <c r="V79" i="1" s="1"/>
  <c r="P108" i="1"/>
  <c r="V108" i="1" s="1"/>
  <c r="P244" i="1"/>
  <c r="P242" i="1"/>
  <c r="P375" i="1"/>
  <c r="V375" i="1" s="1"/>
  <c r="P363" i="1"/>
  <c r="V363" i="1" s="1"/>
  <c r="P335" i="1"/>
  <c r="V335" i="1" s="1"/>
  <c r="P378" i="1"/>
  <c r="P97" i="1"/>
  <c r="V97" i="1" s="1"/>
  <c r="P288" i="1"/>
  <c r="V288" i="1" s="1"/>
  <c r="P315" i="1"/>
  <c r="P350" i="1"/>
  <c r="P77" i="1"/>
  <c r="V77" i="1" s="1"/>
  <c r="P144" i="1"/>
  <c r="V144" i="1" s="1"/>
  <c r="P58" i="1"/>
  <c r="V58" i="1" s="1"/>
  <c r="P274" i="1"/>
  <c r="P338" i="1"/>
  <c r="V338" i="1" s="1"/>
  <c r="P63" i="1"/>
  <c r="V63" i="1" s="1"/>
  <c r="P30" i="1"/>
  <c r="P47" i="1"/>
  <c r="P37" i="1"/>
  <c r="V37" i="1" s="1"/>
  <c r="P199" i="1"/>
  <c r="V199" i="1" s="1"/>
  <c r="P305" i="1"/>
  <c r="V305" i="1" s="1"/>
  <c r="P226" i="1"/>
  <c r="P317" i="1"/>
  <c r="V317" i="1" s="1"/>
  <c r="P365" i="1"/>
  <c r="V365" i="1" s="1"/>
  <c r="P302" i="1"/>
  <c r="P243" i="1"/>
  <c r="P341" i="1"/>
  <c r="V341" i="1" s="1"/>
  <c r="P324" i="1"/>
  <c r="V324" i="1" s="1"/>
  <c r="P347" i="1"/>
  <c r="V347" i="1" s="1"/>
  <c r="P364" i="1"/>
  <c r="P367" i="1"/>
  <c r="V367" i="1" s="1"/>
  <c r="P296" i="1"/>
  <c r="V296" i="1" s="1"/>
  <c r="P140" i="1"/>
  <c r="P205" i="1"/>
  <c r="P112" i="1"/>
  <c r="V112" i="1" s="1"/>
  <c r="P312" i="1"/>
  <c r="V312" i="1" s="1"/>
  <c r="P154" i="1"/>
  <c r="V154" i="1" s="1"/>
  <c r="P261" i="1"/>
  <c r="P12" i="1"/>
  <c r="V12" i="1" s="1"/>
  <c r="P396" i="1"/>
  <c r="V396" i="1" s="1"/>
  <c r="P386" i="1"/>
  <c r="P387" i="1"/>
  <c r="P397" i="1"/>
  <c r="V397" i="1" s="1"/>
  <c r="P405" i="1"/>
  <c r="V405" i="1" s="1"/>
  <c r="P401" i="1"/>
  <c r="V401" i="1" s="1"/>
  <c r="P382" i="1"/>
  <c r="P383" i="1"/>
  <c r="V383" i="1" s="1"/>
  <c r="P384" i="1"/>
  <c r="V384" i="1" s="1"/>
  <c r="P398" i="1"/>
  <c r="P153" i="1"/>
  <c r="P259" i="1"/>
  <c r="V259" i="1" s="1"/>
  <c r="P43" i="1"/>
  <c r="V43" i="1" s="1"/>
  <c r="P165" i="1"/>
  <c r="V165" i="1" s="1"/>
  <c r="P39" i="1"/>
  <c r="P34" i="1"/>
  <c r="V34" i="1" s="1"/>
  <c r="P345" i="1"/>
  <c r="V345" i="1" s="1"/>
  <c r="P306" i="1"/>
  <c r="P307" i="1"/>
  <c r="P282" i="1"/>
  <c r="V282" i="1" s="1"/>
  <c r="P107" i="1"/>
  <c r="V107" i="1" s="1"/>
  <c r="P292" i="1"/>
  <c r="V292" i="1" s="1"/>
  <c r="P228" i="1"/>
  <c r="P225" i="1"/>
  <c r="V225" i="1" s="1"/>
  <c r="P116" i="1"/>
  <c r="V116" i="1" s="1"/>
  <c r="P71" i="1"/>
  <c r="V71" i="1" s="1"/>
  <c r="T7" i="7"/>
  <c r="T8" i="7"/>
  <c r="T5" i="7"/>
  <c r="T10" i="7"/>
  <c r="T13" i="7"/>
  <c r="T20" i="7"/>
  <c r="T32" i="7"/>
  <c r="T16" i="7"/>
  <c r="T9" i="7"/>
  <c r="T311" i="7"/>
  <c r="T11" i="7"/>
  <c r="T24" i="7"/>
  <c r="T270" i="7"/>
  <c r="T150" i="7"/>
  <c r="T232" i="7"/>
  <c r="T293" i="7"/>
  <c r="T197" i="7"/>
  <c r="T185" i="7"/>
  <c r="T397" i="7"/>
  <c r="T56" i="7"/>
  <c r="T53" i="7"/>
  <c r="T62" i="7"/>
  <c r="T190" i="7"/>
  <c r="T98" i="7"/>
  <c r="T404" i="7"/>
  <c r="T359" i="7"/>
  <c r="T391" i="7"/>
  <c r="T402" i="7"/>
  <c r="T387" i="7"/>
  <c r="T343" i="7"/>
  <c r="T360" i="7"/>
  <c r="T388" i="7"/>
  <c r="T371" i="7"/>
  <c r="T392" i="7"/>
  <c r="T379" i="7"/>
  <c r="T396" i="7"/>
  <c r="T400" i="7"/>
  <c r="T389" i="7"/>
  <c r="T393" i="7"/>
  <c r="T399" i="7"/>
  <c r="T395" i="7"/>
  <c r="T366" i="7"/>
  <c r="T398" i="7"/>
  <c r="T162" i="7"/>
  <c r="T130" i="7"/>
  <c r="T335" i="7"/>
  <c r="T385" i="7"/>
  <c r="T317" i="7"/>
  <c r="T238" i="7"/>
  <c r="T119" i="7"/>
  <c r="T290" i="7"/>
  <c r="T209" i="7"/>
  <c r="T219" i="7"/>
  <c r="T66" i="7"/>
  <c r="T58" i="7"/>
  <c r="T79" i="7"/>
  <c r="T377" i="7"/>
  <c r="T195" i="7"/>
  <c r="T105" i="7"/>
  <c r="T167" i="7"/>
  <c r="T137" i="7"/>
  <c r="T23" i="7"/>
  <c r="T41" i="7"/>
  <c r="T81" i="7"/>
  <c r="T129" i="7"/>
  <c r="T90" i="7"/>
  <c r="T114" i="7"/>
  <c r="T30" i="7"/>
  <c r="T123" i="7"/>
  <c r="T305" i="7"/>
  <c r="T364" i="7"/>
  <c r="T390" i="7"/>
  <c r="T374" i="7"/>
  <c r="T376" i="7"/>
  <c r="T349" i="7"/>
  <c r="T235" i="7"/>
  <c r="T268" i="7"/>
  <c r="T405" i="7"/>
  <c r="T406" i="7"/>
  <c r="T303" i="7"/>
  <c r="T258" i="7"/>
  <c r="T201" i="7"/>
  <c r="T225" i="7"/>
  <c r="T94" i="7"/>
  <c r="T97" i="7"/>
  <c r="T265" i="7"/>
  <c r="T291" i="7"/>
  <c r="T241" i="7"/>
  <c r="T372" i="7"/>
  <c r="T315" i="7"/>
  <c r="T240" i="7"/>
  <c r="T49" i="7"/>
  <c r="T113" i="7"/>
  <c r="T316" i="7"/>
  <c r="T159" i="7"/>
  <c r="T263" i="7"/>
  <c r="T255" i="7"/>
  <c r="T126" i="7"/>
  <c r="T157" i="7"/>
  <c r="T165" i="7"/>
  <c r="T229" i="7"/>
  <c r="T327" i="7"/>
  <c r="T324" i="7"/>
  <c r="T83" i="7"/>
  <c r="T212" i="7"/>
  <c r="T259" i="7"/>
  <c r="T369" i="7"/>
  <c r="T403" i="7"/>
  <c r="T156" i="7"/>
  <c r="T295" i="7"/>
  <c r="T283" i="7"/>
  <c r="T289" i="7"/>
  <c r="T73" i="7"/>
  <c r="T356" i="7"/>
  <c r="T348" i="7"/>
  <c r="T340" i="7"/>
  <c r="T77" i="7"/>
  <c r="T99" i="7"/>
  <c r="T88" i="7"/>
  <c r="T147" i="7"/>
  <c r="T101" i="7"/>
  <c r="T61" i="7"/>
  <c r="T17" i="7"/>
  <c r="T149" i="7"/>
  <c r="T93" i="7"/>
  <c r="T112" i="7"/>
  <c r="T104" i="7"/>
  <c r="T253" i="7"/>
  <c r="T120" i="7"/>
  <c r="T242" i="7"/>
  <c r="T193" i="7"/>
  <c r="T275" i="7"/>
  <c r="T294" i="7"/>
  <c r="T138" i="7"/>
  <c r="T186" i="7"/>
  <c r="T247" i="7"/>
  <c r="T236" i="7"/>
  <c r="T124" i="7"/>
  <c r="T67" i="7"/>
  <c r="T261" i="7"/>
  <c r="T161" i="7"/>
  <c r="T135" i="7"/>
  <c r="T223" i="7"/>
  <c r="T250" i="7"/>
  <c r="T260" i="7"/>
  <c r="T76" i="7"/>
  <c r="T216" i="7"/>
  <c r="T121" i="7"/>
  <c r="T178" i="7"/>
  <c r="T176" i="7"/>
  <c r="T298" i="7"/>
  <c r="T318" i="7"/>
  <c r="T131" i="7"/>
  <c r="T158" i="7"/>
  <c r="T168" i="7"/>
  <c r="T69" i="7"/>
  <c r="T57" i="7"/>
  <c r="T18" i="7"/>
  <c r="T115" i="7"/>
  <c r="T89" i="7"/>
  <c r="T52" i="7"/>
  <c r="T63" i="7"/>
  <c r="T202" i="7"/>
  <c r="T273" i="7"/>
  <c r="T194" i="7"/>
  <c r="T132" i="7"/>
  <c r="T183" i="7"/>
  <c r="T21" i="7"/>
  <c r="T26" i="7"/>
  <c r="T302" i="7"/>
  <c r="T106" i="7"/>
  <c r="T78" i="7"/>
  <c r="T125" i="7"/>
  <c r="T48" i="7"/>
  <c r="T38" i="7"/>
  <c r="T39" i="7"/>
  <c r="T134" i="7"/>
  <c r="T191" i="7"/>
  <c r="T214" i="7"/>
  <c r="T320" i="7"/>
  <c r="T355" i="7"/>
  <c r="T338" i="7"/>
  <c r="T180" i="7"/>
  <c r="T237" i="7"/>
  <c r="T139" i="7"/>
  <c r="T102" i="7"/>
  <c r="T110" i="7"/>
  <c r="T211" i="7"/>
  <c r="T234" i="7"/>
  <c r="T337" i="7"/>
  <c r="T215" i="7"/>
  <c r="T321" i="7"/>
  <c r="T365" i="7"/>
  <c r="T116" i="7"/>
  <c r="T133" i="7"/>
  <c r="T54" i="7"/>
  <c r="T279" i="7"/>
  <c r="T282" i="7"/>
  <c r="T278" i="7"/>
  <c r="T380" i="7"/>
  <c r="T28" i="7"/>
  <c r="T262" i="7"/>
  <c r="T122" i="7"/>
  <c r="T244" i="7"/>
  <c r="T319" i="7"/>
  <c r="T267" i="7"/>
  <c r="T187" i="7"/>
  <c r="T280" i="7"/>
  <c r="T213" i="7"/>
  <c r="T127" i="7"/>
  <c r="T141" i="7"/>
  <c r="T179" i="7"/>
  <c r="T281" i="7"/>
  <c r="T292" i="7"/>
  <c r="T375" i="7"/>
  <c r="T246" i="7"/>
  <c r="T152" i="7"/>
  <c r="T174" i="7"/>
  <c r="T154" i="7"/>
  <c r="T175" i="7"/>
  <c r="T257" i="7"/>
  <c r="T91" i="7"/>
  <c r="T71" i="7"/>
  <c r="T351" i="7"/>
  <c r="T331" i="7"/>
  <c r="T188" i="7"/>
  <c r="T227" i="7"/>
  <c r="T171" i="7"/>
  <c r="T312" i="7"/>
  <c r="T136" i="7"/>
  <c r="T92" i="7"/>
  <c r="T381" i="7"/>
  <c r="T203" i="7"/>
  <c r="T172" i="7"/>
  <c r="T144" i="7"/>
  <c r="T84" i="7"/>
  <c r="T332" i="7"/>
  <c r="T341" i="7"/>
  <c r="T200" i="7"/>
  <c r="T288" i="7"/>
  <c r="T357" i="7"/>
  <c r="T108" i="7"/>
  <c r="T189" i="7"/>
  <c r="T251" i="7"/>
  <c r="T266" i="7"/>
  <c r="T82" i="7"/>
  <c r="T313" i="7"/>
  <c r="T382" i="7"/>
  <c r="T367" i="7"/>
  <c r="T314" i="7"/>
  <c r="T361" i="7"/>
  <c r="T386" i="7"/>
  <c r="T35" i="7"/>
  <c r="T304" i="7"/>
  <c r="T36" i="7"/>
  <c r="T86" i="7"/>
  <c r="T160" i="7"/>
  <c r="T148" i="7"/>
  <c r="T362" i="7"/>
  <c r="T344" i="7"/>
  <c r="T25" i="7"/>
  <c r="T42" i="7"/>
  <c r="T103" i="7"/>
  <c r="T75" i="7"/>
  <c r="T70" i="7"/>
  <c r="T107" i="7"/>
  <c r="T22" i="7"/>
  <c r="T146" i="7"/>
  <c r="T220" i="7"/>
  <c r="T230" i="7"/>
  <c r="T140" i="7"/>
  <c r="T224" i="7"/>
  <c r="T299" i="7"/>
  <c r="T325" i="7"/>
  <c r="T153" i="7"/>
  <c r="T177" i="7"/>
  <c r="T143" i="7"/>
  <c r="T192" i="7"/>
  <c r="T170" i="7"/>
  <c r="T206" i="7"/>
  <c r="T208" i="7"/>
  <c r="T217" i="7"/>
  <c r="T249" i="7"/>
  <c r="T228" i="7"/>
  <c r="T309" i="7"/>
  <c r="T218" i="7"/>
  <c r="T226" i="7"/>
  <c r="T181" i="7"/>
  <c r="T274" i="7"/>
  <c r="T384" i="7"/>
  <c r="T308" i="7"/>
  <c r="T271" i="7"/>
  <c r="T394" i="7"/>
  <c r="T64" i="7"/>
  <c r="T68" i="7"/>
  <c r="T59" i="7"/>
  <c r="T60" i="7"/>
  <c r="T33" i="7"/>
  <c r="T29" i="7"/>
  <c r="T350" i="7"/>
  <c r="T221" i="7"/>
  <c r="T301" i="7"/>
  <c r="T142" i="7"/>
  <c r="T252" i="7"/>
  <c r="T173" i="7"/>
  <c r="T43" i="7"/>
  <c r="T55" i="7"/>
  <c r="T50" i="7"/>
  <c r="T243" i="7"/>
  <c r="T245" i="7"/>
  <c r="T300" i="7"/>
  <c r="T358" i="7"/>
  <c r="T269" i="7"/>
  <c r="T204" i="7"/>
  <c r="T74" i="7"/>
  <c r="T322" i="7"/>
  <c r="T256" i="7"/>
  <c r="T334" i="7"/>
  <c r="T310" i="7"/>
  <c r="T347" i="7"/>
  <c r="T276" i="7"/>
  <c r="T72" i="7"/>
  <c r="T383" i="7"/>
  <c r="T118" i="7"/>
  <c r="T182" i="7"/>
  <c r="T277" i="7"/>
  <c r="T128" i="7"/>
  <c r="T44" i="7"/>
  <c r="T109" i="7"/>
  <c r="T254" i="7"/>
  <c r="T248" i="7"/>
  <c r="T297" i="7"/>
  <c r="T345" i="7"/>
  <c r="T231" i="7"/>
  <c r="T296" i="7"/>
  <c r="T264" i="7"/>
  <c r="T326" i="7"/>
  <c r="T378" i="7"/>
  <c r="T111" i="7"/>
  <c r="T80" i="7"/>
  <c r="T233" i="7"/>
  <c r="T85" i="7"/>
  <c r="T100" i="7"/>
  <c r="T353" i="7"/>
  <c r="T336" i="7"/>
  <c r="T352" i="7"/>
  <c r="T96" i="7"/>
  <c r="T368" i="7"/>
  <c r="T164" i="7"/>
  <c r="T346" i="7"/>
  <c r="T287" i="7"/>
  <c r="T401" i="7"/>
  <c r="T354" i="7"/>
  <c r="T328" i="7"/>
  <c r="T169" i="7"/>
  <c r="T198" i="7"/>
  <c r="T95" i="7"/>
  <c r="T14" i="7"/>
  <c r="T19" i="7"/>
  <c r="T27" i="7"/>
  <c r="T15" i="7"/>
  <c r="T34" i="7"/>
  <c r="T199" i="7"/>
  <c r="T145" i="7"/>
  <c r="T239" i="7"/>
  <c r="T307" i="7"/>
  <c r="T163" i="7"/>
  <c r="T339" i="7"/>
  <c r="T370" i="7"/>
  <c r="T373" i="7"/>
  <c r="T342" i="7"/>
  <c r="T184" i="7"/>
  <c r="T363" i="7"/>
  <c r="T333" i="7"/>
  <c r="T47" i="7"/>
  <c r="T151" i="7"/>
  <c r="T207" i="7"/>
  <c r="T210" i="7"/>
  <c r="T117" i="7"/>
  <c r="T40" i="7"/>
  <c r="T272" i="7"/>
  <c r="T329" i="7"/>
  <c r="T284" i="7"/>
  <c r="T285" i="7"/>
  <c r="T330" i="7"/>
  <c r="T155" i="7"/>
  <c r="T12" i="7"/>
  <c r="T87" i="7"/>
  <c r="T205" i="7"/>
  <c r="T196" i="7"/>
  <c r="T222" i="7"/>
  <c r="T65" i="7"/>
  <c r="T45" i="7"/>
  <c r="T166" i="7"/>
  <c r="T323" i="7"/>
  <c r="T286" i="7"/>
  <c r="T37" i="7"/>
  <c r="T306" i="7"/>
  <c r="T31" i="7"/>
  <c r="T51" i="7"/>
  <c r="T46" i="7"/>
  <c r="R8" i="7"/>
  <c r="R5" i="7"/>
  <c r="R10" i="7"/>
  <c r="R13" i="7"/>
  <c r="R20" i="7"/>
  <c r="R32" i="7"/>
  <c r="R16" i="7"/>
  <c r="R9" i="7"/>
  <c r="R311" i="7"/>
  <c r="R11" i="7"/>
  <c r="R24" i="7"/>
  <c r="R270" i="7"/>
  <c r="R150" i="7"/>
  <c r="R232" i="7"/>
  <c r="R293" i="7"/>
  <c r="R197" i="7"/>
  <c r="R185" i="7"/>
  <c r="R397" i="7"/>
  <c r="R56" i="7"/>
  <c r="R53" i="7"/>
  <c r="R62" i="7"/>
  <c r="R190" i="7"/>
  <c r="R98" i="7"/>
  <c r="R404" i="7"/>
  <c r="R359" i="7"/>
  <c r="R391" i="7"/>
  <c r="R402" i="7"/>
  <c r="R387" i="7"/>
  <c r="R343" i="7"/>
  <c r="R360" i="7"/>
  <c r="R388" i="7"/>
  <c r="R371" i="7"/>
  <c r="R392" i="7"/>
  <c r="R379" i="7"/>
  <c r="R396" i="7"/>
  <c r="R400" i="7"/>
  <c r="R389" i="7"/>
  <c r="R393" i="7"/>
  <c r="R399" i="7"/>
  <c r="R395" i="7"/>
  <c r="R366" i="7"/>
  <c r="R398" i="7"/>
  <c r="R162" i="7"/>
  <c r="R130" i="7"/>
  <c r="R335" i="7"/>
  <c r="R385" i="7"/>
  <c r="R317" i="7"/>
  <c r="R238" i="7"/>
  <c r="R119" i="7"/>
  <c r="R290" i="7"/>
  <c r="R209" i="7"/>
  <c r="R219" i="7"/>
  <c r="R66" i="7"/>
  <c r="R58" i="7"/>
  <c r="R79" i="7"/>
  <c r="R377" i="7"/>
  <c r="R195" i="7"/>
  <c r="R105" i="7"/>
  <c r="R167" i="7"/>
  <c r="R137" i="7"/>
  <c r="R23" i="7"/>
  <c r="R41" i="7"/>
  <c r="R81" i="7"/>
  <c r="R129" i="7"/>
  <c r="R90" i="7"/>
  <c r="R114" i="7"/>
  <c r="R30" i="7"/>
  <c r="R123" i="7"/>
  <c r="R305" i="7"/>
  <c r="R364" i="7"/>
  <c r="R390" i="7"/>
  <c r="R374" i="7"/>
  <c r="R376" i="7"/>
  <c r="R349" i="7"/>
  <c r="R235" i="7"/>
  <c r="R268" i="7"/>
  <c r="R405" i="7"/>
  <c r="R406" i="7"/>
  <c r="R303" i="7"/>
  <c r="R258" i="7"/>
  <c r="R201" i="7"/>
  <c r="R225" i="7"/>
  <c r="R94" i="7"/>
  <c r="R97" i="7"/>
  <c r="R265" i="7"/>
  <c r="R291" i="7"/>
  <c r="R241" i="7"/>
  <c r="R372" i="7"/>
  <c r="R315" i="7"/>
  <c r="R240" i="7"/>
  <c r="R49" i="7"/>
  <c r="R113" i="7"/>
  <c r="R316" i="7"/>
  <c r="R159" i="7"/>
  <c r="R263" i="7"/>
  <c r="R255" i="7"/>
  <c r="R126" i="7"/>
  <c r="R157" i="7"/>
  <c r="R165" i="7"/>
  <c r="R229" i="7"/>
  <c r="R327" i="7"/>
  <c r="R324" i="7"/>
  <c r="R83" i="7"/>
  <c r="R212" i="7"/>
  <c r="R259" i="7"/>
  <c r="R369" i="7"/>
  <c r="R403" i="7"/>
  <c r="R156" i="7"/>
  <c r="R295" i="7"/>
  <c r="R283" i="7"/>
  <c r="R289" i="7"/>
  <c r="R73" i="7"/>
  <c r="R356" i="7"/>
  <c r="R348" i="7"/>
  <c r="R340" i="7"/>
  <c r="R77" i="7"/>
  <c r="R99" i="7"/>
  <c r="R88" i="7"/>
  <c r="R147" i="7"/>
  <c r="R101" i="7"/>
  <c r="R61" i="7"/>
  <c r="R17" i="7"/>
  <c r="R149" i="7"/>
  <c r="R93" i="7"/>
  <c r="R112" i="7"/>
  <c r="R104" i="7"/>
  <c r="R253" i="7"/>
  <c r="R120" i="7"/>
  <c r="R242" i="7"/>
  <c r="R193" i="7"/>
  <c r="R275" i="7"/>
  <c r="R294" i="7"/>
  <c r="R138" i="7"/>
  <c r="R186" i="7"/>
  <c r="R247" i="7"/>
  <c r="R236" i="7"/>
  <c r="R124" i="7"/>
  <c r="R67" i="7"/>
  <c r="R261" i="7"/>
  <c r="R161" i="7"/>
  <c r="R135" i="7"/>
  <c r="R223" i="7"/>
  <c r="R250" i="7"/>
  <c r="R260" i="7"/>
  <c r="R76" i="7"/>
  <c r="R216" i="7"/>
  <c r="R121" i="7"/>
  <c r="R178" i="7"/>
  <c r="R176" i="7"/>
  <c r="R298" i="7"/>
  <c r="R318" i="7"/>
  <c r="R131" i="7"/>
  <c r="R158" i="7"/>
  <c r="R168" i="7"/>
  <c r="R69" i="7"/>
  <c r="R57" i="7"/>
  <c r="R18" i="7"/>
  <c r="R115" i="7"/>
  <c r="R89" i="7"/>
  <c r="R52" i="7"/>
  <c r="R63" i="7"/>
  <c r="R202" i="7"/>
  <c r="R273" i="7"/>
  <c r="R194" i="7"/>
  <c r="R132" i="7"/>
  <c r="R183" i="7"/>
  <c r="R21" i="7"/>
  <c r="R26" i="7"/>
  <c r="R302" i="7"/>
  <c r="R106" i="7"/>
  <c r="R78" i="7"/>
  <c r="R125" i="7"/>
  <c r="R48" i="7"/>
  <c r="R38" i="7"/>
  <c r="R39" i="7"/>
  <c r="R134" i="7"/>
  <c r="R191" i="7"/>
  <c r="R214" i="7"/>
  <c r="R320" i="7"/>
  <c r="R355" i="7"/>
  <c r="R338" i="7"/>
  <c r="R180" i="7"/>
  <c r="R237" i="7"/>
  <c r="R139" i="7"/>
  <c r="R102" i="7"/>
  <c r="R110" i="7"/>
  <c r="R211" i="7"/>
  <c r="R234" i="7"/>
  <c r="R337" i="7"/>
  <c r="R215" i="7"/>
  <c r="R321" i="7"/>
  <c r="R365" i="7"/>
  <c r="R116" i="7"/>
  <c r="R133" i="7"/>
  <c r="R54" i="7"/>
  <c r="R279" i="7"/>
  <c r="R282" i="7"/>
  <c r="R278" i="7"/>
  <c r="R380" i="7"/>
  <c r="R28" i="7"/>
  <c r="R262" i="7"/>
  <c r="R122" i="7"/>
  <c r="R244" i="7"/>
  <c r="R319" i="7"/>
  <c r="R267" i="7"/>
  <c r="R187" i="7"/>
  <c r="R280" i="7"/>
  <c r="R213" i="7"/>
  <c r="R127" i="7"/>
  <c r="R141" i="7"/>
  <c r="R179" i="7"/>
  <c r="R281" i="7"/>
  <c r="R292" i="7"/>
  <c r="R375" i="7"/>
  <c r="R246" i="7"/>
  <c r="R152" i="7"/>
  <c r="R174" i="7"/>
  <c r="R154" i="7"/>
  <c r="R175" i="7"/>
  <c r="R257" i="7"/>
  <c r="R91" i="7"/>
  <c r="R71" i="7"/>
  <c r="R351" i="7"/>
  <c r="R331" i="7"/>
  <c r="R188" i="7"/>
  <c r="R227" i="7"/>
  <c r="R171" i="7"/>
  <c r="R312" i="7"/>
  <c r="R136" i="7"/>
  <c r="R92" i="7"/>
  <c r="R381" i="7"/>
  <c r="R203" i="7"/>
  <c r="R172" i="7"/>
  <c r="R144" i="7"/>
  <c r="R84" i="7"/>
  <c r="R332" i="7"/>
  <c r="R341" i="7"/>
  <c r="R200" i="7"/>
  <c r="R288" i="7"/>
  <c r="R357" i="7"/>
  <c r="R108" i="7"/>
  <c r="R189" i="7"/>
  <c r="R251" i="7"/>
  <c r="R266" i="7"/>
  <c r="R82" i="7"/>
  <c r="R313" i="7"/>
  <c r="R382" i="7"/>
  <c r="R367" i="7"/>
  <c r="R314" i="7"/>
  <c r="R361" i="7"/>
  <c r="R386" i="7"/>
  <c r="R35" i="7"/>
  <c r="R304" i="7"/>
  <c r="R36" i="7"/>
  <c r="R86" i="7"/>
  <c r="R160" i="7"/>
  <c r="R148" i="7"/>
  <c r="R362" i="7"/>
  <c r="R344" i="7"/>
  <c r="R25" i="7"/>
  <c r="R42" i="7"/>
  <c r="R103" i="7"/>
  <c r="R75" i="7"/>
  <c r="R70" i="7"/>
  <c r="R107" i="7"/>
  <c r="R22" i="7"/>
  <c r="R146" i="7"/>
  <c r="R220" i="7"/>
  <c r="R230" i="7"/>
  <c r="R140" i="7"/>
  <c r="R224" i="7"/>
  <c r="R299" i="7"/>
  <c r="R325" i="7"/>
  <c r="R153" i="7"/>
  <c r="R177" i="7"/>
  <c r="R143" i="7"/>
  <c r="R192" i="7"/>
  <c r="R170" i="7"/>
  <c r="R206" i="7"/>
  <c r="R208" i="7"/>
  <c r="R217" i="7"/>
  <c r="R249" i="7"/>
  <c r="R228" i="7"/>
  <c r="R309" i="7"/>
  <c r="R218" i="7"/>
  <c r="R226" i="7"/>
  <c r="R181" i="7"/>
  <c r="R274" i="7"/>
  <c r="R384" i="7"/>
  <c r="R308" i="7"/>
  <c r="R271" i="7"/>
  <c r="R394" i="7"/>
  <c r="R64" i="7"/>
  <c r="R68" i="7"/>
  <c r="R59" i="7"/>
  <c r="R60" i="7"/>
  <c r="R33" i="7"/>
  <c r="R29" i="7"/>
  <c r="R350" i="7"/>
  <c r="R221" i="7"/>
  <c r="R301" i="7"/>
  <c r="R142" i="7"/>
  <c r="R252" i="7"/>
  <c r="R173" i="7"/>
  <c r="R43" i="7"/>
  <c r="R55" i="7"/>
  <c r="R50" i="7"/>
  <c r="R243" i="7"/>
  <c r="R245" i="7"/>
  <c r="R300" i="7"/>
  <c r="R358" i="7"/>
  <c r="R269" i="7"/>
  <c r="R204" i="7"/>
  <c r="R74" i="7"/>
  <c r="R322" i="7"/>
  <c r="R256" i="7"/>
  <c r="R334" i="7"/>
  <c r="R310" i="7"/>
  <c r="R347" i="7"/>
  <c r="R276" i="7"/>
  <c r="R72" i="7"/>
  <c r="R383" i="7"/>
  <c r="R118" i="7"/>
  <c r="R182" i="7"/>
  <c r="R277" i="7"/>
  <c r="R128" i="7"/>
  <c r="R44" i="7"/>
  <c r="R109" i="7"/>
  <c r="R254" i="7"/>
  <c r="R248" i="7"/>
  <c r="R297" i="7"/>
  <c r="R345" i="7"/>
  <c r="R231" i="7"/>
  <c r="R296" i="7"/>
  <c r="R264" i="7"/>
  <c r="R326" i="7"/>
  <c r="R378" i="7"/>
  <c r="R111" i="7"/>
  <c r="R80" i="7"/>
  <c r="R233" i="7"/>
  <c r="R85" i="7"/>
  <c r="R100" i="7"/>
  <c r="R353" i="7"/>
  <c r="R336" i="7"/>
  <c r="R352" i="7"/>
  <c r="R96" i="7"/>
  <c r="R368" i="7"/>
  <c r="R164" i="7"/>
  <c r="R346" i="7"/>
  <c r="R287" i="7"/>
  <c r="R401" i="7"/>
  <c r="R354" i="7"/>
  <c r="R328" i="7"/>
  <c r="R169" i="7"/>
  <c r="R198" i="7"/>
  <c r="R95" i="7"/>
  <c r="R14" i="7"/>
  <c r="R19" i="7"/>
  <c r="R27" i="7"/>
  <c r="R15" i="7"/>
  <c r="R34" i="7"/>
  <c r="R199" i="7"/>
  <c r="R145" i="7"/>
  <c r="R239" i="7"/>
  <c r="R307" i="7"/>
  <c r="R163" i="7"/>
  <c r="R339" i="7"/>
  <c r="R370" i="7"/>
  <c r="R373" i="7"/>
  <c r="R342" i="7"/>
  <c r="R184" i="7"/>
  <c r="R363" i="7"/>
  <c r="R333" i="7"/>
  <c r="R47" i="7"/>
  <c r="R151" i="7"/>
  <c r="R207" i="7"/>
  <c r="R210" i="7"/>
  <c r="R117" i="7"/>
  <c r="R40" i="7"/>
  <c r="R272" i="7"/>
  <c r="R329" i="7"/>
  <c r="R284" i="7"/>
  <c r="R285" i="7"/>
  <c r="R330" i="7"/>
  <c r="R155" i="7"/>
  <c r="R12" i="7"/>
  <c r="R87" i="7"/>
  <c r="R205" i="7"/>
  <c r="R196" i="7"/>
  <c r="R222" i="7"/>
  <c r="R65" i="7"/>
  <c r="R45" i="7"/>
  <c r="R166" i="7"/>
  <c r="R323" i="7"/>
  <c r="R286" i="7"/>
  <c r="R37" i="7"/>
  <c r="R306" i="7"/>
  <c r="R31" i="7"/>
  <c r="R51" i="7"/>
  <c r="R46" i="7"/>
  <c r="R7" i="7"/>
  <c r="Q7" i="7"/>
  <c r="Q8" i="7"/>
  <c r="Q5" i="7"/>
  <c r="Q10" i="7"/>
  <c r="Q13" i="7"/>
  <c r="Q20" i="7"/>
  <c r="Q32" i="7"/>
  <c r="Q16" i="7"/>
  <c r="Q9" i="7"/>
  <c r="Q311" i="7"/>
  <c r="Q11" i="7"/>
  <c r="Q24" i="7"/>
  <c r="Q270" i="7"/>
  <c r="Q150" i="7"/>
  <c r="Q232" i="7"/>
  <c r="Q293" i="7"/>
  <c r="Q197" i="7"/>
  <c r="Q185" i="7"/>
  <c r="Q397" i="7"/>
  <c r="Q56" i="7"/>
  <c r="Q53" i="7"/>
  <c r="Q62" i="7"/>
  <c r="Q190" i="7"/>
  <c r="Q98" i="7"/>
  <c r="Q404" i="7"/>
  <c r="Q359" i="7"/>
  <c r="Q391" i="7"/>
  <c r="Q402" i="7"/>
  <c r="Q387" i="7"/>
  <c r="Q343" i="7"/>
  <c r="Q360" i="7"/>
  <c r="Q388" i="7"/>
  <c r="Q371" i="7"/>
  <c r="Q392" i="7"/>
  <c r="Q379" i="7"/>
  <c r="Q396" i="7"/>
  <c r="Q400" i="7"/>
  <c r="Q389" i="7"/>
  <c r="Q393" i="7"/>
  <c r="Q399" i="7"/>
  <c r="Q395" i="7"/>
  <c r="Q366" i="7"/>
  <c r="Q398" i="7"/>
  <c r="Q162" i="7"/>
  <c r="Q130" i="7"/>
  <c r="Q335" i="7"/>
  <c r="Q385" i="7"/>
  <c r="Q317" i="7"/>
  <c r="Q238" i="7"/>
  <c r="Q119" i="7"/>
  <c r="Q290" i="7"/>
  <c r="Q209" i="7"/>
  <c r="Q219" i="7"/>
  <c r="Q66" i="7"/>
  <c r="Q58" i="7"/>
  <c r="Q79" i="7"/>
  <c r="Q377" i="7"/>
  <c r="Q195" i="7"/>
  <c r="Q105" i="7"/>
  <c r="Q167" i="7"/>
  <c r="Q137" i="7"/>
  <c r="Q23" i="7"/>
  <c r="Q41" i="7"/>
  <c r="Q81" i="7"/>
  <c r="Q129" i="7"/>
  <c r="Q90" i="7"/>
  <c r="Q114" i="7"/>
  <c r="Q30" i="7"/>
  <c r="Q123" i="7"/>
  <c r="Q305" i="7"/>
  <c r="Q364" i="7"/>
  <c r="Q390" i="7"/>
  <c r="Q374" i="7"/>
  <c r="Q376" i="7"/>
  <c r="Q349" i="7"/>
  <c r="Q235" i="7"/>
  <c r="Q268" i="7"/>
  <c r="Q405" i="7"/>
  <c r="Q406" i="7"/>
  <c r="Q303" i="7"/>
  <c r="Q258" i="7"/>
  <c r="Q201" i="7"/>
  <c r="Q225" i="7"/>
  <c r="Q94" i="7"/>
  <c r="Q97" i="7"/>
  <c r="Q265" i="7"/>
  <c r="Q291" i="7"/>
  <c r="Q241" i="7"/>
  <c r="Q372" i="7"/>
  <c r="Q315" i="7"/>
  <c r="Q240" i="7"/>
  <c r="Q49" i="7"/>
  <c r="Q113" i="7"/>
  <c r="Q316" i="7"/>
  <c r="Q159" i="7"/>
  <c r="Q263" i="7"/>
  <c r="Q255" i="7"/>
  <c r="Q126" i="7"/>
  <c r="Q157" i="7"/>
  <c r="Q165" i="7"/>
  <c r="Q229" i="7"/>
  <c r="Q327" i="7"/>
  <c r="Q324" i="7"/>
  <c r="Q83" i="7"/>
  <c r="Q212" i="7"/>
  <c r="Q259" i="7"/>
  <c r="Q369" i="7"/>
  <c r="Q403" i="7"/>
  <c r="Q156" i="7"/>
  <c r="Q295" i="7"/>
  <c r="Q283" i="7"/>
  <c r="Q289" i="7"/>
  <c r="Q73" i="7"/>
  <c r="Q356" i="7"/>
  <c r="Q348" i="7"/>
  <c r="Q340" i="7"/>
  <c r="Q77" i="7"/>
  <c r="Q99" i="7"/>
  <c r="Q88" i="7"/>
  <c r="Q147" i="7"/>
  <c r="Q101" i="7"/>
  <c r="Q61" i="7"/>
  <c r="Q17" i="7"/>
  <c r="Q149" i="7"/>
  <c r="Q93" i="7"/>
  <c r="Q112" i="7"/>
  <c r="Q104" i="7"/>
  <c r="Q253" i="7"/>
  <c r="Q120" i="7"/>
  <c r="Q242" i="7"/>
  <c r="Q193" i="7"/>
  <c r="Q275" i="7"/>
  <c r="Q294" i="7"/>
  <c r="Q138" i="7"/>
  <c r="Q186" i="7"/>
  <c r="Q247" i="7"/>
  <c r="Q236" i="7"/>
  <c r="Q124" i="7"/>
  <c r="Q67" i="7"/>
  <c r="Q261" i="7"/>
  <c r="Q161" i="7"/>
  <c r="Q135" i="7"/>
  <c r="Q223" i="7"/>
  <c r="Q250" i="7"/>
  <c r="Q260" i="7"/>
  <c r="Q76" i="7"/>
  <c r="Q216" i="7"/>
  <c r="Q121" i="7"/>
  <c r="Q178" i="7"/>
  <c r="Q176" i="7"/>
  <c r="Q298" i="7"/>
  <c r="Q318" i="7"/>
  <c r="Q131" i="7"/>
  <c r="Q158" i="7"/>
  <c r="Q168" i="7"/>
  <c r="Q69" i="7"/>
  <c r="Q57" i="7"/>
  <c r="Q18" i="7"/>
  <c r="Q115" i="7"/>
  <c r="Q89" i="7"/>
  <c r="Q52" i="7"/>
  <c r="Q63" i="7"/>
  <c r="Q202" i="7"/>
  <c r="Q273" i="7"/>
  <c r="Q194" i="7"/>
  <c r="Q132" i="7"/>
  <c r="Q183" i="7"/>
  <c r="Q21" i="7"/>
  <c r="Q26" i="7"/>
  <c r="Q302" i="7"/>
  <c r="Q106" i="7"/>
  <c r="Q78" i="7"/>
  <c r="Q125" i="7"/>
  <c r="Q48" i="7"/>
  <c r="Q38" i="7"/>
  <c r="Q39" i="7"/>
  <c r="Q134" i="7"/>
  <c r="Q191" i="7"/>
  <c r="Q214" i="7"/>
  <c r="Q320" i="7"/>
  <c r="Q355" i="7"/>
  <c r="Q338" i="7"/>
  <c r="Q180" i="7"/>
  <c r="Q237" i="7"/>
  <c r="Q139" i="7"/>
  <c r="Q102" i="7"/>
  <c r="Q110" i="7"/>
  <c r="Q211" i="7"/>
  <c r="Q234" i="7"/>
  <c r="Q337" i="7"/>
  <c r="Q215" i="7"/>
  <c r="Q321" i="7"/>
  <c r="Q365" i="7"/>
  <c r="Q116" i="7"/>
  <c r="Q133" i="7"/>
  <c r="Q54" i="7"/>
  <c r="Q279" i="7"/>
  <c r="Q282" i="7"/>
  <c r="Q278" i="7"/>
  <c r="Q380" i="7"/>
  <c r="Q28" i="7"/>
  <c r="Q262" i="7"/>
  <c r="Q122" i="7"/>
  <c r="Q244" i="7"/>
  <c r="Q319" i="7"/>
  <c r="Q267" i="7"/>
  <c r="Q187" i="7"/>
  <c r="Q280" i="7"/>
  <c r="Q213" i="7"/>
  <c r="Q127" i="7"/>
  <c r="Q141" i="7"/>
  <c r="Q179" i="7"/>
  <c r="Q281" i="7"/>
  <c r="Q292" i="7"/>
  <c r="Q375" i="7"/>
  <c r="Q246" i="7"/>
  <c r="Q152" i="7"/>
  <c r="Q174" i="7"/>
  <c r="Q154" i="7"/>
  <c r="Q175" i="7"/>
  <c r="Q257" i="7"/>
  <c r="Q91" i="7"/>
  <c r="Q71" i="7"/>
  <c r="Q351" i="7"/>
  <c r="Q331" i="7"/>
  <c r="Q188" i="7"/>
  <c r="Q227" i="7"/>
  <c r="Q171" i="7"/>
  <c r="Q312" i="7"/>
  <c r="Q136" i="7"/>
  <c r="Q92" i="7"/>
  <c r="Q381" i="7"/>
  <c r="Q203" i="7"/>
  <c r="Q172" i="7"/>
  <c r="Q144" i="7"/>
  <c r="Q84" i="7"/>
  <c r="Q332" i="7"/>
  <c r="Q341" i="7"/>
  <c r="Q200" i="7"/>
  <c r="Q288" i="7"/>
  <c r="Q357" i="7"/>
  <c r="Q108" i="7"/>
  <c r="Q189" i="7"/>
  <c r="Q251" i="7"/>
  <c r="Q266" i="7"/>
  <c r="Q82" i="7"/>
  <c r="Q313" i="7"/>
  <c r="Q382" i="7"/>
  <c r="Q367" i="7"/>
  <c r="Q314" i="7"/>
  <c r="Q361" i="7"/>
  <c r="Q386" i="7"/>
  <c r="Q35" i="7"/>
  <c r="Q304" i="7"/>
  <c r="Q36" i="7"/>
  <c r="Q86" i="7"/>
  <c r="Q160" i="7"/>
  <c r="Q148" i="7"/>
  <c r="Q362" i="7"/>
  <c r="Q344" i="7"/>
  <c r="Q25" i="7"/>
  <c r="Q42" i="7"/>
  <c r="Q103" i="7"/>
  <c r="Q75" i="7"/>
  <c r="Q70" i="7"/>
  <c r="Q107" i="7"/>
  <c r="Q22" i="7"/>
  <c r="Q146" i="7"/>
  <c r="Q220" i="7"/>
  <c r="Q230" i="7"/>
  <c r="Q140" i="7"/>
  <c r="Q224" i="7"/>
  <c r="Q299" i="7"/>
  <c r="Q325" i="7"/>
  <c r="Q153" i="7"/>
  <c r="Q177" i="7"/>
  <c r="Q143" i="7"/>
  <c r="Q192" i="7"/>
  <c r="Q170" i="7"/>
  <c r="Q206" i="7"/>
  <c r="Q208" i="7"/>
  <c r="Q217" i="7"/>
  <c r="Q249" i="7"/>
  <c r="Q228" i="7"/>
  <c r="Q309" i="7"/>
  <c r="Q218" i="7"/>
  <c r="Q226" i="7"/>
  <c r="Q181" i="7"/>
  <c r="Q274" i="7"/>
  <c r="Q384" i="7"/>
  <c r="Q308" i="7"/>
  <c r="Q271" i="7"/>
  <c r="Q394" i="7"/>
  <c r="Q64" i="7"/>
  <c r="Q68" i="7"/>
  <c r="Q59" i="7"/>
  <c r="Q60" i="7"/>
  <c r="Q33" i="7"/>
  <c r="Q29" i="7"/>
  <c r="Q350" i="7"/>
  <c r="Q221" i="7"/>
  <c r="Q301" i="7"/>
  <c r="Q142" i="7"/>
  <c r="Q252" i="7"/>
  <c r="Q173" i="7"/>
  <c r="Q43" i="7"/>
  <c r="Q55" i="7"/>
  <c r="Q50" i="7"/>
  <c r="Q243" i="7"/>
  <c r="Q245" i="7"/>
  <c r="Q300" i="7"/>
  <c r="Q358" i="7"/>
  <c r="Q269" i="7"/>
  <c r="Q204" i="7"/>
  <c r="Q74" i="7"/>
  <c r="Q322" i="7"/>
  <c r="Q256" i="7"/>
  <c r="Q334" i="7"/>
  <c r="Q310" i="7"/>
  <c r="Q347" i="7"/>
  <c r="Q276" i="7"/>
  <c r="Q72" i="7"/>
  <c r="Q383" i="7"/>
  <c r="Q118" i="7"/>
  <c r="Q182" i="7"/>
  <c r="Q277" i="7"/>
  <c r="Q128" i="7"/>
  <c r="Q44" i="7"/>
  <c r="Q109" i="7"/>
  <c r="Q254" i="7"/>
  <c r="Q248" i="7"/>
  <c r="Q297" i="7"/>
  <c r="Q345" i="7"/>
  <c r="Q231" i="7"/>
  <c r="Q296" i="7"/>
  <c r="Q264" i="7"/>
  <c r="Q326" i="7"/>
  <c r="Q378" i="7"/>
  <c r="Q111" i="7"/>
  <c r="Q80" i="7"/>
  <c r="Q233" i="7"/>
  <c r="Q85" i="7"/>
  <c r="Q100" i="7"/>
  <c r="Q353" i="7"/>
  <c r="Q336" i="7"/>
  <c r="Q352" i="7"/>
  <c r="Q96" i="7"/>
  <c r="Q368" i="7"/>
  <c r="Q164" i="7"/>
  <c r="Q346" i="7"/>
  <c r="Q287" i="7"/>
  <c r="Q401" i="7"/>
  <c r="Q354" i="7"/>
  <c r="Q328" i="7"/>
  <c r="Q169" i="7"/>
  <c r="Q198" i="7"/>
  <c r="Q95" i="7"/>
  <c r="Q14" i="7"/>
  <c r="Q19" i="7"/>
  <c r="Q27" i="7"/>
  <c r="Q15" i="7"/>
  <c r="Q34" i="7"/>
  <c r="Q199" i="7"/>
  <c r="Q145" i="7"/>
  <c r="Q239" i="7"/>
  <c r="Q307" i="7"/>
  <c r="Q163" i="7"/>
  <c r="Q339" i="7"/>
  <c r="Q370" i="7"/>
  <c r="Q373" i="7"/>
  <c r="Q342" i="7"/>
  <c r="Q184" i="7"/>
  <c r="Q363" i="7"/>
  <c r="Q333" i="7"/>
  <c r="Q47" i="7"/>
  <c r="Q151" i="7"/>
  <c r="Q207" i="7"/>
  <c r="Q210" i="7"/>
  <c r="Q117" i="7"/>
  <c r="Q40" i="7"/>
  <c r="Q272" i="7"/>
  <c r="Q329" i="7"/>
  <c r="Q284" i="7"/>
  <c r="Q285" i="7"/>
  <c r="Q330" i="7"/>
  <c r="Q155" i="7"/>
  <c r="Q12" i="7"/>
  <c r="Q87" i="7"/>
  <c r="Q205" i="7"/>
  <c r="Q196" i="7"/>
  <c r="Q222" i="7"/>
  <c r="Q65" i="7"/>
  <c r="Q45" i="7"/>
  <c r="Q166" i="7"/>
  <c r="Q323" i="7"/>
  <c r="Q286" i="7"/>
  <c r="Q37" i="7"/>
  <c r="Q306" i="7"/>
  <c r="Q31" i="7"/>
  <c r="Q51" i="7"/>
  <c r="Q46" i="7"/>
  <c r="P7" i="7"/>
  <c r="P8" i="7"/>
  <c r="P5" i="7"/>
  <c r="P10" i="7"/>
  <c r="P13" i="7"/>
  <c r="P20" i="7"/>
  <c r="P32" i="7"/>
  <c r="P16" i="7"/>
  <c r="P9" i="7"/>
  <c r="P311" i="7"/>
  <c r="P11" i="7"/>
  <c r="P24" i="7"/>
  <c r="P270" i="7"/>
  <c r="P150" i="7"/>
  <c r="P232" i="7"/>
  <c r="P293" i="7"/>
  <c r="P197" i="7"/>
  <c r="P185" i="7"/>
  <c r="P397" i="7"/>
  <c r="P56" i="7"/>
  <c r="P53" i="7"/>
  <c r="P62" i="7"/>
  <c r="P190" i="7"/>
  <c r="P98" i="7"/>
  <c r="P404" i="7"/>
  <c r="P359" i="7"/>
  <c r="P391" i="7"/>
  <c r="P402" i="7"/>
  <c r="P387" i="7"/>
  <c r="P343" i="7"/>
  <c r="P360" i="7"/>
  <c r="P388" i="7"/>
  <c r="P371" i="7"/>
  <c r="P392" i="7"/>
  <c r="P379" i="7"/>
  <c r="P396" i="7"/>
  <c r="P400" i="7"/>
  <c r="P389" i="7"/>
  <c r="P393" i="7"/>
  <c r="P399" i="7"/>
  <c r="P395" i="7"/>
  <c r="P366" i="7"/>
  <c r="P398" i="7"/>
  <c r="P162" i="7"/>
  <c r="P130" i="7"/>
  <c r="P335" i="7"/>
  <c r="P385" i="7"/>
  <c r="P317" i="7"/>
  <c r="P238" i="7"/>
  <c r="P119" i="7"/>
  <c r="P290" i="7"/>
  <c r="P209" i="7"/>
  <c r="P219" i="7"/>
  <c r="P66" i="7"/>
  <c r="P58" i="7"/>
  <c r="P79" i="7"/>
  <c r="P377" i="7"/>
  <c r="P195" i="7"/>
  <c r="P105" i="7"/>
  <c r="P167" i="7"/>
  <c r="P137" i="7"/>
  <c r="P23" i="7"/>
  <c r="P41" i="7"/>
  <c r="P81" i="7"/>
  <c r="P129" i="7"/>
  <c r="P90" i="7"/>
  <c r="P114" i="7"/>
  <c r="P30" i="7"/>
  <c r="P123" i="7"/>
  <c r="P305" i="7"/>
  <c r="P364" i="7"/>
  <c r="P390" i="7"/>
  <c r="P374" i="7"/>
  <c r="P376" i="7"/>
  <c r="P349" i="7"/>
  <c r="P235" i="7"/>
  <c r="P268" i="7"/>
  <c r="P405" i="7"/>
  <c r="P406" i="7"/>
  <c r="P303" i="7"/>
  <c r="P258" i="7"/>
  <c r="P201" i="7"/>
  <c r="P225" i="7"/>
  <c r="P94" i="7"/>
  <c r="P97" i="7"/>
  <c r="P265" i="7"/>
  <c r="P291" i="7"/>
  <c r="P241" i="7"/>
  <c r="P372" i="7"/>
  <c r="P315" i="7"/>
  <c r="P240" i="7"/>
  <c r="P49" i="7"/>
  <c r="P113" i="7"/>
  <c r="P316" i="7"/>
  <c r="P159" i="7"/>
  <c r="P263" i="7"/>
  <c r="P255" i="7"/>
  <c r="V255" i="7" s="1"/>
  <c r="P126" i="7"/>
  <c r="V126" i="7" s="1"/>
  <c r="P157" i="7"/>
  <c r="V157" i="7" s="1"/>
  <c r="P165" i="7"/>
  <c r="V165" i="7" s="1"/>
  <c r="P229" i="7"/>
  <c r="P327" i="7"/>
  <c r="V327" i="7" s="1"/>
  <c r="P324" i="7"/>
  <c r="V324" i="7" s="1"/>
  <c r="P83" i="7"/>
  <c r="V83" i="7" s="1"/>
  <c r="P212" i="7"/>
  <c r="V212" i="7" s="1"/>
  <c r="P259" i="7"/>
  <c r="V259" i="7" s="1"/>
  <c r="P369" i="7"/>
  <c r="V369" i="7" s="1"/>
  <c r="P403" i="7"/>
  <c r="V403" i="7" s="1"/>
  <c r="P156" i="7"/>
  <c r="P295" i="7"/>
  <c r="V295" i="7" s="1"/>
  <c r="P283" i="7"/>
  <c r="V283" i="7" s="1"/>
  <c r="P289" i="7"/>
  <c r="V289" i="7" s="1"/>
  <c r="P73" i="7"/>
  <c r="V73" i="7" s="1"/>
  <c r="P356" i="7"/>
  <c r="V356" i="7" s="1"/>
  <c r="P348" i="7"/>
  <c r="V348" i="7" s="1"/>
  <c r="P340" i="7"/>
  <c r="V340" i="7" s="1"/>
  <c r="P77" i="7"/>
  <c r="P99" i="7"/>
  <c r="V99" i="7" s="1"/>
  <c r="P88" i="7"/>
  <c r="V88" i="7" s="1"/>
  <c r="P147" i="7"/>
  <c r="V147" i="7" s="1"/>
  <c r="P101" i="7"/>
  <c r="V101" i="7" s="1"/>
  <c r="P61" i="7"/>
  <c r="V61" i="7" s="1"/>
  <c r="P17" i="7"/>
  <c r="V17" i="7" s="1"/>
  <c r="P149" i="7"/>
  <c r="V149" i="7" s="1"/>
  <c r="P93" i="7"/>
  <c r="P112" i="7"/>
  <c r="V112" i="7" s="1"/>
  <c r="P104" i="7"/>
  <c r="V104" i="7" s="1"/>
  <c r="P253" i="7"/>
  <c r="V253" i="7" s="1"/>
  <c r="P120" i="7"/>
  <c r="V120" i="7" s="1"/>
  <c r="P242" i="7"/>
  <c r="V242" i="7" s="1"/>
  <c r="P193" i="7"/>
  <c r="V193" i="7" s="1"/>
  <c r="P275" i="7"/>
  <c r="V275" i="7" s="1"/>
  <c r="P294" i="7"/>
  <c r="P138" i="7"/>
  <c r="V138" i="7" s="1"/>
  <c r="P186" i="7"/>
  <c r="V186" i="7" s="1"/>
  <c r="P247" i="7"/>
  <c r="V247" i="7" s="1"/>
  <c r="P236" i="7"/>
  <c r="V236" i="7" s="1"/>
  <c r="P124" i="7"/>
  <c r="V124" i="7" s="1"/>
  <c r="P67" i="7"/>
  <c r="V67" i="7" s="1"/>
  <c r="P261" i="7"/>
  <c r="V261" i="7" s="1"/>
  <c r="P161" i="7"/>
  <c r="P135" i="7"/>
  <c r="V135" i="7" s="1"/>
  <c r="P223" i="7"/>
  <c r="V223" i="7" s="1"/>
  <c r="P250" i="7"/>
  <c r="V250" i="7" s="1"/>
  <c r="P260" i="7"/>
  <c r="V260" i="7" s="1"/>
  <c r="P76" i="7"/>
  <c r="V76" i="7" s="1"/>
  <c r="P216" i="7"/>
  <c r="V216" i="7" s="1"/>
  <c r="P121" i="7"/>
  <c r="V121" i="7" s="1"/>
  <c r="P178" i="7"/>
  <c r="P176" i="7"/>
  <c r="V176" i="7" s="1"/>
  <c r="P298" i="7"/>
  <c r="V298" i="7" s="1"/>
  <c r="P318" i="7"/>
  <c r="V318" i="7" s="1"/>
  <c r="P131" i="7"/>
  <c r="V131" i="7" s="1"/>
  <c r="P158" i="7"/>
  <c r="V158" i="7" s="1"/>
  <c r="P168" i="7"/>
  <c r="V168" i="7" s="1"/>
  <c r="P69" i="7"/>
  <c r="V69" i="7" s="1"/>
  <c r="P57" i="7"/>
  <c r="P18" i="7"/>
  <c r="V18" i="7" s="1"/>
  <c r="P115" i="7"/>
  <c r="V115" i="7" s="1"/>
  <c r="P89" i="7"/>
  <c r="V89" i="7" s="1"/>
  <c r="P52" i="7"/>
  <c r="V52" i="7" s="1"/>
  <c r="P63" i="7"/>
  <c r="V63" i="7" s="1"/>
  <c r="P202" i="7"/>
  <c r="V202" i="7" s="1"/>
  <c r="P273" i="7"/>
  <c r="V273" i="7" s="1"/>
  <c r="P194" i="7"/>
  <c r="P132" i="7"/>
  <c r="V132" i="7" s="1"/>
  <c r="P183" i="7"/>
  <c r="V183" i="7" s="1"/>
  <c r="P21" i="7"/>
  <c r="V21" i="7" s="1"/>
  <c r="P26" i="7"/>
  <c r="V26" i="7" s="1"/>
  <c r="P302" i="7"/>
  <c r="V302" i="7" s="1"/>
  <c r="P106" i="7"/>
  <c r="V106" i="7" s="1"/>
  <c r="P78" i="7"/>
  <c r="V78" i="7" s="1"/>
  <c r="P125" i="7"/>
  <c r="P48" i="7"/>
  <c r="V48" i="7" s="1"/>
  <c r="P38" i="7"/>
  <c r="V38" i="7" s="1"/>
  <c r="P39" i="7"/>
  <c r="V39" i="7" s="1"/>
  <c r="P134" i="7"/>
  <c r="V134" i="7" s="1"/>
  <c r="P191" i="7"/>
  <c r="V191" i="7" s="1"/>
  <c r="P214" i="7"/>
  <c r="V214" i="7" s="1"/>
  <c r="P320" i="7"/>
  <c r="V320" i="7" s="1"/>
  <c r="P355" i="7"/>
  <c r="P338" i="7"/>
  <c r="V338" i="7" s="1"/>
  <c r="P180" i="7"/>
  <c r="V180" i="7" s="1"/>
  <c r="P237" i="7"/>
  <c r="V237" i="7" s="1"/>
  <c r="P139" i="7"/>
  <c r="V139" i="7" s="1"/>
  <c r="P102" i="7"/>
  <c r="V102" i="7" s="1"/>
  <c r="P110" i="7"/>
  <c r="V110" i="7" s="1"/>
  <c r="P211" i="7"/>
  <c r="V211" i="7" s="1"/>
  <c r="P234" i="7"/>
  <c r="P337" i="7"/>
  <c r="V337" i="7" s="1"/>
  <c r="P215" i="7"/>
  <c r="V215" i="7" s="1"/>
  <c r="P321" i="7"/>
  <c r="V321" i="7" s="1"/>
  <c r="P365" i="7"/>
  <c r="V365" i="7" s="1"/>
  <c r="P116" i="7"/>
  <c r="V116" i="7" s="1"/>
  <c r="P133" i="7"/>
  <c r="V133" i="7" s="1"/>
  <c r="P54" i="7"/>
  <c r="V54" i="7" s="1"/>
  <c r="P279" i="7"/>
  <c r="P282" i="7"/>
  <c r="V282" i="7" s="1"/>
  <c r="P278" i="7"/>
  <c r="V278" i="7" s="1"/>
  <c r="P380" i="7"/>
  <c r="V380" i="7" s="1"/>
  <c r="P28" i="7"/>
  <c r="V28" i="7" s="1"/>
  <c r="P262" i="7"/>
  <c r="V262" i="7" s="1"/>
  <c r="P122" i="7"/>
  <c r="V122" i="7" s="1"/>
  <c r="P244" i="7"/>
  <c r="V244" i="7" s="1"/>
  <c r="P319" i="7"/>
  <c r="P267" i="7"/>
  <c r="V267" i="7" s="1"/>
  <c r="P187" i="7"/>
  <c r="V187" i="7" s="1"/>
  <c r="P280" i="7"/>
  <c r="V280" i="7" s="1"/>
  <c r="P213" i="7"/>
  <c r="V213" i="7" s="1"/>
  <c r="P127" i="7"/>
  <c r="V127" i="7" s="1"/>
  <c r="P141" i="7"/>
  <c r="V141" i="7" s="1"/>
  <c r="P179" i="7"/>
  <c r="V179" i="7" s="1"/>
  <c r="P281" i="7"/>
  <c r="P292" i="7"/>
  <c r="V292" i="7" s="1"/>
  <c r="P375" i="7"/>
  <c r="V375" i="7" s="1"/>
  <c r="P246" i="7"/>
  <c r="V246" i="7" s="1"/>
  <c r="P152" i="7"/>
  <c r="V152" i="7" s="1"/>
  <c r="P174" i="7"/>
  <c r="V174" i="7" s="1"/>
  <c r="P154" i="7"/>
  <c r="V154" i="7" s="1"/>
  <c r="P175" i="7"/>
  <c r="V175" i="7" s="1"/>
  <c r="P257" i="7"/>
  <c r="P91" i="7"/>
  <c r="V91" i="7" s="1"/>
  <c r="P71" i="7"/>
  <c r="V71" i="7" s="1"/>
  <c r="P351" i="7"/>
  <c r="V351" i="7" s="1"/>
  <c r="P331" i="7"/>
  <c r="V331" i="7" s="1"/>
  <c r="P188" i="7"/>
  <c r="V188" i="7" s="1"/>
  <c r="P227" i="7"/>
  <c r="V227" i="7" s="1"/>
  <c r="P171" i="7"/>
  <c r="V171" i="7" s="1"/>
  <c r="P312" i="7"/>
  <c r="P136" i="7"/>
  <c r="V136" i="7" s="1"/>
  <c r="P92" i="7"/>
  <c r="V92" i="7" s="1"/>
  <c r="P381" i="7"/>
  <c r="V381" i="7" s="1"/>
  <c r="P203" i="7"/>
  <c r="V203" i="7" s="1"/>
  <c r="P172" i="7"/>
  <c r="V172" i="7" s="1"/>
  <c r="P144" i="7"/>
  <c r="V144" i="7" s="1"/>
  <c r="P84" i="7"/>
  <c r="V84" i="7" s="1"/>
  <c r="P332" i="7"/>
  <c r="P341" i="7"/>
  <c r="V341" i="7" s="1"/>
  <c r="P200" i="7"/>
  <c r="V200" i="7" s="1"/>
  <c r="P288" i="7"/>
  <c r="V288" i="7" s="1"/>
  <c r="P357" i="7"/>
  <c r="V357" i="7" s="1"/>
  <c r="P108" i="7"/>
  <c r="V108" i="7" s="1"/>
  <c r="P189" i="7"/>
  <c r="V189" i="7" s="1"/>
  <c r="P251" i="7"/>
  <c r="V251" i="7" s="1"/>
  <c r="P266" i="7"/>
  <c r="P82" i="7"/>
  <c r="V82" i="7" s="1"/>
  <c r="P313" i="7"/>
  <c r="V313" i="7" s="1"/>
  <c r="P382" i="7"/>
  <c r="V382" i="7" s="1"/>
  <c r="P367" i="7"/>
  <c r="V367" i="7" s="1"/>
  <c r="P314" i="7"/>
  <c r="V314" i="7" s="1"/>
  <c r="P361" i="7"/>
  <c r="V361" i="7" s="1"/>
  <c r="P386" i="7"/>
  <c r="V386" i="7" s="1"/>
  <c r="P35" i="7"/>
  <c r="P304" i="7"/>
  <c r="V304" i="7" s="1"/>
  <c r="P36" i="7"/>
  <c r="V36" i="7" s="1"/>
  <c r="P86" i="7"/>
  <c r="V86" i="7" s="1"/>
  <c r="P160" i="7"/>
  <c r="V160" i="7" s="1"/>
  <c r="P148" i="7"/>
  <c r="V148" i="7" s="1"/>
  <c r="P362" i="7"/>
  <c r="V362" i="7" s="1"/>
  <c r="P344" i="7"/>
  <c r="V344" i="7" s="1"/>
  <c r="P25" i="7"/>
  <c r="P42" i="7"/>
  <c r="V42" i="7" s="1"/>
  <c r="P103" i="7"/>
  <c r="V103" i="7" s="1"/>
  <c r="P75" i="7"/>
  <c r="V75" i="7" s="1"/>
  <c r="P70" i="7"/>
  <c r="V70" i="7" s="1"/>
  <c r="P107" i="7"/>
  <c r="V107" i="7" s="1"/>
  <c r="P22" i="7"/>
  <c r="V22" i="7" s="1"/>
  <c r="P146" i="7"/>
  <c r="V146" i="7" s="1"/>
  <c r="P220" i="7"/>
  <c r="P230" i="7"/>
  <c r="V230" i="7" s="1"/>
  <c r="P140" i="7"/>
  <c r="V140" i="7" s="1"/>
  <c r="P224" i="7"/>
  <c r="V224" i="7" s="1"/>
  <c r="P299" i="7"/>
  <c r="V299" i="7" s="1"/>
  <c r="P325" i="7"/>
  <c r="V325" i="7" s="1"/>
  <c r="P153" i="7"/>
  <c r="V153" i="7" s="1"/>
  <c r="P177" i="7"/>
  <c r="V177" i="7" s="1"/>
  <c r="P143" i="7"/>
  <c r="P192" i="7"/>
  <c r="V192" i="7" s="1"/>
  <c r="P170" i="7"/>
  <c r="V170" i="7" s="1"/>
  <c r="P206" i="7"/>
  <c r="V206" i="7" s="1"/>
  <c r="P208" i="7"/>
  <c r="V208" i="7" s="1"/>
  <c r="P217" i="7"/>
  <c r="V217" i="7" s="1"/>
  <c r="P249" i="7"/>
  <c r="V249" i="7" s="1"/>
  <c r="P228" i="7"/>
  <c r="V228" i="7" s="1"/>
  <c r="P309" i="7"/>
  <c r="P218" i="7"/>
  <c r="V218" i="7" s="1"/>
  <c r="P226" i="7"/>
  <c r="V226" i="7" s="1"/>
  <c r="P181" i="7"/>
  <c r="V181" i="7" s="1"/>
  <c r="P274" i="7"/>
  <c r="V274" i="7" s="1"/>
  <c r="P384" i="7"/>
  <c r="V384" i="7" s="1"/>
  <c r="P308" i="7"/>
  <c r="V308" i="7" s="1"/>
  <c r="P271" i="7"/>
  <c r="V271" i="7" s="1"/>
  <c r="P394" i="7"/>
  <c r="P64" i="7"/>
  <c r="V64" i="7" s="1"/>
  <c r="P68" i="7"/>
  <c r="V68" i="7" s="1"/>
  <c r="P59" i="7"/>
  <c r="V59" i="7" s="1"/>
  <c r="P60" i="7"/>
  <c r="V60" i="7" s="1"/>
  <c r="P33" i="7"/>
  <c r="V33" i="7" s="1"/>
  <c r="P29" i="7"/>
  <c r="V29" i="7" s="1"/>
  <c r="P350" i="7"/>
  <c r="V350" i="7" s="1"/>
  <c r="P221" i="7"/>
  <c r="P301" i="7"/>
  <c r="V301" i="7" s="1"/>
  <c r="P142" i="7"/>
  <c r="V142" i="7" s="1"/>
  <c r="P252" i="7"/>
  <c r="V252" i="7" s="1"/>
  <c r="P173" i="7"/>
  <c r="V173" i="7" s="1"/>
  <c r="P43" i="7"/>
  <c r="V43" i="7" s="1"/>
  <c r="P55" i="7"/>
  <c r="V55" i="7" s="1"/>
  <c r="P50" i="7"/>
  <c r="V50" i="7" s="1"/>
  <c r="P243" i="7"/>
  <c r="P245" i="7"/>
  <c r="V245" i="7" s="1"/>
  <c r="P300" i="7"/>
  <c r="V300" i="7" s="1"/>
  <c r="P358" i="7"/>
  <c r="V358" i="7" s="1"/>
  <c r="P269" i="7"/>
  <c r="V269" i="7" s="1"/>
  <c r="P204" i="7"/>
  <c r="V204" i="7" s="1"/>
  <c r="P74" i="7"/>
  <c r="V74" i="7" s="1"/>
  <c r="P322" i="7"/>
  <c r="V322" i="7" s="1"/>
  <c r="P256" i="7"/>
  <c r="P334" i="7"/>
  <c r="V334" i="7" s="1"/>
  <c r="P310" i="7"/>
  <c r="V310" i="7" s="1"/>
  <c r="P347" i="7"/>
  <c r="V347" i="7" s="1"/>
  <c r="P276" i="7"/>
  <c r="V276" i="7" s="1"/>
  <c r="P72" i="7"/>
  <c r="V72" i="7" s="1"/>
  <c r="P383" i="7"/>
  <c r="V383" i="7" s="1"/>
  <c r="P118" i="7"/>
  <c r="V118" i="7" s="1"/>
  <c r="P182" i="7"/>
  <c r="P277" i="7"/>
  <c r="V277" i="7" s="1"/>
  <c r="P128" i="7"/>
  <c r="V128" i="7" s="1"/>
  <c r="P44" i="7"/>
  <c r="V44" i="7" s="1"/>
  <c r="P109" i="7"/>
  <c r="V109" i="7" s="1"/>
  <c r="P254" i="7"/>
  <c r="V254" i="7" s="1"/>
  <c r="P248" i="7"/>
  <c r="V248" i="7" s="1"/>
  <c r="P297" i="7"/>
  <c r="V297" i="7" s="1"/>
  <c r="P345" i="7"/>
  <c r="P231" i="7"/>
  <c r="V231" i="7" s="1"/>
  <c r="P296" i="7"/>
  <c r="V296" i="7" s="1"/>
  <c r="P264" i="7"/>
  <c r="V264" i="7" s="1"/>
  <c r="P326" i="7"/>
  <c r="V326" i="7" s="1"/>
  <c r="P378" i="7"/>
  <c r="V378" i="7" s="1"/>
  <c r="P111" i="7"/>
  <c r="V111" i="7" s="1"/>
  <c r="P80" i="7"/>
  <c r="V80" i="7" s="1"/>
  <c r="P233" i="7"/>
  <c r="P85" i="7"/>
  <c r="V85" i="7" s="1"/>
  <c r="P100" i="7"/>
  <c r="V100" i="7" s="1"/>
  <c r="P353" i="7"/>
  <c r="V353" i="7" s="1"/>
  <c r="P336" i="7"/>
  <c r="V336" i="7" s="1"/>
  <c r="P352" i="7"/>
  <c r="V352" i="7" s="1"/>
  <c r="P96" i="7"/>
  <c r="V96" i="7" s="1"/>
  <c r="P368" i="7"/>
  <c r="V368" i="7" s="1"/>
  <c r="P164" i="7"/>
  <c r="P346" i="7"/>
  <c r="V346" i="7" s="1"/>
  <c r="P287" i="7"/>
  <c r="V287" i="7" s="1"/>
  <c r="P401" i="7"/>
  <c r="V401" i="7" s="1"/>
  <c r="P354" i="7"/>
  <c r="V354" i="7" s="1"/>
  <c r="P328" i="7"/>
  <c r="V328" i="7" s="1"/>
  <c r="P169" i="7"/>
  <c r="V169" i="7" s="1"/>
  <c r="P198" i="7"/>
  <c r="V198" i="7" s="1"/>
  <c r="P95" i="7"/>
  <c r="P14" i="7"/>
  <c r="V14" i="7" s="1"/>
  <c r="P19" i="7"/>
  <c r="V19" i="7" s="1"/>
  <c r="P27" i="7"/>
  <c r="V27" i="7" s="1"/>
  <c r="P15" i="7"/>
  <c r="V15" i="7" s="1"/>
  <c r="P34" i="7"/>
  <c r="V34" i="7" s="1"/>
  <c r="P199" i="7"/>
  <c r="V199" i="7" s="1"/>
  <c r="P145" i="7"/>
  <c r="V145" i="7" s="1"/>
  <c r="P239" i="7"/>
  <c r="P307" i="7"/>
  <c r="V307" i="7" s="1"/>
  <c r="P163" i="7"/>
  <c r="V163" i="7" s="1"/>
  <c r="P339" i="7"/>
  <c r="V339" i="7" s="1"/>
  <c r="P370" i="7"/>
  <c r="V370" i="7" s="1"/>
  <c r="P373" i="7"/>
  <c r="V373" i="7" s="1"/>
  <c r="P342" i="7"/>
  <c r="V342" i="7" s="1"/>
  <c r="P184" i="7"/>
  <c r="V184" i="7" s="1"/>
  <c r="P363" i="7"/>
  <c r="P333" i="7"/>
  <c r="V333" i="7" s="1"/>
  <c r="P47" i="7"/>
  <c r="V47" i="7" s="1"/>
  <c r="P151" i="7"/>
  <c r="V151" i="7" s="1"/>
  <c r="P207" i="7"/>
  <c r="V207" i="7" s="1"/>
  <c r="P210" i="7"/>
  <c r="V210" i="7" s="1"/>
  <c r="P117" i="7"/>
  <c r="V117" i="7" s="1"/>
  <c r="P40" i="7"/>
  <c r="V40" i="7" s="1"/>
  <c r="P272" i="7"/>
  <c r="P329" i="7"/>
  <c r="V329" i="7" s="1"/>
  <c r="P284" i="7"/>
  <c r="V284" i="7" s="1"/>
  <c r="P285" i="7"/>
  <c r="V285" i="7" s="1"/>
  <c r="P330" i="7"/>
  <c r="V330" i="7" s="1"/>
  <c r="P155" i="7"/>
  <c r="V155" i="7" s="1"/>
  <c r="P12" i="7"/>
  <c r="V12" i="7" s="1"/>
  <c r="P87" i="7"/>
  <c r="V87" i="7" s="1"/>
  <c r="P205" i="7"/>
  <c r="P196" i="7"/>
  <c r="V196" i="7" s="1"/>
  <c r="P222" i="7"/>
  <c r="V222" i="7" s="1"/>
  <c r="P65" i="7"/>
  <c r="V65" i="7" s="1"/>
  <c r="P45" i="7"/>
  <c r="V45" i="7" s="1"/>
  <c r="P166" i="7"/>
  <c r="V166" i="7" s="1"/>
  <c r="P323" i="7"/>
  <c r="V323" i="7" s="1"/>
  <c r="P286" i="7"/>
  <c r="V286" i="7" s="1"/>
  <c r="P37" i="7"/>
  <c r="P306" i="7"/>
  <c r="V306" i="7" s="1"/>
  <c r="P31" i="7"/>
  <c r="V31" i="7" s="1"/>
  <c r="P51" i="7"/>
  <c r="V51" i="7" s="1"/>
  <c r="P46" i="7"/>
  <c r="V46" i="7" s="1"/>
  <c r="V172" i="9" l="1"/>
  <c r="V194" i="9"/>
  <c r="V378" i="9"/>
  <c r="V21" i="9"/>
  <c r="V173" i="9"/>
  <c r="V167" i="9"/>
  <c r="V336" i="9"/>
  <c r="V361" i="9"/>
  <c r="V272" i="9"/>
  <c r="V193" i="9"/>
  <c r="V103" i="9"/>
  <c r="V53" i="9"/>
  <c r="V355" i="9"/>
  <c r="V308" i="9"/>
  <c r="V281" i="9"/>
  <c r="V119" i="9"/>
  <c r="V182" i="9"/>
  <c r="V185" i="9"/>
  <c r="V300" i="9"/>
  <c r="V387" i="9"/>
  <c r="V102" i="9"/>
  <c r="V108" i="9"/>
  <c r="V230" i="9"/>
  <c r="V60" i="9"/>
  <c r="V324" i="9"/>
  <c r="V62" i="9"/>
  <c r="V138" i="9"/>
  <c r="V161" i="9"/>
  <c r="V157" i="9"/>
  <c r="V71" i="9"/>
  <c r="V245" i="9"/>
  <c r="V249" i="9"/>
  <c r="V388" i="9"/>
  <c r="V283" i="9"/>
  <c r="V294" i="9"/>
  <c r="V389" i="9"/>
  <c r="V154" i="9"/>
  <c r="V260" i="9"/>
  <c r="V288" i="9"/>
  <c r="V351" i="9"/>
  <c r="V349" i="9"/>
  <c r="V224" i="9"/>
  <c r="V315" i="9"/>
  <c r="V362" i="9"/>
  <c r="V342" i="9"/>
  <c r="V91" i="9"/>
  <c r="V139" i="9"/>
  <c r="V237" i="9"/>
  <c r="V280" i="9"/>
  <c r="V170" i="8"/>
  <c r="V39" i="1"/>
  <c r="V364" i="1"/>
  <c r="V378" i="1"/>
  <c r="V289" i="1"/>
  <c r="V325" i="1"/>
  <c r="V265" i="1"/>
  <c r="V373" i="1"/>
  <c r="V102" i="1"/>
  <c r="V252" i="1"/>
  <c r="V262" i="1"/>
  <c r="V311" i="1"/>
  <c r="V187" i="1"/>
  <c r="V139" i="1"/>
  <c r="V219" i="1"/>
  <c r="V92" i="1"/>
  <c r="V361" i="1"/>
  <c r="V209" i="1"/>
  <c r="V191" i="1"/>
  <c r="V272" i="1"/>
  <c r="V73" i="1"/>
  <c r="V35" i="1"/>
  <c r="V100" i="1"/>
  <c r="V82" i="1"/>
  <c r="V260" i="1"/>
  <c r="V200" i="1"/>
  <c r="V134" i="1"/>
  <c r="V166" i="1"/>
  <c r="V366" i="1"/>
  <c r="V388" i="1"/>
  <c r="V392" i="1"/>
  <c r="V208" i="1"/>
  <c r="V126" i="1"/>
  <c r="V60" i="1"/>
  <c r="V228" i="1"/>
  <c r="V261" i="1"/>
  <c r="V274" i="1"/>
  <c r="V250" i="1"/>
  <c r="V207" i="1"/>
  <c r="V303" i="1"/>
  <c r="V257" i="1"/>
  <c r="V403" i="1"/>
  <c r="V232" i="1"/>
  <c r="V382" i="1"/>
  <c r="V226" i="1"/>
  <c r="V130" i="1"/>
  <c r="V6" i="1"/>
  <c r="V216" i="1"/>
  <c r="V117" i="1"/>
  <c r="V307" i="1"/>
  <c r="V153" i="1"/>
  <c r="V387" i="1"/>
  <c r="V205" i="1"/>
  <c r="V243" i="1"/>
  <c r="V47" i="1"/>
  <c r="V350" i="1"/>
  <c r="V242" i="1"/>
  <c r="V240" i="1"/>
  <c r="V238" i="1"/>
  <c r="V19" i="1"/>
  <c r="V40" i="1"/>
  <c r="V354" i="1"/>
  <c r="V299" i="1"/>
  <c r="V235" i="1"/>
  <c r="V323" i="1"/>
  <c r="V83" i="1"/>
  <c r="V247" i="1"/>
  <c r="V379" i="1"/>
  <c r="V62" i="1"/>
  <c r="V267" i="1"/>
  <c r="V202" i="1"/>
  <c r="V326" i="1"/>
  <c r="V269" i="1"/>
  <c r="V128" i="1"/>
  <c r="V51" i="1"/>
  <c r="V5" i="1"/>
  <c r="V98" i="1"/>
  <c r="V61" i="1"/>
  <c r="V80" i="1"/>
  <c r="V162" i="1"/>
  <c r="V93" i="1"/>
  <c r="V217" i="1"/>
  <c r="V337" i="1"/>
  <c r="V287" i="1"/>
  <c r="V304" i="1"/>
  <c r="V88" i="1"/>
  <c r="V231" i="1"/>
  <c r="V85" i="1"/>
  <c r="V281" i="1"/>
  <c r="V349" i="1"/>
  <c r="V406" i="1"/>
  <c r="V221" i="1"/>
  <c r="V103" i="1"/>
  <c r="V171" i="1"/>
  <c r="V211" i="1"/>
  <c r="V389" i="1"/>
  <c r="V381" i="1"/>
  <c r="V300" i="1"/>
  <c r="V28" i="1"/>
  <c r="V308" i="1"/>
  <c r="V37" i="7"/>
  <c r="V205" i="7"/>
  <c r="V272" i="7"/>
  <c r="V177" i="9"/>
  <c r="V174" i="9"/>
  <c r="V374" i="9"/>
  <c r="V107" i="9"/>
  <c r="V146" i="9"/>
  <c r="V338" i="9"/>
  <c r="V67" i="9"/>
  <c r="V225" i="9"/>
  <c r="V183" i="9"/>
  <c r="V309" i="9"/>
  <c r="V13" i="9"/>
  <c r="V49" i="9"/>
  <c r="V227" i="9"/>
  <c r="V333" i="9"/>
  <c r="V327" i="9"/>
  <c r="V83" i="9"/>
  <c r="V219" i="9"/>
  <c r="V265" i="9"/>
  <c r="V273" i="9"/>
  <c r="V234" i="9"/>
  <c r="V187" i="9"/>
  <c r="V192" i="9"/>
  <c r="V295" i="9"/>
  <c r="V37" i="9"/>
  <c r="V66" i="9"/>
  <c r="V69" i="9"/>
  <c r="V106" i="9"/>
  <c r="V50" i="9"/>
  <c r="V43" i="9"/>
  <c r="V57" i="9"/>
  <c r="V176" i="9"/>
  <c r="V286" i="9"/>
  <c r="V381" i="9"/>
  <c r="V380" i="9"/>
  <c r="V390" i="9"/>
  <c r="V68" i="9"/>
  <c r="V95" i="9"/>
  <c r="V238" i="9"/>
  <c r="V171" i="9"/>
  <c r="V326" i="9"/>
  <c r="V304" i="9"/>
  <c r="V383" i="9"/>
  <c r="V364" i="9"/>
  <c r="V350" i="9"/>
  <c r="V348" i="9"/>
  <c r="V100" i="9"/>
  <c r="V86" i="9"/>
  <c r="V363" i="7"/>
  <c r="V239" i="7"/>
  <c r="V95" i="7"/>
  <c r="V164" i="7"/>
  <c r="V233" i="7"/>
  <c r="V345" i="7"/>
  <c r="V182" i="7"/>
  <c r="V256" i="7"/>
  <c r="V243" i="7"/>
  <c r="V221" i="7"/>
  <c r="V394" i="7"/>
  <c r="V309" i="7"/>
  <c r="V143" i="7"/>
  <c r="V220" i="7"/>
  <c r="V25" i="7"/>
  <c r="V35" i="7"/>
  <c r="V266" i="7"/>
  <c r="V332" i="7"/>
  <c r="V312" i="7"/>
  <c r="V257" i="7"/>
  <c r="V281" i="7"/>
  <c r="V319" i="7"/>
  <c r="V279" i="7"/>
  <c r="V234" i="7"/>
  <c r="V355" i="7"/>
  <c r="V125" i="7"/>
  <c r="V194" i="7"/>
  <c r="V57" i="7"/>
  <c r="V178" i="7"/>
  <c r="V161" i="7"/>
  <c r="V294" i="7"/>
  <c r="V93" i="7"/>
  <c r="V77" i="7"/>
  <c r="V156" i="7"/>
  <c r="V229" i="7"/>
  <c r="V306" i="1"/>
  <c r="V398" i="1"/>
  <c r="V386" i="1"/>
  <c r="V140" i="1"/>
  <c r="V302" i="1"/>
  <c r="V30" i="1"/>
  <c r="V315" i="1"/>
  <c r="V244" i="1"/>
  <c r="V223" i="1"/>
  <c r="V301" i="1"/>
  <c r="V15" i="1"/>
  <c r="V44" i="1"/>
  <c r="V348" i="1"/>
  <c r="V293" i="1"/>
  <c r="V234" i="1"/>
  <c r="V141" i="1"/>
  <c r="V172" i="1"/>
  <c r="V146" i="1"/>
  <c r="V224" i="1"/>
  <c r="V158" i="1"/>
  <c r="V256" i="1"/>
  <c r="V329" i="1"/>
  <c r="V284" i="1"/>
  <c r="V122" i="1"/>
  <c r="V131" i="1"/>
  <c r="V46" i="1"/>
  <c r="V11" i="1"/>
  <c r="V147" i="1"/>
  <c r="V20" i="1"/>
  <c r="V56" i="1"/>
  <c r="V120" i="1"/>
  <c r="V185" i="1"/>
  <c r="V248" i="1"/>
  <c r="V295" i="1"/>
  <c r="V271" i="1"/>
  <c r="V197" i="1"/>
  <c r="V327" i="1"/>
  <c r="V152" i="1"/>
  <c r="V111" i="1"/>
  <c r="V314" i="1"/>
  <c r="V114" i="1"/>
  <c r="V320" i="1"/>
  <c r="V123" i="1"/>
  <c r="V136" i="1"/>
  <c r="V404" i="1"/>
  <c r="V176" i="1"/>
  <c r="V133" i="1"/>
  <c r="V10" i="1"/>
  <c r="V182" i="1"/>
  <c r="V213" i="1"/>
  <c r="V256" i="9"/>
  <c r="V120" i="9"/>
  <c r="V368" i="9"/>
  <c r="V24" i="9"/>
  <c r="V130" i="9"/>
  <c r="V145" i="9"/>
  <c r="V317" i="9"/>
  <c r="V226" i="9"/>
  <c r="V252" i="9"/>
  <c r="V269" i="9"/>
  <c r="V29" i="9"/>
  <c r="V144" i="9"/>
  <c r="V291" i="9"/>
  <c r="V212" i="9"/>
  <c r="V168" i="9"/>
  <c r="V246" i="9"/>
  <c r="V58" i="9"/>
  <c r="V135" i="9"/>
  <c r="V198" i="9"/>
  <c r="V209" i="9"/>
  <c r="V75" i="9"/>
  <c r="V70" i="9"/>
  <c r="V190" i="9"/>
  <c r="V377" i="9"/>
  <c r="V159" i="9"/>
  <c r="V82" i="9"/>
  <c r="V126" i="9"/>
  <c r="V243" i="9"/>
  <c r="V42" i="9"/>
  <c r="V297" i="9"/>
  <c r="V248" i="9"/>
  <c r="V117" i="9"/>
  <c r="V200" i="9"/>
  <c r="V277" i="9"/>
  <c r="V335" i="9"/>
  <c r="V39" i="9"/>
  <c r="V132" i="9"/>
  <c r="V393" i="9"/>
  <c r="V365" i="9"/>
  <c r="V143" i="9"/>
  <c r="V322" i="9"/>
  <c r="V340" i="9"/>
  <c r="V296" i="9"/>
  <c r="V382" i="9"/>
  <c r="V93" i="9"/>
  <c r="V316" i="9"/>
  <c r="V10" i="9"/>
  <c r="V395" i="1"/>
  <c r="V371" i="1"/>
  <c r="V399" i="1"/>
  <c r="V368" i="1"/>
  <c r="P8" i="9"/>
  <c r="V8" i="9" s="1"/>
  <c r="P18" i="9"/>
  <c r="V18" i="9" s="1"/>
  <c r="P25" i="9"/>
  <c r="V25" i="9" s="1"/>
  <c r="P35" i="9"/>
  <c r="V35" i="9" s="1"/>
  <c r="P65" i="9"/>
  <c r="V65" i="9" s="1"/>
  <c r="P12" i="9"/>
  <c r="V12" i="9" s="1"/>
  <c r="P23" i="9"/>
  <c r="V23" i="9" s="1"/>
  <c r="P9" i="9"/>
  <c r="V9" i="9" s="1"/>
  <c r="P15" i="9"/>
  <c r="V15" i="9" s="1"/>
  <c r="P123" i="9"/>
  <c r="V123" i="9" s="1"/>
  <c r="P7" i="9"/>
  <c r="V7" i="9" s="1"/>
  <c r="U237" i="2" l="1"/>
  <c r="U244" i="2"/>
  <c r="U184" i="2"/>
  <c r="U263" i="2"/>
  <c r="U186" i="2"/>
  <c r="U255" i="2"/>
  <c r="U128" i="2"/>
  <c r="U182" i="2"/>
  <c r="U174" i="2"/>
  <c r="U220" i="2"/>
  <c r="U214" i="2"/>
  <c r="U100" i="2"/>
  <c r="U101" i="2"/>
  <c r="U116" i="2"/>
  <c r="U236" i="2"/>
  <c r="U232" i="2"/>
  <c r="U219" i="2"/>
  <c r="U190" i="2"/>
  <c r="U142" i="2"/>
  <c r="U227" i="2"/>
  <c r="U199" i="2"/>
  <c r="U124" i="2"/>
  <c r="U249" i="2"/>
  <c r="U179" i="2"/>
  <c r="U228" i="2"/>
  <c r="U188" i="2"/>
  <c r="U81" i="2"/>
  <c r="U110" i="2"/>
  <c r="U53" i="2"/>
  <c r="U34" i="2"/>
  <c r="U256" i="2"/>
  <c r="U234" i="2"/>
  <c r="U235" i="2"/>
  <c r="U156" i="2"/>
  <c r="U80" i="2"/>
  <c r="U45" i="2"/>
  <c r="U68" i="2"/>
  <c r="U96" i="2"/>
  <c r="U132" i="2"/>
  <c r="U140" i="2"/>
  <c r="U95" i="2"/>
  <c r="U231" i="2"/>
  <c r="U119" i="2"/>
  <c r="U150" i="2"/>
  <c r="U198" i="2"/>
  <c r="U158" i="2"/>
  <c r="U163" i="2"/>
  <c r="U79" i="2"/>
  <c r="U162" i="2"/>
  <c r="U181" i="2"/>
  <c r="U204" i="2"/>
  <c r="U217" i="2"/>
  <c r="U246" i="2"/>
  <c r="U206" i="2"/>
  <c r="U240" i="2"/>
  <c r="U173" i="2"/>
  <c r="U145" i="2"/>
  <c r="U169" i="2"/>
  <c r="U216" i="2"/>
  <c r="U144" i="2"/>
  <c r="U54" i="2"/>
  <c r="U24" i="2"/>
  <c r="U47" i="2"/>
  <c r="U183" i="2"/>
  <c r="U105" i="2"/>
  <c r="U102" i="2"/>
  <c r="U137" i="2"/>
  <c r="U122" i="2"/>
  <c r="U49" i="2"/>
  <c r="U36" i="2"/>
  <c r="U126" i="2"/>
  <c r="U147" i="2"/>
  <c r="U32" i="2"/>
  <c r="U18" i="2"/>
  <c r="U104" i="2"/>
  <c r="U170" i="2"/>
  <c r="U226" i="2"/>
  <c r="U225" i="2"/>
  <c r="U223" i="2"/>
  <c r="U75" i="2"/>
  <c r="U21" i="2"/>
  <c r="U71" i="2"/>
  <c r="U11" i="2"/>
  <c r="U20" i="2"/>
  <c r="U83" i="2"/>
  <c r="U82" i="2"/>
  <c r="U118" i="2"/>
  <c r="U90" i="2"/>
  <c r="U120" i="2"/>
  <c r="U88" i="2"/>
  <c r="U133" i="2"/>
  <c r="U99" i="2"/>
  <c r="U108" i="2"/>
  <c r="U43" i="2"/>
  <c r="U152" i="2"/>
  <c r="U121" i="2"/>
  <c r="U85" i="2"/>
  <c r="U129" i="2"/>
  <c r="U161" i="2"/>
  <c r="U211" i="2"/>
  <c r="U14" i="2"/>
  <c r="U239" i="2"/>
  <c r="U261" i="2"/>
  <c r="U55" i="2"/>
  <c r="U59" i="2"/>
  <c r="U60" i="2"/>
  <c r="U29" i="2"/>
  <c r="U15" i="2"/>
  <c r="U143" i="2"/>
  <c r="U78" i="2"/>
  <c r="U111" i="2"/>
  <c r="U149" i="2"/>
  <c r="U171" i="2"/>
  <c r="U207" i="2"/>
  <c r="U33" i="2"/>
  <c r="U180" i="2"/>
  <c r="U65" i="2"/>
  <c r="U175" i="2"/>
  <c r="U200" i="2"/>
  <c r="U44" i="2"/>
  <c r="U38" i="2"/>
  <c r="U98" i="2"/>
  <c r="U167" i="2"/>
  <c r="U166" i="2"/>
  <c r="U134" i="2"/>
  <c r="U103" i="2"/>
  <c r="U157" i="2"/>
  <c r="U218" i="2"/>
  <c r="U146" i="2"/>
  <c r="U73" i="2"/>
  <c r="U76" i="2"/>
  <c r="U58" i="2"/>
  <c r="U64" i="2"/>
  <c r="U35" i="2"/>
  <c r="U26" i="2"/>
  <c r="U191" i="2"/>
  <c r="U264" i="2"/>
  <c r="U203" i="2"/>
  <c r="U107" i="2"/>
  <c r="U69" i="2"/>
  <c r="U48" i="2"/>
  <c r="U97" i="2"/>
  <c r="U112" i="2"/>
  <c r="U114" i="2"/>
  <c r="U77" i="2"/>
  <c r="U86" i="2"/>
  <c r="U28" i="2"/>
  <c r="U106" i="2"/>
  <c r="U93" i="2"/>
  <c r="U41" i="2"/>
  <c r="U61" i="2"/>
  <c r="U12" i="2"/>
  <c r="U139" i="2"/>
  <c r="U154" i="2"/>
  <c r="U172" i="2"/>
  <c r="U131" i="2"/>
  <c r="U201" i="2"/>
  <c r="U245" i="2"/>
  <c r="U57" i="2"/>
  <c r="U164" i="2"/>
  <c r="U52" i="2"/>
  <c r="U84" i="2"/>
  <c r="U130" i="2"/>
  <c r="U151" i="2"/>
  <c r="U155" i="2"/>
  <c r="U221" i="2"/>
  <c r="U136" i="2"/>
  <c r="U205" i="2"/>
  <c r="U202" i="2"/>
  <c r="U192" i="2"/>
  <c r="U177" i="2"/>
  <c r="U196" i="2"/>
  <c r="U66" i="2"/>
  <c r="U67" i="2"/>
  <c r="U189" i="2"/>
  <c r="U46" i="2"/>
  <c r="U56" i="2"/>
  <c r="U187" i="2"/>
  <c r="U254" i="2"/>
  <c r="U92" i="2"/>
  <c r="U229" i="2"/>
  <c r="U260" i="2"/>
  <c r="U168" i="2"/>
  <c r="U74" i="2"/>
  <c r="U135" i="2"/>
  <c r="U70" i="2"/>
  <c r="U252" i="2"/>
  <c r="U242" i="2"/>
  <c r="U268" i="2"/>
  <c r="U113" i="2"/>
  <c r="U213" i="2"/>
  <c r="U89" i="2"/>
  <c r="U215" i="2"/>
  <c r="U224" i="2"/>
  <c r="U109" i="2"/>
  <c r="U141" i="2"/>
  <c r="U212" i="2"/>
  <c r="U62" i="2"/>
  <c r="U253" i="2"/>
  <c r="U258" i="2"/>
  <c r="U257" i="2"/>
  <c r="U265" i="2"/>
  <c r="U251" i="2"/>
  <c r="U248" i="2"/>
  <c r="U233" i="2"/>
  <c r="U31" i="2"/>
  <c r="U51" i="2"/>
  <c r="U23" i="2"/>
  <c r="U22" i="2"/>
  <c r="U19" i="2"/>
  <c r="U123" i="2"/>
  <c r="U127" i="2"/>
  <c r="U193" i="2"/>
  <c r="U262" i="2"/>
  <c r="U230" i="2"/>
  <c r="U266" i="2"/>
  <c r="U238" i="2"/>
  <c r="U209" i="2"/>
  <c r="U194" i="2"/>
  <c r="U72" i="2"/>
  <c r="U159" i="2"/>
  <c r="U197" i="2"/>
  <c r="U91" i="2"/>
  <c r="U210" i="2"/>
  <c r="U165" i="2"/>
  <c r="U17" i="2"/>
  <c r="U87" i="2"/>
  <c r="U27" i="2"/>
  <c r="U94" i="2"/>
  <c r="U115" i="2"/>
  <c r="U117" i="2"/>
  <c r="U160" i="2"/>
  <c r="U267" i="2"/>
  <c r="U148" i="2"/>
  <c r="U138" i="2"/>
  <c r="U178" i="2"/>
  <c r="U153" i="2"/>
  <c r="U250" i="2"/>
  <c r="U185" i="2"/>
  <c r="U222" i="2"/>
  <c r="U50" i="2"/>
  <c r="U208" i="2"/>
  <c r="U243" i="2"/>
  <c r="U269" i="2"/>
  <c r="T7" i="2"/>
  <c r="T5" i="2"/>
  <c r="T6" i="2"/>
  <c r="T37" i="2"/>
  <c r="T40" i="2"/>
  <c r="T30" i="2"/>
  <c r="T25" i="2"/>
  <c r="T42" i="2"/>
  <c r="T39" i="2"/>
  <c r="T63" i="2"/>
  <c r="T13" i="2"/>
  <c r="T10" i="2"/>
  <c r="T9" i="2"/>
  <c r="T8" i="2"/>
  <c r="T195" i="2"/>
  <c r="T247" i="2"/>
  <c r="T176" i="2"/>
  <c r="T241" i="2"/>
  <c r="T259" i="2"/>
  <c r="T125" i="2"/>
  <c r="T237" i="2"/>
  <c r="T244" i="2"/>
  <c r="T184" i="2"/>
  <c r="T263" i="2"/>
  <c r="T186" i="2"/>
  <c r="T255" i="2"/>
  <c r="T128" i="2"/>
  <c r="T182" i="2"/>
  <c r="T174" i="2"/>
  <c r="T220" i="2"/>
  <c r="T214" i="2"/>
  <c r="T100" i="2"/>
  <c r="T101" i="2"/>
  <c r="T116" i="2"/>
  <c r="T275" i="2"/>
  <c r="T236" i="2"/>
  <c r="T232" i="2"/>
  <c r="T219" i="2"/>
  <c r="T190" i="2"/>
  <c r="T142" i="2"/>
  <c r="T227" i="2"/>
  <c r="T199" i="2"/>
  <c r="T124" i="2"/>
  <c r="T249" i="2"/>
  <c r="T179" i="2"/>
  <c r="T228" i="2"/>
  <c r="T188" i="2"/>
  <c r="T81" i="2"/>
  <c r="T110" i="2"/>
  <c r="T53" i="2"/>
  <c r="T34" i="2"/>
  <c r="T256" i="2"/>
  <c r="T234" i="2"/>
  <c r="T235" i="2"/>
  <c r="T156" i="2"/>
  <c r="T80" i="2"/>
  <c r="T45" i="2"/>
  <c r="T68" i="2"/>
  <c r="T96" i="2"/>
  <c r="T132" i="2"/>
  <c r="T140" i="2"/>
  <c r="T95" i="2"/>
  <c r="T231" i="2"/>
  <c r="T119" i="2"/>
  <c r="T150" i="2"/>
  <c r="T198" i="2"/>
  <c r="T158" i="2"/>
  <c r="T163" i="2"/>
  <c r="T79" i="2"/>
  <c r="T162" i="2"/>
  <c r="T181" i="2"/>
  <c r="T204" i="2"/>
  <c r="T217" i="2"/>
  <c r="T246" i="2"/>
  <c r="T206" i="2"/>
  <c r="T240" i="2"/>
  <c r="T173" i="2"/>
  <c r="T145" i="2"/>
  <c r="T169" i="2"/>
  <c r="T216" i="2"/>
  <c r="T144" i="2"/>
  <c r="T54" i="2"/>
  <c r="T24" i="2"/>
  <c r="T47" i="2"/>
  <c r="T183" i="2"/>
  <c r="T105" i="2"/>
  <c r="T102" i="2"/>
  <c r="T137" i="2"/>
  <c r="T122" i="2"/>
  <c r="T49" i="2"/>
  <c r="T36" i="2"/>
  <c r="T126" i="2"/>
  <c r="T147" i="2"/>
  <c r="T32" i="2"/>
  <c r="T18" i="2"/>
  <c r="T104" i="2"/>
  <c r="T170" i="2"/>
  <c r="T226" i="2"/>
  <c r="T225" i="2"/>
  <c r="T223" i="2"/>
  <c r="T75" i="2"/>
  <c r="T21" i="2"/>
  <c r="T71" i="2"/>
  <c r="T11" i="2"/>
  <c r="T20" i="2"/>
  <c r="T83" i="2"/>
  <c r="T82" i="2"/>
  <c r="T118" i="2"/>
  <c r="T90" i="2"/>
  <c r="T120" i="2"/>
  <c r="T88" i="2"/>
  <c r="T133" i="2"/>
  <c r="T99" i="2"/>
  <c r="T108" i="2"/>
  <c r="T43" i="2"/>
  <c r="T152" i="2"/>
  <c r="T121" i="2"/>
  <c r="T85" i="2"/>
  <c r="T129" i="2"/>
  <c r="T161" i="2"/>
  <c r="T211" i="2"/>
  <c r="T14" i="2"/>
  <c r="T239" i="2"/>
  <c r="T261" i="2"/>
  <c r="T55" i="2"/>
  <c r="T59" i="2"/>
  <c r="T60" i="2"/>
  <c r="T29" i="2"/>
  <c r="T15" i="2"/>
  <c r="T143" i="2"/>
  <c r="T78" i="2"/>
  <c r="T111" i="2"/>
  <c r="T149" i="2"/>
  <c r="T171" i="2"/>
  <c r="T207" i="2"/>
  <c r="T33" i="2"/>
  <c r="T180" i="2"/>
  <c r="T65" i="2"/>
  <c r="T175" i="2"/>
  <c r="T200" i="2"/>
  <c r="T44" i="2"/>
  <c r="T38" i="2"/>
  <c r="T98" i="2"/>
  <c r="T167" i="2"/>
  <c r="T166" i="2"/>
  <c r="T134" i="2"/>
  <c r="T103" i="2"/>
  <c r="T157" i="2"/>
  <c r="T218" i="2"/>
  <c r="T146" i="2"/>
  <c r="T73" i="2"/>
  <c r="T76" i="2"/>
  <c r="T58" i="2"/>
  <c r="T64" i="2"/>
  <c r="T35" i="2"/>
  <c r="T26" i="2"/>
  <c r="T191" i="2"/>
  <c r="T264" i="2"/>
  <c r="T203" i="2"/>
  <c r="T107" i="2"/>
  <c r="T69" i="2"/>
  <c r="T48" i="2"/>
  <c r="T97" i="2"/>
  <c r="T112" i="2"/>
  <c r="T114" i="2"/>
  <c r="T77" i="2"/>
  <c r="T86" i="2"/>
  <c r="T28" i="2"/>
  <c r="T106" i="2"/>
  <c r="T93" i="2"/>
  <c r="T41" i="2"/>
  <c r="T61" i="2"/>
  <c r="T12" i="2"/>
  <c r="T139" i="2"/>
  <c r="T154" i="2"/>
  <c r="T172" i="2"/>
  <c r="T131" i="2"/>
  <c r="T201" i="2"/>
  <c r="T245" i="2"/>
  <c r="T57" i="2"/>
  <c r="T164" i="2"/>
  <c r="T52" i="2"/>
  <c r="T84" i="2"/>
  <c r="T130" i="2"/>
  <c r="T151" i="2"/>
  <c r="T155" i="2"/>
  <c r="T221" i="2"/>
  <c r="T136" i="2"/>
  <c r="T205" i="2"/>
  <c r="T202" i="2"/>
  <c r="T192" i="2"/>
  <c r="T177" i="2"/>
  <c r="T196" i="2"/>
  <c r="T66" i="2"/>
  <c r="T67" i="2"/>
  <c r="T189" i="2"/>
  <c r="T46" i="2"/>
  <c r="T56" i="2"/>
  <c r="T187" i="2"/>
  <c r="T254" i="2"/>
  <c r="T276" i="2"/>
  <c r="T274" i="2"/>
  <c r="T92" i="2"/>
  <c r="T229" i="2"/>
  <c r="T260" i="2"/>
  <c r="T168" i="2"/>
  <c r="T74" i="2"/>
  <c r="T135" i="2"/>
  <c r="T70" i="2"/>
  <c r="T252" i="2"/>
  <c r="T242" i="2"/>
  <c r="T268" i="2"/>
  <c r="T113" i="2"/>
  <c r="T213" i="2"/>
  <c r="T89" i="2"/>
  <c r="T215" i="2"/>
  <c r="T224" i="2"/>
  <c r="T109" i="2"/>
  <c r="T141" i="2"/>
  <c r="T212" i="2"/>
  <c r="T62" i="2"/>
  <c r="T253" i="2"/>
  <c r="T258" i="2"/>
  <c r="T257" i="2"/>
  <c r="T265" i="2"/>
  <c r="T251" i="2"/>
  <c r="T248" i="2"/>
  <c r="T233" i="2"/>
  <c r="T31" i="2"/>
  <c r="T51" i="2"/>
  <c r="T23" i="2"/>
  <c r="T22" i="2"/>
  <c r="T19" i="2"/>
  <c r="T123" i="2"/>
  <c r="T127" i="2"/>
  <c r="T193" i="2"/>
  <c r="T270" i="2"/>
  <c r="T271" i="2"/>
  <c r="T272" i="2"/>
  <c r="T273" i="2"/>
  <c r="T262" i="2"/>
  <c r="T230" i="2"/>
  <c r="T266" i="2"/>
  <c r="T238" i="2"/>
  <c r="T209" i="2"/>
  <c r="T194" i="2"/>
  <c r="T72" i="2"/>
  <c r="T159" i="2"/>
  <c r="T197" i="2"/>
  <c r="T91" i="2"/>
  <c r="T210" i="2"/>
  <c r="T165" i="2"/>
  <c r="T17" i="2"/>
  <c r="T87" i="2"/>
  <c r="T277" i="2"/>
  <c r="T278" i="2"/>
  <c r="T279" i="2"/>
  <c r="T27" i="2"/>
  <c r="T94" i="2"/>
  <c r="T115" i="2"/>
  <c r="T117" i="2"/>
  <c r="T280" i="2"/>
  <c r="T281" i="2"/>
  <c r="T282" i="2"/>
  <c r="T160" i="2"/>
  <c r="T267" i="2"/>
  <c r="T148" i="2"/>
  <c r="T138" i="2"/>
  <c r="T178" i="2"/>
  <c r="T153" i="2"/>
  <c r="T250" i="2"/>
  <c r="T185" i="2"/>
  <c r="T222" i="2"/>
  <c r="T50" i="2"/>
  <c r="T208" i="2"/>
  <c r="T243" i="2"/>
  <c r="T269" i="2"/>
  <c r="R7" i="2"/>
  <c r="R5" i="2"/>
  <c r="R6" i="2"/>
  <c r="R37" i="2"/>
  <c r="R40" i="2"/>
  <c r="R30" i="2"/>
  <c r="R25" i="2"/>
  <c r="R42" i="2"/>
  <c r="R39" i="2"/>
  <c r="R63" i="2"/>
  <c r="R13" i="2"/>
  <c r="R10" i="2"/>
  <c r="R9" i="2"/>
  <c r="R8" i="2"/>
  <c r="R195" i="2"/>
  <c r="R247" i="2"/>
  <c r="R176" i="2"/>
  <c r="R241" i="2"/>
  <c r="R259" i="2"/>
  <c r="R125" i="2"/>
  <c r="R237" i="2"/>
  <c r="R244" i="2"/>
  <c r="R184" i="2"/>
  <c r="R263" i="2"/>
  <c r="R186" i="2"/>
  <c r="R255" i="2"/>
  <c r="R128" i="2"/>
  <c r="R182" i="2"/>
  <c r="R174" i="2"/>
  <c r="R220" i="2"/>
  <c r="R214" i="2"/>
  <c r="R100" i="2"/>
  <c r="R101" i="2"/>
  <c r="R116" i="2"/>
  <c r="R275" i="2"/>
  <c r="R236" i="2"/>
  <c r="R232" i="2"/>
  <c r="R219" i="2"/>
  <c r="R190" i="2"/>
  <c r="R142" i="2"/>
  <c r="R227" i="2"/>
  <c r="R199" i="2"/>
  <c r="R124" i="2"/>
  <c r="R249" i="2"/>
  <c r="R179" i="2"/>
  <c r="R228" i="2"/>
  <c r="R188" i="2"/>
  <c r="R81" i="2"/>
  <c r="R110" i="2"/>
  <c r="R53" i="2"/>
  <c r="R34" i="2"/>
  <c r="R256" i="2"/>
  <c r="R234" i="2"/>
  <c r="R235" i="2"/>
  <c r="R156" i="2"/>
  <c r="R80" i="2"/>
  <c r="R45" i="2"/>
  <c r="R68" i="2"/>
  <c r="R96" i="2"/>
  <c r="R132" i="2"/>
  <c r="R140" i="2"/>
  <c r="R95" i="2"/>
  <c r="R231" i="2"/>
  <c r="R119" i="2"/>
  <c r="R150" i="2"/>
  <c r="R198" i="2"/>
  <c r="R158" i="2"/>
  <c r="R163" i="2"/>
  <c r="R79" i="2"/>
  <c r="R162" i="2"/>
  <c r="R181" i="2"/>
  <c r="R204" i="2"/>
  <c r="R217" i="2"/>
  <c r="R246" i="2"/>
  <c r="R206" i="2"/>
  <c r="R240" i="2"/>
  <c r="R173" i="2"/>
  <c r="R145" i="2"/>
  <c r="R169" i="2"/>
  <c r="R216" i="2"/>
  <c r="R144" i="2"/>
  <c r="R54" i="2"/>
  <c r="R24" i="2"/>
  <c r="R47" i="2"/>
  <c r="R183" i="2"/>
  <c r="R105" i="2"/>
  <c r="R102" i="2"/>
  <c r="R137" i="2"/>
  <c r="R122" i="2"/>
  <c r="R49" i="2"/>
  <c r="R36" i="2"/>
  <c r="R126" i="2"/>
  <c r="R147" i="2"/>
  <c r="R32" i="2"/>
  <c r="R18" i="2"/>
  <c r="R104" i="2"/>
  <c r="R170" i="2"/>
  <c r="R226" i="2"/>
  <c r="R225" i="2"/>
  <c r="R223" i="2"/>
  <c r="R75" i="2"/>
  <c r="R21" i="2"/>
  <c r="R71" i="2"/>
  <c r="R11" i="2"/>
  <c r="R20" i="2"/>
  <c r="R83" i="2"/>
  <c r="R82" i="2"/>
  <c r="R118" i="2"/>
  <c r="R90" i="2"/>
  <c r="R120" i="2"/>
  <c r="R88" i="2"/>
  <c r="R133" i="2"/>
  <c r="R99" i="2"/>
  <c r="R108" i="2"/>
  <c r="R43" i="2"/>
  <c r="R152" i="2"/>
  <c r="R121" i="2"/>
  <c r="R85" i="2"/>
  <c r="R129" i="2"/>
  <c r="R161" i="2"/>
  <c r="R211" i="2"/>
  <c r="R14" i="2"/>
  <c r="R239" i="2"/>
  <c r="R261" i="2"/>
  <c r="R55" i="2"/>
  <c r="R59" i="2"/>
  <c r="R60" i="2"/>
  <c r="R29" i="2"/>
  <c r="R15" i="2"/>
  <c r="R143" i="2"/>
  <c r="R78" i="2"/>
  <c r="R111" i="2"/>
  <c r="R149" i="2"/>
  <c r="R171" i="2"/>
  <c r="R207" i="2"/>
  <c r="R33" i="2"/>
  <c r="R180" i="2"/>
  <c r="R65" i="2"/>
  <c r="R175" i="2"/>
  <c r="R200" i="2"/>
  <c r="R44" i="2"/>
  <c r="R38" i="2"/>
  <c r="R98" i="2"/>
  <c r="R167" i="2"/>
  <c r="R166" i="2"/>
  <c r="R134" i="2"/>
  <c r="R103" i="2"/>
  <c r="R157" i="2"/>
  <c r="R218" i="2"/>
  <c r="R146" i="2"/>
  <c r="R73" i="2"/>
  <c r="R76" i="2"/>
  <c r="R58" i="2"/>
  <c r="R64" i="2"/>
  <c r="R35" i="2"/>
  <c r="R26" i="2"/>
  <c r="R191" i="2"/>
  <c r="R264" i="2"/>
  <c r="R203" i="2"/>
  <c r="R107" i="2"/>
  <c r="R69" i="2"/>
  <c r="R48" i="2"/>
  <c r="R97" i="2"/>
  <c r="R112" i="2"/>
  <c r="R114" i="2"/>
  <c r="R77" i="2"/>
  <c r="R86" i="2"/>
  <c r="R28" i="2"/>
  <c r="R106" i="2"/>
  <c r="R93" i="2"/>
  <c r="R41" i="2"/>
  <c r="R61" i="2"/>
  <c r="R12" i="2"/>
  <c r="R139" i="2"/>
  <c r="R154" i="2"/>
  <c r="R172" i="2"/>
  <c r="R131" i="2"/>
  <c r="R201" i="2"/>
  <c r="R245" i="2"/>
  <c r="R57" i="2"/>
  <c r="R164" i="2"/>
  <c r="R52" i="2"/>
  <c r="R84" i="2"/>
  <c r="R130" i="2"/>
  <c r="R151" i="2"/>
  <c r="R155" i="2"/>
  <c r="R221" i="2"/>
  <c r="R136" i="2"/>
  <c r="R205" i="2"/>
  <c r="R202" i="2"/>
  <c r="R192" i="2"/>
  <c r="R177" i="2"/>
  <c r="R196" i="2"/>
  <c r="R66" i="2"/>
  <c r="R67" i="2"/>
  <c r="R189" i="2"/>
  <c r="R46" i="2"/>
  <c r="R56" i="2"/>
  <c r="R187" i="2"/>
  <c r="R254" i="2"/>
  <c r="R276" i="2"/>
  <c r="R274" i="2"/>
  <c r="R92" i="2"/>
  <c r="R229" i="2"/>
  <c r="R260" i="2"/>
  <c r="R168" i="2"/>
  <c r="R74" i="2"/>
  <c r="R135" i="2"/>
  <c r="R70" i="2"/>
  <c r="R252" i="2"/>
  <c r="R242" i="2"/>
  <c r="R268" i="2"/>
  <c r="R113" i="2"/>
  <c r="R213" i="2"/>
  <c r="R89" i="2"/>
  <c r="R215" i="2"/>
  <c r="R224" i="2"/>
  <c r="R109" i="2"/>
  <c r="R141" i="2"/>
  <c r="R212" i="2"/>
  <c r="R62" i="2"/>
  <c r="R253" i="2"/>
  <c r="R258" i="2"/>
  <c r="R257" i="2"/>
  <c r="R265" i="2"/>
  <c r="R251" i="2"/>
  <c r="R248" i="2"/>
  <c r="R233" i="2"/>
  <c r="R31" i="2"/>
  <c r="R51" i="2"/>
  <c r="R23" i="2"/>
  <c r="R22" i="2"/>
  <c r="R19" i="2"/>
  <c r="R123" i="2"/>
  <c r="R127" i="2"/>
  <c r="R193" i="2"/>
  <c r="R270" i="2"/>
  <c r="R271" i="2"/>
  <c r="R272" i="2"/>
  <c r="R273" i="2"/>
  <c r="R262" i="2"/>
  <c r="R230" i="2"/>
  <c r="R266" i="2"/>
  <c r="R238" i="2"/>
  <c r="R209" i="2"/>
  <c r="R194" i="2"/>
  <c r="R72" i="2"/>
  <c r="R159" i="2"/>
  <c r="R197" i="2"/>
  <c r="R91" i="2"/>
  <c r="R210" i="2"/>
  <c r="R165" i="2"/>
  <c r="R17" i="2"/>
  <c r="R87" i="2"/>
  <c r="R277" i="2"/>
  <c r="R278" i="2"/>
  <c r="R279" i="2"/>
  <c r="R27" i="2"/>
  <c r="R94" i="2"/>
  <c r="R115" i="2"/>
  <c r="R117" i="2"/>
  <c r="R280" i="2"/>
  <c r="R281" i="2"/>
  <c r="R282" i="2"/>
  <c r="R160" i="2"/>
  <c r="R267" i="2"/>
  <c r="R148" i="2"/>
  <c r="R138" i="2"/>
  <c r="R178" i="2"/>
  <c r="R153" i="2"/>
  <c r="R250" i="2"/>
  <c r="R185" i="2"/>
  <c r="R222" i="2"/>
  <c r="R50" i="2"/>
  <c r="R208" i="2"/>
  <c r="R243" i="2"/>
  <c r="R269" i="2"/>
  <c r="P7" i="2"/>
  <c r="P5" i="2"/>
  <c r="P6" i="2"/>
  <c r="P37" i="2"/>
  <c r="P40" i="2"/>
  <c r="P30" i="2"/>
  <c r="P25" i="2"/>
  <c r="P42" i="2"/>
  <c r="P39" i="2"/>
  <c r="P63" i="2"/>
  <c r="P13" i="2"/>
  <c r="P10" i="2"/>
  <c r="P9" i="2"/>
  <c r="P8" i="2"/>
  <c r="P195" i="2"/>
  <c r="P247" i="2"/>
  <c r="P176" i="2"/>
  <c r="P241" i="2"/>
  <c r="P259" i="2"/>
  <c r="P125" i="2"/>
  <c r="P237" i="2"/>
  <c r="P244" i="2"/>
  <c r="P184" i="2"/>
  <c r="P263" i="2"/>
  <c r="P186" i="2"/>
  <c r="P255" i="2"/>
  <c r="P128" i="2"/>
  <c r="P182" i="2"/>
  <c r="P174" i="2"/>
  <c r="P220" i="2"/>
  <c r="P214" i="2"/>
  <c r="P100" i="2"/>
  <c r="P101" i="2"/>
  <c r="P116" i="2"/>
  <c r="P275" i="2"/>
  <c r="P236" i="2"/>
  <c r="P232" i="2"/>
  <c r="P219" i="2"/>
  <c r="P190" i="2"/>
  <c r="P142" i="2"/>
  <c r="P227" i="2"/>
  <c r="P199" i="2"/>
  <c r="P124" i="2"/>
  <c r="P249" i="2"/>
  <c r="P179" i="2"/>
  <c r="P228" i="2"/>
  <c r="P188" i="2"/>
  <c r="P81" i="2"/>
  <c r="P110" i="2"/>
  <c r="P53" i="2"/>
  <c r="P34" i="2"/>
  <c r="P256" i="2"/>
  <c r="P234" i="2"/>
  <c r="P235" i="2"/>
  <c r="P156" i="2"/>
  <c r="P80" i="2"/>
  <c r="P45" i="2"/>
  <c r="P68" i="2"/>
  <c r="P96" i="2"/>
  <c r="P132" i="2"/>
  <c r="P140" i="2"/>
  <c r="P95" i="2"/>
  <c r="P231" i="2"/>
  <c r="P119" i="2"/>
  <c r="P150" i="2"/>
  <c r="P198" i="2"/>
  <c r="P158" i="2"/>
  <c r="P163" i="2"/>
  <c r="P79" i="2"/>
  <c r="P162" i="2"/>
  <c r="P181" i="2"/>
  <c r="P204" i="2"/>
  <c r="P217" i="2"/>
  <c r="P246" i="2"/>
  <c r="P206" i="2"/>
  <c r="P240" i="2"/>
  <c r="P173" i="2"/>
  <c r="P145" i="2"/>
  <c r="P169" i="2"/>
  <c r="P216" i="2"/>
  <c r="P144" i="2"/>
  <c r="P54" i="2"/>
  <c r="P24" i="2"/>
  <c r="P47" i="2"/>
  <c r="P183" i="2"/>
  <c r="P105" i="2"/>
  <c r="P102" i="2"/>
  <c r="P137" i="2"/>
  <c r="P122" i="2"/>
  <c r="P49" i="2"/>
  <c r="P36" i="2"/>
  <c r="P126" i="2"/>
  <c r="P147" i="2"/>
  <c r="P32" i="2"/>
  <c r="P18" i="2"/>
  <c r="P104" i="2"/>
  <c r="P170" i="2"/>
  <c r="P226" i="2"/>
  <c r="P225" i="2"/>
  <c r="P223" i="2"/>
  <c r="P75" i="2"/>
  <c r="P21" i="2"/>
  <c r="P71" i="2"/>
  <c r="P11" i="2"/>
  <c r="P20" i="2"/>
  <c r="P83" i="2"/>
  <c r="P82" i="2"/>
  <c r="P118" i="2"/>
  <c r="P90" i="2"/>
  <c r="P120" i="2"/>
  <c r="P88" i="2"/>
  <c r="P133" i="2"/>
  <c r="P99" i="2"/>
  <c r="P108" i="2"/>
  <c r="P43" i="2"/>
  <c r="P152" i="2"/>
  <c r="P121" i="2"/>
  <c r="P85" i="2"/>
  <c r="P129" i="2"/>
  <c r="P161" i="2"/>
  <c r="P211" i="2"/>
  <c r="P14" i="2"/>
  <c r="P239" i="2"/>
  <c r="P261" i="2"/>
  <c r="P55" i="2"/>
  <c r="P59" i="2"/>
  <c r="P60" i="2"/>
  <c r="P29" i="2"/>
  <c r="P15" i="2"/>
  <c r="P143" i="2"/>
  <c r="P78" i="2"/>
  <c r="P111" i="2"/>
  <c r="P149" i="2"/>
  <c r="P171" i="2"/>
  <c r="P207" i="2"/>
  <c r="P33" i="2"/>
  <c r="P180" i="2"/>
  <c r="P65" i="2"/>
  <c r="P175" i="2"/>
  <c r="P200" i="2"/>
  <c r="P44" i="2"/>
  <c r="P38" i="2"/>
  <c r="P98" i="2"/>
  <c r="P167" i="2"/>
  <c r="P166" i="2"/>
  <c r="P134" i="2"/>
  <c r="P103" i="2"/>
  <c r="P157" i="2"/>
  <c r="P218" i="2"/>
  <c r="P146" i="2"/>
  <c r="P73" i="2"/>
  <c r="P76" i="2"/>
  <c r="P58" i="2"/>
  <c r="P64" i="2"/>
  <c r="P35" i="2"/>
  <c r="P26" i="2"/>
  <c r="P191" i="2"/>
  <c r="P264" i="2"/>
  <c r="P203" i="2"/>
  <c r="P107" i="2"/>
  <c r="P69" i="2"/>
  <c r="P48" i="2"/>
  <c r="P97" i="2"/>
  <c r="P112" i="2"/>
  <c r="P114" i="2"/>
  <c r="P77" i="2"/>
  <c r="P86" i="2"/>
  <c r="P28" i="2"/>
  <c r="P106" i="2"/>
  <c r="P93" i="2"/>
  <c r="P41" i="2"/>
  <c r="P61" i="2"/>
  <c r="P12" i="2"/>
  <c r="P139" i="2"/>
  <c r="P154" i="2"/>
  <c r="P172" i="2"/>
  <c r="P131" i="2"/>
  <c r="P201" i="2"/>
  <c r="P245" i="2"/>
  <c r="P57" i="2"/>
  <c r="P164" i="2"/>
  <c r="P52" i="2"/>
  <c r="P84" i="2"/>
  <c r="P130" i="2"/>
  <c r="P151" i="2"/>
  <c r="P155" i="2"/>
  <c r="P221" i="2"/>
  <c r="P136" i="2"/>
  <c r="P205" i="2"/>
  <c r="P202" i="2"/>
  <c r="P192" i="2"/>
  <c r="P177" i="2"/>
  <c r="P196" i="2"/>
  <c r="P66" i="2"/>
  <c r="P67" i="2"/>
  <c r="P189" i="2"/>
  <c r="P46" i="2"/>
  <c r="P56" i="2"/>
  <c r="P187" i="2"/>
  <c r="P254" i="2"/>
  <c r="P276" i="2"/>
  <c r="P274" i="2"/>
  <c r="P92" i="2"/>
  <c r="P229" i="2"/>
  <c r="P260" i="2"/>
  <c r="P168" i="2"/>
  <c r="P74" i="2"/>
  <c r="P135" i="2"/>
  <c r="P70" i="2"/>
  <c r="P252" i="2"/>
  <c r="P242" i="2"/>
  <c r="P268" i="2"/>
  <c r="P113" i="2"/>
  <c r="P213" i="2"/>
  <c r="P89" i="2"/>
  <c r="P215" i="2"/>
  <c r="P224" i="2"/>
  <c r="P109" i="2"/>
  <c r="P141" i="2"/>
  <c r="P212" i="2"/>
  <c r="P62" i="2"/>
  <c r="P253" i="2"/>
  <c r="P258" i="2"/>
  <c r="P257" i="2"/>
  <c r="P265" i="2"/>
  <c r="P251" i="2"/>
  <c r="P248" i="2"/>
  <c r="P233" i="2"/>
  <c r="P31" i="2"/>
  <c r="P51" i="2"/>
  <c r="P23" i="2"/>
  <c r="P22" i="2"/>
  <c r="P19" i="2"/>
  <c r="P123" i="2"/>
  <c r="P127" i="2"/>
  <c r="P193" i="2"/>
  <c r="P270" i="2"/>
  <c r="P271" i="2"/>
  <c r="P272" i="2"/>
  <c r="P273" i="2"/>
  <c r="P262" i="2"/>
  <c r="P230" i="2"/>
  <c r="P266" i="2"/>
  <c r="P238" i="2"/>
  <c r="P209" i="2"/>
  <c r="P194" i="2"/>
  <c r="P72" i="2"/>
  <c r="P159" i="2"/>
  <c r="P197" i="2"/>
  <c r="P91" i="2"/>
  <c r="P210" i="2"/>
  <c r="P165" i="2"/>
  <c r="P17" i="2"/>
  <c r="P87" i="2"/>
  <c r="P277" i="2"/>
  <c r="P278" i="2"/>
  <c r="P279" i="2"/>
  <c r="P27" i="2"/>
  <c r="P94" i="2"/>
  <c r="P115" i="2"/>
  <c r="P117" i="2"/>
  <c r="P280" i="2"/>
  <c r="P281" i="2"/>
  <c r="P282" i="2"/>
  <c r="P160" i="2"/>
  <c r="P267" i="2"/>
  <c r="P148" i="2"/>
  <c r="P138" i="2"/>
  <c r="P178" i="2"/>
  <c r="P153" i="2"/>
  <c r="P250" i="2"/>
  <c r="P185" i="2"/>
  <c r="P222" i="2"/>
  <c r="P50" i="2"/>
  <c r="P208" i="2"/>
  <c r="P243" i="2"/>
  <c r="P269" i="2"/>
  <c r="Q195" i="2"/>
  <c r="Q247" i="2"/>
  <c r="Q176" i="2"/>
  <c r="Q241" i="2"/>
  <c r="Q259" i="2"/>
  <c r="Q125" i="2"/>
  <c r="Q237" i="2"/>
  <c r="Q244" i="2"/>
  <c r="Q184" i="2"/>
  <c r="Q263" i="2"/>
  <c r="Q186" i="2"/>
  <c r="Q255" i="2"/>
  <c r="Q128" i="2"/>
  <c r="Q182" i="2"/>
  <c r="Q174" i="2"/>
  <c r="Q220" i="2"/>
  <c r="Q214" i="2"/>
  <c r="Q100" i="2"/>
  <c r="Q101" i="2"/>
  <c r="Q116" i="2"/>
  <c r="Q275" i="2"/>
  <c r="Q236" i="2"/>
  <c r="Q232" i="2"/>
  <c r="Q219" i="2"/>
  <c r="Q190" i="2"/>
  <c r="Q142" i="2"/>
  <c r="Q227" i="2"/>
  <c r="Q199" i="2"/>
  <c r="Q124" i="2"/>
  <c r="Q249" i="2"/>
  <c r="Q179" i="2"/>
  <c r="Q228" i="2"/>
  <c r="Q188" i="2"/>
  <c r="Q81" i="2"/>
  <c r="Q110" i="2"/>
  <c r="Q53" i="2"/>
  <c r="Q34" i="2"/>
  <c r="Q256" i="2"/>
  <c r="Q234" i="2"/>
  <c r="Q235" i="2"/>
  <c r="Q156" i="2"/>
  <c r="Q80" i="2"/>
  <c r="Q45" i="2"/>
  <c r="Q68" i="2"/>
  <c r="Q96" i="2"/>
  <c r="Q132" i="2"/>
  <c r="Q140" i="2"/>
  <c r="Q95" i="2"/>
  <c r="Q231" i="2"/>
  <c r="Q119" i="2"/>
  <c r="Q150" i="2"/>
  <c r="Q198" i="2"/>
  <c r="Q158" i="2"/>
  <c r="Q163" i="2"/>
  <c r="Q79" i="2"/>
  <c r="Q162" i="2"/>
  <c r="Q181" i="2"/>
  <c r="Q204" i="2"/>
  <c r="Q217" i="2"/>
  <c r="Q246" i="2"/>
  <c r="Q206" i="2"/>
  <c r="Q240" i="2"/>
  <c r="Q173" i="2"/>
  <c r="Q145" i="2"/>
  <c r="Q169" i="2"/>
  <c r="Q216" i="2"/>
  <c r="Q144" i="2"/>
  <c r="Q54" i="2"/>
  <c r="Q24" i="2"/>
  <c r="Q47" i="2"/>
  <c r="Q183" i="2"/>
  <c r="Q105" i="2"/>
  <c r="Q102" i="2"/>
  <c r="Q137" i="2"/>
  <c r="Q122" i="2"/>
  <c r="Q49" i="2"/>
  <c r="Q36" i="2"/>
  <c r="Q126" i="2"/>
  <c r="Q147" i="2"/>
  <c r="Q32" i="2"/>
  <c r="Q18" i="2"/>
  <c r="Q104" i="2"/>
  <c r="Q170" i="2"/>
  <c r="Q226" i="2"/>
  <c r="Q225" i="2"/>
  <c r="Q223" i="2"/>
  <c r="Q75" i="2"/>
  <c r="Q21" i="2"/>
  <c r="Q71" i="2"/>
  <c r="Q11" i="2"/>
  <c r="Q20" i="2"/>
  <c r="Q83" i="2"/>
  <c r="Q82" i="2"/>
  <c r="Q118" i="2"/>
  <c r="Q90" i="2"/>
  <c r="Q120" i="2"/>
  <c r="Q88" i="2"/>
  <c r="Q133" i="2"/>
  <c r="Q99" i="2"/>
  <c r="Q108" i="2"/>
  <c r="Q43" i="2"/>
  <c r="Q152" i="2"/>
  <c r="Q121" i="2"/>
  <c r="Q85" i="2"/>
  <c r="Q129" i="2"/>
  <c r="Q161" i="2"/>
  <c r="Q211" i="2"/>
  <c r="Q14" i="2"/>
  <c r="Q239" i="2"/>
  <c r="Q261" i="2"/>
  <c r="Q55" i="2"/>
  <c r="Q59" i="2"/>
  <c r="Q60" i="2"/>
  <c r="Q29" i="2"/>
  <c r="Q15" i="2"/>
  <c r="Q143" i="2"/>
  <c r="Q78" i="2"/>
  <c r="Q111" i="2"/>
  <c r="Q149" i="2"/>
  <c r="Q171" i="2"/>
  <c r="Q207" i="2"/>
  <c r="Q33" i="2"/>
  <c r="Q180" i="2"/>
  <c r="Q65" i="2"/>
  <c r="Q175" i="2"/>
  <c r="Q200" i="2"/>
  <c r="Q44" i="2"/>
  <c r="Q38" i="2"/>
  <c r="Q98" i="2"/>
  <c r="Q167" i="2"/>
  <c r="Q166" i="2"/>
  <c r="Q134" i="2"/>
  <c r="Q103" i="2"/>
  <c r="Q157" i="2"/>
  <c r="Q218" i="2"/>
  <c r="Q146" i="2"/>
  <c r="Q73" i="2"/>
  <c r="Q76" i="2"/>
  <c r="Q58" i="2"/>
  <c r="Q64" i="2"/>
  <c r="Q35" i="2"/>
  <c r="Q26" i="2"/>
  <c r="Q191" i="2"/>
  <c r="Q264" i="2"/>
  <c r="Q203" i="2"/>
  <c r="Q107" i="2"/>
  <c r="Q69" i="2"/>
  <c r="Q48" i="2"/>
  <c r="Q97" i="2"/>
  <c r="Q112" i="2"/>
  <c r="Q114" i="2"/>
  <c r="Q77" i="2"/>
  <c r="Q86" i="2"/>
  <c r="Q28" i="2"/>
  <c r="Q106" i="2"/>
  <c r="Q93" i="2"/>
  <c r="Q41" i="2"/>
  <c r="Q61" i="2"/>
  <c r="Q12" i="2"/>
  <c r="Q139" i="2"/>
  <c r="Q154" i="2"/>
  <c r="Q172" i="2"/>
  <c r="Q131" i="2"/>
  <c r="Q201" i="2"/>
  <c r="Q245" i="2"/>
  <c r="Q57" i="2"/>
  <c r="Q164" i="2"/>
  <c r="Q52" i="2"/>
  <c r="Q84" i="2"/>
  <c r="Q130" i="2"/>
  <c r="Q151" i="2"/>
  <c r="Q155" i="2"/>
  <c r="Q221" i="2"/>
  <c r="Q136" i="2"/>
  <c r="Q205" i="2"/>
  <c r="Q202" i="2"/>
  <c r="Q192" i="2"/>
  <c r="Q177" i="2"/>
  <c r="Q196" i="2"/>
  <c r="Q66" i="2"/>
  <c r="Q67" i="2"/>
  <c r="Q189" i="2"/>
  <c r="Q46" i="2"/>
  <c r="Q56" i="2"/>
  <c r="Q187" i="2"/>
  <c r="Q254" i="2"/>
  <c r="Q276" i="2"/>
  <c r="Q274" i="2"/>
  <c r="Q92" i="2"/>
  <c r="Q229" i="2"/>
  <c r="Q260" i="2"/>
  <c r="Q168" i="2"/>
  <c r="Q74" i="2"/>
  <c r="Q135" i="2"/>
  <c r="Q70" i="2"/>
  <c r="Q252" i="2"/>
  <c r="Q242" i="2"/>
  <c r="Q268" i="2"/>
  <c r="Q113" i="2"/>
  <c r="Q213" i="2"/>
  <c r="Q89" i="2"/>
  <c r="Q215" i="2"/>
  <c r="Q224" i="2"/>
  <c r="Q109" i="2"/>
  <c r="Q141" i="2"/>
  <c r="Q212" i="2"/>
  <c r="Q62" i="2"/>
  <c r="Q253" i="2"/>
  <c r="Q258" i="2"/>
  <c r="Q257" i="2"/>
  <c r="Q265" i="2"/>
  <c r="Q251" i="2"/>
  <c r="Q248" i="2"/>
  <c r="Q233" i="2"/>
  <c r="Q31" i="2"/>
  <c r="Q51" i="2"/>
  <c r="Q23" i="2"/>
  <c r="Q22" i="2"/>
  <c r="Q19" i="2"/>
  <c r="Q123" i="2"/>
  <c r="Q127" i="2"/>
  <c r="Q193" i="2"/>
  <c r="Q270" i="2"/>
  <c r="Q271" i="2"/>
  <c r="Q272" i="2"/>
  <c r="Q273" i="2"/>
  <c r="Q262" i="2"/>
  <c r="Q230" i="2"/>
  <c r="Q266" i="2"/>
  <c r="Q238" i="2"/>
  <c r="Q209" i="2"/>
  <c r="Q194" i="2"/>
  <c r="Q72" i="2"/>
  <c r="Q159" i="2"/>
  <c r="Q197" i="2"/>
  <c r="Q91" i="2"/>
  <c r="Q210" i="2"/>
  <c r="Q165" i="2"/>
  <c r="Q17" i="2"/>
  <c r="Q87" i="2"/>
  <c r="Q277" i="2"/>
  <c r="Q278" i="2"/>
  <c r="Q279" i="2"/>
  <c r="Q27" i="2"/>
  <c r="Q94" i="2"/>
  <c r="Q115" i="2"/>
  <c r="Q117" i="2"/>
  <c r="Q280" i="2"/>
  <c r="Q281" i="2"/>
  <c r="Q282" i="2"/>
  <c r="Q160" i="2"/>
  <c r="Q267" i="2"/>
  <c r="Q148" i="2"/>
  <c r="Q138" i="2"/>
  <c r="Q178" i="2"/>
  <c r="Q153" i="2"/>
  <c r="Q250" i="2"/>
  <c r="Q185" i="2"/>
  <c r="Q222" i="2"/>
  <c r="Q50" i="2"/>
  <c r="Q208" i="2"/>
  <c r="Q243" i="2"/>
  <c r="Q269" i="2"/>
  <c r="Q8" i="2"/>
  <c r="Q25" i="2"/>
  <c r="Q42" i="2"/>
  <c r="Q39" i="2"/>
  <c r="Q63" i="2"/>
  <c r="Q13" i="2"/>
  <c r="Q10" i="2"/>
  <c r="Q9" i="2"/>
  <c r="Q7" i="2"/>
  <c r="Q5" i="2"/>
  <c r="Q6" i="2"/>
  <c r="Q37" i="2"/>
  <c r="Q40" i="2"/>
  <c r="Q30" i="2"/>
  <c r="V269" i="2" l="1"/>
  <c r="V243" i="2"/>
  <c r="V208" i="2"/>
  <c r="V50" i="2"/>
  <c r="V222" i="2"/>
  <c r="V185" i="2"/>
  <c r="V250" i="2"/>
  <c r="V153" i="2"/>
  <c r="V178" i="2"/>
  <c r="V138" i="2"/>
  <c r="V148" i="2"/>
  <c r="V267" i="2"/>
  <c r="V160" i="2"/>
  <c r="V282" i="2"/>
  <c r="V281" i="2"/>
  <c r="V280" i="2"/>
  <c r="V117" i="2"/>
  <c r="V115" i="2"/>
  <c r="V94" i="2"/>
  <c r="V27" i="2"/>
  <c r="V279" i="2"/>
  <c r="V278" i="2"/>
  <c r="V277" i="2"/>
  <c r="V87" i="2"/>
  <c r="V17" i="2"/>
  <c r="V165" i="2"/>
  <c r="V210" i="2"/>
  <c r="V91" i="2"/>
  <c r="V197" i="2"/>
  <c r="V159" i="2"/>
  <c r="V72" i="2"/>
  <c r="V194" i="2"/>
  <c r="V209" i="2"/>
  <c r="V238" i="2"/>
  <c r="V266" i="2"/>
  <c r="V230" i="2"/>
  <c r="V262" i="2"/>
  <c r="V273" i="2"/>
  <c r="V272" i="2"/>
  <c r="V271" i="2"/>
  <c r="V270" i="2"/>
  <c r="V193" i="2"/>
  <c r="V127" i="2"/>
  <c r="V123" i="2"/>
  <c r="V19" i="2"/>
  <c r="V22" i="2"/>
  <c r="V23" i="2"/>
  <c r="V51" i="2"/>
  <c r="V31" i="2"/>
  <c r="V233" i="2"/>
  <c r="V248" i="2"/>
  <c r="V251" i="2"/>
  <c r="V265" i="2"/>
  <c r="V257" i="2"/>
  <c r="V258" i="2"/>
  <c r="V253" i="2"/>
  <c r="V62" i="2"/>
  <c r="V212" i="2"/>
  <c r="V141" i="2"/>
  <c r="V109" i="2"/>
  <c r="V224" i="2"/>
  <c r="V215" i="2"/>
  <c r="V89" i="2"/>
  <c r="V213" i="2"/>
  <c r="V113" i="2"/>
  <c r="V268" i="2"/>
  <c r="V242" i="2"/>
  <c r="V252" i="2"/>
  <c r="V70" i="2"/>
  <c r="V135" i="2"/>
  <c r="V74" i="2"/>
  <c r="V168" i="2"/>
  <c r="V260" i="2"/>
  <c r="V229" i="2"/>
  <c r="V92" i="2"/>
  <c r="V274" i="2"/>
  <c r="V276" i="2"/>
  <c r="V254" i="2"/>
  <c r="V187" i="2"/>
  <c r="V56" i="2"/>
  <c r="V46" i="2"/>
  <c r="V189" i="2"/>
  <c r="V67" i="2"/>
  <c r="V66" i="2"/>
  <c r="V196" i="2"/>
  <c r="V177" i="2"/>
  <c r="V192" i="2"/>
  <c r="V202" i="2"/>
  <c r="V205" i="2"/>
  <c r="V136" i="2"/>
  <c r="V221" i="2"/>
  <c r="V155" i="2"/>
  <c r="V151" i="2"/>
  <c r="V130" i="2"/>
  <c r="V84" i="2"/>
  <c r="V52" i="2"/>
  <c r="V164" i="2"/>
  <c r="V57" i="2"/>
  <c r="V245" i="2"/>
  <c r="V201" i="2"/>
  <c r="V131" i="2"/>
  <c r="V172" i="2"/>
  <c r="V154" i="2"/>
  <c r="V139" i="2"/>
  <c r="V12" i="2"/>
  <c r="V61" i="2"/>
  <c r="V41" i="2"/>
  <c r="V93" i="2"/>
  <c r="V106" i="2"/>
  <c r="V28" i="2"/>
  <c r="V86" i="2"/>
  <c r="V77" i="2"/>
  <c r="V114" i="2"/>
  <c r="V112" i="2"/>
  <c r="V97" i="2"/>
  <c r="V48" i="2"/>
  <c r="V69" i="2"/>
  <c r="V107" i="2"/>
  <c r="V203" i="2"/>
  <c r="V264" i="2"/>
  <c r="V191" i="2"/>
  <c r="V26" i="2"/>
  <c r="V35" i="2"/>
  <c r="V64" i="2"/>
  <c r="V58" i="2"/>
  <c r="V76" i="2"/>
  <c r="V73" i="2"/>
  <c r="V146" i="2"/>
  <c r="V218" i="2"/>
  <c r="V157" i="2"/>
  <c r="V103" i="2"/>
  <c r="V134" i="2"/>
  <c r="V166" i="2"/>
  <c r="V167" i="2"/>
  <c r="V98" i="2"/>
  <c r="V38" i="2"/>
  <c r="V44" i="2"/>
  <c r="V200" i="2"/>
  <c r="V175" i="2"/>
  <c r="V65" i="2"/>
  <c r="V180" i="2"/>
  <c r="V33" i="2"/>
  <c r="V207" i="2"/>
  <c r="V171" i="2"/>
  <c r="V149" i="2"/>
  <c r="V111" i="2"/>
  <c r="V78" i="2"/>
  <c r="V143" i="2"/>
  <c r="V15" i="2"/>
  <c r="V29" i="2"/>
  <c r="V60" i="2"/>
  <c r="V59" i="2"/>
  <c r="V55" i="2"/>
  <c r="V261" i="2"/>
  <c r="V239" i="2"/>
  <c r="V14" i="2"/>
  <c r="V211" i="2"/>
  <c r="V161" i="2"/>
  <c r="V129" i="2"/>
  <c r="V85" i="2"/>
  <c r="V121" i="2"/>
  <c r="V152" i="2"/>
  <c r="V43" i="2"/>
  <c r="V108" i="2"/>
  <c r="V99" i="2"/>
  <c r="V133" i="2"/>
  <c r="V88" i="2"/>
  <c r="V120" i="2"/>
  <c r="V90" i="2"/>
  <c r="V118" i="2"/>
  <c r="V82" i="2"/>
  <c r="V83" i="2"/>
  <c r="V20" i="2"/>
  <c r="V11" i="2"/>
  <c r="V71" i="2"/>
  <c r="V21" i="2"/>
  <c r="V75" i="2"/>
  <c r="V223" i="2"/>
  <c r="V225" i="2"/>
  <c r="V226" i="2"/>
  <c r="V170" i="2"/>
  <c r="V104" i="2"/>
  <c r="V18" i="2"/>
  <c r="V32" i="2"/>
  <c r="V147" i="2"/>
  <c r="V126" i="2"/>
  <c r="V36" i="2"/>
  <c r="V49" i="2"/>
  <c r="V122" i="2"/>
  <c r="V137" i="2"/>
  <c r="V102" i="2"/>
  <c r="V105" i="2"/>
  <c r="V183" i="2"/>
  <c r="V47" i="2"/>
  <c r="V24" i="2"/>
  <c r="V54" i="2"/>
  <c r="V144" i="2"/>
  <c r="V216" i="2"/>
  <c r="V169" i="2"/>
  <c r="V145" i="2"/>
  <c r="V173" i="2"/>
  <c r="V240" i="2"/>
  <c r="V206" i="2"/>
  <c r="V246" i="2"/>
  <c r="V217" i="2"/>
  <c r="V204" i="2"/>
  <c r="V181" i="2"/>
  <c r="V162" i="2"/>
  <c r="V79" i="2"/>
  <c r="V163" i="2"/>
  <c r="V158" i="2"/>
  <c r="V198" i="2"/>
  <c r="V150" i="2"/>
  <c r="V119" i="2"/>
  <c r="V231" i="2"/>
  <c r="V95" i="2"/>
  <c r="V140" i="2"/>
  <c r="V132" i="2"/>
  <c r="V96" i="2"/>
  <c r="V68" i="2"/>
  <c r="V45" i="2"/>
  <c r="V80" i="2"/>
  <c r="V156" i="2"/>
  <c r="V235" i="2"/>
  <c r="V234" i="2"/>
  <c r="V256" i="2"/>
  <c r="V34" i="2"/>
  <c r="V53" i="2"/>
  <c r="V110" i="2"/>
  <c r="V81" i="2"/>
  <c r="V188" i="2"/>
  <c r="V228" i="2"/>
  <c r="V179" i="2"/>
  <c r="V249" i="2"/>
  <c r="V124" i="2"/>
  <c r="V199" i="2"/>
  <c r="V227" i="2"/>
  <c r="V142" i="2"/>
  <c r="V190" i="2"/>
  <c r="V219" i="2"/>
  <c r="V232" i="2"/>
  <c r="V236" i="2"/>
  <c r="V275" i="2"/>
  <c r="V116" i="2"/>
  <c r="V101" i="2"/>
  <c r="V100" i="2"/>
  <c r="V214" i="2"/>
  <c r="V220" i="2"/>
  <c r="V174" i="2"/>
  <c r="V182" i="2"/>
  <c r="V128" i="2"/>
  <c r="V255" i="2"/>
  <c r="V186" i="2"/>
  <c r="V263" i="2"/>
  <c r="V184" i="2"/>
  <c r="V244" i="2"/>
  <c r="V237" i="2"/>
  <c r="V125" i="2"/>
  <c r="V259" i="2"/>
  <c r="V241" i="2"/>
  <c r="V176" i="2"/>
  <c r="V247" i="2"/>
  <c r="V195" i="2"/>
  <c r="V8" i="2"/>
  <c r="V9" i="2"/>
  <c r="V10" i="2"/>
  <c r="V13" i="2"/>
  <c r="V63" i="2"/>
  <c r="V39" i="2"/>
  <c r="V42" i="2"/>
  <c r="V25" i="2"/>
  <c r="V30" i="2"/>
  <c r="V40" i="2"/>
  <c r="V6" i="2"/>
  <c r="V7" i="2"/>
  <c r="V37" i="2"/>
  <c r="V5" i="2"/>
  <c r="P16" i="9"/>
  <c r="P16" i="2" l="1"/>
  <c r="P106" i="8"/>
  <c r="O27" i="3"/>
  <c r="T16" i="9"/>
  <c r="R16" i="9"/>
  <c r="Q16" i="9"/>
  <c r="O16" i="9"/>
  <c r="T16" i="2"/>
  <c r="R16" i="2"/>
  <c r="Q16" i="2"/>
  <c r="O16" i="2"/>
  <c r="T106" i="8"/>
  <c r="R106" i="8"/>
  <c r="Q106" i="8"/>
  <c r="O106" i="8"/>
  <c r="T76" i="1"/>
  <c r="R76" i="1"/>
  <c r="P76" i="1"/>
  <c r="O76" i="1"/>
  <c r="Q6" i="7"/>
  <c r="P6" i="7"/>
  <c r="T6" i="7"/>
  <c r="V76" i="1" l="1"/>
  <c r="V16" i="9"/>
  <c r="V16" i="2"/>
  <c r="V106" i="8"/>
  <c r="V7" i="7"/>
  <c r="V8" i="7"/>
  <c r="V5" i="7"/>
  <c r="V6" i="7"/>
  <c r="O153" i="8"/>
  <c r="O201" i="8"/>
  <c r="O216" i="8"/>
  <c r="O299" i="8"/>
  <c r="O47" i="8"/>
  <c r="O8" i="8"/>
  <c r="O298" i="8"/>
  <c r="O393" i="8"/>
  <c r="O382" i="8"/>
  <c r="O12" i="8"/>
  <c r="O159" i="8"/>
  <c r="O308" i="8"/>
  <c r="O376" i="8"/>
  <c r="O23" i="8"/>
  <c r="O356" i="8"/>
  <c r="O345" i="8"/>
  <c r="O10" i="8"/>
  <c r="O321" i="8"/>
  <c r="O175" i="8"/>
  <c r="O73" i="8"/>
  <c r="O190" i="8"/>
  <c r="O320" i="8"/>
  <c r="O98" i="8"/>
  <c r="O257" i="8"/>
  <c r="O103" i="8"/>
  <c r="O46" i="8"/>
  <c r="O110" i="8"/>
  <c r="O137" i="8"/>
  <c r="O221" i="8"/>
  <c r="O129" i="8"/>
  <c r="O66" i="8"/>
  <c r="O375" i="8"/>
  <c r="O295" i="8"/>
  <c r="O220" i="8"/>
  <c r="O61" i="8"/>
  <c r="O210" i="8"/>
  <c r="O58" i="8"/>
  <c r="O57" i="8"/>
  <c r="O297" i="8"/>
  <c r="O355" i="8"/>
  <c r="O347" i="8"/>
  <c r="O130" i="8"/>
  <c r="O264" i="8"/>
  <c r="O195" i="8"/>
  <c r="O166" i="8"/>
  <c r="O157" i="8"/>
  <c r="O35" i="8"/>
  <c r="O243" i="8"/>
  <c r="O28" i="8"/>
  <c r="O253" i="8"/>
  <c r="O392" i="8"/>
  <c r="O67" i="8"/>
  <c r="O64" i="8"/>
  <c r="O272" i="8"/>
  <c r="O377" i="8"/>
  <c r="O354" i="8"/>
  <c r="O172" i="8"/>
  <c r="O286" i="8"/>
  <c r="O333" i="8"/>
  <c r="O250" i="8"/>
  <c r="O152" i="8"/>
  <c r="O185" i="8"/>
  <c r="O352" i="8"/>
  <c r="O254" i="8"/>
  <c r="O138" i="8"/>
  <c r="O182" i="8"/>
  <c r="O267" i="8"/>
  <c r="O15" i="8"/>
  <c r="O16" i="8"/>
  <c r="O371" i="8"/>
  <c r="O251" i="8"/>
  <c r="O396" i="8"/>
  <c r="O336" i="8"/>
  <c r="O328" i="8"/>
  <c r="O262" i="8"/>
  <c r="O339" i="8"/>
  <c r="O143" i="8"/>
  <c r="O238" i="8"/>
  <c r="O373" i="8"/>
  <c r="O209" i="8"/>
  <c r="O96" i="8"/>
  <c r="O165" i="8"/>
  <c r="O240" i="8"/>
  <c r="O76" i="8"/>
  <c r="O68" i="8"/>
  <c r="O312" i="8"/>
  <c r="O273" i="8"/>
  <c r="O381" i="8"/>
  <c r="O378" i="8"/>
  <c r="O288" i="8"/>
  <c r="O119" i="8"/>
  <c r="O367" i="8"/>
  <c r="O359" i="8"/>
  <c r="O389" i="8"/>
  <c r="O369" i="8"/>
  <c r="O349" i="8"/>
  <c r="O291" i="8"/>
  <c r="O41" i="8"/>
  <c r="O263" i="8"/>
  <c r="O107" i="8"/>
  <c r="O200" i="8"/>
  <c r="O245" i="8"/>
  <c r="O131" i="8"/>
  <c r="O340" i="8"/>
  <c r="O256" i="8"/>
  <c r="O342" i="8"/>
  <c r="O52" i="8"/>
  <c r="O282" i="8"/>
  <c r="O302" i="8"/>
  <c r="O211" i="8"/>
  <c r="O81" i="8"/>
  <c r="O127" i="8"/>
  <c r="O114" i="9" l="1"/>
  <c r="O171" i="9"/>
  <c r="O12" i="9"/>
  <c r="O348" i="9"/>
  <c r="O10" i="9"/>
  <c r="O345" i="9"/>
  <c r="O365" i="9"/>
  <c r="O35" i="9"/>
  <c r="O297" i="9"/>
  <c r="O359" i="9"/>
  <c r="O278" i="9"/>
  <c r="O305" i="9"/>
  <c r="O335" i="9"/>
  <c r="O326" i="9"/>
  <c r="O232" i="9"/>
  <c r="O329" i="9"/>
  <c r="O352" i="9"/>
  <c r="O68" i="9"/>
  <c r="O350" i="9"/>
  <c r="O91" i="9"/>
  <c r="O364" i="9"/>
  <c r="O73" i="9"/>
  <c r="O9" i="9"/>
  <c r="O23" i="9"/>
  <c r="O208" i="9"/>
  <c r="O382" i="9"/>
  <c r="O260" i="9"/>
  <c r="O392" i="9"/>
  <c r="O271" i="9"/>
  <c r="O11" i="9"/>
  <c r="O325" i="9"/>
  <c r="O100" i="9"/>
  <c r="O196" i="9"/>
  <c r="O318" i="9"/>
  <c r="O179" i="9"/>
  <c r="O320" i="9"/>
  <c r="O101" i="9"/>
  <c r="O188" i="9"/>
  <c r="O334" i="9"/>
  <c r="O274" i="9"/>
  <c r="O134" i="9"/>
  <c r="O117" i="9"/>
  <c r="O175" i="9"/>
  <c r="O284" i="9"/>
  <c r="O390" i="9"/>
  <c r="O154" i="9"/>
  <c r="O132" i="9"/>
  <c r="O27" i="9"/>
  <c r="O372" i="9"/>
  <c r="O384" i="9"/>
  <c r="O39" i="9"/>
  <c r="O349" i="9"/>
  <c r="O181" i="9"/>
  <c r="O346" i="9"/>
  <c r="O240" i="9"/>
  <c r="O8" i="9"/>
  <c r="O294" i="9"/>
  <c r="O18" i="9"/>
  <c r="O322" i="9"/>
  <c r="O287" i="9"/>
  <c r="O342" i="9"/>
  <c r="O47" i="9"/>
  <c r="O25" i="9"/>
  <c r="O296" i="9"/>
  <c r="O304" i="9"/>
  <c r="O366" i="9"/>
  <c r="O315" i="9"/>
  <c r="O319" i="9"/>
  <c r="O369" i="9"/>
  <c r="O93" i="9"/>
  <c r="O293" i="9"/>
  <c r="O298" i="9"/>
  <c r="O87" i="9"/>
  <c r="O162" i="9"/>
  <c r="O224" i="9"/>
  <c r="O14" i="9"/>
  <c r="O388" i="9"/>
  <c r="O95" i="9"/>
  <c r="O266" i="9"/>
  <c r="O316" i="9"/>
  <c r="O86" i="9"/>
  <c r="O290" i="9"/>
  <c r="O155" i="9"/>
  <c r="O238" i="9"/>
  <c r="O90" i="9"/>
  <c r="O248" i="9"/>
  <c r="O385" i="9"/>
  <c r="O233" i="9"/>
  <c r="O235" i="9"/>
  <c r="O5" i="9"/>
  <c r="O228" i="9"/>
  <c r="O217" i="9"/>
  <c r="O84" i="9"/>
  <c r="O112" i="9"/>
  <c r="O33" i="9"/>
  <c r="O386" i="9"/>
  <c r="O65" i="9"/>
  <c r="O139" i="9"/>
  <c r="O123" i="9"/>
  <c r="O15" i="9"/>
  <c r="O7" i="9"/>
  <c r="O393" i="9"/>
  <c r="O121" i="9"/>
  <c r="O283" i="9"/>
  <c r="O200" i="9"/>
  <c r="O380" i="9"/>
  <c r="O201" i="9"/>
  <c r="O277" i="9"/>
  <c r="O313" i="9"/>
  <c r="O330" i="9"/>
  <c r="O282" i="9"/>
  <c r="O249" i="9"/>
  <c r="O176" i="9"/>
  <c r="O357" i="9"/>
  <c r="O207" i="9"/>
  <c r="O245" i="9"/>
  <c r="O262" i="9"/>
  <c r="O391" i="9"/>
  <c r="O311" i="9"/>
  <c r="O340" i="9"/>
  <c r="O383" i="9"/>
  <c r="O354" i="9"/>
  <c r="O261" i="9"/>
  <c r="O362" i="9"/>
  <c r="O189" i="9"/>
  <c r="O88" i="9"/>
  <c r="O286" i="9"/>
  <c r="O321" i="9"/>
  <c r="O216" i="9"/>
  <c r="O275" i="9"/>
  <c r="O323" i="9"/>
  <c r="O143" i="9"/>
  <c r="O169" i="9"/>
  <c r="O247" i="9"/>
  <c r="O255" i="9"/>
  <c r="O264" i="9"/>
  <c r="O279" i="9"/>
  <c r="O358" i="9"/>
  <c r="O301" i="9"/>
  <c r="O89" i="9"/>
  <c r="O343" i="9"/>
  <c r="O351" i="9"/>
  <c r="O381" i="9"/>
  <c r="O394" i="9"/>
  <c r="O94" i="9"/>
  <c r="O258" i="9"/>
  <c r="O389" i="9"/>
  <c r="O288" i="9"/>
  <c r="O367" i="9"/>
  <c r="O314" i="9"/>
  <c r="O89" i="1" l="1"/>
  <c r="O275" i="1"/>
  <c r="O104" i="1"/>
  <c r="O179" i="1"/>
  <c r="O143" i="1"/>
  <c r="O126" i="1"/>
  <c r="O277" i="1"/>
  <c r="O266" i="1"/>
  <c r="O160" i="1"/>
  <c r="O10" i="1"/>
  <c r="O389" i="1"/>
  <c r="O208" i="1"/>
  <c r="O360" i="1"/>
  <c r="O321" i="1"/>
  <c r="O285" i="1"/>
  <c r="O368" i="1"/>
  <c r="O59" i="1"/>
  <c r="O55" i="1"/>
  <c r="O119" i="1"/>
  <c r="O372" i="1"/>
  <c r="O123" i="1"/>
  <c r="O264" i="1"/>
  <c r="O358" i="1"/>
  <c r="O374" i="1"/>
  <c r="O388" i="1"/>
  <c r="O366" i="1"/>
  <c r="O377" i="1"/>
  <c r="O88" i="1"/>
  <c r="O25" i="1"/>
  <c r="O371" i="1"/>
  <c r="O407" i="1"/>
  <c r="O281" i="1"/>
  <c r="O32" i="1"/>
  <c r="O385" i="1"/>
  <c r="O339" i="1"/>
  <c r="O176" i="1"/>
  <c r="O273" i="1"/>
  <c r="O215" i="1"/>
  <c r="O211" i="1"/>
  <c r="O132" i="1"/>
  <c r="O283" i="1"/>
  <c r="O336" i="1"/>
  <c r="O170" i="1"/>
  <c r="O136" i="1"/>
  <c r="O319" i="1"/>
  <c r="O29" i="1"/>
  <c r="O114" i="1"/>
  <c r="O402" i="1"/>
  <c r="O84" i="1"/>
  <c r="O189" i="1"/>
  <c r="O48" i="1"/>
  <c r="O408" i="1"/>
  <c r="O218" i="1"/>
  <c r="O106" i="1"/>
  <c r="O195" i="1"/>
  <c r="O52" i="1"/>
  <c r="O125" i="1"/>
  <c r="O406" i="1"/>
  <c r="O28" i="1"/>
  <c r="O82" i="1"/>
  <c r="O23" i="1"/>
  <c r="O180" i="1"/>
  <c r="O260" i="1"/>
  <c r="O110" i="1"/>
  <c r="O166" i="1"/>
  <c r="O171" i="1"/>
  <c r="O213" i="1"/>
  <c r="O221" i="1"/>
  <c r="O182" i="1"/>
  <c r="O111" i="1"/>
  <c r="O157" i="1"/>
  <c r="O320" i="1"/>
  <c r="O400" i="1"/>
  <c r="O333" i="1"/>
  <c r="O351" i="1"/>
  <c r="O22" i="1"/>
  <c r="O13" i="1"/>
  <c r="O241" i="1"/>
  <c r="O370" i="1"/>
  <c r="O198" i="1"/>
  <c r="O186" i="1"/>
  <c r="O314" i="1"/>
  <c r="O194" i="1"/>
  <c r="O183" i="1"/>
  <c r="O134" i="1"/>
  <c r="O220" i="1"/>
  <c r="O313" i="1"/>
  <c r="O369" i="1"/>
  <c r="O231" i="1"/>
  <c r="O395" i="1"/>
  <c r="O35" i="1"/>
  <c r="O85" i="1"/>
  <c r="O103" i="1"/>
  <c r="O349" i="1"/>
  <c r="O133" i="1"/>
  <c r="O381" i="1"/>
  <c r="O300" i="1"/>
  <c r="O334" i="1"/>
  <c r="O357" i="1"/>
  <c r="O399" i="1"/>
  <c r="O100" i="1"/>
  <c r="O286" i="1"/>
  <c r="O200" i="1"/>
  <c r="O404" i="1"/>
  <c r="O253" i="1"/>
  <c r="O152" i="1"/>
  <c r="O297" i="1"/>
  <c r="O392" i="1"/>
  <c r="O212" i="1"/>
  <c r="O64" i="1"/>
  <c r="O327" i="1"/>
  <c r="O67" i="1"/>
  <c r="O197" i="1"/>
  <c r="O142" i="1"/>
  <c r="O81" i="1"/>
  <c r="O272" i="1"/>
  <c r="O54" i="1"/>
  <c r="O73" i="1"/>
  <c r="O304" i="1"/>
  <c r="O254" i="1"/>
  <c r="O317" i="7"/>
  <c r="O374" i="7"/>
  <c r="O66" i="7"/>
  <c r="O343" i="7"/>
  <c r="O90" i="7"/>
  <c r="O396" i="7"/>
  <c r="O311" i="7"/>
  <c r="O162" i="7"/>
  <c r="O377" i="7"/>
  <c r="O392" i="7"/>
  <c r="O400" i="7"/>
  <c r="O359" i="7"/>
  <c r="O270" i="7"/>
  <c r="O129" i="7"/>
  <c r="O185" i="7"/>
  <c r="O20" i="7"/>
  <c r="O65" i="7"/>
  <c r="O405" i="7"/>
  <c r="O235" i="7"/>
  <c r="O130" i="7"/>
  <c r="O225" i="7"/>
  <c r="O196" i="7"/>
  <c r="O62" i="7"/>
  <c r="O303" i="7"/>
  <c r="O268" i="7"/>
  <c r="O360" i="7"/>
  <c r="O240" i="7"/>
  <c r="O263" i="7"/>
  <c r="O290" i="7"/>
  <c r="O291" i="7"/>
  <c r="O113" i="7"/>
  <c r="O388" i="7"/>
  <c r="O265" i="7"/>
  <c r="O406" i="7"/>
  <c r="O123" i="7"/>
  <c r="O285" i="7"/>
  <c r="O330" i="7"/>
  <c r="O41" i="7"/>
  <c r="O349" i="7"/>
  <c r="O389" i="7"/>
  <c r="O56" i="7"/>
  <c r="O23" i="7"/>
  <c r="O24" i="7"/>
  <c r="O46" i="7"/>
  <c r="O98" i="7"/>
  <c r="O45" i="7"/>
  <c r="O97" i="7"/>
  <c r="O372" i="7"/>
  <c r="O49" i="7"/>
  <c r="O150" i="7"/>
  <c r="O399" i="7"/>
  <c r="O393" i="7"/>
  <c r="O7" i="7"/>
  <c r="O6" i="7"/>
  <c r="O366" i="7"/>
  <c r="O105" i="7"/>
  <c r="O32" i="7"/>
  <c r="O391" i="7"/>
  <c r="O387" i="7"/>
  <c r="O13" i="7"/>
  <c r="O155" i="7"/>
  <c r="O8" i="7"/>
  <c r="O119" i="7"/>
  <c r="O159" i="7"/>
  <c r="O87" i="7"/>
  <c r="O398" i="7"/>
  <c r="O397" i="7"/>
  <c r="O58" i="7"/>
  <c r="O335" i="7"/>
  <c r="O232" i="7"/>
  <c r="O16" i="7"/>
  <c r="O315" i="7"/>
  <c r="O241" i="7"/>
  <c r="O219" i="7"/>
  <c r="O9" i="7"/>
  <c r="O190" i="7"/>
  <c r="O81" i="7"/>
  <c r="O197" i="7"/>
  <c r="O238" i="7"/>
  <c r="O376" i="7"/>
  <c r="O195" i="7"/>
  <c r="O10" i="7"/>
  <c r="O79" i="7"/>
  <c r="O305" i="7"/>
  <c r="O385" i="7"/>
  <c r="O395" i="7"/>
  <c r="O137" i="7"/>
  <c r="O167" i="7"/>
  <c r="O11" i="7"/>
  <c r="O94" i="7"/>
  <c r="O364" i="7"/>
  <c r="O323" i="7"/>
  <c r="O201" i="7"/>
  <c r="O316" i="7"/>
  <c r="O371" i="7"/>
  <c r="O30" i="7"/>
  <c r="O404" i="7"/>
  <c r="O209" i="7"/>
  <c r="O402" i="7"/>
  <c r="O5" i="7"/>
  <c r="O293" i="7"/>
  <c r="O379" i="7"/>
  <c r="O53" i="7"/>
  <c r="O12" i="7"/>
  <c r="O222" i="7"/>
  <c r="O286" i="7"/>
  <c r="O51" i="7"/>
  <c r="O31" i="7"/>
  <c r="O306" i="7"/>
  <c r="O284" i="7"/>
  <c r="O166" i="7"/>
  <c r="O205" i="7"/>
  <c r="O258" i="7"/>
  <c r="O390" i="7"/>
  <c r="O114" i="7"/>
  <c r="O214" i="9" l="1"/>
  <c r="M284" i="2" l="1"/>
  <c r="O284" i="2"/>
  <c r="H284" i="2"/>
  <c r="P284" i="2"/>
  <c r="M409" i="1"/>
  <c r="O409" i="1"/>
  <c r="H409" i="1"/>
  <c r="H410" i="7"/>
  <c r="M410" i="7" l="1"/>
  <c r="V400" i="7" l="1"/>
  <c r="V159" i="7"/>
  <c r="V10" i="7"/>
  <c r="V150" i="7"/>
  <c r="V405" i="7"/>
  <c r="V185" i="7"/>
  <c r="V397" i="7"/>
  <c r="V293" i="7"/>
  <c r="V385" i="7"/>
  <c r="V225" i="7"/>
  <c r="V62" i="7"/>
  <c r="V387" i="7"/>
  <c r="V377" i="7"/>
  <c r="V58" i="7"/>
  <c r="V343" i="7"/>
  <c r="V123" i="7"/>
  <c r="V30" i="7"/>
  <c r="V66" i="7"/>
  <c r="V379" i="7"/>
  <c r="V41" i="7"/>
  <c r="V190" i="7"/>
  <c r="V13" i="7"/>
  <c r="V130" i="7"/>
  <c r="V390" i="7"/>
  <c r="V374" i="7"/>
  <c r="V371" i="7"/>
  <c r="V113" i="7"/>
  <c r="V372" i="7"/>
  <c r="V388" i="7"/>
  <c r="V114" i="7"/>
  <c r="V258" i="7"/>
  <c r="V404" i="7"/>
  <c r="V11" i="7"/>
  <c r="V195" i="7"/>
  <c r="V241" i="7"/>
  <c r="V317" i="7"/>
  <c r="V399" i="7"/>
  <c r="V235" i="7"/>
  <c r="V391" i="7"/>
  <c r="V335" i="7"/>
  <c r="V90" i="7"/>
  <c r="V366" i="7"/>
  <c r="V349" i="7"/>
  <c r="V389" i="7" l="1"/>
  <c r="V305" i="7"/>
  <c r="V315" i="7"/>
  <c r="V360" i="7"/>
  <c r="V94" i="7"/>
  <c r="V79" i="7"/>
  <c r="V265" i="7"/>
  <c r="V97" i="7"/>
  <c r="V20" i="7"/>
  <c r="V406" i="7"/>
  <c r="V209" i="7"/>
  <c r="V396" i="7"/>
  <c r="V232" i="7"/>
  <c r="V9" i="7"/>
  <c r="V268" i="7"/>
  <c r="V359" i="7"/>
  <c r="V16" i="7"/>
  <c r="V162" i="7"/>
  <c r="V270" i="7"/>
  <c r="V81" i="7"/>
  <c r="V392" i="7"/>
  <c r="V311" i="7"/>
  <c r="V167" i="7"/>
  <c r="V23" i="7"/>
  <c r="V240" i="7"/>
  <c r="V364" i="7"/>
  <c r="V56" i="7"/>
  <c r="V376" i="7"/>
  <c r="V119" i="7"/>
  <c r="V105" i="7"/>
  <c r="V129" i="7"/>
  <c r="V197" i="7"/>
  <c r="V393" i="7"/>
  <c r="V53" i="7"/>
  <c r="V219" i="7"/>
  <c r="V24" i="7"/>
  <c r="V32" i="7"/>
  <c r="V98" i="7"/>
  <c r="V291" i="7"/>
  <c r="V316" i="7"/>
  <c r="V137" i="7"/>
  <c r="V303" i="7"/>
  <c r="V263" i="7"/>
  <c r="V402" i="7"/>
  <c r="V49" i="7"/>
  <c r="V238" i="7"/>
  <c r="V290" i="7"/>
  <c r="V201" i="7"/>
  <c r="V398" i="7"/>
  <c r="V395" i="7"/>
</calcChain>
</file>

<file path=xl/sharedStrings.xml><?xml version="1.0" encoding="utf-8"?>
<sst xmlns="http://schemas.openxmlformats.org/spreadsheetml/2006/main" count="8903" uniqueCount="4535">
  <si>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</si>
  <si>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</si>
  <si>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</si>
  <si>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</si>
  <si>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</si>
  <si>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</si>
  <si>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</si>
  <si>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</si>
  <si>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</si>
  <si>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</si>
  <si>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Запащикова Дарья Сергеевна</t>
  </si>
  <si>
    <t>Пономаренко Алиса Сергеевна</t>
  </si>
  <si>
    <t>Петрусева Софья Андреевна</t>
  </si>
  <si>
    <t>Ботова Светлана Григорьевна</t>
  </si>
  <si>
    <t>Бомблис Марина Вячеславовна</t>
  </si>
  <si>
    <t>Тарасова Елизавета Дмитриевна</t>
  </si>
  <si>
    <t>Стрельникова Карина Евгеньевна</t>
  </si>
  <si>
    <t>Мареева Кристина Дмитриевна</t>
  </si>
  <si>
    <t>Кирчева Карина Николаевна</t>
  </si>
  <si>
    <t>Лештаева Алина Тимофеевна</t>
  </si>
  <si>
    <t>Еременко Алина Сергеевна</t>
  </si>
  <si>
    <t xml:space="preserve">теория </t>
  </si>
  <si>
    <t>гимнастика</t>
  </si>
  <si>
    <t>спортивные игры
(время в формате м,сс)</t>
  </si>
  <si>
    <t>первичный результат</t>
  </si>
  <si>
    <t>спортивные
игры</t>
  </si>
  <si>
    <t>итоговый балл</t>
  </si>
  <si>
    <t>спортивные игры</t>
  </si>
  <si>
    <t>Апелляция</t>
  </si>
  <si>
    <t>max 100</t>
  </si>
  <si>
    <t>Подтягивание</t>
  </si>
  <si>
    <t>Прыжок</t>
  </si>
  <si>
    <t>Челночный</t>
  </si>
  <si>
    <t>теория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</si>
  <si>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2023-2024 учебный год (девушки 9-11 кл.)</t>
  </si>
  <si>
    <t>Бочарова Вероника Михайловна</t>
  </si>
  <si>
    <t>ф9037</t>
  </si>
  <si>
    <t>Мызников Максим Андреевич</t>
  </si>
  <si>
    <t>Матвеева Анастасия Александровна</t>
  </si>
  <si>
    <t>ф9038</t>
  </si>
  <si>
    <t>Карпова Софья Дмитриевна</t>
  </si>
  <si>
    <t>ф9039</t>
  </si>
  <si>
    <t xml:space="preserve">Банакова Любовь Викторовна </t>
  </si>
  <si>
    <t>Светашова Виктория Сергеевна</t>
  </si>
  <si>
    <t>ф9040</t>
  </si>
  <si>
    <t>Горовая Мария Романовна</t>
  </si>
  <si>
    <t>Ф10019</t>
  </si>
  <si>
    <t>Гуляева Галина Гайнановна</t>
  </si>
  <si>
    <t>Ф10018</t>
  </si>
  <si>
    <t>Акопян Алла Артуровна</t>
  </si>
  <si>
    <t>ф10037</t>
  </si>
  <si>
    <t>МОУ "СОШ с. Генеральское им.Р.Е.Ароновой"</t>
  </si>
  <si>
    <t>Шинтаев Равиль Квайдуллович</t>
  </si>
  <si>
    <t>Миронова Юлия Максимовна</t>
  </si>
  <si>
    <t>ф9134</t>
  </si>
  <si>
    <t>Горбачёва Ольга Александровна</t>
  </si>
  <si>
    <t>ф10039</t>
  </si>
  <si>
    <t>Кузьменко Анна Александровна</t>
  </si>
  <si>
    <t>ф10038</t>
  </si>
  <si>
    <t>Ерантаева Дарья Даниловна</t>
  </si>
  <si>
    <t>ф9136</t>
  </si>
  <si>
    <t>МОУ "СОШ №24 им В.И. Пономаренко"</t>
  </si>
  <si>
    <t>9а</t>
  </si>
  <si>
    <t>Княжеченко Артем Сергеевич</t>
  </si>
  <si>
    <t>Левенцова Юлия Олеговна</t>
  </si>
  <si>
    <t>ф9138</t>
  </si>
  <si>
    <t>9б</t>
  </si>
  <si>
    <t>Ткаченко Ольга Сергеевна</t>
  </si>
  <si>
    <t>ф9137</t>
  </si>
  <si>
    <t>Демченко Регина Сергеевна</t>
  </si>
  <si>
    <t>ф10146</t>
  </si>
  <si>
    <t>МОУ "СОШ № 26"</t>
  </si>
  <si>
    <t>Морозова Дарья Сергеевна</t>
  </si>
  <si>
    <t xml:space="preserve">Сударева Валентина Константиновна </t>
  </si>
  <si>
    <t>ф10147</t>
  </si>
  <si>
    <t>Лосева Анасатия Сергеевна</t>
  </si>
  <si>
    <t>Ф9359</t>
  </si>
  <si>
    <t>Тансарова Румия Ренатовна</t>
  </si>
  <si>
    <t>Ф9368</t>
  </si>
  <si>
    <t>Жарикова Виктория Васильевна</t>
  </si>
  <si>
    <t>Ф9357</t>
  </si>
  <si>
    <t>Бердыева Нэйля Женибековна</t>
  </si>
  <si>
    <t>ф9047</t>
  </si>
  <si>
    <t>Алексеева Марина Алексеевна</t>
  </si>
  <si>
    <t>Зайцева Анастасия Дмитриевна</t>
  </si>
  <si>
    <t>ф9048</t>
  </si>
  <si>
    <t>Калашникова Екатерина Александровна</t>
  </si>
  <si>
    <t>ф9049</t>
  </si>
  <si>
    <t>Садчикова Анастасия Андреевна</t>
  </si>
  <si>
    <t>ф9050</t>
  </si>
  <si>
    <t>Ковалева Валерия Николаевна</t>
  </si>
  <si>
    <t>ф9051</t>
  </si>
  <si>
    <t>Абдулаева Алина Чингизовна</t>
  </si>
  <si>
    <t>Ф10021</t>
  </si>
  <si>
    <t>Фаттахова Сафина Фаритовна</t>
  </si>
  <si>
    <t>Ф10020</t>
  </si>
  <si>
    <t>Абраменко Валерия Павловна</t>
  </si>
  <si>
    <t>ф9154</t>
  </si>
  <si>
    <t>МОУ "СОШ №21 им. И.М.Каплунова"</t>
  </si>
  <si>
    <t>Фетхуллин Рамиль Вялитович</t>
  </si>
  <si>
    <t>Бикбулатова Эльмира Азаматовна</t>
  </si>
  <si>
    <t>ф9110</t>
  </si>
  <si>
    <t>МАОУ " Образовательный центр №2"</t>
  </si>
  <si>
    <t>9в</t>
  </si>
  <si>
    <t>Витих Галия Иржановна</t>
  </si>
  <si>
    <t>Алексанкина Юлия Александровна</t>
  </si>
  <si>
    <t>ф9108</t>
  </si>
  <si>
    <t>Зайченко Николай Анатольевич</t>
  </si>
  <si>
    <t>Давлетова Динара Игоревна</t>
  </si>
  <si>
    <t>ф9109</t>
  </si>
  <si>
    <t>Букина Яна Сергеевна</t>
  </si>
  <si>
    <t>ф9144</t>
  </si>
  <si>
    <t>МОУ "СОШ п.Коминтрен"</t>
  </si>
  <si>
    <t>Ахахина Аксана Юрьевна</t>
  </si>
  <si>
    <t>Журавлева Варвара Сергеевна</t>
  </si>
  <si>
    <t>ф11032</t>
  </si>
  <si>
    <t>МОУ "СОШ п. Коминтерн"</t>
  </si>
  <si>
    <t>Шахназарян Валерия Эдгаровна</t>
  </si>
  <si>
    <t>ф9068</t>
  </si>
  <si>
    <t>МОУ " СОШ 5"</t>
  </si>
  <si>
    <t>Савостина Ольга Владимировна</t>
  </si>
  <si>
    <t>Бирюкова Александра Дмитриевна</t>
  </si>
  <si>
    <t>ф9070</t>
  </si>
  <si>
    <t>Ледяева Каролина Александровна</t>
  </si>
  <si>
    <t>ф9069</t>
  </si>
  <si>
    <t>Коваль Татьяна Антоновна</t>
  </si>
  <si>
    <t>ф9071</t>
  </si>
  <si>
    <t>Семенихина Екатерина Евгеньевна</t>
  </si>
  <si>
    <t>Тугушева Айгёль Кямильевна</t>
  </si>
  <si>
    <t>ф9072</t>
  </si>
  <si>
    <t>Торгашова Ирина Вадимовна</t>
  </si>
  <si>
    <t>ф10026</t>
  </si>
  <si>
    <t>ф11026</t>
  </si>
  <si>
    <t>11а</t>
  </si>
  <si>
    <t>Филатов Евгений Владимирович</t>
  </si>
  <si>
    <t>ф10034</t>
  </si>
  <si>
    <t>ф9111</t>
  </si>
  <si>
    <t>ф9112</t>
  </si>
  <si>
    <t>Антипова Анастасия Александровна</t>
  </si>
  <si>
    <t>ф9257</t>
  </si>
  <si>
    <t>МОУ"СОШ п. Новопушкинское"</t>
  </si>
  <si>
    <t>Василенко Артем Анатольевич</t>
  </si>
  <si>
    <t>Ахмалалиева Карина Кямильевна</t>
  </si>
  <si>
    <t>ф9369</t>
  </si>
  <si>
    <t>Рожкова Марина Александровна</t>
  </si>
  <si>
    <t>ф9370</t>
  </si>
  <si>
    <t>Семенова Наталья Андреевна</t>
  </si>
  <si>
    <t>ф9256</t>
  </si>
  <si>
    <t>Шахова Ксения  Александровна</t>
  </si>
  <si>
    <t>ф10027</t>
  </si>
  <si>
    <t>Кураева Елена Владимировна</t>
  </si>
  <si>
    <t>Мякотина Александра Владимировна</t>
  </si>
  <si>
    <t>ф11117</t>
  </si>
  <si>
    <t>Никулина Юлия Станиславовна</t>
  </si>
  <si>
    <t>ф10148</t>
  </si>
  <si>
    <t>Бурмистрова Виктория Олеговна</t>
  </si>
  <si>
    <t>ф10149</t>
  </si>
  <si>
    <t>Сурначева Владислава Ивановна</t>
  </si>
  <si>
    <t>ф11014</t>
  </si>
  <si>
    <t>Кириленко Ульяна Ильинична</t>
  </si>
  <si>
    <t>ф9135</t>
  </si>
  <si>
    <t>МОУ "СОШ им.Ю.А.Гагарина"</t>
  </si>
  <si>
    <t>Стангалиева Гульнара Байгалиевна</t>
  </si>
  <si>
    <t>Васильева Вероника Константиновна</t>
  </si>
  <si>
    <t>ф9022</t>
  </si>
  <si>
    <t>МОУ "СОШ №1"</t>
  </si>
  <si>
    <t>Еремеева Лариса Владимировна</t>
  </si>
  <si>
    <t>Орлова Алина Алексеевна</t>
  </si>
  <si>
    <t>ф9020</t>
  </si>
  <si>
    <t>Тугушева Алина Ринатовна</t>
  </si>
  <si>
    <t>ф9021</t>
  </si>
  <si>
    <t>Шамина Анастасия Андреевна</t>
  </si>
  <si>
    <t>ф9026</t>
  </si>
  <si>
    <t>Осипова  Вероника Антоновна</t>
  </si>
  <si>
    <t>ф9023</t>
  </si>
  <si>
    <t>9г</t>
  </si>
  <si>
    <t>Коляченко Надежда Николаевна</t>
  </si>
  <si>
    <t>ф9024</t>
  </si>
  <si>
    <t>Шевченко Екатерина Витальевна</t>
  </si>
  <si>
    <t>ф9025</t>
  </si>
  <si>
    <t>Ф10005</t>
  </si>
  <si>
    <t>Кочеткова Марина Юрьевна</t>
  </si>
  <si>
    <t>Макогон Анна Александровна</t>
  </si>
  <si>
    <t>Ф10003</t>
  </si>
  <si>
    <t>Ф10004</t>
  </si>
  <si>
    <t>Батырова Мадина Адельгановна</t>
  </si>
  <si>
    <t>ф9133</t>
  </si>
  <si>
    <t>МОУ "ООШ п.Прибрежный"</t>
  </si>
  <si>
    <t>Никулина Светлана Александровна</t>
  </si>
  <si>
    <t>Кушкурова Елизавета Романовна</t>
  </si>
  <si>
    <t>ф9132</t>
  </si>
  <si>
    <t>Анисимова Виктория Евгеньевна</t>
  </si>
  <si>
    <t>ф9006</t>
  </si>
  <si>
    <t>МОУ «СОШ № 19 им. И.П. Кузнецова»</t>
  </si>
  <si>
    <t>Беловол Александр Владимирович</t>
  </si>
  <si>
    <t>Бизяева Лилия Маратовна</t>
  </si>
  <si>
    <t>ф9005</t>
  </si>
  <si>
    <t>Наумкина Полина Дмитриевна</t>
  </si>
  <si>
    <t>ф9000</t>
  </si>
  <si>
    <t>Вобликова Алена Валерьевна</t>
  </si>
  <si>
    <t>Ф10000</t>
  </si>
  <si>
    <t>Куропаткина София Сергеевна</t>
  </si>
  <si>
    <t>Ф10002</t>
  </si>
  <si>
    <t>Ступак Виктория Александровна</t>
  </si>
  <si>
    <t>Ф10001</t>
  </si>
  <si>
    <t>Киселева Софья Олеговна</t>
  </si>
  <si>
    <t>ф11001</t>
  </si>
  <si>
    <t>Сидоренко Татьяна Игоревна</t>
  </si>
  <si>
    <t>ф11004</t>
  </si>
  <si>
    <t>Шутова Анна Витальевна</t>
  </si>
  <si>
    <t>ф9001</t>
  </si>
  <si>
    <t>Бабушкина Елизавета Михайловна</t>
  </si>
  <si>
    <t>ф11003</t>
  </si>
  <si>
    <t>Милюткина Полина Павловна</t>
  </si>
  <si>
    <t>ф9073</t>
  </si>
  <si>
    <t>Лазарева Мария Марковна</t>
  </si>
  <si>
    <t>Должикова Мария Владимировна</t>
  </si>
  <si>
    <t>ф9074</t>
  </si>
  <si>
    <t>Зябликова Елена Ивановна</t>
  </si>
  <si>
    <t>ф9053</t>
  </si>
  <si>
    <t>Давыдова Елена Дмитриевна</t>
  </si>
  <si>
    <t>Лазарева Ксения Кирилловна</t>
  </si>
  <si>
    <t>ф9058</t>
  </si>
  <si>
    <t>Ростовцева Екатерина Ильинична</t>
  </si>
  <si>
    <t>ф9056</t>
  </si>
  <si>
    <t>Шпрангель Каролина Станиславовна</t>
  </si>
  <si>
    <t>ф9055</t>
  </si>
  <si>
    <t>Калинко Анастасия Владимировна</t>
  </si>
  <si>
    <t>ф9052</t>
  </si>
  <si>
    <t>Девятаева Вероника Александровна</t>
  </si>
  <si>
    <t>ф9057</t>
  </si>
  <si>
    <t>Фадеева Лидия Вячеславовна</t>
  </si>
  <si>
    <t>ф9054</t>
  </si>
  <si>
    <t>ф10024</t>
  </si>
  <si>
    <t>Елкина Дана Николаевна</t>
  </si>
  <si>
    <t>ф10025</t>
  </si>
  <si>
    <t>Быкова Дарья Денисовна</t>
  </si>
  <si>
    <t>Ф10022</t>
  </si>
  <si>
    <t>Курочкина Вероника Ивановна</t>
  </si>
  <si>
    <t>Ф10023</t>
  </si>
  <si>
    <t>Савельева Валентина Ивановна</t>
  </si>
  <si>
    <t>ф11011</t>
  </si>
  <si>
    <t>Урусова Карина Владимировна</t>
  </si>
  <si>
    <t>ф11010</t>
  </si>
  <si>
    <t>ф11012</t>
  </si>
  <si>
    <t>Липина Дарья Павловна</t>
  </si>
  <si>
    <t>ф9086</t>
  </si>
  <si>
    <t>МОУ" СОШ № 4" им. С.П. Королева</t>
  </si>
  <si>
    <t>Газарова Марина Размиковна</t>
  </si>
  <si>
    <t>Макарова Арина Павловна</t>
  </si>
  <si>
    <t>ф9088</t>
  </si>
  <si>
    <t>Меркульев Иван сергеевич</t>
  </si>
  <si>
    <t>Маскаева Кристина Александровна</t>
  </si>
  <si>
    <t>ф9089</t>
  </si>
  <si>
    <t>Остапенко Олеся Владимировна</t>
  </si>
  <si>
    <t>ф9084</t>
  </si>
  <si>
    <t>Остапчук Владимир Савельевич</t>
  </si>
  <si>
    <t>Классен Ксения Александровна</t>
  </si>
  <si>
    <t>ф9087</t>
  </si>
  <si>
    <t>Ишина Алина Вячеславовна</t>
  </si>
  <si>
    <t>ф9085</t>
  </si>
  <si>
    <t>Шатило Анастасия Денисовна</t>
  </si>
  <si>
    <t>ф9090</t>
  </si>
  <si>
    <t>Михина Мария Дмитриевна</t>
  </si>
  <si>
    <t>ф11023</t>
  </si>
  <si>
    <t>ф11021</t>
  </si>
  <si>
    <t>ф11022</t>
  </si>
  <si>
    <t>ф11005</t>
  </si>
  <si>
    <t>МОУ "СОШ №42"</t>
  </si>
  <si>
    <t>Головенко Сергей Владимирович</t>
  </si>
  <si>
    <t>Андрусенкова Анастасия Алексеевна</t>
  </si>
  <si>
    <t>ф9097</t>
  </si>
  <si>
    <t>МАОУ "Образовательный центр № 1"</t>
  </si>
  <si>
    <t>Швечихин Андрей Васильевич</t>
  </si>
  <si>
    <t>Гришина Виолетта Владимировна</t>
  </si>
  <si>
    <t>ф9096</t>
  </si>
  <si>
    <t>Мусуралиева Диана Нурлановна</t>
  </si>
  <si>
    <t>ф9095</t>
  </si>
  <si>
    <t>Мусинова Анастасия Ербулатовна</t>
  </si>
  <si>
    <t>ф11024</t>
  </si>
  <si>
    <t>Нечаева Лилия Дмитриевна</t>
  </si>
  <si>
    <t>ф9017</t>
  </si>
  <si>
    <t>МОУ "СОШ №32"</t>
  </si>
  <si>
    <t>Шабалина Надежда Юрьевна</t>
  </si>
  <si>
    <t>Егорова Полина Сергеевна</t>
  </si>
  <si>
    <t>ф9018</t>
  </si>
  <si>
    <t>Игнатова Валерия Владимировна</t>
  </si>
  <si>
    <t>ф9008</t>
  </si>
  <si>
    <t>Хваталина Елизавета Егоровна</t>
  </si>
  <si>
    <t>Плотникова Софья Алексеевна</t>
  </si>
  <si>
    <t>ф9010</t>
  </si>
  <si>
    <t>Макарова Анастасия Николаевна</t>
  </si>
  <si>
    <t>ф9012</t>
  </si>
  <si>
    <t>Чеха Полина Геннадьевна</t>
  </si>
  <si>
    <t>ф9009</t>
  </si>
  <si>
    <t>Неброева Арина Ивановна</t>
  </si>
  <si>
    <t>ф9013</t>
  </si>
  <si>
    <t>Давлетова Дана Маратовна</t>
  </si>
  <si>
    <t>ф9007</t>
  </si>
  <si>
    <t>Ованесова Наринэ Геннадьевна</t>
  </si>
  <si>
    <t>ф10045</t>
  </si>
  <si>
    <t>Егорова Юлия Яковлевна</t>
  </si>
  <si>
    <t>Заузолкова Ангелина Сергеевна</t>
  </si>
  <si>
    <t>ф9011</t>
  </si>
  <si>
    <t>Касимова Эвелина Витальевна</t>
  </si>
  <si>
    <t>ф9016</t>
  </si>
  <si>
    <t>Заузолкова Вероника Сергеевна</t>
  </si>
  <si>
    <t>Романова Анна Вячеславовна</t>
  </si>
  <si>
    <t>ф9014</t>
  </si>
  <si>
    <t>Шевцова Василиса Алексеевна</t>
  </si>
  <si>
    <t>Биктимирова Руфия Ринатовна</t>
  </si>
  <si>
    <t>ф11002</t>
  </si>
  <si>
    <t>Жирова Виктория Алмазовна</t>
  </si>
  <si>
    <t>ф9232</t>
  </si>
  <si>
    <t>МОУ "СОШ с.Узморье им. Ю..А. Гагарина"</t>
  </si>
  <si>
    <t>Трапезникова Мария Леонидовна</t>
  </si>
  <si>
    <t>ф10116</t>
  </si>
  <si>
    <t>МОУ «СОШ с.Шумейка им.М.П.Дергилева»</t>
  </si>
  <si>
    <t>Клейменова Анастасия Васильевна</t>
  </si>
  <si>
    <t>ф9129</t>
  </si>
  <si>
    <t>МОУ "СОШ № 30"</t>
  </si>
  <si>
    <t>Харченко Арина Игоревна</t>
  </si>
  <si>
    <t>ф10035</t>
  </si>
  <si>
    <t>Чиркина Ксения Антоновна</t>
  </si>
  <si>
    <t>ф10036</t>
  </si>
  <si>
    <t>Томчук Анастасия Сергеевна</t>
  </si>
  <si>
    <t>ф11100</t>
  </si>
  <si>
    <t>Верзин Сергей Сергеевич</t>
  </si>
  <si>
    <t>Солдусова Кристина Андреевна</t>
  </si>
  <si>
    <t>ф9130</t>
  </si>
  <si>
    <t>МОУ СОШ №31"</t>
  </si>
  <si>
    <t>Железнова Елена Владимировна</t>
  </si>
  <si>
    <t>Семенова Анастасия Анатольевна</t>
  </si>
  <si>
    <t>Шамонина Галина Владимировна</t>
  </si>
  <si>
    <t>Зимина Анастасия Андреевна</t>
  </si>
  <si>
    <t>ф11027</t>
  </si>
  <si>
    <t>Бурка Яна Дмитриевна</t>
  </si>
  <si>
    <t>ф9114</t>
  </si>
  <si>
    <t>МОУ "СОШ №18 им. А.А. Мыльникова"</t>
  </si>
  <si>
    <t>Михайлова Елена Станиславовна</t>
  </si>
  <si>
    <t xml:space="preserve">Зуева Татьяна Владимировна </t>
  </si>
  <si>
    <t>ф9118</t>
  </si>
  <si>
    <t>Климентьева Кира Михайловна</t>
  </si>
  <si>
    <t>ф9119</t>
  </si>
  <si>
    <t>Мельникова Виктория Михайловна</t>
  </si>
  <si>
    <t>ф9117</t>
  </si>
  <si>
    <t xml:space="preserve">Мустафина Алёна Игоревна </t>
  </si>
  <si>
    <t>ф9121</t>
  </si>
  <si>
    <t>Рагимова Айсель Арифовна</t>
  </si>
  <si>
    <t>ф9120</t>
  </si>
  <si>
    <t>Савина Анастасия Сергеевна</t>
  </si>
  <si>
    <t>ф9115</t>
  </si>
  <si>
    <t>Фридрих Екатерина Алексеевна</t>
  </si>
  <si>
    <t>ф9116</t>
  </si>
  <si>
    <t>Хисаметдинова Аделя Рафаэльевна</t>
  </si>
  <si>
    <t>ф9123</t>
  </si>
  <si>
    <t>Шохина Александра Антоновна</t>
  </si>
  <si>
    <t>ф9122</t>
  </si>
  <si>
    <t>Чугреева Милана Олеговна</t>
  </si>
  <si>
    <t>ф9127</t>
  </si>
  <si>
    <t>Красильников Сергей Николаевич</t>
  </si>
  <si>
    <t>Кубышина Екатерина Андреевна</t>
  </si>
  <si>
    <t>ф9125</t>
  </si>
  <si>
    <t>Шаад Ксения Валерьевна</t>
  </si>
  <si>
    <t>ф9124</t>
  </si>
  <si>
    <t>Пьяниченко Ирина Александровна</t>
  </si>
  <si>
    <t>ф9128</t>
  </si>
  <si>
    <t>Бисултанова Асят Шамильевна</t>
  </si>
  <si>
    <t>ф9126</t>
  </si>
  <si>
    <t>Холоднякова Ксения Антоновна</t>
  </si>
  <si>
    <t>ф9093</t>
  </si>
  <si>
    <t>Можейка Надежда Валерьевна</t>
  </si>
  <si>
    <t>Козлова Арина Андреевна</t>
  </si>
  <si>
    <t>ф9091</t>
  </si>
  <si>
    <t>Родионова Екатерина Алексеевна</t>
  </si>
  <si>
    <t>ф9094</t>
  </si>
  <si>
    <t>Терентьева Кристина Васильевна</t>
  </si>
  <si>
    <t>ф9092</t>
  </si>
  <si>
    <t>Маслякова Анна Сергеевна</t>
  </si>
  <si>
    <t>Ф10006</t>
  </si>
  <si>
    <t>ГАОУ СО "Гимназия № 8"</t>
  </si>
  <si>
    <t>Кобылинский Денис Андреевич</t>
  </si>
  <si>
    <t>Паевщик Полина Васильевна</t>
  </si>
  <si>
    <t>ф11033</t>
  </si>
  <si>
    <t>МАОУ "СОШ №7"</t>
  </si>
  <si>
    <t>Проворнов Александр Владимирович</t>
  </si>
  <si>
    <t>Сальникова Валерия Андреевна</t>
  </si>
  <si>
    <t>ф9029</t>
  </si>
  <si>
    <t>Купцова Татьяна Вячеславовна</t>
  </si>
  <si>
    <t>Ахмедова Аннастасия  Жексембаевна</t>
  </si>
  <si>
    <t>Ф10008</t>
  </si>
  <si>
    <t xml:space="preserve">Воробьева Анна Владимировна </t>
  </si>
  <si>
    <t>Ф10007</t>
  </si>
  <si>
    <t>Гаврилина Виктория Алексеевна</t>
  </si>
  <si>
    <t>ф9075</t>
  </si>
  <si>
    <t>МОУ "СОШ п. Придорожный"</t>
  </si>
  <si>
    <t>Горкун Екатерина Романовна</t>
  </si>
  <si>
    <t>Мищерова Аида Жаслановна</t>
  </si>
  <si>
    <t>ф11070</t>
  </si>
  <si>
    <t>Дажжа Юлия Сергеевна</t>
  </si>
  <si>
    <t>ф9082</t>
  </si>
  <si>
    <t>Жамхарян Наре Грайровна</t>
  </si>
  <si>
    <t>ф9076</t>
  </si>
  <si>
    <t>Земскова Анна Дмитриевна</t>
  </si>
  <si>
    <t>ф9081</t>
  </si>
  <si>
    <t>Морозова Евгения Александровна</t>
  </si>
  <si>
    <t>ф9077</t>
  </si>
  <si>
    <t>Новикова Ксения Дмитриевна</t>
  </si>
  <si>
    <t>ф9078</t>
  </si>
  <si>
    <t>Саловатова Дарья Владимировна</t>
  </si>
  <si>
    <t>ф9080</t>
  </si>
  <si>
    <t>Самохвалова Дарья Олеговна</t>
  </si>
  <si>
    <t>ф9083</t>
  </si>
  <si>
    <t>Шарипова Самира Анатольевна</t>
  </si>
  <si>
    <t>ф9079</t>
  </si>
  <si>
    <t>Жакаув Аделина Исмухамбетовна</t>
  </si>
  <si>
    <t>ф11013</t>
  </si>
  <si>
    <t>Капкина Татьяна Игоревна</t>
  </si>
  <si>
    <t>ф9107</t>
  </si>
  <si>
    <t>МОУ "СОШ№33"</t>
  </si>
  <si>
    <t>Исмаилов Дамир Алишерович</t>
  </si>
  <si>
    <t>Фалалеева Дарья Алексеевна</t>
  </si>
  <si>
    <t>ф9103</t>
  </si>
  <si>
    <t>Тихонова София Александровна</t>
  </si>
  <si>
    <t>ф9106</t>
  </si>
  <si>
    <t>Рассоха Карина Юрьевна</t>
  </si>
  <si>
    <t>ф9104</t>
  </si>
  <si>
    <t>Шаповалова Дарья Михайловна</t>
  </si>
  <si>
    <t>ф9105</t>
  </si>
  <si>
    <t>ф10032</t>
  </si>
  <si>
    <t>МОУ "СОШ №33"</t>
  </si>
  <si>
    <t>Антоненко Екатерина Робертовна</t>
  </si>
  <si>
    <t>ф10033</t>
  </si>
  <si>
    <t>Рогожина Анна Олеговна</t>
  </si>
  <si>
    <t>ф11025</t>
  </si>
  <si>
    <t>Наумова Дарья Игоревна</t>
  </si>
  <si>
    <t>ф11019</t>
  </si>
  <si>
    <t>Андрианова Мария Михайловна</t>
  </si>
  <si>
    <t>Ситарова Елизавета Николаевна</t>
  </si>
  <si>
    <t>ф11018</t>
  </si>
  <si>
    <t>Григорьева Ангелина Олеговна</t>
  </si>
  <si>
    <t>ф11017</t>
  </si>
  <si>
    <t>Газизова Яна Сергеевна</t>
  </si>
  <si>
    <t>ф11016</t>
  </si>
  <si>
    <t>Скороходова Алиса Михайловна</t>
  </si>
  <si>
    <t>ф11015</t>
  </si>
  <si>
    <t>Штода Полина Максимовна</t>
  </si>
  <si>
    <t>ф11020</t>
  </si>
  <si>
    <t>Харитонова Ангелина Алексеевна</t>
  </si>
  <si>
    <t>ф9065</t>
  </si>
  <si>
    <t>Юсупов Гусейн Бариевич</t>
  </si>
  <si>
    <t>Павлова Елизавета Алексеевна</t>
  </si>
  <si>
    <t>ф9064</t>
  </si>
  <si>
    <t>Сергеева Илона Сергеевна</t>
  </si>
  <si>
    <t>ф9060</t>
  </si>
  <si>
    <t>Зотова Полина Сергеевна</t>
  </si>
  <si>
    <t>ф9062</t>
  </si>
  <si>
    <t>Великая Арина Вячеславовна</t>
  </si>
  <si>
    <t>ф9067</t>
  </si>
  <si>
    <t>Сучкова Яна Денисовна</t>
  </si>
  <si>
    <t>ф9061</t>
  </si>
  <si>
    <t>Ручьева Дарья Алексеевна</t>
  </si>
  <si>
    <t>ф9066</t>
  </si>
  <si>
    <t>Бакаенко Василиса Сергеевна</t>
  </si>
  <si>
    <t>ф9063</t>
  </si>
  <si>
    <t>Даневская Милана Денисовна</t>
  </si>
  <si>
    <t>ф10031</t>
  </si>
  <si>
    <t>Юсупов Гусейн Бариевич. Андрианова Мария Мхайловна</t>
  </si>
  <si>
    <t>Байдашева Карина Романовна</t>
  </si>
  <si>
    <t>ф10030</t>
  </si>
  <si>
    <t>Матвеева Виктория Викторовна</t>
  </si>
  <si>
    <t>ф10029</t>
  </si>
  <si>
    <t>Сарымсакова Алина Геннадьевна</t>
  </si>
  <si>
    <t>ф11034</t>
  </si>
  <si>
    <t>МОУ "СОШ№ 3"</t>
  </si>
  <si>
    <t>Туралиев Бауржан Сандеткалиевич</t>
  </si>
  <si>
    <t>ф11035</t>
  </si>
  <si>
    <t>Василюк Мария Алексеевна</t>
  </si>
  <si>
    <t>ф11036</t>
  </si>
  <si>
    <t xml:space="preserve">Сафронова Мирослава Максимовна </t>
  </si>
  <si>
    <t>ф10043</t>
  </si>
  <si>
    <t>Гришина Полина Валерьевна</t>
  </si>
  <si>
    <t>ф9153</t>
  </si>
  <si>
    <t>МОУ "СОШ № 3"</t>
  </si>
  <si>
    <t>Каримов Андрей Дмитриевич</t>
  </si>
  <si>
    <t>Канатова Екатерина Дмитриевна</t>
  </si>
  <si>
    <t>ф9151</t>
  </si>
  <si>
    <t>Астафьева Дарина Дмитриевна</t>
  </si>
  <si>
    <t>ф9152</t>
  </si>
  <si>
    <t>Томилова Александра Дмитриевна</t>
  </si>
  <si>
    <t>ф9147</t>
  </si>
  <si>
    <t>Сухарева Кира Евгеньевна</t>
  </si>
  <si>
    <t>ф9150</t>
  </si>
  <si>
    <t>Мелешина Светлана Ивановна</t>
  </si>
  <si>
    <t>ф9149</t>
  </si>
  <si>
    <t>Жумашева Диана Рамазановна</t>
  </si>
  <si>
    <t>ф9148</t>
  </si>
  <si>
    <t>Виноградова Анастасия Витальевна</t>
  </si>
  <si>
    <t>ф9155</t>
  </si>
  <si>
    <t>Скрипкина ВероникаПавловна</t>
  </si>
  <si>
    <t>ф10044</t>
  </si>
  <si>
    <t>Егорова Екатерина Юрьевна</t>
  </si>
  <si>
    <t>ф9146</t>
  </si>
  <si>
    <t>МОУ "СОШ с. Заветное"</t>
  </si>
  <si>
    <t>Шалабаева Альбина Батаргалиевна</t>
  </si>
  <si>
    <t>Гордеева Дарья Михайловна</t>
  </si>
  <si>
    <t>ф9003</t>
  </si>
  <si>
    <t>МОУ "ООШ с. Ленинское"</t>
  </si>
  <si>
    <t>Савиных Людмила Васильевна</t>
  </si>
  <si>
    <t>Катанаева Елизавета Васильевна</t>
  </si>
  <si>
    <t>ф9028</t>
  </si>
  <si>
    <t>Коткова Анна Павловна</t>
  </si>
  <si>
    <t>ф9002</t>
  </si>
  <si>
    <t>ф9004</t>
  </si>
  <si>
    <t>Саютина Татьяна Андреевна</t>
  </si>
  <si>
    <t>ф9027</t>
  </si>
  <si>
    <t>Водяницкая Анастасия Викторовна</t>
  </si>
  <si>
    <t>ф9101</t>
  </si>
  <si>
    <t>МОУ ООШ с. Квасниковка</t>
  </si>
  <si>
    <t>Ананьева Софья Александровна</t>
  </si>
  <si>
    <t>ф9098</t>
  </si>
  <si>
    <t>Зубова Дарья Владимировна</t>
  </si>
  <si>
    <t>ф9100</t>
  </si>
  <si>
    <t>Котельникова Алина Романовна</t>
  </si>
  <si>
    <t>ф9099</t>
  </si>
  <si>
    <t>Чистякова Василиса Александровна</t>
  </si>
  <si>
    <t>ф9102</t>
  </si>
  <si>
    <t>ф11009</t>
  </si>
  <si>
    <t>МОУ "СОШ п. имени К. Маркса"</t>
  </si>
  <si>
    <t>Кукин Сергей Викторович</t>
  </si>
  <si>
    <t>Быкова Вера Владимирова</t>
  </si>
  <si>
    <t>ф9141</t>
  </si>
  <si>
    <t>МОУ "СОШ №12 им.В.Ф. Суханова"</t>
  </si>
  <si>
    <t>Щипцов Александр Александрович</t>
  </si>
  <si>
    <t>Шамилова Камиля Рынатовна</t>
  </si>
  <si>
    <t>ф9143</t>
  </si>
  <si>
    <t>Синёва Светлана Андреевна</t>
  </si>
  <si>
    <t>ф9142</t>
  </si>
  <si>
    <t>Радионова Анастасия Максимовна</t>
  </si>
  <si>
    <t>ф9139</t>
  </si>
  <si>
    <t>Ушаков Данила Александрович</t>
  </si>
  <si>
    <t>Тимофеева Кира Алексеевна</t>
  </si>
  <si>
    <t>ф10040</t>
  </si>
  <si>
    <t>Тюленева Татьяна Александровна</t>
  </si>
  <si>
    <t>Бондоренко Полина Николаевна</t>
  </si>
  <si>
    <t>ф10041</t>
  </si>
  <si>
    <t>Бочкарева Ульяна Сергеевна</t>
  </si>
  <si>
    <t>ф10042</t>
  </si>
  <si>
    <t>Колбас Анна Александровна</t>
  </si>
  <si>
    <t>ф11029</t>
  </si>
  <si>
    <t>Федорова Александра Сергеевна</t>
  </si>
  <si>
    <t>ф11030</t>
  </si>
  <si>
    <t>Резникова Дарья Сергеевна</t>
  </si>
  <si>
    <t>ф11028</t>
  </si>
  <si>
    <t>Нищенкова Кристина Артёмовна</t>
  </si>
  <si>
    <t>ф11031</t>
  </si>
  <si>
    <t>Акатова Варвара Денисовна</t>
  </si>
  <si>
    <t>ф11008</t>
  </si>
  <si>
    <t>Жусубалиева Камилла Маратовна</t>
  </si>
  <si>
    <t>ф11006</t>
  </si>
  <si>
    <t>Климова Анастасия Игоревна</t>
  </si>
  <si>
    <t>ф11007</t>
  </si>
  <si>
    <t>Вашкевич Варвара Степановна</t>
  </si>
  <si>
    <t>ф9032</t>
  </si>
  <si>
    <t>Геворкова Юлия Дмитриевна</t>
  </si>
  <si>
    <t>ф9033</t>
  </si>
  <si>
    <t>Мурушкина Алена Алексеевна</t>
  </si>
  <si>
    <t>ф9035</t>
  </si>
  <si>
    <t>Рамазанова Камилла Элмановна</t>
  </si>
  <si>
    <t>ф9140</t>
  </si>
  <si>
    <t>Таранова Дарья Александровна</t>
  </si>
  <si>
    <t>ф9031</t>
  </si>
  <si>
    <t>Ноговицына Софья Паворвна</t>
  </si>
  <si>
    <t>Писарева Алиса Евгеньевна</t>
  </si>
  <si>
    <t>ф9034</t>
  </si>
  <si>
    <t>Хазова Мария Сергеевна</t>
  </si>
  <si>
    <t>ф9036</t>
  </si>
  <si>
    <t>Лукьянова Виктори] Максимовна</t>
  </si>
  <si>
    <t>Ф10010</t>
  </si>
  <si>
    <t>Щановская Валерия Владимировна</t>
  </si>
  <si>
    <t>ф9030</t>
  </si>
  <si>
    <t>Курилюк Валерия Ильинична</t>
  </si>
  <si>
    <t>Ф10013</t>
  </si>
  <si>
    <t>Максимова Яна Михайловна</t>
  </si>
  <si>
    <t>Ф10016</t>
  </si>
  <si>
    <t>Пономарева Екатерина Алексеевна</t>
  </si>
  <si>
    <t>Ф10017</t>
  </si>
  <si>
    <t>Ф10014</t>
  </si>
  <si>
    <t>Самойлова Дарья Владимировна</t>
  </si>
  <si>
    <t>Ф10011</t>
  </si>
  <si>
    <t>Тюхтина Мария Викторовна</t>
  </si>
  <si>
    <t>Ф10015</t>
  </si>
  <si>
    <t>Аедреева Елизавета Витальевна</t>
  </si>
  <si>
    <t>Ф10012</t>
  </si>
  <si>
    <t>Шеломанова Галина Александровна</t>
  </si>
  <si>
    <t>Ф10009</t>
  </si>
  <si>
    <t>Елисеева Виктория Владимиролвна</t>
  </si>
  <si>
    <t>ф9046</t>
  </si>
  <si>
    <t>МОУ "ООШ № 10"</t>
  </si>
  <si>
    <t>Кропачев Александр Николаевич</t>
  </si>
  <si>
    <t>Николи Виктория Дмитриевна</t>
  </si>
  <si>
    <t>Степанюк Татьяна Михайловна</t>
  </si>
  <si>
    <t>ф9045</t>
  </si>
  <si>
    <t>Токарева Ангелина Юрьевна</t>
  </si>
  <si>
    <t>ф9043</t>
  </si>
  <si>
    <t>Хабиева Самира Рифатовна</t>
  </si>
  <si>
    <t>ф9042</t>
  </si>
  <si>
    <t>Хрусталева Дарья Владимировна</t>
  </si>
  <si>
    <t>ф9041</t>
  </si>
  <si>
    <t>ф9019</t>
  </si>
  <si>
    <t>ф9015</t>
  </si>
  <si>
    <t>ф9044</t>
  </si>
  <si>
    <t>ф9131</t>
  </si>
  <si>
    <t>ф9362</t>
  </si>
  <si>
    <t>Смирнова Татьяна ВасильевнаФ</t>
  </si>
  <si>
    <t>Сгибаниние разгибание рук.</t>
  </si>
  <si>
    <t>Сгибание разгибание рук в упоре лёжа</t>
  </si>
  <si>
    <t>0</t>
  </si>
  <si>
    <t>8,4</t>
  </si>
  <si>
    <t>8,3</t>
  </si>
  <si>
    <t>8,5</t>
  </si>
  <si>
    <t>8,2</t>
  </si>
  <si>
    <t>8,7</t>
  </si>
  <si>
    <t>9,0</t>
  </si>
  <si>
    <t>8,0</t>
  </si>
  <si>
    <t>8,9</t>
  </si>
  <si>
    <t>8,6</t>
  </si>
  <si>
    <t>Чорич Наталья Дмитриевна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</si>
  <si>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2023-2024 учебный год (девушки 7-8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</si>
  <si>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2023-2024 учебный год (юноши 7-8 кл.)</t>
  </si>
  <si>
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2023-2024 учебный год (девушки 5-6 кл.)</t>
  </si>
  <si>
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2023-2024учебный год (юноши 5-6 кл.)</t>
  </si>
  <si>
    <t>Агафонова Светлана Геннадьевна</t>
  </si>
  <si>
    <t>ф7046</t>
  </si>
  <si>
    <t>Лучина Мария Дмитриевна</t>
  </si>
  <si>
    <t>ф8035</t>
  </si>
  <si>
    <t>Старичкова Ирина Александровна</t>
  </si>
  <si>
    <t>ф8036</t>
  </si>
  <si>
    <t xml:space="preserve">Майорова Алина Алексеевна </t>
  </si>
  <si>
    <t>ф8038</t>
  </si>
  <si>
    <t xml:space="preserve">Егоров Роман Викторович </t>
  </si>
  <si>
    <t>Юсупова Наталья Романовна</t>
  </si>
  <si>
    <t>ф7117</t>
  </si>
  <si>
    <t>Медведева Ирина Александровна</t>
  </si>
  <si>
    <t>ф7115</t>
  </si>
  <si>
    <t>Ибрагимова Нина Муслимовна</t>
  </si>
  <si>
    <t>ф7101</t>
  </si>
  <si>
    <t>МАОУ "Образовательный центр №2"</t>
  </si>
  <si>
    <t>Паршакова Татьяна Витальевна</t>
  </si>
  <si>
    <t>Джалалова Офелия Забитовна</t>
  </si>
  <si>
    <t>ф8103</t>
  </si>
  <si>
    <t>Бергалиева Злата Ельтаевна</t>
  </si>
  <si>
    <t>ф8102</t>
  </si>
  <si>
    <t xml:space="preserve">Бушуева Валентина Александровна </t>
  </si>
  <si>
    <t>ф7120</t>
  </si>
  <si>
    <t>Иванова Валерия Владимировна</t>
  </si>
  <si>
    <t>ф7123</t>
  </si>
  <si>
    <t>Органова Варвара Михайловна</t>
  </si>
  <si>
    <t>ф7122</t>
  </si>
  <si>
    <t>Спиридонова Софья Олеговна</t>
  </si>
  <si>
    <t>ф7119</t>
  </si>
  <si>
    <t>Маликова Екатерина Сергеевна</t>
  </si>
  <si>
    <t xml:space="preserve">Бондаренко Анастасия Алексеевна  </t>
  </si>
  <si>
    <t>ф7097</t>
  </si>
  <si>
    <t>МОУ "СОШ № 16"</t>
  </si>
  <si>
    <t>Ильина Ирина Николаевна</t>
  </si>
  <si>
    <t xml:space="preserve">Негляд Тамара Витальевна  </t>
  </si>
  <si>
    <t>ф7096</t>
  </si>
  <si>
    <t>Истелеува Карина Канатовна</t>
  </si>
  <si>
    <t>ф7149</t>
  </si>
  <si>
    <t>Подойникова Олеся Геннадьевна</t>
  </si>
  <si>
    <t>ф7148</t>
  </si>
  <si>
    <t>Рекина Наталья Викторовна</t>
  </si>
  <si>
    <t>ф7147</t>
  </si>
  <si>
    <t>Тугушева Эльмира Рустямовна</t>
  </si>
  <si>
    <t>ф7150</t>
  </si>
  <si>
    <t>Михайлова Анастасия Ивановна</t>
  </si>
  <si>
    <t>ф8140</t>
  </si>
  <si>
    <t>Захарова Екатерина Андреевна</t>
  </si>
  <si>
    <t>ф8139</t>
  </si>
  <si>
    <t>Ахунова Алина Ренатовна</t>
  </si>
  <si>
    <t>ф7058</t>
  </si>
  <si>
    <t>Дмитриева Камилла Максимовна</t>
  </si>
  <si>
    <t>ф7057</t>
  </si>
  <si>
    <t>Димитриева Виктория Сергеевна</t>
  </si>
  <si>
    <t>ф7056</t>
  </si>
  <si>
    <t>Даалы Дарья Сергеевна</t>
  </si>
  <si>
    <t>ф7055</t>
  </si>
  <si>
    <t>Ганина Полина Сергеевна</t>
  </si>
  <si>
    <t>ф7054</t>
  </si>
  <si>
    <t>Бурханова Кристина Усмановна</t>
  </si>
  <si>
    <t>ф7053</t>
  </si>
  <si>
    <t>Малевская София Александровна</t>
  </si>
  <si>
    <t>ф7052</t>
  </si>
  <si>
    <t>Жулмуканова Диана Руслановна</t>
  </si>
  <si>
    <t>ф8048</t>
  </si>
  <si>
    <t>Кузьмина Екатерина Дмитриевна</t>
  </si>
  <si>
    <t>ф8049</t>
  </si>
  <si>
    <t>Ткаченко София Денисовна</t>
  </si>
  <si>
    <t>ф8050</t>
  </si>
  <si>
    <t>Черноморченко Виктория Алексеевна</t>
  </si>
  <si>
    <t>ф8051</t>
  </si>
  <si>
    <t>Огаркова Ульяна Александровна</t>
  </si>
  <si>
    <t>ф7144</t>
  </si>
  <si>
    <t>7г</t>
  </si>
  <si>
    <t>Никитина Дарья Сергеевна</t>
  </si>
  <si>
    <t>Маслякова Светлана Васильевна</t>
  </si>
  <si>
    <t>ф7143</t>
  </si>
  <si>
    <t>Солодкова Лариса Геннадьевна</t>
  </si>
  <si>
    <t>Ашихина Виктория Алексеевна</t>
  </si>
  <si>
    <t>ф8133</t>
  </si>
  <si>
    <t>Байсарова Милана Ибрагимовна</t>
  </si>
  <si>
    <t>ф8104</t>
  </si>
  <si>
    <t>Гизатулина Софья Раимовна</t>
  </si>
  <si>
    <t>ф8101</t>
  </si>
  <si>
    <t>Агишева Лилия Бариевна</t>
  </si>
  <si>
    <t>ф7133</t>
  </si>
  <si>
    <t>МОУ "СОШ п.Коминтерн"</t>
  </si>
  <si>
    <t>Кривошеев Андрей Юрьевич</t>
  </si>
  <si>
    <t>Гаврилова Ангелина Александровна</t>
  </si>
  <si>
    <t>ф7129</t>
  </si>
  <si>
    <t>Объедкова Александра Викторовна</t>
  </si>
  <si>
    <t>ф7132</t>
  </si>
  <si>
    <t>Островская Елизавета Михайловна</t>
  </si>
  <si>
    <t>ф7130</t>
  </si>
  <si>
    <t>Шамьюнова Дарья Валерьевна</t>
  </si>
  <si>
    <t>ф7128</t>
  </si>
  <si>
    <t>Шох Анастасия Денисовна</t>
  </si>
  <si>
    <t>ф7131</t>
  </si>
  <si>
    <t>Бердикенова Софья Аркадьевна</t>
  </si>
  <si>
    <t>ф8128</t>
  </si>
  <si>
    <t>Бабунова Дарья Алексеевна</t>
  </si>
  <si>
    <t>ф8127</t>
  </si>
  <si>
    <t>Лыла Яна Евгеньевна</t>
  </si>
  <si>
    <t>ф8124</t>
  </si>
  <si>
    <t>Мартиросова Ксения Эмильевна</t>
  </si>
  <si>
    <t>ф8125</t>
  </si>
  <si>
    <t>Сорокина Анна Александровна</t>
  </si>
  <si>
    <t>ф8126</t>
  </si>
  <si>
    <t>Фёдорова Полина Максимовна</t>
  </si>
  <si>
    <t>ф7069</t>
  </si>
  <si>
    <t>Бикмулина Данара Алексеевна</t>
  </si>
  <si>
    <t>ф7070</t>
  </si>
  <si>
    <t>Хохлова Кира Владимировна</t>
  </si>
  <si>
    <t>ф8059</t>
  </si>
  <si>
    <t>Решетняк София Юрьевна</t>
  </si>
  <si>
    <t>ф8058</t>
  </si>
  <si>
    <t>Савинова Полина Максимовна</t>
  </si>
  <si>
    <t>ф7103</t>
  </si>
  <si>
    <t>Окмонова Бону Давронбек кизи</t>
  </si>
  <si>
    <t>ф7104</t>
  </si>
  <si>
    <t>Солодилова Мария Сергеевна</t>
  </si>
  <si>
    <t>ф7102</t>
  </si>
  <si>
    <t>Чернова Ирина Сергеевна</t>
  </si>
  <si>
    <t>ф7146</t>
  </si>
  <si>
    <t>Коткова Марина Станиславовна</t>
  </si>
  <si>
    <t>ф7118</t>
  </si>
  <si>
    <t>Разумов Егор Сергеевич</t>
  </si>
  <si>
    <t>Иванова Маргарита Андреевна</t>
  </si>
  <si>
    <t>ф7121</t>
  </si>
  <si>
    <t>Ягудина Амира Ринатовна</t>
  </si>
  <si>
    <t>ф7124</t>
  </si>
  <si>
    <t>Коткова Ева Станиславовна</t>
  </si>
  <si>
    <t>ф8118</t>
  </si>
  <si>
    <t>Белоногова Алиса Денисовна</t>
  </si>
  <si>
    <t>ф7006</t>
  </si>
  <si>
    <t>Круглова Алиса Николаевна</t>
  </si>
  <si>
    <t>ф7007</t>
  </si>
  <si>
    <t>Кшенина София Андреевна</t>
  </si>
  <si>
    <t>ф7004</t>
  </si>
  <si>
    <t>Лихачева Софья Олеговна</t>
  </si>
  <si>
    <t>ф7005</t>
  </si>
  <si>
    <t>Абдуллаева Сакина Зияфатовна</t>
  </si>
  <si>
    <t>ф7013</t>
  </si>
  <si>
    <t>Пименова Наталия Борисовна</t>
  </si>
  <si>
    <t>Абишева Алина Ергалиевна</t>
  </si>
  <si>
    <t>ф7017</t>
  </si>
  <si>
    <t xml:space="preserve">Азизова Елизавета Витальевна </t>
  </si>
  <si>
    <t>ф7021</t>
  </si>
  <si>
    <t>Зейналлы Амина Рахмановна</t>
  </si>
  <si>
    <t>ф7022</t>
  </si>
  <si>
    <t>Козинка Милана Антоновна</t>
  </si>
  <si>
    <t>ф7020</t>
  </si>
  <si>
    <t>Котельникова Софья Максимовна</t>
  </si>
  <si>
    <t>ф7023</t>
  </si>
  <si>
    <t>Лошадкина Дарья Максимовна</t>
  </si>
  <si>
    <t>ф7016</t>
  </si>
  <si>
    <t>Мухтарова Маргарита Альтаировна</t>
  </si>
  <si>
    <t>ф7018</t>
  </si>
  <si>
    <t xml:space="preserve">Полякова Елизавета Александровна </t>
  </si>
  <si>
    <t>ф7019</t>
  </si>
  <si>
    <t>Трофимова Дарья Николаевна</t>
  </si>
  <si>
    <t>ф7009</t>
  </si>
  <si>
    <t>Шарифова Лейла Халидовна</t>
  </si>
  <si>
    <t>ф7008</t>
  </si>
  <si>
    <t>Котенко Анастасия Дмитриевна</t>
  </si>
  <si>
    <t>ф7010</t>
  </si>
  <si>
    <t>Мельникова Полина Константиновна</t>
  </si>
  <si>
    <t>ф7012</t>
  </si>
  <si>
    <t>Семенченко Ксения Сергеевна</t>
  </si>
  <si>
    <t>ф7011</t>
  </si>
  <si>
    <t>Аблова Карина Денисовна</t>
  </si>
  <si>
    <t>ф7028</t>
  </si>
  <si>
    <t>Кулагина Ольга Егоровна</t>
  </si>
  <si>
    <t>ф7024</t>
  </si>
  <si>
    <t>Черкасова Анна Александровна</t>
  </si>
  <si>
    <t>ф7029</t>
  </si>
  <si>
    <t>Краснопёрова Елизавета Максимовна</t>
  </si>
  <si>
    <t>ф7031</t>
  </si>
  <si>
    <t>Литвинова Анастасия Ивановна</t>
  </si>
  <si>
    <t>ф7033</t>
  </si>
  <si>
    <t>Побережная Ульяна Андреевна</t>
  </si>
  <si>
    <t>ф7032</t>
  </si>
  <si>
    <t>Седойкина Полина Алексеевна</t>
  </si>
  <si>
    <t>ф7030</t>
  </si>
  <si>
    <t>Тарнавская Анастасия Александровна</t>
  </si>
  <si>
    <t>ф8007</t>
  </si>
  <si>
    <t>Падерина Наталья Юрьевна</t>
  </si>
  <si>
    <t>Рзаева Милана Маратовна</t>
  </si>
  <si>
    <t>ф8008</t>
  </si>
  <si>
    <t>Эйстрих Галина Петровна</t>
  </si>
  <si>
    <t>СаликоваАлександра Алексеевна</t>
  </si>
  <si>
    <t>ф8010</t>
  </si>
  <si>
    <t>Теплова Ксения  Владимировна</t>
  </si>
  <si>
    <t>ф8009</t>
  </si>
  <si>
    <t>Теплова Мария Владимировна</t>
  </si>
  <si>
    <t>ф8012</t>
  </si>
  <si>
    <t>ШлыковаУльяна Александровна</t>
  </si>
  <si>
    <t>ф8011</t>
  </si>
  <si>
    <t>Астафьева Ульяна Юрьевна</t>
  </si>
  <si>
    <t>ф7116</t>
  </si>
  <si>
    <t>Караваева Кристина Евгеньевна</t>
  </si>
  <si>
    <t>ф8113</t>
  </si>
  <si>
    <t>Прохорова Елизавета Сергеевна</t>
  </si>
  <si>
    <t>ф8114</t>
  </si>
  <si>
    <t>Кудинова Александра Дмитриевна</t>
  </si>
  <si>
    <t>ф7001</t>
  </si>
  <si>
    <t>Соколов Василий Васильевич</t>
  </si>
  <si>
    <t>Нежданова Екатерина Евгеньевна</t>
  </si>
  <si>
    <t>ф7002</t>
  </si>
  <si>
    <t>Кузнецова Надежда Олеговна</t>
  </si>
  <si>
    <t>ф7000</t>
  </si>
  <si>
    <t>Народнева Диана Витальевна</t>
  </si>
  <si>
    <t>ф8003</t>
  </si>
  <si>
    <t>Верчинская Елизавета Александровна</t>
  </si>
  <si>
    <t>ф8001</t>
  </si>
  <si>
    <t>Гусейнова Арзу Вугуровна</t>
  </si>
  <si>
    <t>ф8002</t>
  </si>
  <si>
    <t>Мороз Анастасия Александровна</t>
  </si>
  <si>
    <t>ф8000</t>
  </si>
  <si>
    <t>Волошина Варвара Александровна</t>
  </si>
  <si>
    <t>ф7064</t>
  </si>
  <si>
    <t>МАОУ"Образовательный центр№4"</t>
  </si>
  <si>
    <t>Устюжанина Татьяна Дмитриевна</t>
  </si>
  <si>
    <t>Говтва Наталья Андреевна</t>
  </si>
  <si>
    <t>ф7060</t>
  </si>
  <si>
    <t>Давыдова Василиса  Дмитриевна</t>
  </si>
  <si>
    <t>ф7059</t>
  </si>
  <si>
    <t>Кулабухова Валерия Андреевна</t>
  </si>
  <si>
    <t>ф7061</t>
  </si>
  <si>
    <t xml:space="preserve">Кулабухова Вероника
Андреевна
</t>
  </si>
  <si>
    <t>ф7062</t>
  </si>
  <si>
    <t xml:space="preserve">Тамбовская Дарья
Дмитриевна
</t>
  </si>
  <si>
    <t>ф7066</t>
  </si>
  <si>
    <t>Сакрыкина Юлия Сергеевна</t>
  </si>
  <si>
    <t>ф7063</t>
  </si>
  <si>
    <t xml:space="preserve">Стальбовская Дарья
Дмитриевна
</t>
  </si>
  <si>
    <t>ф7065</t>
  </si>
  <si>
    <t>Ермилова Варвара Александровна</t>
  </si>
  <si>
    <t>ф8054</t>
  </si>
  <si>
    <t>Борисова Валерия Викторовна</t>
  </si>
  <si>
    <t>ф8053</t>
  </si>
  <si>
    <t>Рожкова Яна Денисовна</t>
  </si>
  <si>
    <t>ф8055</t>
  </si>
  <si>
    <t>Заздравных Анастасия Андреевна</t>
  </si>
  <si>
    <t>ф8137</t>
  </si>
  <si>
    <t>Хлыбова Светлана Николаевна</t>
  </si>
  <si>
    <t>ф8052</t>
  </si>
  <si>
    <t>Валиева Альбина Сергеевна</t>
  </si>
  <si>
    <t>ф7083</t>
  </si>
  <si>
    <t>Седая Полина Алексеевна</t>
  </si>
  <si>
    <t>ф7084</t>
  </si>
  <si>
    <t>Егунова Маргарита Кирилловна</t>
  </si>
  <si>
    <t>ф8080</t>
  </si>
  <si>
    <t>Меркульев Иван Сергеевич</t>
  </si>
  <si>
    <t>Голуб Виктория Ивановна</t>
  </si>
  <si>
    <t>ф8079</t>
  </si>
  <si>
    <t>Котина София Витальевна</t>
  </si>
  <si>
    <t>ф8078</t>
  </si>
  <si>
    <t>Рощина Елизавета Дмитриевна</t>
  </si>
  <si>
    <t>ф8081</t>
  </si>
  <si>
    <t>Ахахина Дарья Витальевна</t>
  </si>
  <si>
    <t>ф7041</t>
  </si>
  <si>
    <t>Тепляков Евгений Юрьевич</t>
  </si>
  <si>
    <t>Алексеева Варвара Сергеевна</t>
  </si>
  <si>
    <t>ф7040</t>
  </si>
  <si>
    <t>Костикова Алина Евгеньевна</t>
  </si>
  <si>
    <t>ф8034</t>
  </si>
  <si>
    <t>Шестакова Анастасия Сергеевна</t>
  </si>
  <si>
    <t>ф8085</t>
  </si>
  <si>
    <t xml:space="preserve">Чиркова Елена  Зоирдиновна </t>
  </si>
  <si>
    <t>ф8084</t>
  </si>
  <si>
    <t>Водоватова Лидия Игоревна</t>
  </si>
  <si>
    <t>ф7026</t>
  </si>
  <si>
    <t>Халеев Кирилл Сергеевич</t>
  </si>
  <si>
    <t>Гапиенко Виктория Викторовна</t>
  </si>
  <si>
    <t>ф7068</t>
  </si>
  <si>
    <t>Задкова Юлия Сергеевна</t>
  </si>
  <si>
    <t>ф7067</t>
  </si>
  <si>
    <t>Залесская   София    Ивановна</t>
  </si>
  <si>
    <t>ф8056</t>
  </si>
  <si>
    <t>Каценя   Яна    Дмитриевна</t>
  </si>
  <si>
    <t>ф8057</t>
  </si>
  <si>
    <t>Антонова Василиса Вадимовна</t>
  </si>
  <si>
    <t>ф7134</t>
  </si>
  <si>
    <t>МОУ "СОШ №20 им. М.И. Кулькиной"</t>
  </si>
  <si>
    <t>Анастасина Екатерина Олеговна</t>
  </si>
  <si>
    <t>Попова Кристина Валерьевна</t>
  </si>
  <si>
    <t>ф7135</t>
  </si>
  <si>
    <t>Чепурнова Ангелина Анатольевна</t>
  </si>
  <si>
    <t>ф8110</t>
  </si>
  <si>
    <t>Ахатов Жанат Амангельдиевич</t>
  </si>
  <si>
    <t>Дрындова Елизавета Андреевна</t>
  </si>
  <si>
    <t>ф7113</t>
  </si>
  <si>
    <t>МОУ"ООШ п. Анисовский"</t>
  </si>
  <si>
    <t>Смолянинов Евгений Николаевич</t>
  </si>
  <si>
    <t>Беляева Виктория Сергеевна</t>
  </si>
  <si>
    <t>ф7111</t>
  </si>
  <si>
    <t>Сухарева Наталья Георгиевна</t>
  </si>
  <si>
    <t>Кудина Алена Анатольевна</t>
  </si>
  <si>
    <t>ф8106</t>
  </si>
  <si>
    <t>Чернышов Владимир Григорьевич</t>
  </si>
  <si>
    <t>Федулеева Маргарита Ильинична</t>
  </si>
  <si>
    <t>ф8109</t>
  </si>
  <si>
    <t>Сайганова Дарья Александровна</t>
  </si>
  <si>
    <t>ф8107</t>
  </si>
  <si>
    <t>Боярова Елизавета Андреевна</t>
  </si>
  <si>
    <t>ф8108</t>
  </si>
  <si>
    <t>Лазарева Людмила Ильгаровна</t>
  </si>
  <si>
    <t>ф8105</t>
  </si>
  <si>
    <t>Зимина Екатерина Андреевна</t>
  </si>
  <si>
    <t>ф7114</t>
  </si>
  <si>
    <t>Белова Светлана Владимировна</t>
  </si>
  <si>
    <t>Варивода Виктория Алексеевна</t>
  </si>
  <si>
    <t>ф8111</t>
  </si>
  <si>
    <t>Яновская Дарья Олеговна</t>
  </si>
  <si>
    <t>ф8112</t>
  </si>
  <si>
    <t>Утегалиева Азалия Аделовна</t>
  </si>
  <si>
    <t>ф7109</t>
  </si>
  <si>
    <t>Елистратов Роман Александрович</t>
  </si>
  <si>
    <t>Таскалиева Дарина Дмитриевна</t>
  </si>
  <si>
    <t>ф7112</t>
  </si>
  <si>
    <t>Алипян Сюзанна Сосовна</t>
  </si>
  <si>
    <t>ф7105</t>
  </si>
  <si>
    <t>Гаспарян Эгине Арамовна</t>
  </si>
  <si>
    <t>ф7108</t>
  </si>
  <si>
    <t>Ахмадова Мадина Мизавадиновна</t>
  </si>
  <si>
    <t>ф7110</t>
  </si>
  <si>
    <t>Ларина Софья Александровна</t>
  </si>
  <si>
    <t>ф7107</t>
  </si>
  <si>
    <t>Соколкова Елизавета Владимировна</t>
  </si>
  <si>
    <t>ф7106</t>
  </si>
  <si>
    <t>Кустова Ольга Александровна</t>
  </si>
  <si>
    <t>ф7085</t>
  </si>
  <si>
    <t>Экгардт Марина Владимировна</t>
  </si>
  <si>
    <t>Машихина Ярослава Павловна</t>
  </si>
  <si>
    <t>ф7086</t>
  </si>
  <si>
    <t>Слинчук Елизавета Александровна</t>
  </si>
  <si>
    <t>ф7088</t>
  </si>
  <si>
    <t>Ерюшева Александра Евгеньевна</t>
  </si>
  <si>
    <t>ф7087</t>
  </si>
  <si>
    <t>Демидова Мария Андреевна</t>
  </si>
  <si>
    <t>ф7089</t>
  </si>
  <si>
    <t>Писаренко Анастасия Петровна</t>
  </si>
  <si>
    <t>ф8083</t>
  </si>
  <si>
    <t>Джумагалиева Альмира Алькеновна</t>
  </si>
  <si>
    <t>ф8082</t>
  </si>
  <si>
    <t>Андриченко Анна Александровна</t>
  </si>
  <si>
    <t>ф7139</t>
  </si>
  <si>
    <t>Дажжа Алина Сергеевна</t>
  </si>
  <si>
    <t>ф7072</t>
  </si>
  <si>
    <t>Сторожук Анастасия Вячеславовна</t>
  </si>
  <si>
    <t>ф7071</t>
  </si>
  <si>
    <t xml:space="preserve">Кумарова Аделина Жумабековна </t>
  </si>
  <si>
    <t>ф8060</t>
  </si>
  <si>
    <t>Самохвалова Ксения Олеговна</t>
  </si>
  <si>
    <t>ф8064</t>
  </si>
  <si>
    <t>Ханларова Алина Садаевна</t>
  </si>
  <si>
    <t>ф8061</t>
  </si>
  <si>
    <t>Уланова Ирина Юрьевна</t>
  </si>
  <si>
    <t>ф8063</t>
  </si>
  <si>
    <t>Шульц Амалия  Владимировна</t>
  </si>
  <si>
    <t>ф8062</t>
  </si>
  <si>
    <t>Авдеева Таисия Владимировна</t>
  </si>
  <si>
    <t>ф7099</t>
  </si>
  <si>
    <t>Кочетков Алексей Александрович</t>
  </si>
  <si>
    <t>Еськова Анастасия Сергеевна</t>
  </si>
  <si>
    <t>ф7098</t>
  </si>
  <si>
    <t>Ильина Элина Сергеевна</t>
  </si>
  <si>
    <t>ф8095</t>
  </si>
  <si>
    <t>Сборщикова Анастасия Сергеевна</t>
  </si>
  <si>
    <t>ф8097</t>
  </si>
  <si>
    <t>Глухова Кира Константиновна</t>
  </si>
  <si>
    <t>ф8099</t>
  </si>
  <si>
    <t>Ольшанская Анна Игоревна</t>
  </si>
  <si>
    <t>ф8100</t>
  </si>
  <si>
    <t>Миронова Елена Андреевна</t>
  </si>
  <si>
    <t>ф8093</t>
  </si>
  <si>
    <t>Филатова Мария Дмитриевна</t>
  </si>
  <si>
    <t>ф8094</t>
  </si>
  <si>
    <t>Алиева Фидана Адамовна</t>
  </si>
  <si>
    <t>ф8092</t>
  </si>
  <si>
    <t>Кутнова Виктория Александровна</t>
  </si>
  <si>
    <t>ф8096</t>
  </si>
  <si>
    <t>Щепетова Дарина Викторовна</t>
  </si>
  <si>
    <t>ф8098</t>
  </si>
  <si>
    <t>Амирова Аэлита Романовна</t>
  </si>
  <si>
    <t>ф7092</t>
  </si>
  <si>
    <t>МОУ "ООШ п. Лощинный"</t>
  </si>
  <si>
    <t>Байгазиева Светлана Эдуардовна</t>
  </si>
  <si>
    <t>Блинова Дарья Сергеевна</t>
  </si>
  <si>
    <t>ф7093</t>
  </si>
  <si>
    <t xml:space="preserve">Бутылкина Анастасия Андреевна </t>
  </si>
  <si>
    <t>ф7091</t>
  </si>
  <si>
    <t>Леушина Анастасия Вячеславовна</t>
  </si>
  <si>
    <t>ф8089</t>
  </si>
  <si>
    <t>Сейтова Адема Ерикхановна</t>
  </si>
  <si>
    <t>ф8088</t>
  </si>
  <si>
    <t>Черникова Даяна Алексеевна</t>
  </si>
  <si>
    <t>ф7076</t>
  </si>
  <si>
    <t>Абраменко Диана Денисовна</t>
  </si>
  <si>
    <t>ф7082</t>
  </si>
  <si>
    <t>Шашкова Виктория Сергеевна</t>
  </si>
  <si>
    <t>ф7074</t>
  </si>
  <si>
    <t>Волоскова Ксения Александровна</t>
  </si>
  <si>
    <t>ф7081</t>
  </si>
  <si>
    <t>Любимкина Анастасия Владимировна</t>
  </si>
  <si>
    <t>ф7077</t>
  </si>
  <si>
    <t>Федоренко Екатерина Викторовна</t>
  </si>
  <si>
    <t>ф7078</t>
  </si>
  <si>
    <t>Лытнева Карина Александровна</t>
  </si>
  <si>
    <t>ф7079</t>
  </si>
  <si>
    <t>Качимова Кристина Сергеевна</t>
  </si>
  <si>
    <t>ф7075</t>
  </si>
  <si>
    <t>Сюденева Сания Жаксылыковна</t>
  </si>
  <si>
    <t>ф7080</t>
  </si>
  <si>
    <t>Цабан Кристина Николаевна</t>
  </si>
  <si>
    <t>ф7073</t>
  </si>
  <si>
    <t>Морозова Мария Александровна</t>
  </si>
  <si>
    <t>ф8077</t>
  </si>
  <si>
    <t>Рябченко Арина Викторовна</t>
  </si>
  <si>
    <t>ф8074</t>
  </si>
  <si>
    <t>Шабанова Анастасия Дмитриевна</t>
  </si>
  <si>
    <t>ф8076</t>
  </si>
  <si>
    <t>Камаева Дарья Сергеевна</t>
  </si>
  <si>
    <t>ф8069</t>
  </si>
  <si>
    <t>Тарасова Дарья Александровна</t>
  </si>
  <si>
    <t>ф8073</t>
  </si>
  <si>
    <t>Зайченко Варвара Владимировна</t>
  </si>
  <si>
    <t>ф8075</t>
  </si>
  <si>
    <t>Москальчук Карина Олеговна</t>
  </si>
  <si>
    <t>ф8071</t>
  </si>
  <si>
    <t>Светлова Милана Вадимовна</t>
  </si>
  <si>
    <t>ф8072</t>
  </si>
  <si>
    <t>Лященко Полина Сергеевна</t>
  </si>
  <si>
    <t>ф8068</t>
  </si>
  <si>
    <t>Серебрякова Яна Максимовна</t>
  </si>
  <si>
    <t>ф8070</t>
  </si>
  <si>
    <t>Шевченко Александра Николаевна</t>
  </si>
  <si>
    <t>ф7141</t>
  </si>
  <si>
    <t>Гусарова Дарья Вячеславовна</t>
  </si>
  <si>
    <t>ф7142</t>
  </si>
  <si>
    <t>Поздеева Антонина Антоновна</t>
  </si>
  <si>
    <t>ф8131</t>
  </si>
  <si>
    <t>Гуляева Татьяна Васильевна</t>
  </si>
  <si>
    <t>ф8132</t>
  </si>
  <si>
    <t>Федосеева Диана Артемовна</t>
  </si>
  <si>
    <t>ф7145</t>
  </si>
  <si>
    <t>Галицкая Василиса Станиславовна</t>
  </si>
  <si>
    <t>Солодухина Анастасия Валерьевна</t>
  </si>
  <si>
    <t>ф8136</t>
  </si>
  <si>
    <t>Огурок Ангелина Антоновна</t>
  </si>
  <si>
    <t>ф8135</t>
  </si>
  <si>
    <t>Лохненко Анастасия Александровна</t>
  </si>
  <si>
    <t>ф8134</t>
  </si>
  <si>
    <t>Аяхметова Зарина Бекбулатовна</t>
  </si>
  <si>
    <t>ф7137</t>
  </si>
  <si>
    <t>Аяхметова Сабина Бекбулатовна</t>
  </si>
  <si>
    <t>ф138</t>
  </si>
  <si>
    <t>Дюдяева Елизавета Сергеевна</t>
  </si>
  <si>
    <t>ф7136</t>
  </si>
  <si>
    <t>Кочеткова Виктория Юрьевна</t>
  </si>
  <si>
    <t>ф8015</t>
  </si>
  <si>
    <t>Дандерфер Николь Константиновна</t>
  </si>
  <si>
    <t>ф8016</t>
  </si>
  <si>
    <t>Тамбовская Ольга Алексеевна</t>
  </si>
  <si>
    <t>ф8014</t>
  </si>
  <si>
    <t>Блохина Глафира Михайловна</t>
  </si>
  <si>
    <t>ф8130</t>
  </si>
  <si>
    <t>МОУ "СОШ с.Терновка"</t>
  </si>
  <si>
    <t>Шишенина Татьяна Александровна</t>
  </si>
  <si>
    <t>Пожидаева Полина Дмитриевна</t>
  </si>
  <si>
    <t>ф8129</t>
  </si>
  <si>
    <t>Коломеец Ангелина Николаевна</t>
  </si>
  <si>
    <t>ф7094</t>
  </si>
  <si>
    <t>Ибрагимова Екатерина Денисовна</t>
  </si>
  <si>
    <t>ф7095</t>
  </si>
  <si>
    <t>Хохлова Анастасия Сергеевна</t>
  </si>
  <si>
    <t>ф8091</t>
  </si>
  <si>
    <t>Зайцева Софья Александровна</t>
  </si>
  <si>
    <t>ф8090</t>
  </si>
  <si>
    <t>Санталова Екатерина Ивановна</t>
  </si>
  <si>
    <t>ф7037</t>
  </si>
  <si>
    <t>МОУ "СОШ №2"</t>
  </si>
  <si>
    <t>Минаева Татьяна Александровна</t>
  </si>
  <si>
    <t>Терешонкова Виктория Александровна</t>
  </si>
  <si>
    <t>ф7036</t>
  </si>
  <si>
    <t>Комендантова Виктория Дмитриевна</t>
  </si>
  <si>
    <t>ф7039</t>
  </si>
  <si>
    <t>Косякова Вероника Игоревна</t>
  </si>
  <si>
    <t>ф7038</t>
  </si>
  <si>
    <t>Абашина Лилия Алексеевна</t>
  </si>
  <si>
    <t>ф8032</t>
  </si>
  <si>
    <t>Воронцова Виктория Александровна</t>
  </si>
  <si>
    <t>ф8033</t>
  </si>
  <si>
    <t>Кулягина Ульяна Сергеевна</t>
  </si>
  <si>
    <t>ф7100</t>
  </si>
  <si>
    <t>МОУ "ООШ п Взлетный"</t>
  </si>
  <si>
    <t>Амирова Муслима Николаевна</t>
  </si>
  <si>
    <t>Десна София Андреевна</t>
  </si>
  <si>
    <t>ф8120</t>
  </si>
  <si>
    <t>Елистратов Денис Геннадьевич</t>
  </si>
  <si>
    <t>Усманова Милана Ринатовна</t>
  </si>
  <si>
    <t>ф7127</t>
  </si>
  <si>
    <t>Шамилова Маликя Рынатовна</t>
  </si>
  <si>
    <t>ф7126</t>
  </si>
  <si>
    <t>Быкова Надежда Владимировна</t>
  </si>
  <si>
    <t>ф7125</t>
  </si>
  <si>
    <t>Шлычкова Мария Евгеньевна</t>
  </si>
  <si>
    <t>ф8119</t>
  </si>
  <si>
    <t>Кравцова Яна Евгеньевна</t>
  </si>
  <si>
    <t>ф8122</t>
  </si>
  <si>
    <t>Пальмина Арина Сергеевна</t>
  </si>
  <si>
    <t>ф8121</t>
  </si>
  <si>
    <t>Афанасевская Вероника Денисовна</t>
  </si>
  <si>
    <t>ф8123</t>
  </si>
  <si>
    <t>Калемина Валерия Вадимовна</t>
  </si>
  <si>
    <t>ф7042</t>
  </si>
  <si>
    <t>Везметинова София Вячеславовна</t>
  </si>
  <si>
    <t>ф7043</t>
  </si>
  <si>
    <t>Батова Екатерина Ивановна</t>
  </si>
  <si>
    <t>ф7044</t>
  </si>
  <si>
    <t>Гаврилова Анна Олеговна</t>
  </si>
  <si>
    <t>ф7045</t>
  </si>
  <si>
    <t>Асварова Аминат Асефовна</t>
  </si>
  <si>
    <t>ф7051</t>
  </si>
  <si>
    <t>Заливацкая Дарья Александровна</t>
  </si>
  <si>
    <t>ф7050</t>
  </si>
  <si>
    <t>Степанюк Ирина Михайловна</t>
  </si>
  <si>
    <t>ф7049</t>
  </si>
  <si>
    <t>Умарова Анастасия Алексеевна</t>
  </si>
  <si>
    <t>ф7048</t>
  </si>
  <si>
    <t>Варежникова Полина Алексеевна</t>
  </si>
  <si>
    <t>ф8046</t>
  </si>
  <si>
    <t>Давыдова Альбина Джамилевна</t>
  </si>
  <si>
    <t>ф8042</t>
  </si>
  <si>
    <t>Зариева Елизавета Алексеевна</t>
  </si>
  <si>
    <t>ф8041</t>
  </si>
  <si>
    <t>Неборачко Ксения Игоревна</t>
  </si>
  <si>
    <t>ф8044</t>
  </si>
  <si>
    <t>Романова Виктория Георгиевна</t>
  </si>
  <si>
    <t>ф8043</t>
  </si>
  <si>
    <t>Сергеева Ева Евгеньевна</t>
  </si>
  <si>
    <t>ф8039</t>
  </si>
  <si>
    <t>Солдатова Александра Александровна</t>
  </si>
  <si>
    <t>ф8045</t>
  </si>
  <si>
    <t>Фозилова Зебохон Азизбековна</t>
  </si>
  <si>
    <t>ф8047</t>
  </si>
  <si>
    <t>Хайрова Яна Денисовна</t>
  </si>
  <si>
    <t>ф7047</t>
  </si>
  <si>
    <t>Широкова Виктория Сергеевна</t>
  </si>
  <si>
    <t>ф8040</t>
  </si>
  <si>
    <t>Хегай Вероника Владимировна</t>
  </si>
  <si>
    <t>ф7262</t>
  </si>
  <si>
    <t>Новрузова Дарья Рафаэльевна</t>
  </si>
  <si>
    <t>ф7263</t>
  </si>
  <si>
    <t>Сайгушкина Ксения Николаевна</t>
  </si>
  <si>
    <t>ф7264</t>
  </si>
  <si>
    <t>Павленко Марина Николаевна</t>
  </si>
  <si>
    <t>ф7025</t>
  </si>
  <si>
    <t>Штепа Валерия Александровна</t>
  </si>
  <si>
    <t>ф7027</t>
  </si>
  <si>
    <t>Молчанова Дарья Алексеевна</t>
  </si>
  <si>
    <t>ф7035</t>
  </si>
  <si>
    <t>Безменова Вероника Витальевна</t>
  </si>
  <si>
    <t>ф7034</t>
  </si>
  <si>
    <t>Башкирова Кира Артемовна</t>
  </si>
  <si>
    <t>ф8301</t>
  </si>
  <si>
    <t>Абдулинова Алина Ербулатовна</t>
  </si>
  <si>
    <t>ф8087</t>
  </si>
  <si>
    <t>Фионина Вероника Сергеевна</t>
  </si>
  <si>
    <t>ф8086</t>
  </si>
  <si>
    <t>Кузяева Альбина Даниловна</t>
  </si>
  <si>
    <t>ф8138</t>
  </si>
  <si>
    <t>Жумангалиева Аделина Дарменовна</t>
  </si>
  <si>
    <t>ф8115</t>
  </si>
  <si>
    <t>Шинтаев Равиль Квайдулович</t>
  </si>
  <si>
    <t>Морозова Кристина Алексеевна</t>
  </si>
  <si>
    <t>ф8116</t>
  </si>
  <si>
    <t>Сладкова Вероника Дмитриевна</t>
  </si>
  <si>
    <t>ф8117</t>
  </si>
  <si>
    <t>Зеленева Виктория Валерьевна</t>
  </si>
  <si>
    <t>ф8004</t>
  </si>
  <si>
    <t>Симоненко Яна Сергеевна</t>
  </si>
  <si>
    <t>ф8005</t>
  </si>
  <si>
    <t>Хандалова Виктория Ренатовна</t>
  </si>
  <si>
    <t>ф8006</t>
  </si>
  <si>
    <t>Иванова Валерия Денисовна</t>
  </si>
  <si>
    <t>ф8067</t>
  </si>
  <si>
    <t>Бочкарева Елизаветта Ивановна</t>
  </si>
  <si>
    <t>ф8066</t>
  </si>
  <si>
    <t>Жирова Вероника Петровна</t>
  </si>
  <si>
    <t>ф8037</t>
  </si>
  <si>
    <t>Дриго Мария Александровна</t>
  </si>
  <si>
    <t>ф7014</t>
  </si>
  <si>
    <t>Саютина  Галина Андреевна</t>
  </si>
  <si>
    <t>ф7015</t>
  </si>
  <si>
    <t>Турсунова Фаришта Сангинмуродовна</t>
  </si>
  <si>
    <t>ф7090</t>
  </si>
  <si>
    <t>Рязанов Максим Андреевич</t>
  </si>
  <si>
    <t>Ф7223</t>
  </si>
  <si>
    <t>Абросимов Максим Викторович</t>
  </si>
  <si>
    <t>Ф7222</t>
  </si>
  <si>
    <t xml:space="preserve">Тихонов Михаил Станиславович </t>
  </si>
  <si>
    <t>Ф7224</t>
  </si>
  <si>
    <t xml:space="preserve">Шихов Марк Евгеньевич </t>
  </si>
  <si>
    <t>Ф7225</t>
  </si>
  <si>
    <t>Ефимов Артём Евгеньевич</t>
  </si>
  <si>
    <t>Ф8263</t>
  </si>
  <si>
    <t>Сажнев Арсений Павлович</t>
  </si>
  <si>
    <t>Ф8266</t>
  </si>
  <si>
    <t>Тимошенко Александр Алексеевич</t>
  </si>
  <si>
    <t>Ф8267</t>
  </si>
  <si>
    <t xml:space="preserve">Мигачёв Александр Юрьевич </t>
  </si>
  <si>
    <t>Ф8265</t>
  </si>
  <si>
    <t xml:space="preserve">Тимиров Амин Денисович </t>
  </si>
  <si>
    <t>Ф8270</t>
  </si>
  <si>
    <t xml:space="preserve">Колдыркаев Илья Владимирович </t>
  </si>
  <si>
    <t>Ф8268</t>
  </si>
  <si>
    <t xml:space="preserve">Озеров Владислав Владимирович </t>
  </si>
  <si>
    <t>Ф8264</t>
  </si>
  <si>
    <t xml:space="preserve">Чорекчян Степан Левонович </t>
  </si>
  <si>
    <t>Ф8269</t>
  </si>
  <si>
    <t xml:space="preserve">Орлов Артём Андреевич </t>
  </si>
  <si>
    <t>Ф8262</t>
  </si>
  <si>
    <t>Микляев Павел Александрович</t>
  </si>
  <si>
    <t>Ф7334</t>
  </si>
  <si>
    <t>Миронов Илья Максимович</t>
  </si>
  <si>
    <t>Ф7333</t>
  </si>
  <si>
    <t>Промыслов Тимур Романович</t>
  </si>
  <si>
    <t>Ф8174</t>
  </si>
  <si>
    <t>Журило Кирилл Евненьевич</t>
  </si>
  <si>
    <t>Ф8173</t>
  </si>
  <si>
    <t>Ткаченко Евгений Андреевич</t>
  </si>
  <si>
    <t>Ф7339</t>
  </si>
  <si>
    <t>Христосенко Илья Павлович</t>
  </si>
  <si>
    <t>Ф7340</t>
  </si>
  <si>
    <t>Баранов Александр Олегович</t>
  </si>
  <si>
    <t>Ф8166</t>
  </si>
  <si>
    <t>Севостьянов Петр Владимирович</t>
  </si>
  <si>
    <t>Ф8165</t>
  </si>
  <si>
    <t>Талалихин Максим Витальевич</t>
  </si>
  <si>
    <t>Ф8168</t>
  </si>
  <si>
    <t>Токарев Александр Алексеевич</t>
  </si>
  <si>
    <t>Ф8167</t>
  </si>
  <si>
    <t>Алексеев Даниил Алексеевич</t>
  </si>
  <si>
    <t>Ф7187</t>
  </si>
  <si>
    <t>Балаян Кирилл Павлович</t>
  </si>
  <si>
    <t>Ф7188</t>
  </si>
  <si>
    <t>Дусатов Парит Арманович</t>
  </si>
  <si>
    <t>Ф7186</t>
  </si>
  <si>
    <t>Панасенко Никита Андреевич</t>
  </si>
  <si>
    <t>Ф7185</t>
  </si>
  <si>
    <t>Биккалиев Салим Салаватович</t>
  </si>
  <si>
    <t>Ф8299</t>
  </si>
  <si>
    <t xml:space="preserve">Морозова Дарья Сергеевна </t>
  </si>
  <si>
    <t>Гасанов Расим Рамизович</t>
  </si>
  <si>
    <t>Ф8297</t>
  </si>
  <si>
    <t>Карагулов Руслан Джамбулович</t>
  </si>
  <si>
    <t>Ф8298</t>
  </si>
  <si>
    <t>Овчиников Максим Сергеевич</t>
  </si>
  <si>
    <t>Ф8296</t>
  </si>
  <si>
    <t>Сычев Матвей Валентинович</t>
  </si>
  <si>
    <t>Ф8295</t>
  </si>
  <si>
    <t>Багиев Рахматула Юсупжанович</t>
  </si>
  <si>
    <t>Ф7235</t>
  </si>
  <si>
    <t>Брындин Кирилл Иванович</t>
  </si>
  <si>
    <t>Ф7234</t>
  </si>
  <si>
    <t>Кокорин Леонид Дмитриевич</t>
  </si>
  <si>
    <t>Ф7233</t>
  </si>
  <si>
    <t>Пяк Александр Андреевич</t>
  </si>
  <si>
    <t>Ф7232</t>
  </si>
  <si>
    <t>Сабуров Андрей Михайлович</t>
  </si>
  <si>
    <t>Ф7231</t>
  </si>
  <si>
    <t>Руденко Кирилл Владимирович</t>
  </si>
  <si>
    <t>Ф8242</t>
  </si>
  <si>
    <t>Салин Наиль Александрович</t>
  </si>
  <si>
    <t>Ф8249</t>
  </si>
  <si>
    <t>Томилов Артем Александрович</t>
  </si>
  <si>
    <t>Ф7366</t>
  </si>
  <si>
    <t>Мельниченко Андрей Александрович</t>
  </si>
  <si>
    <t>Ф8156</t>
  </si>
  <si>
    <t>Масляков Виталий Васильевич</t>
  </si>
  <si>
    <t>Ф8155</t>
  </si>
  <si>
    <t>Перевалов Артем Александрович</t>
  </si>
  <si>
    <t>Ф8154</t>
  </si>
  <si>
    <t>Алтынбаев Амиль Махсутович</t>
  </si>
  <si>
    <t>Ф7313</t>
  </si>
  <si>
    <t>Алтынбаев Данат Тулепович</t>
  </si>
  <si>
    <t>Ф8195</t>
  </si>
  <si>
    <t>Миняшев Канат Маратович</t>
  </si>
  <si>
    <t>Ф8196</t>
  </si>
  <si>
    <t>Умаев Юсуп Бисланович</t>
  </si>
  <si>
    <t>Ф7314</t>
  </si>
  <si>
    <t>Ахметов Глеб Алексеевич</t>
  </si>
  <si>
    <t>Ф7360</t>
  </si>
  <si>
    <t>Кузьменко Алексей Александрович</t>
  </si>
  <si>
    <t>Ф7359</t>
  </si>
  <si>
    <t>Мигачёв Дмитрий Сергеевич</t>
  </si>
  <si>
    <t>Ф7357</t>
  </si>
  <si>
    <t>Пономарев Арсений Романович</t>
  </si>
  <si>
    <t>Ф7358</t>
  </si>
  <si>
    <t>Разводовский Владислав Юрьевич</t>
  </si>
  <si>
    <t>Ф7353</t>
  </si>
  <si>
    <t>Семиков Никита Владимирович</t>
  </si>
  <si>
    <t>Ф7355</t>
  </si>
  <si>
    <t>Солоджук Валерий Дмитриевич</t>
  </si>
  <si>
    <t>Ф7352</t>
  </si>
  <si>
    <t>Шувалов Артём Алексеевич</t>
  </si>
  <si>
    <t>Ф7354</t>
  </si>
  <si>
    <t>Кулагин Владимир Игоревич</t>
  </si>
  <si>
    <t>Ф7356</t>
  </si>
  <si>
    <t>Валиев Андрей Александрович</t>
  </si>
  <si>
    <t>Ф8147</t>
  </si>
  <si>
    <t>Иставлетов Жаслан Есенгельдеевич</t>
  </si>
  <si>
    <t>Ф8148</t>
  </si>
  <si>
    <t>Бойченко Вадим Анатольевич</t>
  </si>
  <si>
    <t>Ф7259</t>
  </si>
  <si>
    <t>Засухин Николай Александрович</t>
  </si>
  <si>
    <t>Ф7258</t>
  </si>
  <si>
    <t>Курманов Керим Нурланович</t>
  </si>
  <si>
    <t>Ф7256</t>
  </si>
  <si>
    <t>Секачев Дмитрий Валерьевич</t>
  </si>
  <si>
    <t>Ф7260</t>
  </si>
  <si>
    <t>Солодовников Роман Андреевич</t>
  </si>
  <si>
    <t>Ф7255</t>
  </si>
  <si>
    <t>Иванов Николай Фёдорович</t>
  </si>
  <si>
    <t>Ф7257</t>
  </si>
  <si>
    <t>Борисов Максим Александрович</t>
  </si>
  <si>
    <t>Ф7261</t>
  </si>
  <si>
    <t>Багдасарян Богдан</t>
  </si>
  <si>
    <t>Ф7317</t>
  </si>
  <si>
    <t>Шмелев Алексей</t>
  </si>
  <si>
    <t>Ф7316</t>
  </si>
  <si>
    <t>Трофимов Никита</t>
  </si>
  <si>
    <t>Ф7315</t>
  </si>
  <si>
    <t>Марданов Исмаил</t>
  </si>
  <si>
    <t>Ф8194</t>
  </si>
  <si>
    <t>Фомичев Михаил</t>
  </si>
  <si>
    <t>Ф7318</t>
  </si>
  <si>
    <t>Богаевский Лев</t>
  </si>
  <si>
    <t>Ф8191</t>
  </si>
  <si>
    <t>Козяев Ярослав</t>
  </si>
  <si>
    <t>Ф8192</t>
  </si>
  <si>
    <t>Шереверов Дмитрий</t>
  </si>
  <si>
    <t>Ф8193</t>
  </si>
  <si>
    <t>Даневский Иван</t>
  </si>
  <si>
    <t>Ф8188</t>
  </si>
  <si>
    <t>Клиновский Егор</t>
  </si>
  <si>
    <t>Ф8189</t>
  </si>
  <si>
    <t>Любименко Владимир</t>
  </si>
  <si>
    <t>Ф8190</t>
  </si>
  <si>
    <t>Колотилов Максим Дмитриевич</t>
  </si>
  <si>
    <t>Ф7271</t>
  </si>
  <si>
    <t>Кошелев Данила Александрович</t>
  </si>
  <si>
    <t>Ф7265</t>
  </si>
  <si>
    <t>Такшаитов Ильнур Ханяфиевич</t>
  </si>
  <si>
    <t>Ф7270</t>
  </si>
  <si>
    <t>Гайнуллин Константин Марселович</t>
  </si>
  <si>
    <t>Ф8233</t>
  </si>
  <si>
    <t>Ковалев Даниил Сергеевич</t>
  </si>
  <si>
    <t>Ф8300</t>
  </si>
  <si>
    <t>Усенин Кирилл Владимирович</t>
  </si>
  <si>
    <t>Ф7336</t>
  </si>
  <si>
    <t>Джумагазиев Альберт Расимович</t>
  </si>
  <si>
    <t>Ф7335</t>
  </si>
  <si>
    <t>Перепечай Максим Андреевич</t>
  </si>
  <si>
    <t>Ф7337</t>
  </si>
  <si>
    <t>Прудниченков Владимир Сергеевич</t>
  </si>
  <si>
    <t>Ф7338</t>
  </si>
  <si>
    <t>Копылов Андрей Романович</t>
  </si>
  <si>
    <t>Ф8176</t>
  </si>
  <si>
    <t>Сакулин Максим Сергеевич</t>
  </si>
  <si>
    <t>Кудинов Адриан Ильич</t>
  </si>
  <si>
    <t>Ф8178</t>
  </si>
  <si>
    <t>Аяхметов Артем Нурказович</t>
  </si>
  <si>
    <t>Ф8175</t>
  </si>
  <si>
    <t>Гаюнов Матвей Владимирович</t>
  </si>
  <si>
    <t>Ф8164</t>
  </si>
  <si>
    <t>Алиев Айдар Серккалиевич</t>
  </si>
  <si>
    <t>Ф8163</t>
  </si>
  <si>
    <t>Шпак Алексей Николаевич</t>
  </si>
  <si>
    <t>Ф8162</t>
  </si>
  <si>
    <t>Тимофеев Александр Денисович</t>
  </si>
  <si>
    <t>Ф8177</t>
  </si>
  <si>
    <t>Ваймер Артем Сергеевич</t>
  </si>
  <si>
    <t>Ф7184</t>
  </si>
  <si>
    <t>Данилин Александр Сергеевич</t>
  </si>
  <si>
    <t>Ф7181</t>
  </si>
  <si>
    <t>Исаев Арсений Андреевич</t>
  </si>
  <si>
    <t>Ф7183</t>
  </si>
  <si>
    <t>Рубцов Роман Максимович</t>
  </si>
  <si>
    <t>Ф7180</t>
  </si>
  <si>
    <t>Симбаев Руслан Кайратович</t>
  </si>
  <si>
    <t>Ф7182</t>
  </si>
  <si>
    <t>Симбаев Рустам Кайратович</t>
  </si>
  <si>
    <t>Ф7179</t>
  </si>
  <si>
    <t>Жамахов Наиль Заирович</t>
  </si>
  <si>
    <t>Ф7168</t>
  </si>
  <si>
    <t>Перфилов Александр Викторович</t>
  </si>
  <si>
    <t>Ф7169</t>
  </si>
  <si>
    <t>Попов Иван Александрович</t>
  </si>
  <si>
    <t>Ф7176</t>
  </si>
  <si>
    <t>Тихонович Всеволод Вениаминович</t>
  </si>
  <si>
    <t>Ф7177</t>
  </si>
  <si>
    <t>Филиппов Дмитрий Александрович</t>
  </si>
  <si>
    <t>Ф7171</t>
  </si>
  <si>
    <t>Анкудинов Даниил Андреевич</t>
  </si>
  <si>
    <t>Ф7174</t>
  </si>
  <si>
    <t>Барбулат Алексей Юрьевич</t>
  </si>
  <si>
    <t>Ф7170</t>
  </si>
  <si>
    <t>Дружинин Алексей Дмитриевич</t>
  </si>
  <si>
    <t>Ф7173</t>
  </si>
  <si>
    <t>Поляков Даниил Русланович</t>
  </si>
  <si>
    <t>Ф7172</t>
  </si>
  <si>
    <t>Семенченко Олег Евгеньевич</t>
  </si>
  <si>
    <t>Ф7175</t>
  </si>
  <si>
    <t>Фоменко Семен Леонидович</t>
  </si>
  <si>
    <t>Ф7178</t>
  </si>
  <si>
    <t>Билецкий Дмитрий Андреевич</t>
  </si>
  <si>
    <t>Ф7201</t>
  </si>
  <si>
    <t>Евдокимов Илья Алексеевич</t>
  </si>
  <si>
    <t>Ф7203</t>
  </si>
  <si>
    <t>Захаров Денис Дмитриевич</t>
  </si>
  <si>
    <t>Ф7200</t>
  </si>
  <si>
    <t>Имкин Даниил Николаевич</t>
  </si>
  <si>
    <t>Ф7202</t>
  </si>
  <si>
    <t>Мурадян Артур Артурович</t>
  </si>
  <si>
    <t>Ф7204</t>
  </si>
  <si>
    <t>Суворин Дмитрий Владимирович</t>
  </si>
  <si>
    <t>Ф7205</t>
  </si>
  <si>
    <t>Минин Дмитрий Алексеевич</t>
  </si>
  <si>
    <t>Ф7189</t>
  </si>
  <si>
    <t>Тимохин Кирилл Александрович</t>
  </si>
  <si>
    <t>Ф7190</t>
  </si>
  <si>
    <t>Демин Алексей Алексеевич</t>
  </si>
  <si>
    <t>Ф8025</t>
  </si>
  <si>
    <t>Мадаминов Кобилбек Кувондикович угли</t>
  </si>
  <si>
    <t>Ф8026</t>
  </si>
  <si>
    <t>Герсёнок Тимур Максимович</t>
  </si>
  <si>
    <t>Ф8031</t>
  </si>
  <si>
    <t>Друккер Лев Григорьевич</t>
  </si>
  <si>
    <t>Ф8024</t>
  </si>
  <si>
    <t>Лимаренко Григорий Алексеевич</t>
  </si>
  <si>
    <t>Ф8027</t>
  </si>
  <si>
    <t>Чайковский Николай Юрьевич</t>
  </si>
  <si>
    <t>Ф8030</t>
  </si>
  <si>
    <t>Рябых Ярослав Андреевич</t>
  </si>
  <si>
    <t>Ф8018</t>
  </si>
  <si>
    <t>Удут Илья Витальевич</t>
  </si>
  <si>
    <t>Ф8020</t>
  </si>
  <si>
    <t>Шабаев Артур   Дмитриевич</t>
  </si>
  <si>
    <t>Ф8021</t>
  </si>
  <si>
    <t>Емельянов Данила Александрович</t>
  </si>
  <si>
    <t>Ф8022</t>
  </si>
  <si>
    <t>Касоян Артур Азизович</t>
  </si>
  <si>
    <t>Ф8023</t>
  </si>
  <si>
    <t>Борисов Илья Сергеевич</t>
  </si>
  <si>
    <t>Ф8017</t>
  </si>
  <si>
    <t>Гальцов Максим Игоревич</t>
  </si>
  <si>
    <t>Ф8019</t>
  </si>
  <si>
    <t>Потеченко Артём Романович</t>
  </si>
  <si>
    <t>Ф8013</t>
  </si>
  <si>
    <t>Ильясов Дмитрий Андреевич</t>
  </si>
  <si>
    <t>Ф8029</t>
  </si>
  <si>
    <t>Музамеджанов Руслан Валерьевич</t>
  </si>
  <si>
    <t>Ф8028</t>
  </si>
  <si>
    <t>Нестеренко Михаил Алексеевич</t>
  </si>
  <si>
    <t>Ф7332</t>
  </si>
  <si>
    <t>Панфилов Михаил Михайлович</t>
  </si>
  <si>
    <t>Ф7330</t>
  </si>
  <si>
    <t>Усманов Алишер Даниярович</t>
  </si>
  <si>
    <t>Ф7331</t>
  </si>
  <si>
    <t>Козинко Максим Сергеевич</t>
  </si>
  <si>
    <t>Ф8170</t>
  </si>
  <si>
    <t>Мамоян Усуб Серожович</t>
  </si>
  <si>
    <t>Ф8172</t>
  </si>
  <si>
    <t>Мамоян Алихан Сережович</t>
  </si>
  <si>
    <t>Ф8171</t>
  </si>
  <si>
    <t>Андреев Никита Александрович</t>
  </si>
  <si>
    <t>Ф7167</t>
  </si>
  <si>
    <t>Малявский Марсель Александрович</t>
  </si>
  <si>
    <t>Ф7163</t>
  </si>
  <si>
    <t>Прозатетов Илья Дмитриевич</t>
  </si>
  <si>
    <t>Ф7162</t>
  </si>
  <si>
    <t>Хиссамудинов Владислав Олегович</t>
  </si>
  <si>
    <t>Ф7164</t>
  </si>
  <si>
    <t>Дзюбин Ефим Сергеевич</t>
  </si>
  <si>
    <t>Ф7165</t>
  </si>
  <si>
    <t>Джумалиев Амир Маратович</t>
  </si>
  <si>
    <t>Ф7166</t>
  </si>
  <si>
    <t>Аскеров Равиль Маарифович</t>
  </si>
  <si>
    <t>Ф7161</t>
  </si>
  <si>
    <t>Луканин Максим Сергеевич</t>
  </si>
  <si>
    <t>Ф7003</t>
  </si>
  <si>
    <t>Сидоренко Владимир Игоревич</t>
  </si>
  <si>
    <t>Ф7160</t>
  </si>
  <si>
    <t>Мазуркевич Иван Алексеевич</t>
  </si>
  <si>
    <t>Ф7159</t>
  </si>
  <si>
    <t>Никифоров Никита Алексеевич</t>
  </si>
  <si>
    <t>Ф7158</t>
  </si>
  <si>
    <t>Елькин Артем Максимович</t>
  </si>
  <si>
    <t>Ф8283</t>
  </si>
  <si>
    <t>Ильяшенко Никита Александрович</t>
  </si>
  <si>
    <t>Ф8282</t>
  </si>
  <si>
    <t>Чобаньян Павел Романович</t>
  </si>
  <si>
    <t>Ф8284</t>
  </si>
  <si>
    <t>Москалев Максим Андреевич</t>
  </si>
  <si>
    <t>Ф8285</t>
  </si>
  <si>
    <t>Веденеев Егор Владимирович</t>
  </si>
  <si>
    <t>Ф8286</t>
  </si>
  <si>
    <t>Ожерельев Иван Михайлович</t>
  </si>
  <si>
    <t>Ф8287</t>
  </si>
  <si>
    <t xml:space="preserve">Павлов Иван </t>
  </si>
  <si>
    <t>Ф7253</t>
  </si>
  <si>
    <t>Рахмушев Руслан</t>
  </si>
  <si>
    <t>Ф7252</t>
  </si>
  <si>
    <t>Хлебодаров Степан Алексеевич</t>
  </si>
  <si>
    <t>Ф7251</t>
  </si>
  <si>
    <t>Евреев Глеб Сергеевич</t>
  </si>
  <si>
    <t>Ф7254</t>
  </si>
  <si>
    <t>Мялкин Матвей Григорьевич</t>
  </si>
  <si>
    <t>Ф8239</t>
  </si>
  <si>
    <t>Швачунов Елисей Васильевич</t>
  </si>
  <si>
    <t>Ф8240</t>
  </si>
  <si>
    <t>Попандопуло Никита Степанович</t>
  </si>
  <si>
    <t>Ф8238</t>
  </si>
  <si>
    <t>Гребенкин Роман Юрьевич</t>
  </si>
  <si>
    <t>Ф7244</t>
  </si>
  <si>
    <t>Завалий Егор Евгеньевич</t>
  </si>
  <si>
    <t>Ф7245</t>
  </si>
  <si>
    <t>Кандренков Иван Сергеевич</t>
  </si>
  <si>
    <t>Ф7246</t>
  </si>
  <si>
    <t>Михалаки Егор Иванович</t>
  </si>
  <si>
    <t>Ф8160</t>
  </si>
  <si>
    <t>Федоров Тимофей Денисович</t>
  </si>
  <si>
    <t>Ф8161</t>
  </si>
  <si>
    <t>Ковтуненко Владимир Вадимович</t>
  </si>
  <si>
    <t>Ф7243</t>
  </si>
  <si>
    <t>Гопп Денис Александрович</t>
  </si>
  <si>
    <t>Ф7241</t>
  </si>
  <si>
    <t>Мазаев Владимир Сергеевич</t>
  </si>
  <si>
    <t>Ф7242</t>
  </si>
  <si>
    <t>Артемов Артем Владимирович</t>
  </si>
  <si>
    <t>Ф8244</t>
  </si>
  <si>
    <t>Касимов Александр Павлович</t>
  </si>
  <si>
    <t>Ф8235</t>
  </si>
  <si>
    <t>Тросянов Роман Андреевич</t>
  </si>
  <si>
    <t>Ф8247</t>
  </si>
  <si>
    <t>Кузякин Анатолий Константинович</t>
  </si>
  <si>
    <t>Ф8245</t>
  </si>
  <si>
    <t>Панкратов Глеб Олегович</t>
  </si>
  <si>
    <t>Ф8234</t>
  </si>
  <si>
    <t>Власов Семен Ильич</t>
  </si>
  <si>
    <t>Ф8246</t>
  </si>
  <si>
    <t>Уланов Иван Кириллович</t>
  </si>
  <si>
    <t>Ф7281</t>
  </si>
  <si>
    <t>Параникян Карен Арманович</t>
  </si>
  <si>
    <t>Ф7283</t>
  </si>
  <si>
    <t>Кудеров Степан Романович</t>
  </si>
  <si>
    <t>Ф7284</t>
  </si>
  <si>
    <t>Щербакова Наталья Вячеславовна</t>
  </si>
  <si>
    <t>Фомченко Владислав Вячеславович</t>
  </si>
  <si>
    <t>Ф7282</t>
  </si>
  <si>
    <t>Христофоров Григорий Геннадьевич</t>
  </si>
  <si>
    <t>Ф7288</t>
  </si>
  <si>
    <t>Стрельников Глеб Сергеевич</t>
  </si>
  <si>
    <t>Ф7285</t>
  </si>
  <si>
    <t>Гусев Андрей Денисович</t>
  </si>
  <si>
    <t>Ф7287</t>
  </si>
  <si>
    <t>Парамонов Иван Алексеевич</t>
  </si>
  <si>
    <t>Ф7286</t>
  </si>
  <si>
    <t>Христофоров Есений Геннадьевич</t>
  </si>
  <si>
    <t>Ф8219</t>
  </si>
  <si>
    <t>Новиков Артем Сергеевич</t>
  </si>
  <si>
    <t>Ф8222</t>
  </si>
  <si>
    <t>Киселёв Георгий Дмитриевич</t>
  </si>
  <si>
    <t>Ф8220</t>
  </si>
  <si>
    <t>Кузнецов Владимир Иванович</t>
  </si>
  <si>
    <t>Ф8223</t>
  </si>
  <si>
    <t>Давыдов Захар Дмитриевич</t>
  </si>
  <si>
    <t>Ф8221</t>
  </si>
  <si>
    <t>Соколов Арсений</t>
  </si>
  <si>
    <t>Ф7213</t>
  </si>
  <si>
    <t>Куваев Богдан</t>
  </si>
  <si>
    <t>Ф7214</t>
  </si>
  <si>
    <t>Горшенин Матвей Дмитриевич</t>
  </si>
  <si>
    <t>Ф8272</t>
  </si>
  <si>
    <t>Жарков Александр Ильич</t>
  </si>
  <si>
    <t>Ф8271</t>
  </si>
  <si>
    <t>Кащуба Артем Алексеевич</t>
  </si>
  <si>
    <t>Ф7215</t>
  </si>
  <si>
    <t>Абдулинов Арслан Ербулатович</t>
  </si>
  <si>
    <t>Ф7298</t>
  </si>
  <si>
    <t>Абишев Малик Вячеславович</t>
  </si>
  <si>
    <t>Ф7297</t>
  </si>
  <si>
    <t>Воротынцев Никита Павлович</t>
  </si>
  <si>
    <t>Ф7296</t>
  </si>
  <si>
    <t>Гедз Александр Дмитриевич</t>
  </si>
  <si>
    <t>Ф8274</t>
  </si>
  <si>
    <t>Гузенков Тимофей Денисович</t>
  </si>
  <si>
    <t>Ф7212</t>
  </si>
  <si>
    <t>Лавриненко Максим Викторович</t>
  </si>
  <si>
    <t>Ф8275</t>
  </si>
  <si>
    <t>Ктоян Тигран Асатурович</t>
  </si>
  <si>
    <t>Ф8273</t>
  </si>
  <si>
    <t>Сапаргалиев Игорь Игоревич</t>
  </si>
  <si>
    <t>Ф8209</t>
  </si>
  <si>
    <t>Королев Андрей Сергеевич</t>
  </si>
  <si>
    <t>Ф8251</t>
  </si>
  <si>
    <t>Сергеев Евгений Петрович</t>
  </si>
  <si>
    <t>Файзулин Амир Андреевич</t>
  </si>
  <si>
    <t>Ф7237</t>
  </si>
  <si>
    <t>Шаланцев Богдан Романович</t>
  </si>
  <si>
    <t>Ф7236</t>
  </si>
  <si>
    <t>Пацерт Максим Алексеевич</t>
  </si>
  <si>
    <t>Ф7239</t>
  </si>
  <si>
    <t>Козлов Денис Александрович</t>
  </si>
  <si>
    <t>Ф8250</t>
  </si>
  <si>
    <t>Баулин Артем Александрович</t>
  </si>
  <si>
    <t>Ф7240</t>
  </si>
  <si>
    <t>Ианенко Тимур Андреевич</t>
  </si>
  <si>
    <t>Муравский Алексей Романович</t>
  </si>
  <si>
    <t>Ф7154</t>
  </si>
  <si>
    <t>Федарков Михаил Андреевич</t>
  </si>
  <si>
    <t>Ф7151</t>
  </si>
  <si>
    <t>Ушнурцев Никита Сергеевич</t>
  </si>
  <si>
    <t>Ф7153</t>
  </si>
  <si>
    <t>Гадимов Рамал Магамедович</t>
  </si>
  <si>
    <t>Ф8293</t>
  </si>
  <si>
    <t>Нестеров Илья Артемович</t>
  </si>
  <si>
    <t>Ф8294</t>
  </si>
  <si>
    <t>Морозов Данил Максимович</t>
  </si>
  <si>
    <t>Ф8292</t>
  </si>
  <si>
    <t>Романов Матвей Игоревич</t>
  </si>
  <si>
    <t>Ф7152</t>
  </si>
  <si>
    <t>Абдурахимов Сироджидин Орифжонович</t>
  </si>
  <si>
    <t>Ф7248</t>
  </si>
  <si>
    <t>Клименко Тарас Александрович</t>
  </si>
  <si>
    <t>Ф7250</t>
  </si>
  <si>
    <t>Левин Артём Александрович</t>
  </si>
  <si>
    <t>Ф7249</t>
  </si>
  <si>
    <t>Судариков Михаил Александрович</t>
  </si>
  <si>
    <t>Ф7247</t>
  </si>
  <si>
    <t>Джалилов  Махмараджаб Зубайдуллович</t>
  </si>
  <si>
    <t>Ф8236</t>
  </si>
  <si>
    <t>Назаров Мухаммад Тураджонович</t>
  </si>
  <si>
    <t>Ф8237</t>
  </si>
  <si>
    <t>Касимовский Даниил Эдуардович</t>
  </si>
  <si>
    <t>Ф7361</t>
  </si>
  <si>
    <t>Кирлашев Андрей Викторович</t>
  </si>
  <si>
    <t>Остепанов Тимофей Игоревич</t>
  </si>
  <si>
    <t>Ф7362</t>
  </si>
  <si>
    <t>Кобзарь Кирилл Анатольевич</t>
  </si>
  <si>
    <t>Ф8150</t>
  </si>
  <si>
    <t>Петрова Елена Геннадьевна</t>
  </si>
  <si>
    <t>Савинов Иван Дмитриевич</t>
  </si>
  <si>
    <t>Ф8149</t>
  </si>
  <si>
    <t>Токарев Сергей Сергеевич</t>
  </si>
  <si>
    <t>Ф7326</t>
  </si>
  <si>
    <t>Канев Степан Сергеевич</t>
  </si>
  <si>
    <t>Ф8185</t>
  </si>
  <si>
    <t>Матюшин арсений Владимирович</t>
  </si>
  <si>
    <t>Ф8187</t>
  </si>
  <si>
    <t>Разводин Александр</t>
  </si>
  <si>
    <t>Ф8186</t>
  </si>
  <si>
    <t>Колодин Артём Юрьевич</t>
  </si>
  <si>
    <t>Ф7325</t>
  </si>
  <si>
    <t>Буданова Татьяна Петровна</t>
  </si>
  <si>
    <t>Сурков Эмиль Романович</t>
  </si>
  <si>
    <t>Ф7324</t>
  </si>
  <si>
    <t>Рагимов Фарид Эйнуллаевич</t>
  </si>
  <si>
    <t>Ф8181</t>
  </si>
  <si>
    <t>Зойкин Николай Валерьевич</t>
  </si>
  <si>
    <t>Ф8182</t>
  </si>
  <si>
    <t>Елисеев Данила Павлович</t>
  </si>
  <si>
    <t>Ф8180</t>
  </si>
  <si>
    <t>Волков Станислав Станиславович</t>
  </si>
  <si>
    <t>Ф8183</t>
  </si>
  <si>
    <t>Дикун Ярослав Сергеевич</t>
  </si>
  <si>
    <t>Ф7327</t>
  </si>
  <si>
    <t>Масленников Артем Максимович</t>
  </si>
  <si>
    <t>Ф7329</t>
  </si>
  <si>
    <t>Филатов Максим Сергеевич</t>
  </si>
  <si>
    <t>Ф7328</t>
  </si>
  <si>
    <t>Гордеев Егор Антонович</t>
  </si>
  <si>
    <t>Ф8179</t>
  </si>
  <si>
    <t>Иванов Максим Александрович</t>
  </si>
  <si>
    <t>Ф7322</t>
  </si>
  <si>
    <t>МОУ"СОШ №18 им. А.А. Мыльникова"</t>
  </si>
  <si>
    <t>Щеглов Тимофей Андреевич</t>
  </si>
  <si>
    <t>Ф7320</t>
  </si>
  <si>
    <t>Чернышев Эрик Сергеевич</t>
  </si>
  <si>
    <t>Ф7319</t>
  </si>
  <si>
    <t>Демченко Максим Сергеевич</t>
  </si>
  <si>
    <t>Ф7321</t>
  </si>
  <si>
    <t>Курсеков Александр Михайлович</t>
  </si>
  <si>
    <t>Ф7323</t>
  </si>
  <si>
    <t>Шевченко Даниил Ильич</t>
  </si>
  <si>
    <t>Ф8184</t>
  </si>
  <si>
    <t>Михеева Анастасия Вячеславовна</t>
  </si>
  <si>
    <t>Плеханов Артём Владимирович</t>
  </si>
  <si>
    <t>Ф7295</t>
  </si>
  <si>
    <t>Арнаутов Дмитрий Васильевич</t>
  </si>
  <si>
    <t>Ф7289</t>
  </si>
  <si>
    <t>ГончаровВладислав Игоревич</t>
  </si>
  <si>
    <t>Ф7293</t>
  </si>
  <si>
    <t>Курган Руслан Игоревич</t>
  </si>
  <si>
    <t>Ф7294</t>
  </si>
  <si>
    <t>Хайрушев Аслан Алтынбекович</t>
  </si>
  <si>
    <t>Ф7290</t>
  </si>
  <si>
    <t>Виндовер Игнат Витальевич</t>
  </si>
  <si>
    <t>Ф7292</t>
  </si>
  <si>
    <t>Плотников НиколайАлексеевич</t>
  </si>
  <si>
    <t>Ф7291</t>
  </si>
  <si>
    <t>Полещенко Дмитрий Алексеевич</t>
  </si>
  <si>
    <t>Ф8214</t>
  </si>
  <si>
    <t>Кудашкин Александр Аркадьевич</t>
  </si>
  <si>
    <t>Ф8215</t>
  </si>
  <si>
    <t>Степанов Никита Сергеевич</t>
  </si>
  <si>
    <t>Ф8213</t>
  </si>
  <si>
    <t>Данилов Егор Дмитриевич</t>
  </si>
  <si>
    <t>Ф8216</t>
  </si>
  <si>
    <t>Чернышов Илья Алексеевич</t>
  </si>
  <si>
    <t>Ф8217</t>
  </si>
  <si>
    <t>Маслов Максим Ильич</t>
  </si>
  <si>
    <t>Ф8218</t>
  </si>
  <si>
    <t xml:space="preserve">Чернышов Леонид Артемович </t>
  </si>
  <si>
    <t>Ф7207</t>
  </si>
  <si>
    <t>Миронов Евгений Владимирович</t>
  </si>
  <si>
    <t>Ф7206</t>
  </si>
  <si>
    <t>Рустамов Амираслан Талыбович</t>
  </si>
  <si>
    <t>Ф8281</t>
  </si>
  <si>
    <t>Зотов Руслан Владимирович</t>
  </si>
  <si>
    <t>Ф8280</t>
  </si>
  <si>
    <t>Ф8279</t>
  </si>
  <si>
    <t>Тимохин Александр Сергеевич</t>
  </si>
  <si>
    <t>Ф7364</t>
  </si>
  <si>
    <t>Жамхарян Геворг Грайрович</t>
  </si>
  <si>
    <t>Ф7266</t>
  </si>
  <si>
    <t>Касабука Максим Николаевич</t>
  </si>
  <si>
    <t>Кузьменко Давид Егорович</t>
  </si>
  <si>
    <t>Ф7264</t>
  </si>
  <si>
    <t>Мусагалиев Тамерлан Кайратович</t>
  </si>
  <si>
    <t>Ф7263</t>
  </si>
  <si>
    <t>Першин Алексей Сергеевич</t>
  </si>
  <si>
    <t>Ф7262</t>
  </si>
  <si>
    <t>Савельев Кирилл Александрович</t>
  </si>
  <si>
    <t>Ф7269</t>
  </si>
  <si>
    <t>Спиридонов Максим Александрович</t>
  </si>
  <si>
    <t>Ф7268</t>
  </si>
  <si>
    <t>Цымбал Иван Максимович</t>
  </si>
  <si>
    <t>Ф7267</t>
  </si>
  <si>
    <t>Ким Кирилл Владимирович</t>
  </si>
  <si>
    <t>Ф8243</t>
  </si>
  <si>
    <t>Синицин Дмитрий Александрович</t>
  </si>
  <si>
    <t>Ф8241</t>
  </si>
  <si>
    <t>Зайцев Александр Павлович</t>
  </si>
  <si>
    <t>Ф8065</t>
  </si>
  <si>
    <t>Расходчиков Михаил Борисович</t>
  </si>
  <si>
    <t>Агеев Арсений Александрович</t>
  </si>
  <si>
    <t>Ф7308</t>
  </si>
  <si>
    <t>Иванов Егор Сергеевич</t>
  </si>
  <si>
    <t>Ф7309</t>
  </si>
  <si>
    <t>Мороз Руслан Владимирович</t>
  </si>
  <si>
    <t>Ф7310</t>
  </si>
  <si>
    <t>Асташев Евгений Валентинович</t>
  </si>
  <si>
    <t>Ф8202</t>
  </si>
  <si>
    <t>Никулин Дмитрий Павлович</t>
  </si>
  <si>
    <t>Ф8199</t>
  </si>
  <si>
    <t>Морозов Иван Алексеевич</t>
  </si>
  <si>
    <t>Ф8201</t>
  </si>
  <si>
    <t>Кулиев Кирилл Рамилевич</t>
  </si>
  <si>
    <t>Ф8200</t>
  </si>
  <si>
    <t>Бычков Роман Александрович</t>
  </si>
  <si>
    <t>Ф7300</t>
  </si>
  <si>
    <t>Мулдаголиев Радик Сагынтаевич</t>
  </si>
  <si>
    <t>Ф7299</t>
  </si>
  <si>
    <t>Азамов Агасы Замигович</t>
  </si>
  <si>
    <t>Ф8211</t>
  </si>
  <si>
    <t>Милюков Иван Валентинович</t>
  </si>
  <si>
    <t>Ф8210</t>
  </si>
  <si>
    <t>Огуречников Сергей Владимирович</t>
  </si>
  <si>
    <t>Ф7371</t>
  </si>
  <si>
    <t>МАОУ "ОЦ №4"</t>
  </si>
  <si>
    <t>Портенко Степан Александрович</t>
  </si>
  <si>
    <t>Ф7370</t>
  </si>
  <si>
    <t>Балабай Александр Сергеевич</t>
  </si>
  <si>
    <t>Ф7372</t>
  </si>
  <si>
    <t>Ахунов Рустам Санжарбекович</t>
  </si>
  <si>
    <t>Ф7369</t>
  </si>
  <si>
    <t>Неловко Анатолий Геннадьевич</t>
  </si>
  <si>
    <t>Ф7274</t>
  </si>
  <si>
    <t>Гергерт Клим Дмитриевич</t>
  </si>
  <si>
    <t>Ф7273</t>
  </si>
  <si>
    <t>Назаров Никита Александрович</t>
  </si>
  <si>
    <t>Ф7275</t>
  </si>
  <si>
    <t>Оголев Алексей Артурович</t>
  </si>
  <si>
    <t>Ф7272</t>
  </si>
  <si>
    <t>Собгайда Захар Станиславович</t>
  </si>
  <si>
    <t>Ф7278</t>
  </si>
  <si>
    <t>Волчков Артем Александрович</t>
  </si>
  <si>
    <t>Ф7276</t>
  </si>
  <si>
    <t>Китаев Глеб Владиславович</t>
  </si>
  <si>
    <t>Ф7277</t>
  </si>
  <si>
    <t>Крохмаль Федор Михайлович</t>
  </si>
  <si>
    <t>Ф7280</t>
  </si>
  <si>
    <t>Чернов Иван Александрович</t>
  </si>
  <si>
    <t>Ф7279</t>
  </si>
  <si>
    <t>Абрамов Владислав Александрович</t>
  </si>
  <si>
    <t>Ф8226</t>
  </si>
  <si>
    <t>Хурдаков Никита Алексеевич</t>
  </si>
  <si>
    <t>Ф8228</t>
  </si>
  <si>
    <t>Каплан Максим Олегович</t>
  </si>
  <si>
    <t>Ф8224</t>
  </si>
  <si>
    <t>Лапунев Илья Викторович</t>
  </si>
  <si>
    <t>Ф8225</t>
  </si>
  <si>
    <t>Мичурин Петр Алексеевич</t>
  </si>
  <si>
    <t>Ф8227</t>
  </si>
  <si>
    <t>Мешков Егор Игоревич</t>
  </si>
  <si>
    <t>Ф8229</t>
  </si>
  <si>
    <t>Кучеренков Захар Алексеевич</t>
  </si>
  <si>
    <t>Ф8230</t>
  </si>
  <si>
    <t>Кункаков Али Асхатович</t>
  </si>
  <si>
    <t>Ф8231</t>
  </si>
  <si>
    <t>Черемухин Глеб Александрович</t>
  </si>
  <si>
    <t>Ф8232</t>
  </si>
  <si>
    <t>Сомов Александр Алексеевич</t>
  </si>
  <si>
    <t>Ф7368</t>
  </si>
  <si>
    <t>ПутинАндрей Александрович</t>
  </si>
  <si>
    <t>Ф7365</t>
  </si>
  <si>
    <t>Елисеев Алексей Александрович</t>
  </si>
  <si>
    <t>Ф8158</t>
  </si>
  <si>
    <t>Данилов Денис Васильевич</t>
  </si>
  <si>
    <t>Паргеев Иван Михайлович</t>
  </si>
  <si>
    <t>Ф8141</t>
  </si>
  <si>
    <t>Руденко Артем Сергеевич</t>
  </si>
  <si>
    <t>Ф7367</t>
  </si>
  <si>
    <t>Назин Иван Сергеевич</t>
  </si>
  <si>
    <t>Ф8159</t>
  </si>
  <si>
    <t>Уваров Дмитрий Валерьевич</t>
  </si>
  <si>
    <t>Ф7363</t>
  </si>
  <si>
    <t>Безносов Данил Сергеевич</t>
  </si>
  <si>
    <t>Ф8157</t>
  </si>
  <si>
    <t>Павлов Никита Николаевич</t>
  </si>
  <si>
    <t>Ф8151</t>
  </si>
  <si>
    <t>Дауов Глеб Романович</t>
  </si>
  <si>
    <t>Ф7155</t>
  </si>
  <si>
    <t>Денисов Павел Павлович</t>
  </si>
  <si>
    <t>Ф7157</t>
  </si>
  <si>
    <t>Вихрев Артем Николаевич</t>
  </si>
  <si>
    <t>Ф-7156</t>
  </si>
  <si>
    <t>Булатов Иван Алексеевич</t>
  </si>
  <si>
    <t>Ф8289</t>
  </si>
  <si>
    <t>Гордеев Иван Михайлович</t>
  </si>
  <si>
    <t>Ф8290</t>
  </si>
  <si>
    <t>Мещеряков Роман Александрович</t>
  </si>
  <si>
    <t>Ф8291</t>
  </si>
  <si>
    <t>Вольков Евгений Артемович</t>
  </si>
  <si>
    <t>Ф8288</t>
  </si>
  <si>
    <t>Евдошенко Дмитрий Александрович</t>
  </si>
  <si>
    <t>Ф8152</t>
  </si>
  <si>
    <t>Пак Кирилл Евгеньевич</t>
  </si>
  <si>
    <t>Ф8153</t>
  </si>
  <si>
    <t>Демидов Никита Андреевич</t>
  </si>
  <si>
    <t>Ф7306</t>
  </si>
  <si>
    <t>Исламов Константин Сергеевич</t>
  </si>
  <si>
    <t>Ф7307</t>
  </si>
  <si>
    <t>Лебедь Денис Алексеевич</t>
  </si>
  <si>
    <t>Ф7304</t>
  </si>
  <si>
    <t>Теньшаков Богдан Сергеевич</t>
  </si>
  <si>
    <t>Ф7303</t>
  </si>
  <si>
    <t>Слюньков Родион Витальевич</t>
  </si>
  <si>
    <t>Ф7302</t>
  </si>
  <si>
    <t>Котельников Данил Романович</t>
  </si>
  <si>
    <t>Ф7305</t>
  </si>
  <si>
    <t>Дараев  Иван Васильевич</t>
  </si>
  <si>
    <t>Ф7301</t>
  </si>
  <si>
    <t>Самойленко Иван Алексеевич</t>
  </si>
  <si>
    <t>Ф8208</t>
  </si>
  <si>
    <t>Никитин Владимир Владимирович</t>
  </si>
  <si>
    <t>Ф8205</t>
  </si>
  <si>
    <t>Нохрин Егор Константинович</t>
  </si>
  <si>
    <t>Ф8206</t>
  </si>
  <si>
    <t>Галяхбаров Кирилл Сергеевич</t>
  </si>
  <si>
    <t>Ф8204</t>
  </si>
  <si>
    <t>Ионов Кирилл Алексеевич</t>
  </si>
  <si>
    <t>Ф8203</t>
  </si>
  <si>
    <t>Толстухин Матвей Викторович</t>
  </si>
  <si>
    <t>Ф8207</t>
  </si>
  <si>
    <t>Яковлев Владимир Александрович</t>
  </si>
  <si>
    <t>Ф8212</t>
  </si>
  <si>
    <t>Бирюков Игорь Николаевич</t>
  </si>
  <si>
    <t>Ф7209</t>
  </si>
  <si>
    <t>Кустов Семен Романович</t>
  </si>
  <si>
    <t>Ф7208</t>
  </si>
  <si>
    <t>Гаврилов Александр Сергеевич</t>
  </si>
  <si>
    <t>Ф7211</t>
  </si>
  <si>
    <t>Камышанов Кирилл Борисович</t>
  </si>
  <si>
    <t>Ф7210</t>
  </si>
  <si>
    <t>Егоров Денис Михайлович</t>
  </si>
  <si>
    <t>Ф8278</t>
  </si>
  <si>
    <t>Доскалиев Ислам Ринатович</t>
  </si>
  <si>
    <t>Ф8277</t>
  </si>
  <si>
    <t>Байрамов Гасан Елчинович</t>
  </si>
  <si>
    <t>Ф8276</t>
  </si>
  <si>
    <t>Аппаков Данила Алексеевич</t>
  </si>
  <si>
    <t>Ф7238</t>
  </si>
  <si>
    <t>Акулов Матвей Максимович</t>
  </si>
  <si>
    <t>Ф7311</t>
  </si>
  <si>
    <t>Саютин Андрей Андреевич</t>
  </si>
  <si>
    <t>Ф7312</t>
  </si>
  <si>
    <t>Скородумов Александр Сергеевич</t>
  </si>
  <si>
    <t>Ф8198</t>
  </si>
  <si>
    <t xml:space="preserve">Фокин Вадим </t>
  </si>
  <si>
    <t>Ф8197</t>
  </si>
  <si>
    <t>Концыбовский Иван Дмитриевич</t>
  </si>
  <si>
    <t>Ф7346</t>
  </si>
  <si>
    <t>Сотников Лев Андреевич</t>
  </si>
  <si>
    <t>Ф7344</t>
  </si>
  <si>
    <t>Данченко Дмитрий Владимирович</t>
  </si>
  <si>
    <t>Ф7341</t>
  </si>
  <si>
    <t>Киселёв Артём Максимович</t>
  </si>
  <si>
    <t>Ф7342</t>
  </si>
  <si>
    <t>Бнатов Даниил Дмитриевич</t>
  </si>
  <si>
    <t>Ф7349</t>
  </si>
  <si>
    <t>Марков Кирилл Дмитриевич</t>
  </si>
  <si>
    <t>Ф7345</t>
  </si>
  <si>
    <t>Калинин Денис Дмитриевич</t>
  </si>
  <si>
    <t>Ф7343</t>
  </si>
  <si>
    <t>Соколов Евгений Александрович</t>
  </si>
  <si>
    <t>Ф7347</t>
  </si>
  <si>
    <t>Орленко Константин Дмитриевич</t>
  </si>
  <si>
    <t>Ф7350</t>
  </si>
  <si>
    <t>Степанов Артём Владимирович</t>
  </si>
  <si>
    <t>Ф7351</t>
  </si>
  <si>
    <t>Моисеев Александр Сергеевич</t>
  </si>
  <si>
    <t>Барнов Давид Бебурьевич</t>
  </si>
  <si>
    <t>Ф8169</t>
  </si>
  <si>
    <t>Андрущишин Владислав Викторович</t>
  </si>
  <si>
    <t>Ф8143</t>
  </si>
  <si>
    <t>Мыщышын Иван Сергеевич</t>
  </si>
  <si>
    <t>Ф8146</t>
  </si>
  <si>
    <t>Хакимов Тимур Хуршидович</t>
  </si>
  <si>
    <t>Ф8144</t>
  </si>
  <si>
    <t>Грудько Егор Константинович</t>
  </si>
  <si>
    <t>Ф7220</t>
  </si>
  <si>
    <t>Радионов Илья Дмитриевич</t>
  </si>
  <si>
    <t>Ф8145</t>
  </si>
  <si>
    <t>Капицын Павел Юрьевич</t>
  </si>
  <si>
    <t>Ф7217</t>
  </si>
  <si>
    <t>Проститов Кирилл Алексеевич</t>
  </si>
  <si>
    <t>Ф7218</t>
  </si>
  <si>
    <t>Кашапов Самир Ринатович</t>
  </si>
  <si>
    <t>Ф7219</t>
  </si>
  <si>
    <t>Гриднев Дмитрий Александрович</t>
  </si>
  <si>
    <t>Ф7221</t>
  </si>
  <si>
    <t>Киндрашин Максим Александрович</t>
  </si>
  <si>
    <t>Ф7216</t>
  </si>
  <si>
    <t>Воробьев Александр Романович</t>
  </si>
  <si>
    <t>Ф7228</t>
  </si>
  <si>
    <t>Данилов Павел Юрьевич</t>
  </si>
  <si>
    <t>Ф7226</t>
  </si>
  <si>
    <t>Карасев Егор Дмитриевич</t>
  </si>
  <si>
    <t>Ф7227</t>
  </si>
  <si>
    <t>Рябцев Андрей Валерьевич</t>
  </si>
  <si>
    <t>Ф7230</t>
  </si>
  <si>
    <t>Смагин Антон Сергеевич</t>
  </si>
  <si>
    <t>Ф7229</t>
  </si>
  <si>
    <t>Видюков Максим Дмитриевич</t>
  </si>
  <si>
    <t>Ф8259</t>
  </si>
  <si>
    <t>Джалолов Далер Сирожиддинович</t>
  </si>
  <si>
    <t>Ф8256</t>
  </si>
  <si>
    <t>Елизаров Сергей Андреевич</t>
  </si>
  <si>
    <t>Ф8257</t>
  </si>
  <si>
    <t>Коваленко Никита Алесандрович</t>
  </si>
  <si>
    <t xml:space="preserve">Ф8261 </t>
  </si>
  <si>
    <t>Макашев Владислав Михайлович</t>
  </si>
  <si>
    <t>Ф8254</t>
  </si>
  <si>
    <t>Мовчан Денис Алексеевич</t>
  </si>
  <si>
    <t>Ф8258</t>
  </si>
  <si>
    <t>Оганисян Арман Геворгович</t>
  </si>
  <si>
    <t>Ф8260</t>
  </si>
  <si>
    <t>Саидов Шахриёр Музаффар угли</t>
  </si>
  <si>
    <t>Ф8253</t>
  </si>
  <si>
    <t>Титаренко Данил Николаевич</t>
  </si>
  <si>
    <t>Ф8252</t>
  </si>
  <si>
    <t>Яковлев Салават Салманович</t>
  </si>
  <si>
    <t>Ф8255</t>
  </si>
  <si>
    <t>Усманов Алим Риязович</t>
  </si>
  <si>
    <t>Ф9207</t>
  </si>
  <si>
    <t>Лебедев Дмитрий Юрьевич</t>
  </si>
  <si>
    <t>Ф9204</t>
  </si>
  <si>
    <t>Шевченко Богдан Денисович</t>
  </si>
  <si>
    <t>Ф9206</t>
  </si>
  <si>
    <t>Топта Иван Дмитриевич</t>
  </si>
  <si>
    <t>Ф9208</t>
  </si>
  <si>
    <t>Платонов Степан Константинович</t>
  </si>
  <si>
    <t>Ф9205</t>
  </si>
  <si>
    <t>Малинин Кирилл Владиславович</t>
  </si>
  <si>
    <t>Ф9209</t>
  </si>
  <si>
    <t>Новокрещенов Даниил Дмитриевич</t>
  </si>
  <si>
    <t>Ф9210</t>
  </si>
  <si>
    <t>Овсянников Георгий Владимирович</t>
  </si>
  <si>
    <t>Ф9203</t>
  </si>
  <si>
    <t>Тумаков Георгий Олегович</t>
  </si>
  <si>
    <t>Ф10077</t>
  </si>
  <si>
    <t>Овчинников Владимир Владимирович</t>
  </si>
  <si>
    <t>Ф10079</t>
  </si>
  <si>
    <t>Конюхов Лев Ярославович</t>
  </si>
  <si>
    <t>Ф10078</t>
  </si>
  <si>
    <t>Савостин Денис Геннадьевич</t>
  </si>
  <si>
    <t>Ф10080</t>
  </si>
  <si>
    <t>Лобанов Тимур Сергеевич</t>
  </si>
  <si>
    <t>Ф11060</t>
  </si>
  <si>
    <t>Солодовников Артем Алексеевич</t>
  </si>
  <si>
    <t>Ф11063</t>
  </si>
  <si>
    <t>Карпов Александр Романович</t>
  </si>
  <si>
    <t>Ф11061</t>
  </si>
  <si>
    <t>Баев Кирилл Владимирович</t>
  </si>
  <si>
    <t>Ф11062</t>
  </si>
  <si>
    <t>Блеч Ярослав Кириллович</t>
  </si>
  <si>
    <t>Ф9330</t>
  </si>
  <si>
    <t>Шейко Максим Владимирович</t>
  </si>
  <si>
    <t>Ф9331</t>
  </si>
  <si>
    <t>Кузеванов Алексей Александрович</t>
  </si>
  <si>
    <t>Ф10121</t>
  </si>
  <si>
    <t>Киселёв Данил Алексеевич</t>
  </si>
  <si>
    <t>Ф9303</t>
  </si>
  <si>
    <t xml:space="preserve">Берки Алексей Витальевич </t>
  </si>
  <si>
    <t>Ф9304</t>
  </si>
  <si>
    <t>Акмалиев Ильдар Талгатович</t>
  </si>
  <si>
    <t>Ф10108</t>
  </si>
  <si>
    <t>Бабаев Заур Джабирович</t>
  </si>
  <si>
    <t>Ф10107</t>
  </si>
  <si>
    <t>Мураткалиев Алишер Мурсалимович</t>
  </si>
  <si>
    <t>Ф11096</t>
  </si>
  <si>
    <t>Тугушев Амир Анвярович</t>
  </si>
  <si>
    <t>Ф9337</t>
  </si>
  <si>
    <t>Бубликов Максим Дмитриевич</t>
  </si>
  <si>
    <t>Ф10123</t>
  </si>
  <si>
    <t>Иванов Евгений Владимирович</t>
  </si>
  <si>
    <t>Ф10126</t>
  </si>
  <si>
    <t>Собенко Андрей Антонович</t>
  </si>
  <si>
    <t>Ф10122</t>
  </si>
  <si>
    <t>Семенов Матвей Сергеевич</t>
  </si>
  <si>
    <t>Ф10124</t>
  </si>
  <si>
    <t xml:space="preserve">Козорез Григорий Иванович  </t>
  </si>
  <si>
    <t>Ф9297</t>
  </si>
  <si>
    <t xml:space="preserve">Авдалян Эдмонд Геворгович  </t>
  </si>
  <si>
    <t>Ф9298</t>
  </si>
  <si>
    <t xml:space="preserve">Пахомов Дмитрий Павлович  </t>
  </si>
  <si>
    <t>Ф9296</t>
  </si>
  <si>
    <t>Пияйкин Данил Алексеевич</t>
  </si>
  <si>
    <t>Ф9365</t>
  </si>
  <si>
    <t>Рыбников Владислав Валерьевич</t>
  </si>
  <si>
    <t>Ф9366</t>
  </si>
  <si>
    <t>Тыченков Артем Сергеевич</t>
  </si>
  <si>
    <t>Ф9367</t>
  </si>
  <si>
    <t>Шефер Александр Владимирович</t>
  </si>
  <si>
    <t>Ф9364</t>
  </si>
  <si>
    <t xml:space="preserve">Калюжный Никита Тимофеевич </t>
  </si>
  <si>
    <t>Ф10143</t>
  </si>
  <si>
    <t>МОУ "СОШ №26"</t>
  </si>
  <si>
    <t>Крутелев Егор Владимирович</t>
  </si>
  <si>
    <t>Ф10141</t>
  </si>
  <si>
    <t>Лапшев Иван Сергеевич</t>
  </si>
  <si>
    <t>Ф10145</t>
  </si>
  <si>
    <t>Останков Владислав Юрьевич</t>
  </si>
  <si>
    <t>Ф10144</t>
  </si>
  <si>
    <t>Сидалиев Олег Балакшиевич</t>
  </si>
  <si>
    <t>Ф10142</t>
  </si>
  <si>
    <t>Мерцалов Егор Владимирович</t>
  </si>
  <si>
    <t>Ф11116</t>
  </si>
  <si>
    <t xml:space="preserve">Цыгановский Роман Алексеевич </t>
  </si>
  <si>
    <t>Ф10140</t>
  </si>
  <si>
    <t>Фадеев Серней Александрович</t>
  </si>
  <si>
    <t>Ф9358</t>
  </si>
  <si>
    <t>Репещук Максим Борисович</t>
  </si>
  <si>
    <t>Ф9363</t>
  </si>
  <si>
    <t>Панин Максим Игоревич</t>
  </si>
  <si>
    <t>Ф9361</t>
  </si>
  <si>
    <t>Завитов Даниил Сергеевич</t>
  </si>
  <si>
    <t>Ф9360</t>
  </si>
  <si>
    <t>Ахунов Дамир Ренатович</t>
  </si>
  <si>
    <t>Ф9222</t>
  </si>
  <si>
    <t>Багиев Исламдин Юсупжанович</t>
  </si>
  <si>
    <t>Ф9223</t>
  </si>
  <si>
    <t>Белов Иван Витальевич</t>
  </si>
  <si>
    <t>Ф9224</t>
  </si>
  <si>
    <t>Салиев Руслан Шухратович</t>
  </si>
  <si>
    <t>Ф9225</t>
  </si>
  <si>
    <t>Кайбалиев Эмиль Айбулатович</t>
  </si>
  <si>
    <t>Ф9226</t>
  </si>
  <si>
    <t>Бесчетнов Даниил Дмитриевич</t>
  </si>
  <si>
    <t>Ф11065</t>
  </si>
  <si>
    <t>Харьковский Виктор Эдуардович</t>
  </si>
  <si>
    <t>Ф9351</t>
  </si>
  <si>
    <t>Носов Денис Джонович</t>
  </si>
  <si>
    <t>Ф9352</t>
  </si>
  <si>
    <t>Горашко Иван Михайлович</t>
  </si>
  <si>
    <t>Ф9353</t>
  </si>
  <si>
    <t>Ломакин Владислав Викторович</t>
  </si>
  <si>
    <t>Ф11114</t>
  </si>
  <si>
    <t>Тихоплав Арсений Владимирович</t>
  </si>
  <si>
    <t>Ф11115</t>
  </si>
  <si>
    <t>Имхаджиев Мансур Адамович</t>
  </si>
  <si>
    <t>Ф9302</t>
  </si>
  <si>
    <t>Акажанов Руслан Муратович</t>
  </si>
  <si>
    <t>Ф10109</t>
  </si>
  <si>
    <t xml:space="preserve">МАОУ "Образовательный центр №2" </t>
  </si>
  <si>
    <t>Володькин Максим Станиславович</t>
  </si>
  <si>
    <t>Ф9343</t>
  </si>
  <si>
    <t>Ерошкин Егор Владимирович</t>
  </si>
  <si>
    <t>Ф9342</t>
  </si>
  <si>
    <t>Землянушнов Сергей Семенович</t>
  </si>
  <si>
    <t>Ф9341</t>
  </si>
  <si>
    <t>Перов Дмитрий Сергеевич</t>
  </si>
  <si>
    <t>Ф11110</t>
  </si>
  <si>
    <t>Куховаренко Матвей Максимович</t>
  </si>
  <si>
    <t>Ф9243</t>
  </si>
  <si>
    <t>Фролов Матвей Дмитриевич</t>
  </si>
  <si>
    <t>Ф9244</t>
  </si>
  <si>
    <t>Гурьянов Александр Николаевич</t>
  </si>
  <si>
    <t>Ф9246</t>
  </si>
  <si>
    <t>Савельев Сергей Алексеевич</t>
  </si>
  <si>
    <t>Ф9245</t>
  </si>
  <si>
    <t>Триандафилов Иван Константинович</t>
  </si>
  <si>
    <t>Ф9247</t>
  </si>
  <si>
    <t>Качанов Илья Александрович</t>
  </si>
  <si>
    <t>Ф10085</t>
  </si>
  <si>
    <t>Крымский Кирилл Николаевич</t>
  </si>
  <si>
    <t>Ф10086</t>
  </si>
  <si>
    <t>Гончаров Иван Андреевич</t>
  </si>
  <si>
    <t>Ф10088</t>
  </si>
  <si>
    <t>Буянкин Дмитрий Павлович</t>
  </si>
  <si>
    <t>Ф10087</t>
  </si>
  <si>
    <t>Щербатых Александр Игоревич</t>
  </si>
  <si>
    <t>Ф9307</t>
  </si>
  <si>
    <t>Пономаренко Сергей Алексеевич</t>
  </si>
  <si>
    <t>Ф9308</t>
  </si>
  <si>
    <t>Ревин Александр Владимирович</t>
  </si>
  <si>
    <t>Ф9310</t>
  </si>
  <si>
    <t>Федоров Матвей Сергеевич</t>
  </si>
  <si>
    <t>Ф9311</t>
  </si>
  <si>
    <t>Гайсин Максим Русланович</t>
  </si>
  <si>
    <t>Ф9306</t>
  </si>
  <si>
    <t>Руденко Вадим Васильевич</t>
  </si>
  <si>
    <t>Ф9305</t>
  </si>
  <si>
    <t>Русанов Илья Александрович</t>
  </si>
  <si>
    <t>Ф9309</t>
  </si>
  <si>
    <t>Шепелев Григорий игоревич</t>
  </si>
  <si>
    <t>Ф10110</t>
  </si>
  <si>
    <t>Окмонов Шавкатжон Давронбекович</t>
  </si>
  <si>
    <t>Ф10111</t>
  </si>
  <si>
    <t>Григорьев Денис Игоревич</t>
  </si>
  <si>
    <t>Ф11099</t>
  </si>
  <si>
    <t>Танаев Вячеслав Вадимович</t>
  </si>
  <si>
    <t>Ф11097</t>
  </si>
  <si>
    <t>Шарипов Артем Константинович</t>
  </si>
  <si>
    <t>Ф11098</t>
  </si>
  <si>
    <t>Карелин Владислав Дмитриевич</t>
  </si>
  <si>
    <t>Ф9371</t>
  </si>
  <si>
    <t>Федоров Роман Дмириевич</t>
  </si>
  <si>
    <t>Ф9373</t>
  </si>
  <si>
    <t>Свмойлов Роман Денисович</t>
  </si>
  <si>
    <t>Ф9372</t>
  </si>
  <si>
    <t>Ян Вадим Владимирович</t>
  </si>
  <si>
    <t>Ф9255</t>
  </si>
  <si>
    <t>Науменко Павел Витальевич</t>
  </si>
  <si>
    <t>Ф9254</t>
  </si>
  <si>
    <t>Смирнов Николай Дмитриевич</t>
  </si>
  <si>
    <t>Ф10028</t>
  </si>
  <si>
    <t>Бредихин Михайл Анатольевич</t>
  </si>
  <si>
    <t>Ф11118</t>
  </si>
  <si>
    <t>Косырев Роман Алексеевич</t>
  </si>
  <si>
    <t>Ф11071</t>
  </si>
  <si>
    <t>Кашин Андрей Романович</t>
  </si>
  <si>
    <t>Ф9332</t>
  </si>
  <si>
    <t>Вертипорогов Иван Владимирович</t>
  </si>
  <si>
    <t>Ф9333</t>
  </si>
  <si>
    <t>Мельников Тимофей Андреевич</t>
  </si>
  <si>
    <t>Ф9336</t>
  </si>
  <si>
    <t>Невзоров Алексей Андреевич</t>
  </si>
  <si>
    <t>Ф9334</t>
  </si>
  <si>
    <t>Бурлаков Егор Николаевич</t>
  </si>
  <si>
    <t>Ф9335</t>
  </si>
  <si>
    <t>Гудков Иван Денисович</t>
  </si>
  <si>
    <t>Ф9338</t>
  </si>
  <si>
    <t>Плеханков Глеб Ильич</t>
  </si>
  <si>
    <t>Ф9339</t>
  </si>
  <si>
    <t>Амерсальников Дамир Исмаилович</t>
  </si>
  <si>
    <t>Ф10125</t>
  </si>
  <si>
    <t>Башлыков Андрей Вадимович</t>
  </si>
  <si>
    <t>Ф10127</t>
  </si>
  <si>
    <t>Живоленко Арсений Андреевич</t>
  </si>
  <si>
    <t>Ф10128</t>
  </si>
  <si>
    <t>Васильев Артем Кириллович</t>
  </si>
  <si>
    <t>Ф11104</t>
  </si>
  <si>
    <t>Тихонов Сергей Олегович</t>
  </si>
  <si>
    <t>Ф11105</t>
  </si>
  <si>
    <t>Мартыненко Данила Алексеевич</t>
  </si>
  <si>
    <t>Ф9184</t>
  </si>
  <si>
    <t>Манаев Вячеслав Романович</t>
  </si>
  <si>
    <t>Ф9188</t>
  </si>
  <si>
    <t>Недобежкин Артем Евгеньевич</t>
  </si>
  <si>
    <t>Ф9182</t>
  </si>
  <si>
    <t>Темиргалиев Руслан Маратович</t>
  </si>
  <si>
    <t>Ф9183</t>
  </si>
  <si>
    <t>Калашников Иван Павлович</t>
  </si>
  <si>
    <t>Ф9180</t>
  </si>
  <si>
    <t>Криушин Егор Александрович</t>
  </si>
  <si>
    <t>Ф9179</t>
  </si>
  <si>
    <t>Новиков Иван Сергеевич</t>
  </si>
  <si>
    <t>Ф9181</t>
  </si>
  <si>
    <t>Зарьков Вадим Андреевич</t>
  </si>
  <si>
    <t>Ф9170</t>
  </si>
  <si>
    <t xml:space="preserve">Кувшинов Степан Васильевич   </t>
  </si>
  <si>
    <t>Ф9172</t>
  </si>
  <si>
    <t xml:space="preserve">Митин Кирилл Егорович  </t>
  </si>
  <si>
    <t>Ф9173</t>
  </si>
  <si>
    <t>Тарарин Александр Васильевич</t>
  </si>
  <si>
    <t>Ф9171</t>
  </si>
  <si>
    <t>Ивчик Алексей Николаевич</t>
  </si>
  <si>
    <t>Ф9185</t>
  </si>
  <si>
    <t>Седнев Роман Дмитриевич</t>
  </si>
  <si>
    <t>Ф9186</t>
  </si>
  <si>
    <t>Тимохин Андрей Александрович</t>
  </si>
  <si>
    <t>Ф9187</t>
  </si>
  <si>
    <t>Щипцов Никита Александрович</t>
  </si>
  <si>
    <t>Ф9190</t>
  </si>
  <si>
    <t>Лобанов Максим Алексеевич</t>
  </si>
  <si>
    <t>Ф9174</t>
  </si>
  <si>
    <t>Ибраев Александр Галымжанович</t>
  </si>
  <si>
    <t>Ф9178</t>
  </si>
  <si>
    <t>Кожевников Артем Александрович</t>
  </si>
  <si>
    <t>Ф9176</t>
  </si>
  <si>
    <t>Леваненко Максим Дмитриевич</t>
  </si>
  <si>
    <t>Ф9175</t>
  </si>
  <si>
    <t>Бельчиков Александр Валерьевич</t>
  </si>
  <si>
    <t>Ф9189</t>
  </si>
  <si>
    <t>Сотсков Александр Ильич</t>
  </si>
  <si>
    <t>Ф9177</t>
  </si>
  <si>
    <t>Гуляев Артём Дмитриевич</t>
  </si>
  <si>
    <t>Ф10054</t>
  </si>
  <si>
    <t>Малый Богдан Алексеевич</t>
  </si>
  <si>
    <t>Ф10055</t>
  </si>
  <si>
    <t>Смаилов Артур Берманович</t>
  </si>
  <si>
    <t>Ф10052</t>
  </si>
  <si>
    <t>Гершенович Даниил Андреевич</t>
  </si>
  <si>
    <t>Ф10056</t>
  </si>
  <si>
    <t>Киселев Глеб Максимович</t>
  </si>
  <si>
    <t>Ф10057</t>
  </si>
  <si>
    <t>Избалыков Арсений Александрович</t>
  </si>
  <si>
    <t>Ф10053</t>
  </si>
  <si>
    <t>Носенко Даниил Алексеевич</t>
  </si>
  <si>
    <t>Ф11049</t>
  </si>
  <si>
    <t>Юкин Денис Алексеевич</t>
  </si>
  <si>
    <t>Ф11052</t>
  </si>
  <si>
    <t>Юркин Андрей Сергеевич</t>
  </si>
  <si>
    <t>Ф11048</t>
  </si>
  <si>
    <t>Нечаев Валерий Николаевич</t>
  </si>
  <si>
    <t>Ф11051</t>
  </si>
  <si>
    <t>Малый Данил Дмитриевич</t>
  </si>
  <si>
    <t>Ф11050</t>
  </si>
  <si>
    <t>Керимов Рафаэль Рафаилович</t>
  </si>
  <si>
    <t>Ф9329</t>
  </si>
  <si>
    <t>Манатов Руслан Ринатович</t>
  </si>
  <si>
    <t>Ф9328</t>
  </si>
  <si>
    <t>Муравьев Иван Владимирович</t>
  </si>
  <si>
    <t>Ф9168</t>
  </si>
  <si>
    <t>Лосев Игорь Петрович</t>
  </si>
  <si>
    <t>Ф9166</t>
  </si>
  <si>
    <t>Тихонов Ярослав Александрович</t>
  </si>
  <si>
    <t>Ф9167</t>
  </si>
  <si>
    <t>Шарин Артем Денисович</t>
  </si>
  <si>
    <t>Ф9169</t>
  </si>
  <si>
    <t>Герснер Артур Николаевич</t>
  </si>
  <si>
    <t>Ф10049</t>
  </si>
  <si>
    <t>Шевченко Максим Алексеевич</t>
  </si>
  <si>
    <t>Ф10051</t>
  </si>
  <si>
    <t>Джумалиев Самат Маратович</t>
  </si>
  <si>
    <t>Ф11044</t>
  </si>
  <si>
    <t>Давыдов Арсений Русланович</t>
  </si>
  <si>
    <t>Ф11043</t>
  </si>
  <si>
    <t>Демкин Иван Николавеич</t>
  </si>
  <si>
    <t>Ф10050</t>
  </si>
  <si>
    <t>Балыгин Дмитрий Алексеевич</t>
  </si>
  <si>
    <t>Ф10120</t>
  </si>
  <si>
    <t>МОУ "СОШ п.Пробуждение им.Л.А.Кассиля"</t>
  </si>
  <si>
    <t>Титова Анастасия Николаевна</t>
  </si>
  <si>
    <t>Кирилаш Иван Александрович</t>
  </si>
  <si>
    <t>Ф10117</t>
  </si>
  <si>
    <t>Малахов Иван Сергеевич</t>
  </si>
  <si>
    <t>Ф10118</t>
  </si>
  <si>
    <t>Санзяпов Александр Фаритович</t>
  </si>
  <si>
    <t>Ф10119</t>
  </si>
  <si>
    <t>Люлько Артем Федорович</t>
  </si>
  <si>
    <t>Ф9248</t>
  </si>
  <si>
    <t>Сторчак Вадим Артемович</t>
  </si>
  <si>
    <t>Ф9231</t>
  </si>
  <si>
    <t>Аубекиров Аубекер Рахметуллович</t>
  </si>
  <si>
    <t>Ф9230</t>
  </si>
  <si>
    <t>Белов Алексей Романович</t>
  </si>
  <si>
    <t>Ф9227</t>
  </si>
  <si>
    <t>Каптюшин Иван Дмитриевич</t>
  </si>
  <si>
    <t>Ф9228</t>
  </si>
  <si>
    <t>Синицын Лев Сергеевич</t>
  </si>
  <si>
    <t>Ф9229</t>
  </si>
  <si>
    <t>Письяуков Александр Сергеевич</t>
  </si>
  <si>
    <t>Ф9059</t>
  </si>
  <si>
    <t>Доба Владислав Анатольевич</t>
  </si>
  <si>
    <t>Ф10084</t>
  </si>
  <si>
    <t>Нилов Ярослав Андреевич</t>
  </si>
  <si>
    <t>Ф10083</t>
  </si>
  <si>
    <t>Арион Данила Дмитриевич</t>
  </si>
  <si>
    <t>ф11066</t>
  </si>
  <si>
    <t>Дмитриев Владислав Олегович</t>
  </si>
  <si>
    <t>Ф11068</t>
  </si>
  <si>
    <t>Диль Владимир Геннадьевич</t>
  </si>
  <si>
    <t>Ф11067</t>
  </si>
  <si>
    <t>Беляев Александр Дмитриевич</t>
  </si>
  <si>
    <t>Ф9259</t>
  </si>
  <si>
    <t>Варламов Егор</t>
  </si>
  <si>
    <t>Ф9261</t>
  </si>
  <si>
    <t>Капуста Леонид</t>
  </si>
  <si>
    <t>Ф9263</t>
  </si>
  <si>
    <t>Муслимов Марат</t>
  </si>
  <si>
    <t>Ф9262</t>
  </si>
  <si>
    <t>Ляхов Леонид Александроыич</t>
  </si>
  <si>
    <t>Ф9258</t>
  </si>
  <si>
    <t>Доронин Юрий Васильевич</t>
  </si>
  <si>
    <t>Ф9264</t>
  </si>
  <si>
    <t>Классен Кирилл Александрович</t>
  </si>
  <si>
    <t>Ф9260</t>
  </si>
  <si>
    <t>Гончарь Иван Алексеевич</t>
  </si>
  <si>
    <t>Ф10100</t>
  </si>
  <si>
    <t>Бубирь Дмитрий Викторович</t>
  </si>
  <si>
    <t>Кулагин Иван Юрьевич</t>
  </si>
  <si>
    <t>Ф10098</t>
  </si>
  <si>
    <t>Куклев Артем Дмитриевич</t>
  </si>
  <si>
    <t>Ф10099</t>
  </si>
  <si>
    <t>Цыпаев Роман Николаевич</t>
  </si>
  <si>
    <t>Ф11082</t>
  </si>
  <si>
    <t>Ежовкин Владислав Викторович</t>
  </si>
  <si>
    <t>Ф11078</t>
  </si>
  <si>
    <t>Васильев Арсений Васильевич</t>
  </si>
  <si>
    <t>Ф11080</t>
  </si>
  <si>
    <t>Слепов Михаил Александрович</t>
  </si>
  <si>
    <t>Ф11079</t>
  </si>
  <si>
    <t>Кабанов Роман Сергеевич</t>
  </si>
  <si>
    <t>Ф11081</t>
  </si>
  <si>
    <t>Иванов Кирилл Иванович</t>
  </si>
  <si>
    <t>Ф11083</t>
  </si>
  <si>
    <t>Беляев Максим</t>
  </si>
  <si>
    <t>Ф9198</t>
  </si>
  <si>
    <t>Бацман Анастасия Сергеевна</t>
  </si>
  <si>
    <t>Цепляев Андрей</t>
  </si>
  <si>
    <t>Ф9197</t>
  </si>
  <si>
    <t>Митянин Иван</t>
  </si>
  <si>
    <t>Ф9200</t>
  </si>
  <si>
    <t>Воронин Глеб</t>
  </si>
  <si>
    <t>Ф9199</t>
  </si>
  <si>
    <t>Плугин Никита</t>
  </si>
  <si>
    <t>Ф10069</t>
  </si>
  <si>
    <t>Малочеев Владислав</t>
  </si>
  <si>
    <t>Ф10070</t>
  </si>
  <si>
    <t xml:space="preserve">Кувшинов Степан Максимович </t>
  </si>
  <si>
    <t>Ф11056</t>
  </si>
  <si>
    <t>Онищенко Иван</t>
  </si>
  <si>
    <t>Ф11055</t>
  </si>
  <si>
    <t>Исмаилов Данат Куанышевич</t>
  </si>
  <si>
    <t>Ф9282</t>
  </si>
  <si>
    <t>Нургалеев Дамир Мусагалиевич</t>
  </si>
  <si>
    <t>Ф9281</t>
  </si>
  <si>
    <t>Тырсин Иван Витальевич</t>
  </si>
  <si>
    <t>Ф9280</t>
  </si>
  <si>
    <t>Маркин Захар Евгеньевич</t>
  </si>
  <si>
    <t>Ф9279</t>
  </si>
  <si>
    <t>Мирзалиев Эмиль Гурманович</t>
  </si>
  <si>
    <t>Ф9160</t>
  </si>
  <si>
    <t>Абдулаев Рамиль Расимович</t>
  </si>
  <si>
    <t>Ф9161</t>
  </si>
  <si>
    <t>Дорохин Кирилл Алексеевич</t>
  </si>
  <si>
    <t>Ф9162</t>
  </si>
  <si>
    <t>Кузин Александр Дмитриевич</t>
  </si>
  <si>
    <t>Ф9164</t>
  </si>
  <si>
    <t>Никитин Матвей Игоревич</t>
  </si>
  <si>
    <t>ф9156</t>
  </si>
  <si>
    <t>Набойщиков Кирилл Евгеньевич</t>
  </si>
  <si>
    <t>Ф9157</t>
  </si>
  <si>
    <t>Шаповалов Данила Игоревич</t>
  </si>
  <si>
    <t>Ф9163</t>
  </si>
  <si>
    <t>Шилкин Олег Евгеньевич</t>
  </si>
  <si>
    <t>Ф9158</t>
  </si>
  <si>
    <t>Шишкин Артем Сергеевич</t>
  </si>
  <si>
    <t>Ф9159</t>
  </si>
  <si>
    <t>Кузьмин Виктор Антонович</t>
  </si>
  <si>
    <t>Ф10047</t>
  </si>
  <si>
    <t>Шафиков Сергей Валерьевич</t>
  </si>
  <si>
    <t>Джумагалиев Алишер Мирханович</t>
  </si>
  <si>
    <t>Ф10048</t>
  </si>
  <si>
    <t>Шахреев Тимур Зулкайдаевич</t>
  </si>
  <si>
    <t>Ф10046</t>
  </si>
  <si>
    <t>Журавлев Владимир Сергеевич</t>
  </si>
  <si>
    <t>Ф11038</t>
  </si>
  <si>
    <t>Серов Глеб Артурович</t>
  </si>
  <si>
    <t>Ф11037</t>
  </si>
  <si>
    <t>Корзиничев Михаил Игоревич</t>
  </si>
  <si>
    <t>Ф11041</t>
  </si>
  <si>
    <t>Ованесов Ражден Геннадьевич</t>
  </si>
  <si>
    <t>Ф11039</t>
  </si>
  <si>
    <t>Якубов Хушбахт Рахматуллоевич</t>
  </si>
  <si>
    <t>Ф11040</t>
  </si>
  <si>
    <t>Джалилов Нурмахмад Зубайдуллоевич</t>
  </si>
  <si>
    <t>Ф9233</t>
  </si>
  <si>
    <t>Трофимов Виталий Дмитриевич</t>
  </si>
  <si>
    <t>Ф9234</t>
  </si>
  <si>
    <t>Ходжаев Нозимджон Муминжонович</t>
  </si>
  <si>
    <t>Ф9235</t>
  </si>
  <si>
    <t>Малов Дмитрий Олегович</t>
  </si>
  <si>
    <t>Ф9345</t>
  </si>
  <si>
    <t>Тугушев Иван Сергеевич</t>
  </si>
  <si>
    <t>Ф9346</t>
  </si>
  <si>
    <t>Герман Ярослав Валерьевич</t>
  </si>
  <si>
    <t>Ф9344</t>
  </si>
  <si>
    <t>Пугачев Игорь Александрович</t>
  </si>
  <si>
    <t>Ф11111</t>
  </si>
  <si>
    <t>Колесниченко Олег Евгеньевич</t>
  </si>
  <si>
    <t>Ф11112</t>
  </si>
  <si>
    <t>Третьяков Лев</t>
  </si>
  <si>
    <t>Ф9327</t>
  </si>
  <si>
    <t>Саблин Святослав Евгеньевич</t>
  </si>
  <si>
    <t>Ф9325</t>
  </si>
  <si>
    <t>Ф9326</t>
  </si>
  <si>
    <t>Сатаев Ильдар Харисович</t>
  </si>
  <si>
    <t>Ф10113</t>
  </si>
  <si>
    <t>Никитченко Александр Вячеславович</t>
  </si>
  <si>
    <t>Ф10115</t>
  </si>
  <si>
    <t>Осипов Владислав Дмитриевич</t>
  </si>
  <si>
    <t>Ф10114</t>
  </si>
  <si>
    <t>Реймер Данил Романович</t>
  </si>
  <si>
    <t>Ф10112</t>
  </si>
  <si>
    <t>Суворов Егор Денисович</t>
  </si>
  <si>
    <t>ф11101</t>
  </si>
  <si>
    <t>Байбулов Ильдар Арманович</t>
  </si>
  <si>
    <t>Ф11103</t>
  </si>
  <si>
    <t>Боженко Егор Дмитриевич</t>
  </si>
  <si>
    <t>Ф9318</t>
  </si>
  <si>
    <t>Журлов Артем Сергеевич</t>
  </si>
  <si>
    <t>Ф9316</t>
  </si>
  <si>
    <t>Певцов Владислав Игоревич</t>
  </si>
  <si>
    <t>Ф9315</t>
  </si>
  <si>
    <t>Усачев Ростислав Сергеевич</t>
  </si>
  <si>
    <t>Ф9113</t>
  </si>
  <si>
    <t>Филатов Максим Олегович</t>
  </si>
  <si>
    <t>Ф9312</t>
  </si>
  <si>
    <t>Чернов Андрей Евгеньевич</t>
  </si>
  <si>
    <t>Ф9313</t>
  </si>
  <si>
    <t>Шишкин Сергей Александрович</t>
  </si>
  <si>
    <t>Ф9314</t>
  </si>
  <si>
    <t>Щукин Владислав Витальевич</t>
  </si>
  <si>
    <t>Ф9317</t>
  </si>
  <si>
    <t>Юшкин Артем Сергеевич</t>
  </si>
  <si>
    <t>Ф9319</t>
  </si>
  <si>
    <t>Губин Егор Васильевич</t>
  </si>
  <si>
    <t>Ф9320</t>
  </si>
  <si>
    <t>Букатин Вадим Владимирович</t>
  </si>
  <si>
    <t>Ф9321</t>
  </si>
  <si>
    <t>Никишов Евгений Сергеевич</t>
  </si>
  <si>
    <t>Ф9324</t>
  </si>
  <si>
    <t>Трушкин Кирилл Владимирович</t>
  </si>
  <si>
    <t>Ф9322</t>
  </si>
  <si>
    <t>Мангасасарян Альберт Артурович</t>
  </si>
  <si>
    <t>Ф9323</t>
  </si>
  <si>
    <t>Шмат Кирилл Александрович</t>
  </si>
  <si>
    <t>Ф9269</t>
  </si>
  <si>
    <t>Доценко Сергей Юрьевич</t>
  </si>
  <si>
    <t>Ф9278</t>
  </si>
  <si>
    <t>Подзоров Дмитрий Сергеевич</t>
  </si>
  <si>
    <t>Ф9277</t>
  </si>
  <si>
    <t>ГубаревМаксим Алексеевич</t>
  </si>
  <si>
    <t>Ф9275</t>
  </si>
  <si>
    <t>Михайлов Максим Анатольевич</t>
  </si>
  <si>
    <t>Ф9274</t>
  </si>
  <si>
    <t>Савичев Иван Алексеевич</t>
  </si>
  <si>
    <t>Ф9276</t>
  </si>
  <si>
    <t>Елисеев Владимир Андреевич</t>
  </si>
  <si>
    <t>Ф9267</t>
  </si>
  <si>
    <t>Яцуненко Назар Андреевич</t>
  </si>
  <si>
    <t>Ф9268</t>
  </si>
  <si>
    <t>Бондаренко Артем Владимирович</t>
  </si>
  <si>
    <t>Ф9273</t>
  </si>
  <si>
    <t>Вишневский Владислав Эдуардович</t>
  </si>
  <si>
    <t>Ф9266</t>
  </si>
  <si>
    <t>Гундаров Кирилл Евгеньевич</t>
  </si>
  <si>
    <t>Ф9265</t>
  </si>
  <si>
    <t>Кирьянов Кирилл Евгеньевич</t>
  </si>
  <si>
    <t>Ф9272</t>
  </si>
  <si>
    <t>Лесник Роман Алексеевич</t>
  </si>
  <si>
    <t>Ф9270</t>
  </si>
  <si>
    <t>Пономарев Алексей Викторович</t>
  </si>
  <si>
    <t>Ф9271</t>
  </si>
  <si>
    <t>Жупиков Владислав Сергеевич</t>
  </si>
  <si>
    <t>Ф10097</t>
  </si>
  <si>
    <t>Новиков Артём Александрович</t>
  </si>
  <si>
    <t>Ф10095</t>
  </si>
  <si>
    <t>Кондратьев Кирилл Андреевич</t>
  </si>
  <si>
    <t>Ф10096</t>
  </si>
  <si>
    <t>Дащенко Иван Александрович</t>
  </si>
  <si>
    <t>Ф11077</t>
  </si>
  <si>
    <t>Кутыга Валентина Савельевна</t>
  </si>
  <si>
    <t>Мищеров Данила Сергеевич</t>
  </si>
  <si>
    <t>Ф11076</t>
  </si>
  <si>
    <t>Купцов Максим Александрович</t>
  </si>
  <si>
    <t>Ф11074</t>
  </si>
  <si>
    <t>Моршнев Максим Денисович</t>
  </si>
  <si>
    <t>Ф11075</t>
  </si>
  <si>
    <t>Власов Илья Кириллович</t>
  </si>
  <si>
    <t>ф9194</t>
  </si>
  <si>
    <t>Суворов Матвей Максимович</t>
  </si>
  <si>
    <t>Ф9193</t>
  </si>
  <si>
    <t>Орехов Артём Вячеславович</t>
  </si>
  <si>
    <t>Ф9192</t>
  </si>
  <si>
    <t>Гречко Архип Сергеевич</t>
  </si>
  <si>
    <t>Ф9191</t>
  </si>
  <si>
    <t>Мартынов Максим Александрович</t>
  </si>
  <si>
    <t>Ф10064</t>
  </si>
  <si>
    <t>Дмитриченко Дмитрий Александрович</t>
  </si>
  <si>
    <t>Ф10063</t>
  </si>
  <si>
    <t>Залесский Роман Алексеевич</t>
  </si>
  <si>
    <t>Ф10062</t>
  </si>
  <si>
    <t>Бугетаев Артур Асильбекович</t>
  </si>
  <si>
    <t>Ф10058</t>
  </si>
  <si>
    <t>Удодов Дмитрий Олегович</t>
  </si>
  <si>
    <t>Ф10059</t>
  </si>
  <si>
    <t>Киселев Владислав Сергеевич</t>
  </si>
  <si>
    <t>Ф10060</t>
  </si>
  <si>
    <t>Шабунин Роман Антонович</t>
  </si>
  <si>
    <t>Ф10061</t>
  </si>
  <si>
    <t>Зубарев Дмитрий Евгеньевич</t>
  </si>
  <si>
    <t>Ф9348</t>
  </si>
  <si>
    <t>Эмеев Магомед Алимханович</t>
  </si>
  <si>
    <t>Ф9347</t>
  </si>
  <si>
    <t>Алиев Мурад Аликович</t>
  </si>
  <si>
    <t>Ф11113</t>
  </si>
  <si>
    <t>Шульженко Максим Вадимович</t>
  </si>
  <si>
    <t>Ф9195</t>
  </si>
  <si>
    <t>Чуканов Ерлан Еркентаевич</t>
  </si>
  <si>
    <t>Ф9196</t>
  </si>
  <si>
    <t>Бредихин Данил Сергеевич</t>
  </si>
  <si>
    <t>Ф10068</t>
  </si>
  <si>
    <t>Ульянов Даниил</t>
  </si>
  <si>
    <t>Ф10065</t>
  </si>
  <si>
    <t>Степанов Никита Константинович</t>
  </si>
  <si>
    <t>Ф10067</t>
  </si>
  <si>
    <t>Мартынов Сергей Владимирович</t>
  </si>
  <si>
    <t>Ф10066</t>
  </si>
  <si>
    <t>Амиров Рустам Русланович</t>
  </si>
  <si>
    <t>Ф9249</t>
  </si>
  <si>
    <t>Кравцов Глеб Олегович</t>
  </si>
  <si>
    <t>Ф9250</t>
  </si>
  <si>
    <t>Кузьменко Григорий Егорович</t>
  </si>
  <si>
    <t>Ф9253</t>
  </si>
  <si>
    <t>Смагулов Надирхан Кайратович</t>
  </si>
  <si>
    <t>Ф9251</t>
  </si>
  <si>
    <t>Утешев Эльдар Русланович</t>
  </si>
  <si>
    <t>Ф9252</t>
  </si>
  <si>
    <t>Демченко Арсений Андреевич</t>
  </si>
  <si>
    <t>Ф10091</t>
  </si>
  <si>
    <t>Дустанов Алмаз Азаматович</t>
  </si>
  <si>
    <t>Ф10090</t>
  </si>
  <si>
    <t>Сарьянов ИльяЮрьевич</t>
  </si>
  <si>
    <t>Ф10089</t>
  </si>
  <si>
    <t>Рахимов Богдан Ринатович</t>
  </si>
  <si>
    <t>Ф11069</t>
  </si>
  <si>
    <t>Плохушко Андрей Александрович</t>
  </si>
  <si>
    <t>Ф9293</t>
  </si>
  <si>
    <t>Мещеряков Илья Алексеевич</t>
  </si>
  <si>
    <t>Ф9295</t>
  </si>
  <si>
    <t>Бушля Александр Иванович</t>
  </si>
  <si>
    <t>Ф9292</t>
  </si>
  <si>
    <t>Сидельников Никита Андреевич</t>
  </si>
  <si>
    <t>Ф9294</t>
  </si>
  <si>
    <t>Голяков Илья Алексеевич</t>
  </si>
  <si>
    <t>Ф9291</t>
  </si>
  <si>
    <t>Кабалов Никита Дмитриевич</t>
  </si>
  <si>
    <t>Ф10103</t>
  </si>
  <si>
    <t>Лутошкина Валентина Петровна</t>
  </si>
  <si>
    <t>Каржауп Арман Кайратович</t>
  </si>
  <si>
    <t>Ф10102</t>
  </si>
  <si>
    <t>Панков Дмитрий Алексеевич</t>
  </si>
  <si>
    <t>Ф10105</t>
  </si>
  <si>
    <t>Швагирь Никита Владиславович</t>
  </si>
  <si>
    <t>Ф10104</t>
  </si>
  <si>
    <t>Андриянов Афанасий Валерьевич</t>
  </si>
  <si>
    <t>Ф10106</t>
  </si>
  <si>
    <t>Титов Андрей Викторович</t>
  </si>
  <si>
    <t>Ф10101</t>
  </si>
  <si>
    <t>Ивашкин Степан Андреевич</t>
  </si>
  <si>
    <t>Ф11088</t>
  </si>
  <si>
    <t>Тихонов Андрей Станиславович</t>
  </si>
  <si>
    <t>Ф11087</t>
  </si>
  <si>
    <t>Горшков Павел Олегович</t>
  </si>
  <si>
    <t>Ф11094</t>
  </si>
  <si>
    <t>Ахметов Игорь Андреевич</t>
  </si>
  <si>
    <t>Ф11091</t>
  </si>
  <si>
    <t>Ботов Никита Андреевич</t>
  </si>
  <si>
    <t>Ф11092</t>
  </si>
  <si>
    <t>Мартыненко Иван Алексеевич</t>
  </si>
  <si>
    <t>Ф11090</t>
  </si>
  <si>
    <t xml:space="preserve">Момотюк Григорий Анатольевич </t>
  </si>
  <si>
    <t>Ф11093</t>
  </si>
  <si>
    <t>Пустынников Михаил Дмитриевич</t>
  </si>
  <si>
    <t>Ф11089</t>
  </si>
  <si>
    <t>Юрилин Даниил Юрьевич</t>
  </si>
  <si>
    <t>Ф11095</t>
  </si>
  <si>
    <t>Войтин Егор Сергеевич</t>
  </si>
  <si>
    <t>Ф11086</t>
  </si>
  <si>
    <t>Бутусов Артём Сергеевич</t>
  </si>
  <si>
    <t>Ф11085</t>
  </si>
  <si>
    <t>Дёмин Илья Сергеевич</t>
  </si>
  <si>
    <t>Ф9284</t>
  </si>
  <si>
    <t>Кулавский Максим Александрович</t>
  </si>
  <si>
    <t>Ф9283</t>
  </si>
  <si>
    <t>Лаубах Дмитрий Валерьевич</t>
  </si>
  <si>
    <t>Ф9285</t>
  </si>
  <si>
    <t>Ахунов Тимур Санжарбекович</t>
  </si>
  <si>
    <t>Ф9355</t>
  </si>
  <si>
    <t>Вагнер Егор Вячеславович</t>
  </si>
  <si>
    <t>Ф9356</t>
  </si>
  <si>
    <t>Белов Радамир Родионович</t>
  </si>
  <si>
    <t>Ф9241</t>
  </si>
  <si>
    <t>Кривошеев Александр Романович</t>
  </si>
  <si>
    <t>Ф9239</t>
  </si>
  <si>
    <t>Самсонов Илья Олегович</t>
  </si>
  <si>
    <t>Ф9242</t>
  </si>
  <si>
    <t>Павликов Матвей Артемович</t>
  </si>
  <si>
    <t>Ф9240</t>
  </si>
  <si>
    <t>Курченков Иван Владимирович</t>
  </si>
  <si>
    <t>Ф9237</t>
  </si>
  <si>
    <t>Степанов Артем Алексеевич</t>
  </si>
  <si>
    <t>Ф9238</t>
  </si>
  <si>
    <t>Галкин Артем Павлович</t>
  </si>
  <si>
    <t>Ф9236</t>
  </si>
  <si>
    <t>Шаламов Иван Андреевич</t>
  </si>
  <si>
    <t>Ф10093</t>
  </si>
  <si>
    <t>Аракелян Артур Эдуардович</t>
  </si>
  <si>
    <t>Ф10092</t>
  </si>
  <si>
    <t>Чертов Никита Сергеевич</t>
  </si>
  <si>
    <t>Ф10094</t>
  </si>
  <si>
    <t>Манафов Эмин Валехович</t>
  </si>
  <si>
    <t>Ф11073</t>
  </si>
  <si>
    <t>МОУ СОШ "Патриот" с кадетскими классами им. Ю.М. Дейнеко</t>
  </si>
  <si>
    <t>Жестков Иван Сергеевич</t>
  </si>
  <si>
    <t>Ф11072</t>
  </si>
  <si>
    <t>Рындин Павел Алексеевич</t>
  </si>
  <si>
    <t>Ф9350</t>
  </si>
  <si>
    <t>Глиной Кирилл Александрович</t>
  </si>
  <si>
    <t>Ф10131</t>
  </si>
  <si>
    <t>Алиев Шукрихудо Сухробович</t>
  </si>
  <si>
    <t>Ф9354</t>
  </si>
  <si>
    <t>Абрамов Максим Сергеевич</t>
  </si>
  <si>
    <t>Ф10139</t>
  </si>
  <si>
    <t>Бодров Никита Александрович</t>
  </si>
  <si>
    <t>Ф9145</t>
  </si>
  <si>
    <t>Избасаров Тимур Махабатович</t>
  </si>
  <si>
    <t>Ф10137</t>
  </si>
  <si>
    <t>Квиндт Дмитрий Владимирович</t>
  </si>
  <si>
    <t>Ф9165</t>
  </si>
  <si>
    <t>Коломыченко Владислав Вадимович</t>
  </si>
  <si>
    <t>Ф9349</t>
  </si>
  <si>
    <t xml:space="preserve">Аннин Артем Владимирович </t>
  </si>
  <si>
    <t>Ф10138</t>
  </si>
  <si>
    <t>Бухарин Владислав Андреевич</t>
  </si>
  <si>
    <t>Ф9287</t>
  </si>
  <si>
    <t>Чорич Н.Д.</t>
  </si>
  <si>
    <t>Грищук Александр Андреевич</t>
  </si>
  <si>
    <t>ф9288</t>
  </si>
  <si>
    <t>Марфута Андрей Николаевич</t>
  </si>
  <si>
    <t>Ф9286</t>
  </si>
  <si>
    <t>Саакян Армен Аветикович</t>
  </si>
  <si>
    <t>Ф9290</t>
  </si>
  <si>
    <t>Мокеев Егор Павлович</t>
  </si>
  <si>
    <t>Ф9289</t>
  </si>
  <si>
    <t>Бычков Тимур Рамильевич</t>
  </si>
  <si>
    <t>Ф9221</t>
  </si>
  <si>
    <t>Колесников Алексей Алексеевич</t>
  </si>
  <si>
    <t>Ф10082</t>
  </si>
  <si>
    <t>Смирнов Дмитрий Кириллович</t>
  </si>
  <si>
    <t>Ф10081</t>
  </si>
  <si>
    <t>Жулепа Дмитрий Сергеевич</t>
  </si>
  <si>
    <t>Ф9301</t>
  </si>
  <si>
    <t>Коваленко Дмитрий Сергеевич</t>
  </si>
  <si>
    <t>Ф9299</t>
  </si>
  <si>
    <t>Еремин Кирилл Юрьевич</t>
  </si>
  <si>
    <t>Ф9300</t>
  </si>
  <si>
    <t>Попеко Всеволод Владимирович</t>
  </si>
  <si>
    <t>Ф11109</t>
  </si>
  <si>
    <t>Аристов Антон Максимович</t>
  </si>
  <si>
    <t>Ф11108</t>
  </si>
  <si>
    <t>Малофеев Егор Андреевич</t>
  </si>
  <si>
    <t>Ф10134</t>
  </si>
  <si>
    <t>Бнатов Кирилл Дмитриевич</t>
  </si>
  <si>
    <t>Ф10135</t>
  </si>
  <si>
    <t>Афонин Дамир Алексеевич</t>
  </si>
  <si>
    <t>Ф10130</t>
  </si>
  <si>
    <t>Бачурин Иван Максимович</t>
  </si>
  <si>
    <t>Ф10133</t>
  </si>
  <si>
    <t>Дыминский Егор Вадимович</t>
  </si>
  <si>
    <t>Ф10129</t>
  </si>
  <si>
    <t>Стародумов Георгий Станиславович</t>
  </si>
  <si>
    <t>Ф10132</t>
  </si>
  <si>
    <t>Морозов Никита Викторович</t>
  </si>
  <si>
    <t>Ф10074</t>
  </si>
  <si>
    <t>Буланов Владислав Алексеевич</t>
  </si>
  <si>
    <t>Ф11107</t>
  </si>
  <si>
    <t>Родионов Вадим Александрович</t>
  </si>
  <si>
    <t>Ф10136</t>
  </si>
  <si>
    <t>Бачурин Михаил Максимович</t>
  </si>
  <si>
    <t>Ф11106</t>
  </si>
  <si>
    <t>Таранов Кирилл Дмитриевич</t>
  </si>
  <si>
    <t>Ф9340</t>
  </si>
  <si>
    <t>Астахов Илья Алексеевич</t>
  </si>
  <si>
    <t>Ф11059</t>
  </si>
  <si>
    <t>Антипин Егор Вадимович</t>
  </si>
  <si>
    <t>Ф11058</t>
  </si>
  <si>
    <t>Головешко Иван Дмитриевич</t>
  </si>
  <si>
    <t>Ф11057</t>
  </si>
  <si>
    <t>Мирошников Владимир Владимирович</t>
  </si>
  <si>
    <t>Ф9201</t>
  </si>
  <si>
    <t>Крышев Богдан Витальевич</t>
  </si>
  <si>
    <t>Ф10076</t>
  </si>
  <si>
    <t>Межиев Амир Магомедович</t>
  </si>
  <si>
    <t>Ф10072</t>
  </si>
  <si>
    <t>Павленко Егор Владимирович</t>
  </si>
  <si>
    <t>Ф10075</t>
  </si>
  <si>
    <t>Тарасов Иван Михайлович</t>
  </si>
  <si>
    <t>Ф10071</t>
  </si>
  <si>
    <t>Теплинский Феликс Владимирович</t>
  </si>
  <si>
    <t>Ф10073</t>
  </si>
  <si>
    <t>Авакян Эрик Анатольевич</t>
  </si>
  <si>
    <t>Ф9218</t>
  </si>
  <si>
    <t>Дубровский Илья Сергеевич</t>
  </si>
  <si>
    <t>Ф9217</t>
  </si>
  <si>
    <t>Кузнецов Данила Сергеевич</t>
  </si>
  <si>
    <t>Ф9214</t>
  </si>
  <si>
    <t>Малышев Никита Сергеевич</t>
  </si>
  <si>
    <t>Ф9211</t>
  </si>
  <si>
    <t>Мишин Александр Вадимович</t>
  </si>
  <si>
    <t>Ф9212</t>
  </si>
  <si>
    <t xml:space="preserve">Назаров Иван Петрович </t>
  </si>
  <si>
    <t>Ф9220</t>
  </si>
  <si>
    <t>Нефедов Матвей Николаевич</t>
  </si>
  <si>
    <t>Ф9219</t>
  </si>
  <si>
    <t>Руденко Кирилл Алексеевич</t>
  </si>
  <si>
    <t>Ф9215</t>
  </si>
  <si>
    <t>Юдин Сергей Андреевич</t>
  </si>
  <si>
    <t>Ф9216</t>
  </si>
  <si>
    <t>Яцевьюк Никита Иванович</t>
  </si>
  <si>
    <t>Ф9213</t>
  </si>
  <si>
    <t>Хисаметдинов Амир Рафаэльевич</t>
  </si>
  <si>
    <t>Ф11053</t>
  </si>
  <si>
    <t>МОУ "СОШ 1"</t>
  </si>
  <si>
    <t>Шут Владимир Сергеевич</t>
  </si>
  <si>
    <t>Ф11045</t>
  </si>
  <si>
    <t>МОУ "СОШ 19"</t>
  </si>
  <si>
    <t>Мысин Владислав Кириллович</t>
  </si>
  <si>
    <t>ф11046</t>
  </si>
  <si>
    <t>Скорик Артем Андреевич</t>
  </si>
  <si>
    <t>ф11047</t>
  </si>
  <si>
    <t>Карелин Артем Сергеевич</t>
  </si>
  <si>
    <t>ф11042</t>
  </si>
  <si>
    <t>Агеев Вадим Дмитриевич</t>
  </si>
  <si>
    <t>ф 11054</t>
  </si>
  <si>
    <t>ГАОУ СО "Гимназия 8"</t>
  </si>
  <si>
    <t>Куманьков Нияз Александрович</t>
  </si>
  <si>
    <t>Ф11064</t>
  </si>
  <si>
    <t>МОУ "СОШ п.К.Маркса"</t>
  </si>
  <si>
    <t>Дюдюкин Андрей Николаевич</t>
  </si>
  <si>
    <t>ф11084</t>
  </si>
  <si>
    <t>МАОУ Образовательный центр № 1"</t>
  </si>
  <si>
    <t>Володин Степан Сергеевич</t>
  </si>
  <si>
    <t>ф11102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</si>
  <si>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2023-2024 учебный год (юноши 9-11 кл.)</t>
  </si>
  <si>
    <t xml:space="preserve">Андреева Полина Витальевна </t>
  </si>
  <si>
    <t>ф6069</t>
  </si>
  <si>
    <t>Егоров Роман Викторович</t>
  </si>
  <si>
    <t>Сарбаева Самира Романовна</t>
  </si>
  <si>
    <t>ф6067</t>
  </si>
  <si>
    <t>Тулгунова Каролина Викторовна</t>
  </si>
  <si>
    <t>ф6066</t>
  </si>
  <si>
    <t>Бугаенко Екатерина Александровна</t>
  </si>
  <si>
    <t>Ф6065</t>
  </si>
  <si>
    <t>Опимаг Павел Александрович</t>
  </si>
  <si>
    <t>Алферова Алиса Ильинична</t>
  </si>
  <si>
    <t>Ф6064</t>
  </si>
  <si>
    <t>Леонтьева Анна Александровна</t>
  </si>
  <si>
    <t>Ф6063</t>
  </si>
  <si>
    <t xml:space="preserve">Заика Мария Александровна </t>
  </si>
  <si>
    <t>ф6068</t>
  </si>
  <si>
    <t xml:space="preserve">Ткаченко Елена Александровна </t>
  </si>
  <si>
    <t>Ф6062</t>
  </si>
  <si>
    <t>Шкарина Валерия Павловна</t>
  </si>
  <si>
    <t>Ф5054</t>
  </si>
  <si>
    <t>Карлова Агния Васильевна</t>
  </si>
  <si>
    <t>Ф5163</t>
  </si>
  <si>
    <t>Сильченко Варвара Александровна</t>
  </si>
  <si>
    <t>Ф5164</t>
  </si>
  <si>
    <t>Белозерских Екатерина Михайловна</t>
  </si>
  <si>
    <t>Ф6187</t>
  </si>
  <si>
    <t>Заиченко Елизавета Дмитриевна</t>
  </si>
  <si>
    <t>Ф5128</t>
  </si>
  <si>
    <t>Ахметалиева Алина Анатольевна</t>
  </si>
  <si>
    <t>Ф5167</t>
  </si>
  <si>
    <t>Игнатьева Мария Сергеевна</t>
  </si>
  <si>
    <t>Ф5166</t>
  </si>
  <si>
    <t>Неловко Дарья Сергеевна</t>
  </si>
  <si>
    <t>Ф5165</t>
  </si>
  <si>
    <t>Петрова Софья Анатольевна</t>
  </si>
  <si>
    <t>Ф6188</t>
  </si>
  <si>
    <t>Орлова София Евгеньевна</t>
  </si>
  <si>
    <t>Ф5115</t>
  </si>
  <si>
    <t>Пененко Ольга Михайловна</t>
  </si>
  <si>
    <t>Хардымгалиева Айсу Ержановна</t>
  </si>
  <si>
    <t>Ф5114</t>
  </si>
  <si>
    <t xml:space="preserve">Распопова Алеся Алексеевна   </t>
  </si>
  <si>
    <t>Ф5116</t>
  </si>
  <si>
    <t>Биккалиева Тамила Салаватовна</t>
  </si>
  <si>
    <t>Ф6401</t>
  </si>
  <si>
    <t>Андреева Анастасия Сергеевна</t>
  </si>
  <si>
    <t>Ф6402</t>
  </si>
  <si>
    <t>Якушевич Дарья Викторовна</t>
  </si>
  <si>
    <t>Ф6403</t>
  </si>
  <si>
    <t>12.0</t>
  </si>
  <si>
    <t>Степанова Яна Витальевна</t>
  </si>
  <si>
    <t>Ф6404</t>
  </si>
  <si>
    <t>Скворцова Анастасия Александровна</t>
  </si>
  <si>
    <t>Ф6406</t>
  </si>
  <si>
    <t>Кирилова Анна Романовна</t>
  </si>
  <si>
    <t>Ф6412</t>
  </si>
  <si>
    <t>Рыбникова Алена Валерьевна</t>
  </si>
  <si>
    <t>Ф6413</t>
  </si>
  <si>
    <t>Солонко Дарья Олеговна</t>
  </si>
  <si>
    <t>Ф5117</t>
  </si>
  <si>
    <t>Быстрова Екатерина Ивановна</t>
  </si>
  <si>
    <t>Ф5194</t>
  </si>
  <si>
    <t>Гудошникова Ксения Сергеевна</t>
  </si>
  <si>
    <t>Ф5189</t>
  </si>
  <si>
    <t>Кайвалиева Алиса Артуровна</t>
  </si>
  <si>
    <t>Ф5192</t>
  </si>
  <si>
    <t>Никитина Вера Алексеевна</t>
  </si>
  <si>
    <t>Ф5191</t>
  </si>
  <si>
    <t>13.0</t>
  </si>
  <si>
    <t>Сильченко Вера Андреевна</t>
  </si>
  <si>
    <t>Ф5193</t>
  </si>
  <si>
    <t>Сорокина Анна Дмитриевна</t>
  </si>
  <si>
    <t>Ф5190</t>
  </si>
  <si>
    <t>Димитриева Дарья Сергеевна</t>
  </si>
  <si>
    <t>Ф5069</t>
  </si>
  <si>
    <t>Салиева Зарина Шухратовна</t>
  </si>
  <si>
    <t>Ф5068</t>
  </si>
  <si>
    <t>Ткаченко Карина Денисовна</t>
  </si>
  <si>
    <t>Ф5067</t>
  </si>
  <si>
    <t>Черноморченко Ангелина Алексеевна</t>
  </si>
  <si>
    <t>Ф5066</t>
  </si>
  <si>
    <t>Денисова Мария Денисовна</t>
  </si>
  <si>
    <t>Ф6092</t>
  </si>
  <si>
    <t>Полоневская София Денисовна</t>
  </si>
  <si>
    <t>Ф6091</t>
  </si>
  <si>
    <t>Бадриева Елизавета Маратовна</t>
  </si>
  <si>
    <t>Ф6090</t>
  </si>
  <si>
    <t>Калинина Кристина Витальевна</t>
  </si>
  <si>
    <t>Ф6089</t>
  </si>
  <si>
    <t>Ражина Кира Витальевна</t>
  </si>
  <si>
    <t>Ф6088</t>
  </si>
  <si>
    <t>Кадиева Раяна Исмаиловна</t>
  </si>
  <si>
    <t>Ф6156</t>
  </si>
  <si>
    <t>Ахметова Варвара Алексеевна</t>
  </si>
  <si>
    <t>Ф5179</t>
  </si>
  <si>
    <t>Давыдова Полина Денисовна</t>
  </si>
  <si>
    <t>Ф5180</t>
  </si>
  <si>
    <t>Мартиросова Маргарита Эмильевна</t>
  </si>
  <si>
    <t>Ф5181</t>
  </si>
  <si>
    <t>Рудакова Виктория Антоновна</t>
  </si>
  <si>
    <t>Ф5182</t>
  </si>
  <si>
    <t>Строгонова Алина Викторовна</t>
  </si>
  <si>
    <t>Ф5177</t>
  </si>
  <si>
    <t>Хворова Маргарита Сергеевна</t>
  </si>
  <si>
    <t>Ф5175</t>
  </si>
  <si>
    <t>Хрисанова Анна Сергеевна</t>
  </si>
  <si>
    <t>Ф5178</t>
  </si>
  <si>
    <t>Шамьюнова Аделина Романовна</t>
  </si>
  <si>
    <t>Ф5176</t>
  </si>
  <si>
    <t>Бахтеева Дарина Расимовна</t>
  </si>
  <si>
    <t>Ф6193</t>
  </si>
  <si>
    <t>Букина Анастасия Сергеевна</t>
  </si>
  <si>
    <t>Ф6194</t>
  </si>
  <si>
    <t>Карпушенко Софья Андреевна</t>
  </si>
  <si>
    <t>Ф6190</t>
  </si>
  <si>
    <t>Ларина Валерия Николаевна</t>
  </si>
  <si>
    <t>Ф6191</t>
  </si>
  <si>
    <t>Самойлова Екатерина Дмитриевна</t>
  </si>
  <si>
    <t>Ф6192</t>
  </si>
  <si>
    <t>Иванченко Виолетта Константиновна</t>
  </si>
  <si>
    <t>Ф5083</t>
  </si>
  <si>
    <t>Отмахова Полина Сергеевна</t>
  </si>
  <si>
    <t>Ф5084</t>
  </si>
  <si>
    <t>Ермоленко Екатерина Сергеевна</t>
  </si>
  <si>
    <t>Ф5082</t>
  </si>
  <si>
    <t>Шатилова Екатерина Юрьевна</t>
  </si>
  <si>
    <t>Ф5081</t>
  </si>
  <si>
    <t>Дёмина Милана Павловна</t>
  </si>
  <si>
    <t>Ф5080</t>
  </si>
  <si>
    <t>Желудкова Виктория Алексеевна</t>
  </si>
  <si>
    <t>Ф6105</t>
  </si>
  <si>
    <t>Рябец Елена Андреевна</t>
  </si>
  <si>
    <t>Ф6103</t>
  </si>
  <si>
    <t>Бычкова Мария Александровна</t>
  </si>
  <si>
    <t>Ф6106</t>
  </si>
  <si>
    <t>Погодаева Арина Константиновна</t>
  </si>
  <si>
    <t>Ф6104</t>
  </si>
  <si>
    <t>Черных Полина Евгеньевна</t>
  </si>
  <si>
    <t>Ф5129</t>
  </si>
  <si>
    <t>МАОУ СОШ№29 им. А.И. Михеля</t>
  </si>
  <si>
    <t>Замкова Мария Владимировна</t>
  </si>
  <si>
    <t>Темралиева Дарина Аскаровна</t>
  </si>
  <si>
    <t>Ф6158</t>
  </si>
  <si>
    <t>МАОУ СОШ № 29 им.А.И. Михеля</t>
  </si>
  <si>
    <t>Нафикова Маргарита Романовна</t>
  </si>
  <si>
    <t>Ф5393</t>
  </si>
  <si>
    <t>Иванова Милена Александровна</t>
  </si>
  <si>
    <t>Ф5392</t>
  </si>
  <si>
    <t>Юрова Валерия Ивановна</t>
  </si>
  <si>
    <t>Ф6416</t>
  </si>
  <si>
    <t>Иванова Варвара Сергеевна</t>
  </si>
  <si>
    <t>Ф6114</t>
  </si>
  <si>
    <t>Суетина Ксения Романовна</t>
  </si>
  <si>
    <t>Ф5019</t>
  </si>
  <si>
    <t>Торовикова Кристина Витальевна</t>
  </si>
  <si>
    <t>Ф5020</t>
  </si>
  <si>
    <t>Кузьмичева Марина Александровна</t>
  </si>
  <si>
    <t>Ф5039</t>
  </si>
  <si>
    <t>5г</t>
  </si>
  <si>
    <t>Лаврентьева Ксения Романовна</t>
  </si>
  <si>
    <t>Ф5040</t>
  </si>
  <si>
    <t>Гулаткан Вероника Станиславовна</t>
  </si>
  <si>
    <t>Ф5038</t>
  </si>
  <si>
    <t>Дусатова Алина Армановна</t>
  </si>
  <si>
    <t>Ф5037</t>
  </si>
  <si>
    <t>Лукьянчук Мария Евгеньевна</t>
  </si>
  <si>
    <t>Ф5035</t>
  </si>
  <si>
    <t>Кузнецова Елизавета Викторовна</t>
  </si>
  <si>
    <t>Ф5041</t>
  </si>
  <si>
    <t>Мигунова Диана Васильевна</t>
  </si>
  <si>
    <t>Ф5036</t>
  </si>
  <si>
    <t>Химчик Ксения Витальевна</t>
  </si>
  <si>
    <t>Ф5031</t>
  </si>
  <si>
    <t>Ерасова Дарья Ивановна</t>
  </si>
  <si>
    <t>Ф5029</t>
  </si>
  <si>
    <t>Берчева Ройя Агшиновна</t>
  </si>
  <si>
    <t>Ф5026</t>
  </si>
  <si>
    <t>Агеева Акелина Сергеевна</t>
  </si>
  <si>
    <t>Ф5030</t>
  </si>
  <si>
    <t>Моталева Ульяна Сергеевна</t>
  </si>
  <si>
    <t>Ф5034</t>
  </si>
  <si>
    <t>Потякина Мария Андреевна</t>
  </si>
  <si>
    <t>Ф5027</t>
  </si>
  <si>
    <t>Садыкова София Шамильевна</t>
  </si>
  <si>
    <t>Ф5032</t>
  </si>
  <si>
    <t>Фомина Маргарита Алексеевна</t>
  </si>
  <si>
    <t>Ф5028</t>
  </si>
  <si>
    <t>Щеблыкина Анастасия Михайловна</t>
  </si>
  <si>
    <t>Ф5033</t>
  </si>
  <si>
    <t>Дёмина Полина Петровна</t>
  </si>
  <si>
    <t>Ф5018</t>
  </si>
  <si>
    <t>Калабина София Александровна</t>
  </si>
  <si>
    <t>Ф5021</t>
  </si>
  <si>
    <t>Кислухина  Алёна Алексеевна</t>
  </si>
  <si>
    <t>Ф5025</t>
  </si>
  <si>
    <t>Петлина Валерия Вадимовна</t>
  </si>
  <si>
    <t>Ф5024</t>
  </si>
  <si>
    <t>Самохвалова Валерия Андреевна</t>
  </si>
  <si>
    <t>Ф5022</t>
  </si>
  <si>
    <t>Фольмер Ева Витальевна</t>
  </si>
  <si>
    <t>Ф5023</t>
  </si>
  <si>
    <t>Березина Полина Степановна</t>
  </si>
  <si>
    <t>Ф6026</t>
  </si>
  <si>
    <t>Галаган Анфиса Витальевна</t>
  </si>
  <si>
    <t>Ф6011</t>
  </si>
  <si>
    <t>Данилова Анастасия Андреевна</t>
  </si>
  <si>
    <t>Ф6043</t>
  </si>
  <si>
    <t>Кулешова Карина Александровна</t>
  </si>
  <si>
    <t>Ф6025</t>
  </si>
  <si>
    <t>Нагдалыева Милана Валевна</t>
  </si>
  <si>
    <t>Ф6040</t>
  </si>
  <si>
    <t>Русакова Екатерина Геннадьевна</t>
  </si>
  <si>
    <t>Ф6024</t>
  </si>
  <si>
    <t>Тищенко Софья Николаевна</t>
  </si>
  <si>
    <t>Ф6039</t>
  </si>
  <si>
    <t>Хлестова Ангелина Артемовна</t>
  </si>
  <si>
    <t>Ф6041</t>
  </si>
  <si>
    <t>Шлыкова Анна Александровна</t>
  </si>
  <si>
    <t>Ф6042</t>
  </si>
  <si>
    <t>Антошина Анастасия Олеговна</t>
  </si>
  <si>
    <t>Ф6048</t>
  </si>
  <si>
    <t>Батченко Арина Сергеевна</t>
  </si>
  <si>
    <t>Ф6049</t>
  </si>
  <si>
    <t>Боброва София Олеговна</t>
  </si>
  <si>
    <t>Ф6052</t>
  </si>
  <si>
    <t>Гулина Дарья Дмитриевна</t>
  </si>
  <si>
    <t>Ф6051</t>
  </si>
  <si>
    <t>Ткаченко Ксения Александровна</t>
  </si>
  <si>
    <t>Ф6050</t>
  </si>
  <si>
    <t>Гареева Карина Константиновна</t>
  </si>
  <si>
    <t>Ф6047</t>
  </si>
  <si>
    <t>Масеева Линара Алексеевна</t>
  </si>
  <si>
    <t>Ф6046</t>
  </si>
  <si>
    <t>Пузикова Анастасия Андреевна</t>
  </si>
  <si>
    <t>Ф6044</t>
  </si>
  <si>
    <t>Чирская Полина Евгеньевна</t>
  </si>
  <si>
    <t>Ф6045</t>
  </si>
  <si>
    <t>Волкова Елизавета Олеговна</t>
  </si>
  <si>
    <t>Ф6022</t>
  </si>
  <si>
    <t>Макарова  Анна Романовна</t>
  </si>
  <si>
    <t>Ф6023</t>
  </si>
  <si>
    <t>Хачатрян  Милена Санатруковна</t>
  </si>
  <si>
    <t>Ф6020</t>
  </si>
  <si>
    <t>Шадрина  Полина Андреевна</t>
  </si>
  <si>
    <t>Ф6010</t>
  </si>
  <si>
    <t>Шарова  Полина Антоновна</t>
  </si>
  <si>
    <t>Ф6021</t>
  </si>
  <si>
    <t>Абдуллаева ДаянаЗияфатовна</t>
  </si>
  <si>
    <t>Ф6016</t>
  </si>
  <si>
    <t>Галстян Эвелина Ханаговна</t>
  </si>
  <si>
    <t>Ф6012</t>
  </si>
  <si>
    <t>Карпова Ксения Владимировна</t>
  </si>
  <si>
    <t>Ф6017</t>
  </si>
  <si>
    <t>Лемаева Валерия Дмитриевна</t>
  </si>
  <si>
    <t>Ф6014</t>
  </si>
  <si>
    <t>Пастухова Софья Сергеевна</t>
  </si>
  <si>
    <t>Ф6013</t>
  </si>
  <si>
    <t>Сальникова Кира Дмитриевна</t>
  </si>
  <si>
    <t>Ф6019</t>
  </si>
  <si>
    <t>Шумарина Мария Викторовна</t>
  </si>
  <si>
    <t>Ф6018</t>
  </si>
  <si>
    <t>Калистратова Евгения Вадимовна</t>
  </si>
  <si>
    <t>Ф5162</t>
  </si>
  <si>
    <t>Фисенко Ирина Викторовна</t>
  </si>
  <si>
    <t>Ф6186</t>
  </si>
  <si>
    <t>Давыдова Есения Руслановна</t>
  </si>
  <si>
    <t>Ф5015</t>
  </si>
  <si>
    <t>Мекишанова Ксения Олеговна</t>
  </si>
  <si>
    <t>Ф5012</t>
  </si>
  <si>
    <t>Поротова Асия Андреевна</t>
  </si>
  <si>
    <t>Ф5014</t>
  </si>
  <si>
    <t>Афанасьева Кира Юрьевна</t>
  </si>
  <si>
    <t>Ф5004</t>
  </si>
  <si>
    <t>Жаркова Виктория Павловна</t>
  </si>
  <si>
    <t>Ф5011</t>
  </si>
  <si>
    <t>Кочешкова Самира Амировна</t>
  </si>
  <si>
    <t>Ф5016</t>
  </si>
  <si>
    <t>Мерзликина Виктория Сергеевна</t>
  </si>
  <si>
    <t>Ф5013</t>
  </si>
  <si>
    <t>Гринько Оксана Александровна</t>
  </si>
  <si>
    <t>Ф5002</t>
  </si>
  <si>
    <t>Молчанова Арина Сергеевна</t>
  </si>
  <si>
    <t>Ф5000</t>
  </si>
  <si>
    <t>Теплякова Елизавета Николаевна</t>
  </si>
  <si>
    <t>Ф5003</t>
  </si>
  <si>
    <t>Ермолова Елизавета Александровна</t>
  </si>
  <si>
    <t>Ф6006</t>
  </si>
  <si>
    <t>Ерёменко Варвара Сергеевна</t>
  </si>
  <si>
    <t>Ф6005</t>
  </si>
  <si>
    <t>Абрамочкина София Максимовна</t>
  </si>
  <si>
    <t>Ф6000</t>
  </si>
  <si>
    <t>Заботина Вероника Ильинична</t>
  </si>
  <si>
    <t>Ф6007</t>
  </si>
  <si>
    <t>Остапенко Анна Руслановна</t>
  </si>
  <si>
    <t>Ф6009</t>
  </si>
  <si>
    <t>Бухтоярова Милана Максимовна</t>
  </si>
  <si>
    <t>Ф6008</t>
  </si>
  <si>
    <t>Ольшанская Екатерина Александровна</t>
  </si>
  <si>
    <t>Ф6002</t>
  </si>
  <si>
    <t>Гусейнова Гюнель Вугаровна</t>
  </si>
  <si>
    <t>Жуклина Амира Вячеславовна</t>
  </si>
  <si>
    <t>Ф6001</t>
  </si>
  <si>
    <t>Киселева Маргарита Андреевна</t>
  </si>
  <si>
    <t>Ф6004</t>
  </si>
  <si>
    <t>Хабибулина Кристина Денисовна</t>
  </si>
  <si>
    <t>Ф5154</t>
  </si>
  <si>
    <t>Кужагалиева Диана Алиевна</t>
  </si>
  <si>
    <t>Ф5155</t>
  </si>
  <si>
    <t>Курышкина Марина Руслановна</t>
  </si>
  <si>
    <t>Ф5153</t>
  </si>
  <si>
    <t>Абдрахманова Диана Николаевна</t>
  </si>
  <si>
    <t>Ф6179</t>
  </si>
  <si>
    <t xml:space="preserve">Аюбова Арина Радиковна </t>
  </si>
  <si>
    <t>Ф6181</t>
  </si>
  <si>
    <t>Зубанова Дарья Александровна</t>
  </si>
  <si>
    <t>Ф6176</t>
  </si>
  <si>
    <t>Саранцева Диана Эмилевна</t>
  </si>
  <si>
    <t>Ф6173</t>
  </si>
  <si>
    <t>Фролова Кристина Дмитриевна</t>
  </si>
  <si>
    <t>Ф6180</t>
  </si>
  <si>
    <t>Чернышева Дарья Олеговна</t>
  </si>
  <si>
    <t>Ф6175</t>
  </si>
  <si>
    <t>Азиханова Вероника Вадимовна</t>
  </si>
  <si>
    <t>Ф6174</t>
  </si>
  <si>
    <t>Федорова Яна Андреевна</t>
  </si>
  <si>
    <t>Ф6172</t>
  </si>
  <si>
    <t>Андрианова Карина Ринатовна</t>
  </si>
  <si>
    <t>Ф5105</t>
  </si>
  <si>
    <t>Асимова Мадина Казбековна</t>
  </si>
  <si>
    <t>Ф5104</t>
  </si>
  <si>
    <t>Бурлакова Оксана Дмитриевна</t>
  </si>
  <si>
    <t>Ф5073</t>
  </si>
  <si>
    <t>Ковылова Светлана Станиславовна</t>
  </si>
  <si>
    <t>Ф5070</t>
  </si>
  <si>
    <t>Козынченко Анастасия Евгеньевна</t>
  </si>
  <si>
    <t>Ф5071</t>
  </si>
  <si>
    <t>Макарова Вероника Сергеевна</t>
  </si>
  <si>
    <t>Ф5072</t>
  </si>
  <si>
    <t>Максимова Любовь Сергеевна</t>
  </si>
  <si>
    <t>Ф5074</t>
  </si>
  <si>
    <t>Петкилева Мария Сергеевна</t>
  </si>
  <si>
    <t>Ф5075</t>
  </si>
  <si>
    <t>Гончаренко Валерия Николаевна</t>
  </si>
  <si>
    <t>Ф5077</t>
  </si>
  <si>
    <t>Калуга Дарья Андреевна</t>
  </si>
  <si>
    <t>Ф5078</t>
  </si>
  <si>
    <t>Жулепа Полина Сергеевна</t>
  </si>
  <si>
    <t>Ф5076</t>
  </si>
  <si>
    <t>Рябых Варвара Ильинична</t>
  </si>
  <si>
    <t>Ф6101</t>
  </si>
  <si>
    <t>Мальцева Дарья Александровна</t>
  </si>
  <si>
    <t>Ф6094</t>
  </si>
  <si>
    <t>Козлова Валерия Владимировна</t>
  </si>
  <si>
    <t>Ф6099</t>
  </si>
  <si>
    <t>Янова Варвара Алексеевна</t>
  </si>
  <si>
    <t>Ф6100</t>
  </si>
  <si>
    <t>Дворова Валерия Леонидовна</t>
  </si>
  <si>
    <t>Ф6098</t>
  </si>
  <si>
    <t>Бежанова Аселя Владимировна</t>
  </si>
  <si>
    <t>Ф6097</t>
  </si>
  <si>
    <t>Бугетаева Ева Талгатовна</t>
  </si>
  <si>
    <t>Ф6095</t>
  </si>
  <si>
    <t>Кинева Анна Сергеевна</t>
  </si>
  <si>
    <t>Ф6096</t>
  </si>
  <si>
    <t>Доронова Екатерина Сергеевна</t>
  </si>
  <si>
    <t>Ф6093</t>
  </si>
  <si>
    <t>Шишлонова Ольга Анатольевна</t>
  </si>
  <si>
    <t>Ф6102</t>
  </si>
  <si>
    <t>Осипова Александра Романовна</t>
  </si>
  <si>
    <t>Ф5102</t>
  </si>
  <si>
    <t>Маслова Виктория Александровна</t>
  </si>
  <si>
    <t>Ф5101</t>
  </si>
  <si>
    <t>Демина Екатерина Евгеньевна</t>
  </si>
  <si>
    <t>Ф6128</t>
  </si>
  <si>
    <t xml:space="preserve">Газарова Марина Размиковна </t>
  </si>
  <si>
    <t>Журавель Анна Сергеевна</t>
  </si>
  <si>
    <t>Ф6131</t>
  </si>
  <si>
    <t>Харитонова Каролина Олеговна</t>
  </si>
  <si>
    <t>ф6133</t>
  </si>
  <si>
    <t>Шиянова Карина Денисовна</t>
  </si>
  <si>
    <t>Ф6130</t>
  </si>
  <si>
    <t>Столярова Дарья Дмитриевна</t>
  </si>
  <si>
    <t>Ф6129</t>
  </si>
  <si>
    <t>Ишина Кристина Вячеславовна</t>
  </si>
  <si>
    <t>ф6136</t>
  </si>
  <si>
    <t>Прошкина Софья Андреевна</t>
  </si>
  <si>
    <t>Ф6127</t>
  </si>
  <si>
    <t>Фирсова Алина Борисовна</t>
  </si>
  <si>
    <t>Ф6135</t>
  </si>
  <si>
    <t>Кабанова Кира Сергеевна</t>
  </si>
  <si>
    <t>Ф6132</t>
  </si>
  <si>
    <t>Курсова Анастасия Сергеевна</t>
  </si>
  <si>
    <t>Ф5053</t>
  </si>
  <si>
    <t xml:space="preserve">Чиркова София Зоирдиновна </t>
  </si>
  <si>
    <t>Ф5103</t>
  </si>
  <si>
    <t>Тырсина Александра Витальевна</t>
  </si>
  <si>
    <t>Ф5106</t>
  </si>
  <si>
    <t>Соромля Ирина Ивановна</t>
  </si>
  <si>
    <t>Ф5107</t>
  </si>
  <si>
    <t>Галиева Самира Асельбековна</t>
  </si>
  <si>
    <t>Ф6138</t>
  </si>
  <si>
    <t>Есипёнок Диана Андреевна</t>
  </si>
  <si>
    <t>Ф6137</t>
  </si>
  <si>
    <t>Нурталиева Сабира Исмаиловна</t>
  </si>
  <si>
    <t>Ф6139</t>
  </si>
  <si>
    <t>Умарова Гузаль Азизбековна</t>
  </si>
  <si>
    <t>Ф6087</t>
  </si>
  <si>
    <t xml:space="preserve">Шмакова Анастасия Олеговна </t>
  </si>
  <si>
    <t>Ф6085</t>
  </si>
  <si>
    <t>Кондратьева Алиса Александровна</t>
  </si>
  <si>
    <t>Ф6086</t>
  </si>
  <si>
    <t>Афанаско Арина Артемовна</t>
  </si>
  <si>
    <t>Ф5005</t>
  </si>
  <si>
    <t>Коваленко Виолетта Викторовна</t>
  </si>
  <si>
    <t>Ф5006</t>
  </si>
  <si>
    <t>Лиманская Екатерина Дмитриевна</t>
  </si>
  <si>
    <t>Ф5007</t>
  </si>
  <si>
    <t>Решетняк Виктория Ивановна</t>
  </si>
  <si>
    <t>Ф6029</t>
  </si>
  <si>
    <t>Гецеу Диана Сергеевна</t>
  </si>
  <si>
    <t>Ф6033</t>
  </si>
  <si>
    <t>Шаныгина Ирина Алексеевна</t>
  </si>
  <si>
    <t>Ф6027</t>
  </si>
  <si>
    <t>Бегушева Софья Ивановна</t>
  </si>
  <si>
    <t>Ф6028</t>
  </si>
  <si>
    <t>Ганага Валерия Андреевна</t>
  </si>
  <si>
    <t>Ф5008</t>
  </si>
  <si>
    <t>Анисимава Анастасия Сергеевна</t>
  </si>
  <si>
    <t>Ф6030</t>
  </si>
  <si>
    <t>Гамаюновна Ксения Олеговна</t>
  </si>
  <si>
    <t>Ф6035</t>
  </si>
  <si>
    <t>Пащенко Виктория Олеговна</t>
  </si>
  <si>
    <t>Ф6036</t>
  </si>
  <si>
    <t>Костюкова Дарья Константиновна</t>
  </si>
  <si>
    <t>Ф6037</t>
  </si>
  <si>
    <t>Этюева София Олеговна</t>
  </si>
  <si>
    <t>Ф6038</t>
  </si>
  <si>
    <t>Поминова Арина Александровна</t>
  </si>
  <si>
    <t>Ф6034</t>
  </si>
  <si>
    <t>Кривоножкина Софья Михайловна</t>
  </si>
  <si>
    <t>Ф6031</t>
  </si>
  <si>
    <t>Попова Диана Артемовна</t>
  </si>
  <si>
    <t>Ф6032</t>
  </si>
  <si>
    <t>Крупенко Анна Сергеевна</t>
  </si>
  <si>
    <t>Ф6195</t>
  </si>
  <si>
    <t>Тунякина Анастасия Юрьевна</t>
  </si>
  <si>
    <t>Ф6196</t>
  </si>
  <si>
    <t>Измайлова Эвелина Ринатовна</t>
  </si>
  <si>
    <t>Ф5156</t>
  </si>
  <si>
    <t>Кравченко София Леонидовна</t>
  </si>
  <si>
    <t>Ф6178</t>
  </si>
  <si>
    <t>Дрындова Вероника Аедреевна</t>
  </si>
  <si>
    <t>Ф6171</t>
  </si>
  <si>
    <t>Жаданова Екатерина Алексеевна</t>
  </si>
  <si>
    <t>Ф5152</t>
  </si>
  <si>
    <t>Марчюков Александер Николаевич</t>
  </si>
  <si>
    <t>Боярова Софья Андреевна</t>
  </si>
  <si>
    <t>Ф5151</t>
  </si>
  <si>
    <t>Добрознай Мирослава Алексеевна</t>
  </si>
  <si>
    <t>Ф5148</t>
  </si>
  <si>
    <t>Пичугина Александра Егеньевна</t>
  </si>
  <si>
    <t>Ф5147</t>
  </si>
  <si>
    <t>Макарова Варвара Алексеевна</t>
  </si>
  <si>
    <t>Ф5149</t>
  </si>
  <si>
    <t>Пилюгина Кристина Сергеевна</t>
  </si>
  <si>
    <t>Ф5150</t>
  </si>
  <si>
    <t>Разинкина Алиса Дмитриевна</t>
  </si>
  <si>
    <t>Ф6165</t>
  </si>
  <si>
    <t>Чудина Александра Ивановна</t>
  </si>
  <si>
    <t>Ф6164</t>
  </si>
  <si>
    <t>Гришина Майя Алексеевна</t>
  </si>
  <si>
    <t>Ф6163</t>
  </si>
  <si>
    <t>Бесчвертная Олеся Александровна</t>
  </si>
  <si>
    <t>Ф6169</t>
  </si>
  <si>
    <t>Гусейнова Зейнаб Гаджибалаевна</t>
  </si>
  <si>
    <t>Ф6170</t>
  </si>
  <si>
    <t>Киреева Марина Олеговна</t>
  </si>
  <si>
    <t>Ф6166</t>
  </si>
  <si>
    <t>Никулина Маргарита Ивановна</t>
  </si>
  <si>
    <t>Ф6167</t>
  </si>
  <si>
    <t>Вантеева Татьяна Михайловна</t>
  </si>
  <si>
    <t>Ф6168</t>
  </si>
  <si>
    <t>Аленина Анастасия Алексеевна</t>
  </si>
  <si>
    <t>Ф5157</t>
  </si>
  <si>
    <t>Надейкина Василиса Ильинична</t>
  </si>
  <si>
    <t>Ф5161</t>
  </si>
  <si>
    <t>Назарова Евгения Сергеевна</t>
  </si>
  <si>
    <t>Ф5158</t>
  </si>
  <si>
    <t>Скудина Василиса Александровна</t>
  </si>
  <si>
    <t>Ф5159</t>
  </si>
  <si>
    <t>Тливалиева Анастасия Рустамовна</t>
  </si>
  <si>
    <t>Ф5160</t>
  </si>
  <si>
    <t>Пономаренко Александра Георгевна</t>
  </si>
  <si>
    <t>Ф6183</t>
  </si>
  <si>
    <t>Кирьянова Виктория Романовна</t>
  </si>
  <si>
    <t>Ф6184</t>
  </si>
  <si>
    <t>Лихарева Дарья Денисовна</t>
  </si>
  <si>
    <t>Ф6182</t>
  </si>
  <si>
    <t>Марфута Елизавета Николаевна</t>
  </si>
  <si>
    <t>Ф5111</t>
  </si>
  <si>
    <t>Можаева Диана Денисовна</t>
  </si>
  <si>
    <t>Ф5112</t>
  </si>
  <si>
    <t>Ткаченко Варвара Николаевна</t>
  </si>
  <si>
    <t>Ф5113</t>
  </si>
  <si>
    <t>Сацко Амира Андреева</t>
  </si>
  <si>
    <t>Ф5110</t>
  </si>
  <si>
    <t>Ачакова Виктория Евгеньевна</t>
  </si>
  <si>
    <t>Ф5138</t>
  </si>
  <si>
    <t>МОУ "СОШ № 18 им. А.А. Мыльникова"</t>
  </si>
  <si>
    <t>Иванова Маргарита Ильинична</t>
  </si>
  <si>
    <t>Ф5134</t>
  </si>
  <si>
    <t>Ушакова Владислава Ивановна</t>
  </si>
  <si>
    <t>Ф5145</t>
  </si>
  <si>
    <t>Скорикова Софья Ильинична</t>
  </si>
  <si>
    <t>Ф5143</t>
  </si>
  <si>
    <t>Кабакаева Айнура Алексеевна</t>
  </si>
  <si>
    <t>Ф5142</t>
  </si>
  <si>
    <t>Щепкина Алена Вячеславовна</t>
  </si>
  <si>
    <t>Ф5140</t>
  </si>
  <si>
    <t>Боловина Арина Александровна</t>
  </si>
  <si>
    <t>Ф5137</t>
  </si>
  <si>
    <t>Зеленцова Мария Сергеевна</t>
  </si>
  <si>
    <t>Ф5133</t>
  </si>
  <si>
    <t>Игнатьева Мария Денисовна</t>
  </si>
  <si>
    <t>Ф5144</t>
  </si>
  <si>
    <t>Клокова Дарья Алексеевна</t>
  </si>
  <si>
    <t>Ф5132</t>
  </si>
  <si>
    <t>Куанышкалиева Асель Руслановна</t>
  </si>
  <si>
    <t>Ф5136</t>
  </si>
  <si>
    <t>Малина Дарина Денисовна</t>
  </si>
  <si>
    <t>Ф5141</t>
  </si>
  <si>
    <t>Никишова Яна Сергеевна</t>
  </si>
  <si>
    <t>Ф5139</t>
  </si>
  <si>
    <t>Хандожко Виктория Юрьевна</t>
  </si>
  <si>
    <t>Ф5146</t>
  </si>
  <si>
    <t>Романычева Юлиана Александровна</t>
  </si>
  <si>
    <t>Ф5131</t>
  </si>
  <si>
    <t>Валиева Маргарита Сергеевна</t>
  </si>
  <si>
    <t>Ф5130</t>
  </si>
  <si>
    <t>Литовченко Кристина Станиславовна</t>
  </si>
  <si>
    <t>Ф6160</t>
  </si>
  <si>
    <t>Ерюшева Ксения Александровна</t>
  </si>
  <si>
    <t>Ф6159</t>
  </si>
  <si>
    <t>Морозова Алена Ивановна</t>
  </si>
  <si>
    <t>Ф6161</t>
  </si>
  <si>
    <t>Баринова Дарья Витальевна</t>
  </si>
  <si>
    <t>Ф6162</t>
  </si>
  <si>
    <t>Хасанова Карина Ильинична</t>
  </si>
  <si>
    <t>Ф6125</t>
  </si>
  <si>
    <t>Хаймульдинова Алина Амантаевна</t>
  </si>
  <si>
    <t>Ф6126</t>
  </si>
  <si>
    <t>Бутова Анастасия Дмитриевна</t>
  </si>
  <si>
    <t>Ф6123</t>
  </si>
  <si>
    <t>Курсакова Алиса Сергеевна</t>
  </si>
  <si>
    <t>Ф6124</t>
  </si>
  <si>
    <t>Каменева Елизавета Романовна</t>
  </si>
  <si>
    <t>Ф5046</t>
  </si>
  <si>
    <t>Лухтанова Ирина Анатольевна</t>
  </si>
  <si>
    <t>Шельмук Александра Витальевна</t>
  </si>
  <si>
    <t>Ф5045</t>
  </si>
  <si>
    <t>Зеленкина Дарья Максимовна</t>
  </si>
  <si>
    <t>Ф6055</t>
  </si>
  <si>
    <t>Бурмистрова Варвара Евгеньевна</t>
  </si>
  <si>
    <t>Ф5044</t>
  </si>
  <si>
    <t>Степанова Руслана Максимовна</t>
  </si>
  <si>
    <t>Ф5043</t>
  </si>
  <si>
    <t>Колбасина Мария Дмитриевна</t>
  </si>
  <si>
    <t>Ф5042</t>
  </si>
  <si>
    <t>Шмелева Ирина Александровна</t>
  </si>
  <si>
    <t>ф6060</t>
  </si>
  <si>
    <t>Тазаткина Виктория Михайловна</t>
  </si>
  <si>
    <t>Ф6059</t>
  </si>
  <si>
    <t>Иванова Мария Сергеевна</t>
  </si>
  <si>
    <t>Ф6058</t>
  </si>
  <si>
    <t>Бачанова мария Алексеевна</t>
  </si>
  <si>
    <t>Ф6054</t>
  </si>
  <si>
    <t>Джармухамбетова Анна Алемжановна</t>
  </si>
  <si>
    <t>Ф6053</t>
  </si>
  <si>
    <t>Сорокина Валерия Алексеевна</t>
  </si>
  <si>
    <t>Ф6056</t>
  </si>
  <si>
    <t xml:space="preserve">Марченко София Валерьевна </t>
  </si>
  <si>
    <t>Ф6057</t>
  </si>
  <si>
    <t>Фомина Ксения Валентиновна</t>
  </si>
  <si>
    <t>Ф5184</t>
  </si>
  <si>
    <t>Ханштайн Виктория Стефановна</t>
  </si>
  <si>
    <t>Ф5185</t>
  </si>
  <si>
    <t>Тряскина Снежана Витальевна</t>
  </si>
  <si>
    <t>ф6197</t>
  </si>
  <si>
    <t xml:space="preserve"> Проворнов Александр Владимирович</t>
  </si>
  <si>
    <t>Бирюкова Дарья Федоровна</t>
  </si>
  <si>
    <t>Ф5090</t>
  </si>
  <si>
    <t>Жаркова Юлия Александровна</t>
  </si>
  <si>
    <t>Ф5091</t>
  </si>
  <si>
    <t>Колибердова Наталья  Геннадьевна</t>
  </si>
  <si>
    <t>Ф5085</t>
  </si>
  <si>
    <t>Колодникова Дарья Алексеевна</t>
  </si>
  <si>
    <t>Ф5089</t>
  </si>
  <si>
    <t>Паканич Дарья Константиновна</t>
  </si>
  <si>
    <t>Ф5086</t>
  </si>
  <si>
    <t>Рузайкина Мария Александровна</t>
  </si>
  <si>
    <t>Ф5087</t>
  </si>
  <si>
    <t>Утигалиева Милана Александровна</t>
  </si>
  <si>
    <t>Ф5088</t>
  </si>
  <si>
    <t>Юртаева Алина Алексеевна</t>
  </si>
  <si>
    <t>Ф5092</t>
  </si>
  <si>
    <t>Богаевская Екатерина Евгеньевна</t>
  </si>
  <si>
    <t>Ф6109</t>
  </si>
  <si>
    <t>Вдовина Анна Васильевна</t>
  </si>
  <si>
    <t>Ф6113</t>
  </si>
  <si>
    <t>Лялина Анастасия Александровна</t>
  </si>
  <si>
    <t>Ф6112</t>
  </si>
  <si>
    <t>Мариянко Олеся Дмитриевна</t>
  </si>
  <si>
    <t>Ф6111</t>
  </si>
  <si>
    <t>Расулова Диана Хкршидовна</t>
  </si>
  <si>
    <t>Ф6110</t>
  </si>
  <si>
    <t>Утигалиева Валерия Вячеславовна</t>
  </si>
  <si>
    <t>Ф6108</t>
  </si>
  <si>
    <t>Хаустова Алина Андреевна</t>
  </si>
  <si>
    <t>Ф6107</t>
  </si>
  <si>
    <t>Фирсова Кристина Павловна</t>
  </si>
  <si>
    <t>Ф5118</t>
  </si>
  <si>
    <t>Гаврилова Валерия Ивановна</t>
  </si>
  <si>
    <t>Ф5119</t>
  </si>
  <si>
    <t>Кобец Мария Евгеньевна</t>
  </si>
  <si>
    <t>Ф5122</t>
  </si>
  <si>
    <t>Хананова Полина Азатовна</t>
  </si>
  <si>
    <t>Ф5123</t>
  </si>
  <si>
    <t>Чулкина Мария Сергеевна</t>
  </si>
  <si>
    <t>Ф5124</t>
  </si>
  <si>
    <t>Коганова Дарья Евгеньевна</t>
  </si>
  <si>
    <t>Ф5121</t>
  </si>
  <si>
    <t>Исмаилова Алина Дамировна</t>
  </si>
  <si>
    <t>Ф5120</t>
  </si>
  <si>
    <t>Арзуманян Гоар Гариковна</t>
  </si>
  <si>
    <t>Ф6266</t>
  </si>
  <si>
    <t>Ф6151</t>
  </si>
  <si>
    <t>Иванкова Алиса Алексеевна</t>
  </si>
  <si>
    <t>Ф6152</t>
  </si>
  <si>
    <t>Тугушева Карина Андреевна</t>
  </si>
  <si>
    <t>Ф6150</t>
  </si>
  <si>
    <t>Кулахметова Диана Дмитриевна</t>
  </si>
  <si>
    <t>Ф6145</t>
  </si>
  <si>
    <t>Игумнова Анна Алексеевна</t>
  </si>
  <si>
    <t>Ф6147</t>
  </si>
  <si>
    <t>Шумаева Дарья Антоновна</t>
  </si>
  <si>
    <t>Ф6144</t>
  </si>
  <si>
    <t>Данилова Елизавета Максимовна</t>
  </si>
  <si>
    <t>Ф6146</t>
  </si>
  <si>
    <t>Шевченко Софья Сергеевна</t>
  </si>
  <si>
    <t>Ф6148</t>
  </si>
  <si>
    <t>Шилова Варвара Александровна</t>
  </si>
  <si>
    <t>Ф6149</t>
  </si>
  <si>
    <t xml:space="preserve">Борзова Софья Ивановна </t>
  </si>
  <si>
    <t>Ф5109</t>
  </si>
  <si>
    <t>МОУ "ООШ п.Лощинный"</t>
  </si>
  <si>
    <t>Таупова Анеля Сабргалиевна</t>
  </si>
  <si>
    <t>Ф5108</t>
  </si>
  <si>
    <t>Авакян Карина Давидовна</t>
  </si>
  <si>
    <t>Ф6207</t>
  </si>
  <si>
    <t>Трофимова  Ангелина Дмитриевна</t>
  </si>
  <si>
    <t>Ф6206</t>
  </si>
  <si>
    <t>Крохмаль Анастасия Михайловна</t>
  </si>
  <si>
    <t>Ф5094</t>
  </si>
  <si>
    <t>МОУ СОШ "Патриот" с кадетскими классами им.Ю.М. Дейнеко</t>
  </si>
  <si>
    <t>Щербатых Кристина Евгеньевна</t>
  </si>
  <si>
    <t>Ф5097</t>
  </si>
  <si>
    <t>Афанасьева София Сергеевна</t>
  </si>
  <si>
    <t>Ф5096</t>
  </si>
  <si>
    <t xml:space="preserve">Михайлова Виктория Михайловна </t>
  </si>
  <si>
    <t>Ф5099</t>
  </si>
  <si>
    <t>Минаева Алиса Александровна</t>
  </si>
  <si>
    <t>Ф5093</t>
  </si>
  <si>
    <t>Катунцева Ульяна Александровна</t>
  </si>
  <si>
    <t>Ф5095</t>
  </si>
  <si>
    <t>Ильина Ангелина Александровна</t>
  </si>
  <si>
    <t>Ф5100</t>
  </si>
  <si>
    <t>Власов Кирилл Александрович</t>
  </si>
  <si>
    <t>Башук Екатерина Львовна</t>
  </si>
  <si>
    <t>Ф6118</t>
  </si>
  <si>
    <t>Виноградова Ольга Сергеевна</t>
  </si>
  <si>
    <t>Ф6119</t>
  </si>
  <si>
    <t>Нуфер Нелли Александровна</t>
  </si>
  <si>
    <t>Ф6115</t>
  </si>
  <si>
    <t>Панфилова Анна Александровна</t>
  </si>
  <si>
    <t>Ф6116</t>
  </si>
  <si>
    <t>Бахтеева Арина Рустамовна</t>
  </si>
  <si>
    <t>Ф6120</t>
  </si>
  <si>
    <t>Береш Антонина Владиславовна</t>
  </si>
  <si>
    <t>Ф6122</t>
  </si>
  <si>
    <t>Мешкова Яна Игоревна</t>
  </si>
  <si>
    <t>Ф6121</t>
  </si>
  <si>
    <t>Силина Агата Евгеньевна</t>
  </si>
  <si>
    <t>Ф6117</t>
  </si>
  <si>
    <t>Савина Варвара Викторовна</t>
  </si>
  <si>
    <t>Ф5188</t>
  </si>
  <si>
    <t>Бапаева Амина Магомедовна</t>
  </si>
  <si>
    <t>Ф5187</t>
  </si>
  <si>
    <t>Солдатова Екатерина Сергеевна</t>
  </si>
  <si>
    <t>Ф6201</t>
  </si>
  <si>
    <t>Милтаева Раяна Султановна</t>
  </si>
  <si>
    <t>Ф6202</t>
  </si>
  <si>
    <t>Дубинина Вероника Александровна</t>
  </si>
  <si>
    <t>Ф5186</t>
  </si>
  <si>
    <t>Сарымсакова Альбина Геннадьевна</t>
  </si>
  <si>
    <t>Ф6200</t>
  </si>
  <si>
    <t>Косюлис София Констатиновна</t>
  </si>
  <si>
    <t>Ф5135</t>
  </si>
  <si>
    <t>Луконина София Александровна</t>
  </si>
  <si>
    <t>Ф6204</t>
  </si>
  <si>
    <t>Толмачева Алена Николаевна</t>
  </si>
  <si>
    <t>Ф6203</t>
  </si>
  <si>
    <t>Агеева Милана Сергеевна</t>
  </si>
  <si>
    <t>Ф6205</t>
  </si>
  <si>
    <t>Арнгольд Арина Александровна</t>
  </si>
  <si>
    <t>Ф5010</t>
  </si>
  <si>
    <t>Дандерфер София Александровна</t>
  </si>
  <si>
    <t>Ф5009</t>
  </si>
  <si>
    <t>Вербицкая  Юлия Ивановна</t>
  </si>
  <si>
    <t>Ф6015</t>
  </si>
  <si>
    <t>Ложешникова Милана Олеговна</t>
  </si>
  <si>
    <t>Ф6199</t>
  </si>
  <si>
    <t>Шингалиева Камилла Егизбаевна</t>
  </si>
  <si>
    <t>Ф6198</t>
  </si>
  <si>
    <t>Головченко Нелли Антоновна</t>
  </si>
  <si>
    <t>Ф6143</t>
  </si>
  <si>
    <t>Чорич Наталья Дитриевна</t>
  </si>
  <si>
    <t>Мурзина Алиса Ивановна</t>
  </si>
  <si>
    <t>Ф6140</t>
  </si>
  <si>
    <t>Смирнова Софья Александровна</t>
  </si>
  <si>
    <t>Ф6141</t>
  </si>
  <si>
    <t>Белохвостова Елизавета Евгеньевна</t>
  </si>
  <si>
    <t>Ф6142</t>
  </si>
  <si>
    <t>Минеева Варвара Денисовна</t>
  </si>
  <si>
    <t>Ф5052</t>
  </si>
  <si>
    <t>Кудашева Амина Рустемовна</t>
  </si>
  <si>
    <t>Ф5051</t>
  </si>
  <si>
    <t>Рыбальченко Виктория Александровна</t>
  </si>
  <si>
    <t>Ф5049</t>
  </si>
  <si>
    <t>Гаврилова Антонина Сергеевна</t>
  </si>
  <si>
    <t>Ф5048</t>
  </si>
  <si>
    <t>Иванова Валерия Сергеевна</t>
  </si>
  <si>
    <t>Ф5050</t>
  </si>
  <si>
    <t>Ефремкина Виктория Александровна</t>
  </si>
  <si>
    <t>Ф5047</t>
  </si>
  <si>
    <t>Палькина Ульяна Николаевна</t>
  </si>
  <si>
    <t>Ф5125</t>
  </si>
  <si>
    <t>Савельева Татьна Сергеевна</t>
  </si>
  <si>
    <t>Ф5126</t>
  </si>
  <si>
    <t>Колесникова Василиса Ильинична</t>
  </si>
  <si>
    <t>Ф5127</t>
  </si>
  <si>
    <t>Елизарова Маргарита Дмитриевна</t>
  </si>
  <si>
    <t>Ф6154</t>
  </si>
  <si>
    <t>Фирсова Виктория Юрьевна</t>
  </si>
  <si>
    <t>Ф6155</t>
  </si>
  <si>
    <t>Хабиева Эльмира Руслановна</t>
  </si>
  <si>
    <t>Ф6153</t>
  </si>
  <si>
    <t>Рубенянц Сона Эдмондовна</t>
  </si>
  <si>
    <t>Ф5168</t>
  </si>
  <si>
    <t>Газитдинова Лиана Радиковна</t>
  </si>
  <si>
    <t>Ф5172</t>
  </si>
  <si>
    <t>Казакова Варвара Алексеевна</t>
  </si>
  <si>
    <t>Ф5173</t>
  </si>
  <si>
    <t>Каоробова Виктория Александровна</t>
  </si>
  <si>
    <t>Ф5174</t>
  </si>
  <si>
    <t>Макарова Ева Анатольевна</t>
  </si>
  <si>
    <t>Ф5171</t>
  </si>
  <si>
    <t>Тугушева Марьям Рамилевна</t>
  </si>
  <si>
    <t>Ф5169</t>
  </si>
  <si>
    <t>Фролова Мария Александровна</t>
  </si>
  <si>
    <t>Ф5170</t>
  </si>
  <si>
    <t>Половинкина Елизавета Юрьевна</t>
  </si>
  <si>
    <t>Ф6189</t>
  </si>
  <si>
    <t>Беляева Анастасия Сергеевна</t>
  </si>
  <si>
    <t>Ф6074</t>
  </si>
  <si>
    <t>Мурзаендеева Елизавета Дмитьриевна</t>
  </si>
  <si>
    <t>Ф6073</t>
  </si>
  <si>
    <t>Ситакова Даяна Маратовна</t>
  </si>
  <si>
    <t>Ф6070</t>
  </si>
  <si>
    <t>Бондаренко Полина Алексеевна</t>
  </si>
  <si>
    <t>Ф6079</t>
  </si>
  <si>
    <t>Пудан Карина Александровна</t>
  </si>
  <si>
    <t>Ф6078</t>
  </si>
  <si>
    <t>Стоянкина Александра Кирилловна</t>
  </si>
  <si>
    <t>Ф6077</t>
  </si>
  <si>
    <t>Султанова Азалия Рамилевна</t>
  </si>
  <si>
    <t>Ф6076</t>
  </si>
  <si>
    <t>Володина Маргарита Руслановна</t>
  </si>
  <si>
    <t>Ф6075</t>
  </si>
  <si>
    <t>Землякова Софья Евгеньевна</t>
  </si>
  <si>
    <t>Ф6071</t>
  </si>
  <si>
    <t>Зорзи Дария Борисовна</t>
  </si>
  <si>
    <t>Ф6072</t>
  </si>
  <si>
    <t>Беккалиева Зарина Витальевна</t>
  </si>
  <si>
    <t>Ф5062</t>
  </si>
  <si>
    <t>Беккалиева Элина Витальевна</t>
  </si>
  <si>
    <t>Ф5061</t>
  </si>
  <si>
    <t>Варежникова Вероника Алексеевна</t>
  </si>
  <si>
    <t>Ф5058</t>
  </si>
  <si>
    <t>Дамаева Эмилия Равилевна</t>
  </si>
  <si>
    <t>Ф5064</t>
  </si>
  <si>
    <t>Дорж Екатерина Евгеньевна</t>
  </si>
  <si>
    <t>Ф5059</t>
  </si>
  <si>
    <t>Дорж Кристина Евгеньевна</t>
  </si>
  <si>
    <t>Ф5060</t>
  </si>
  <si>
    <t>Егорова Дарья Александровна</t>
  </si>
  <si>
    <t>Ф5056</t>
  </si>
  <si>
    <t>Карасева Александра Дмитриевна</t>
  </si>
  <si>
    <t>Ф5057</t>
  </si>
  <si>
    <t>Пасунько Ариана Игоревна</t>
  </si>
  <si>
    <t>Ф5063</t>
  </si>
  <si>
    <t>Хорошунова Людмилаа Александровна</t>
  </si>
  <si>
    <t>Ф5055</t>
  </si>
  <si>
    <t>Штырц Дарья Игоревна</t>
  </si>
  <si>
    <t>Ф5065</t>
  </si>
  <si>
    <t>Абмайкина Глафира Васильевна</t>
  </si>
  <si>
    <t>Ф6084</t>
  </si>
  <si>
    <t>Воробьева Ксения Романовна</t>
  </si>
  <si>
    <t>Ф6081</t>
  </si>
  <si>
    <t>Завгородняя Валерия Максимовна</t>
  </si>
  <si>
    <t>Ф6083</t>
  </si>
  <si>
    <t>Кузьминых Алина Ильинична</t>
  </si>
  <si>
    <t>Ф6080</t>
  </si>
  <si>
    <t>Мартыщенко Аделина Дмитриевна</t>
  </si>
  <si>
    <t>Ф6082</t>
  </si>
  <si>
    <t>Киргизов Кирилл Ильич</t>
  </si>
  <si>
    <t>Ф5252</t>
  </si>
  <si>
    <t>Андреев Михаил Олегович</t>
  </si>
  <si>
    <t>Ф5250</t>
  </si>
  <si>
    <t>Андреев Роман Сергеевич</t>
  </si>
  <si>
    <t>Ф5251</t>
  </si>
  <si>
    <t xml:space="preserve">Могилёв Максим Александрович </t>
  </si>
  <si>
    <t>Ф6342</t>
  </si>
  <si>
    <t>Сейтов Ислам</t>
  </si>
  <si>
    <t>Ф6340</t>
  </si>
  <si>
    <t>Липатов Владимир Викторович</t>
  </si>
  <si>
    <t>Ф6344</t>
  </si>
  <si>
    <t>Момот Захар Сергеевич</t>
  </si>
  <si>
    <t>Ф6341</t>
  </si>
  <si>
    <t>Опимах Павел Александрович</t>
  </si>
  <si>
    <t>Устюгов Данил Сергеевич</t>
  </si>
  <si>
    <t>Ф6339</t>
  </si>
  <si>
    <t>Калагарцев Андрей Викторович</t>
  </si>
  <si>
    <t>Ф6338</t>
  </si>
  <si>
    <t>Актаев Аслан Айдарханович</t>
  </si>
  <si>
    <t>Ф6343</t>
  </si>
  <si>
    <t>Чистов Матвей Максимович</t>
  </si>
  <si>
    <t>Ф5356</t>
  </si>
  <si>
    <t>Голованов Семён Сергеевич</t>
  </si>
  <si>
    <t>Ф6233</t>
  </si>
  <si>
    <t>Анохин Артём Сергеевич</t>
  </si>
  <si>
    <t>Ф6232</t>
  </si>
  <si>
    <t>Габитов Данель Серикович</t>
  </si>
  <si>
    <t>Ф5338</t>
  </si>
  <si>
    <t>Пятницын Максим Владимирович</t>
  </si>
  <si>
    <t>Ф5357</t>
  </si>
  <si>
    <t>Захаров Богдан Александрович</t>
  </si>
  <si>
    <t>Ф6231</t>
  </si>
  <si>
    <t>Уняев Артем Павлович</t>
  </si>
  <si>
    <t>Ф5358</t>
  </si>
  <si>
    <t>Болдырев Дмитрий Сергеевич</t>
  </si>
  <si>
    <t>Ф6230</t>
  </si>
  <si>
    <t>Нарозашвили Ларион Автандилович</t>
  </si>
  <si>
    <t>Ф6229</t>
  </si>
  <si>
    <t>Сочнев Владислав Павлович</t>
  </si>
  <si>
    <t>Ф6228</t>
  </si>
  <si>
    <t xml:space="preserve">Максимов Михаил Андреевич </t>
  </si>
  <si>
    <t>Ф5385</t>
  </si>
  <si>
    <t xml:space="preserve">Хабибулин Дамир Валерьевич </t>
  </si>
  <si>
    <t>Ф5384</t>
  </si>
  <si>
    <t xml:space="preserve">Фаттхуллин Альмир Вялитович    </t>
  </si>
  <si>
    <t>Ф5381</t>
  </si>
  <si>
    <t xml:space="preserve">Макаров Максим Максимович   </t>
  </si>
  <si>
    <t>Ф5382</t>
  </si>
  <si>
    <t xml:space="preserve">Кудренко Алексей Александрович  </t>
  </si>
  <si>
    <t>Ф5383</t>
  </si>
  <si>
    <t>Гришин Григорий Дмитриевич</t>
  </si>
  <si>
    <t>Ф5390</t>
  </si>
  <si>
    <t>Жиздюк Артем Алексеевич</t>
  </si>
  <si>
    <t>Ф5374</t>
  </si>
  <si>
    <t>Князев Егор Сергеевич</t>
  </si>
  <si>
    <t>Ф5379</t>
  </si>
  <si>
    <t>Луньков Максим Викторович</t>
  </si>
  <si>
    <t>Ф5378</t>
  </si>
  <si>
    <t>Мартыненко Егор Георгиевич</t>
  </si>
  <si>
    <t>Ф5375</t>
  </si>
  <si>
    <t>Савин Андрей Алексеевич</t>
  </si>
  <si>
    <t>Ф5376</t>
  </si>
  <si>
    <t>Сычев Егор Михайлович</t>
  </si>
  <si>
    <t>Ф5377</t>
  </si>
  <si>
    <t>Абузяров Дамир Наилевич</t>
  </si>
  <si>
    <t>Ф6414</t>
  </si>
  <si>
    <t>МОУ"СОШ № 26"</t>
  </si>
  <si>
    <t>Алихамбетов Асхат Русланович</t>
  </si>
  <si>
    <t>Ф6405</t>
  </si>
  <si>
    <t>Кондратьев Иван Павлович</t>
  </si>
  <si>
    <t>ф6408</t>
  </si>
  <si>
    <t>Кузьмичов Роман Абдуразакович</t>
  </si>
  <si>
    <t>ф6415</t>
  </si>
  <si>
    <t>Останков Дмитрий Юрьевич</t>
  </si>
  <si>
    <t>Ф6410</t>
  </si>
  <si>
    <t>Самедов Тарлан Алифагаевич</t>
  </si>
  <si>
    <t>Ф6409</t>
  </si>
  <si>
    <t>Тимошкин Двниил Дмитриевич</t>
  </si>
  <si>
    <t>Ф6407</t>
  </si>
  <si>
    <t>Халеев Тимофей Валерьевич</t>
  </si>
  <si>
    <t>Ф6411</t>
  </si>
  <si>
    <t>Абилов Рамир Ренатович</t>
  </si>
  <si>
    <t>Ф5273</t>
  </si>
  <si>
    <t>Зинченко Александр Андреевич</t>
  </si>
  <si>
    <t>Ф5271</t>
  </si>
  <si>
    <t>Панкратов Богдан Эдуардович</t>
  </si>
  <si>
    <t>Ф5272</t>
  </si>
  <si>
    <t>Пастухов Александр Артурович</t>
  </si>
  <si>
    <t>Ф5270</t>
  </si>
  <si>
    <t>Абдулаев Руслан Чингузович</t>
  </si>
  <si>
    <t>Ф6320</t>
  </si>
  <si>
    <t>Ершов Артём Сергеевич</t>
  </si>
  <si>
    <t>Ф6321</t>
  </si>
  <si>
    <t xml:space="preserve">Сайдабулов Давид Максимович </t>
  </si>
  <si>
    <t>Ф6322</t>
  </si>
  <si>
    <t>Боронин Тимофей Олегович</t>
  </si>
  <si>
    <t>Ф6323</t>
  </si>
  <si>
    <t>Турсумбек Адиль Ануарович</t>
  </si>
  <si>
    <t>Ф6324</t>
  </si>
  <si>
    <t>Мезенцев Артем Витальевич</t>
  </si>
  <si>
    <t>Ф6212</t>
  </si>
  <si>
    <t>Фролов Александр Александрович</t>
  </si>
  <si>
    <t>Ф6211</t>
  </si>
  <si>
    <t>Поляков Матвей Андреевич</t>
  </si>
  <si>
    <t>Ф6210</t>
  </si>
  <si>
    <t>Харенко Дмитрий Дмитриевич</t>
  </si>
  <si>
    <t>Ф5337</t>
  </si>
  <si>
    <t>Гончаров Кирилл Ильич</t>
  </si>
  <si>
    <t>Ф5364</t>
  </si>
  <si>
    <t>Каплун Андрей Дмитриевич</t>
  </si>
  <si>
    <t>Ф5363</t>
  </si>
  <si>
    <t>Букин Данила Сергеевич</t>
  </si>
  <si>
    <t>Ф6224</t>
  </si>
  <si>
    <t>Ушаков Тимофей Игоревич</t>
  </si>
  <si>
    <t>Ф6223</t>
  </si>
  <si>
    <t>Юнев Иван Николаевич</t>
  </si>
  <si>
    <t>Ф6222</t>
  </si>
  <si>
    <t>Баринов Михаил Евгеньевич</t>
  </si>
  <si>
    <t>Ф6221</t>
  </si>
  <si>
    <t>Журавлев Егор Александрович</t>
  </si>
  <si>
    <t>Ф6220</t>
  </si>
  <si>
    <t>Кубарев Владислав Денисович</t>
  </si>
  <si>
    <t>Ф6225</t>
  </si>
  <si>
    <t>Шахметов Артем Владимирович</t>
  </si>
  <si>
    <t>Ф6219</t>
  </si>
  <si>
    <t>Баймагамбетов Ислам Тимурович</t>
  </si>
  <si>
    <t>Ф5290</t>
  </si>
  <si>
    <t>Земцов Никита  Дмитриевич</t>
  </si>
  <si>
    <t>Ф5291</t>
  </si>
  <si>
    <t>Кулаков Егор Денисович</t>
  </si>
  <si>
    <t>Ф5289</t>
  </si>
  <si>
    <t>Засухин Денис Александрович</t>
  </si>
  <si>
    <t>Ф5292</t>
  </si>
  <si>
    <t>Довгай Егор Васильевич</t>
  </si>
  <si>
    <t>Ф6307</t>
  </si>
  <si>
    <t>Бандурко Павел Григорьевич</t>
  </si>
  <si>
    <t>Ф6306</t>
  </si>
  <si>
    <t>Лукин Андрей Александрович</t>
  </si>
  <si>
    <t>Ф6309</t>
  </si>
  <si>
    <t>Харин Александр Артемович</t>
  </si>
  <si>
    <t>Ф6308</t>
  </si>
  <si>
    <t>Марданов Эльдар Морданович</t>
  </si>
  <si>
    <t>Ф5340</t>
  </si>
  <si>
    <t>Поляков Степан Дмитриевич</t>
  </si>
  <si>
    <t>Ф5341</t>
  </si>
  <si>
    <t>Шакин Ярослав Александрович</t>
  </si>
  <si>
    <t>Ф5339</t>
  </si>
  <si>
    <t>Кравченко Артем Александрович</t>
  </si>
  <si>
    <t>Ф6258</t>
  </si>
  <si>
    <t>Коженков Сергей</t>
  </si>
  <si>
    <t>Ф6260</t>
  </si>
  <si>
    <t>Редько Даниил</t>
  </si>
  <si>
    <t>Ф6259</t>
  </si>
  <si>
    <t>Чакупов Саян</t>
  </si>
  <si>
    <t>Ф6261</t>
  </si>
  <si>
    <t>Адкин Степан Иванович</t>
  </si>
  <si>
    <t>Ф5298</t>
  </si>
  <si>
    <t>Громилин Сергей Олегович</t>
  </si>
  <si>
    <t>Ф5394</t>
  </si>
  <si>
    <t>Хохлов Дмитрий Сергеевич</t>
  </si>
  <si>
    <t>Ф5395</t>
  </si>
  <si>
    <t>Лукьянов Максим Юрьевич</t>
  </si>
  <si>
    <t>Ф6398</t>
  </si>
  <si>
    <t>Шалотя Богдан Алексеевич</t>
  </si>
  <si>
    <t>Ф6399</t>
  </si>
  <si>
    <t>Бебякин Иван Иванович</t>
  </si>
  <si>
    <t>Ф5215</t>
  </si>
  <si>
    <t>Гудошников Егор Дмитриевич</t>
  </si>
  <si>
    <t>Ф5216</t>
  </si>
  <si>
    <t>Дворцов Сергей Алексеевич</t>
  </si>
  <si>
    <t>Ф5214</t>
  </si>
  <si>
    <t>Литвиненко Григорий Павлович</t>
  </si>
  <si>
    <t>Ф5224</t>
  </si>
  <si>
    <t>Макеев Александр Юрьевич</t>
  </si>
  <si>
    <t>Ф5217</t>
  </si>
  <si>
    <t>Коваленко Игорь Игоревич</t>
  </si>
  <si>
    <t>Ф5236</t>
  </si>
  <si>
    <t>Николаев Артем Владиславович</t>
  </si>
  <si>
    <t>Ф5233</t>
  </si>
  <si>
    <t>Пронин Роман Александрович</t>
  </si>
  <si>
    <t>Ф5237</t>
  </si>
  <si>
    <t>Теселкин Ярослав Павлович</t>
  </si>
  <si>
    <t>Ф5234</t>
  </si>
  <si>
    <t>Хуранов Богдан Радионович</t>
  </si>
  <si>
    <t>Ф5235</t>
  </si>
  <si>
    <t>Морозов Матвей Антонович</t>
  </si>
  <si>
    <t>Ф5226</t>
  </si>
  <si>
    <t>Бакуев Мохамед Исламович</t>
  </si>
  <si>
    <t>Ф5232</t>
  </si>
  <si>
    <t>Ким Владимир Дмитриевич</t>
  </si>
  <si>
    <t>Ф5238</t>
  </si>
  <si>
    <t>Фомин Данил Вадимович</t>
  </si>
  <si>
    <t>Ф5231</t>
  </si>
  <si>
    <t>Овчинников Всеволод Максимович</t>
  </si>
  <si>
    <t>Ф5225</t>
  </si>
  <si>
    <t>Абрамов Никита Игоревич</t>
  </si>
  <si>
    <t>Ф5228</t>
  </si>
  <si>
    <t>Бессонов Дмитрий Романович</t>
  </si>
  <si>
    <t>Ф5222</t>
  </si>
  <si>
    <t>Ефименко Матвей Алексеевич</t>
  </si>
  <si>
    <t>Ф5229</t>
  </si>
  <si>
    <t>Минаков Роман Владимирович</t>
  </si>
  <si>
    <t>Ф5223</t>
  </si>
  <si>
    <t>Ткаченко Денис Павлович</t>
  </si>
  <si>
    <t>Ф5227</t>
  </si>
  <si>
    <t>Утепов Тимур Алмазович</t>
  </si>
  <si>
    <t>Ф5220</t>
  </si>
  <si>
    <t>Карсалов Александр Васильевич</t>
  </si>
  <si>
    <t>Ф5221</t>
  </si>
  <si>
    <t>Лебедев Ярослав Денисович</t>
  </si>
  <si>
    <t>Ф5219</t>
  </si>
  <si>
    <t>Михайлов Никита Антонович</t>
  </si>
  <si>
    <t>Ф5218</t>
  </si>
  <si>
    <t>Рабинович Никита Сергеевич</t>
  </si>
  <si>
    <t>Смирнов Егор Алексеевич</t>
  </si>
  <si>
    <t>Ф5391</t>
  </si>
  <si>
    <t>Алпатов Назар Юрьевич</t>
  </si>
  <si>
    <t>Ф6362</t>
  </si>
  <si>
    <t>Гудков Данил Игоревич</t>
  </si>
  <si>
    <t>Ф6350</t>
  </si>
  <si>
    <t>Жумагулов Равиль Русланович</t>
  </si>
  <si>
    <t>Ф6363</t>
  </si>
  <si>
    <t>Умников Сергей Павлович</t>
  </si>
  <si>
    <t>Ф6364</t>
  </si>
  <si>
    <t>Гутник Артем Русланович</t>
  </si>
  <si>
    <t>Ф6374</t>
  </si>
  <si>
    <t>Клопов Денис Михайлович</t>
  </si>
  <si>
    <t>Ф6375</t>
  </si>
  <si>
    <t>Косинец Даниил Александрович</t>
  </si>
  <si>
    <t>Ф6372</t>
  </si>
  <si>
    <t>Уколов Матвей Витальевич</t>
  </si>
  <si>
    <t>Ф6376</t>
  </si>
  <si>
    <t>Фатеев Олег Леонидович</t>
  </si>
  <si>
    <t>Ф6373</t>
  </si>
  <si>
    <t>Бучукин Денис Максимович</t>
  </si>
  <si>
    <t>Ф6371</t>
  </si>
  <si>
    <t>Габдуллин Матвей Романович</t>
  </si>
  <si>
    <t>Ф6365</t>
  </si>
  <si>
    <t>Надточий Сергей Романович</t>
  </si>
  <si>
    <t>Ф6370</t>
  </si>
  <si>
    <t>Рыжков Кирилл Александрович</t>
  </si>
  <si>
    <t>Ф6367</t>
  </si>
  <si>
    <t>Самделькин Николай Алексеевич</t>
  </si>
  <si>
    <t>Ф6369</t>
  </si>
  <si>
    <t>Чуглазов Иван Павлович</t>
  </si>
  <si>
    <t>Ф6368</t>
  </si>
  <si>
    <t>Яковлев Матвей Игоревич</t>
  </si>
  <si>
    <t>Ф6366</t>
  </si>
  <si>
    <t>Безногов  Роман  Сергеевич</t>
  </si>
  <si>
    <t>Ф6361</t>
  </si>
  <si>
    <t>Вус Артём Владимирович</t>
  </si>
  <si>
    <t>Ф6359</t>
  </si>
  <si>
    <t>Пшеничный  Давид Денисович</t>
  </si>
  <si>
    <t>Ф6357</t>
  </si>
  <si>
    <t>Сарбалиев  Тимур Дауренович</t>
  </si>
  <si>
    <t>Ф6360</t>
  </si>
  <si>
    <t>Стрижак  Стефан Григорьевич</t>
  </si>
  <si>
    <t>Ф6356</t>
  </si>
  <si>
    <t>Титов Иван Сергеевич</t>
  </si>
  <si>
    <t>Ф6358</t>
  </si>
  <si>
    <t>Абубекяров Руслан Рамилевич</t>
  </si>
  <si>
    <t>Ф6354</t>
  </si>
  <si>
    <t>Баширов Самир Эльшадович</t>
  </si>
  <si>
    <t>Ф6355</t>
  </si>
  <si>
    <t>Джангулян Эдгар Эдуардович</t>
  </si>
  <si>
    <t>Ф6353</t>
  </si>
  <si>
    <t>Николайзин Артем Дмитриевич</t>
  </si>
  <si>
    <t>Ф6351</t>
  </si>
  <si>
    <t>Парфенов Иван Михайлович</t>
  </si>
  <si>
    <t>Ф5230</t>
  </si>
  <si>
    <t>Шилов Матвей Юрьевич</t>
  </si>
  <si>
    <t>Ф6352</t>
  </si>
  <si>
    <t>Тарасов Евгений Сергеевич</t>
  </si>
  <si>
    <t>Ф5355</t>
  </si>
  <si>
    <t>Горецкий Кирилл Степанович</t>
  </si>
  <si>
    <t>Ф6235</t>
  </si>
  <si>
    <t>Огольцов Константин Игоревич</t>
  </si>
  <si>
    <t>Ф5208</t>
  </si>
  <si>
    <t>Дурнев Вячеслав Алексеевич</t>
  </si>
  <si>
    <t>Ф5207</t>
  </si>
  <si>
    <t>Вильданов Константин Дмитриевич</t>
  </si>
  <si>
    <t>Ф5211</t>
  </si>
  <si>
    <t>Тузов Кирилл Евгеньевич</t>
  </si>
  <si>
    <t>Ф5212</t>
  </si>
  <si>
    <t>Юсифов Наиль Вугарович</t>
  </si>
  <si>
    <t>Ф5213</t>
  </si>
  <si>
    <t>Александров Константин Сергеевич</t>
  </si>
  <si>
    <t>Ф5210</t>
  </si>
  <si>
    <t>Селиверстов Даниил Валерьевич</t>
  </si>
  <si>
    <t>Ф6385</t>
  </si>
  <si>
    <t>Русанов Тимофей Александрович</t>
  </si>
  <si>
    <t>Ф5209</t>
  </si>
  <si>
    <t>Скорик Степан Андреевич</t>
  </si>
  <si>
    <t>Ф6383</t>
  </si>
  <si>
    <t>Султанов Руслан Ринатович</t>
  </si>
  <si>
    <t>Ф6384</t>
  </si>
  <si>
    <t>Брехов Матвей Алексеевич</t>
  </si>
  <si>
    <t>Ф6381</t>
  </si>
  <si>
    <t>Бритвин Егор Антонович</t>
  </si>
  <si>
    <t>Ф6380</t>
  </si>
  <si>
    <t>Кисельман Артем Олегович</t>
  </si>
  <si>
    <t>Ф6378</t>
  </si>
  <si>
    <t>Бахтеев Виталий Дмитриевич</t>
  </si>
  <si>
    <t>Ф6377</t>
  </si>
  <si>
    <t>Смирнов Никита Владимирович</t>
  </si>
  <si>
    <t>Ф6382</t>
  </si>
  <si>
    <t>Юмангулов Нуруддин Эльдарович</t>
  </si>
  <si>
    <t>Ф5001</t>
  </si>
  <si>
    <t>Султанов Амир Ренатович</t>
  </si>
  <si>
    <t>Ф6379</t>
  </si>
  <si>
    <t>Авдейко Павел Николаевич</t>
  </si>
  <si>
    <t>Ф5352</t>
  </si>
  <si>
    <t>Кучин Александр Алексеевич</t>
  </si>
  <si>
    <t>Ф5351</t>
  </si>
  <si>
    <t>Орлов Кирилл Олегович</t>
  </si>
  <si>
    <t>Ф5330</t>
  </si>
  <si>
    <t>Актау Адиль Медесович</t>
  </si>
  <si>
    <t>Ф6243</t>
  </si>
  <si>
    <t>Горячев Ярослав Евгеньевич</t>
  </si>
  <si>
    <t>Ф6245</t>
  </si>
  <si>
    <t>Орлов Роман Максимович</t>
  </si>
  <si>
    <t>Ф6240</t>
  </si>
  <si>
    <t>Федорин Дмитрий Витальевич</t>
  </si>
  <si>
    <t>Ф6241</t>
  </si>
  <si>
    <t>Чубенко Матвей Викторович</t>
  </si>
  <si>
    <t>Ф6242</t>
  </si>
  <si>
    <t xml:space="preserve">Жулин Беслан Викторович </t>
  </si>
  <si>
    <t>Ф6177</t>
  </si>
  <si>
    <t>Докунин Глеб Евгеньевич</t>
  </si>
  <si>
    <t>Ф6244</t>
  </si>
  <si>
    <t>Бобылев Артем Иванович</t>
  </si>
  <si>
    <t>Ф6305</t>
  </si>
  <si>
    <t>Гапиенко Максим Леонидович</t>
  </si>
  <si>
    <t>Ф5276</t>
  </si>
  <si>
    <t>Тамбовский Артем Дмитриевич</t>
  </si>
  <si>
    <t>Ф5275</t>
  </si>
  <si>
    <t>Наконечный Александр Владимирович</t>
  </si>
  <si>
    <t>Ф5274</t>
  </si>
  <si>
    <t>Школа Иван Алексеевич</t>
  </si>
  <si>
    <t>Ф6312</t>
  </si>
  <si>
    <t>Бородин Матвей Сергеевич</t>
  </si>
  <si>
    <t>Ф6315</t>
  </si>
  <si>
    <t xml:space="preserve"> Эмеев Руслан  Рапаилович</t>
  </si>
  <si>
    <t>Ф6316</t>
  </si>
  <si>
    <t xml:space="preserve"> Рекаев Евгений Артёмович</t>
  </si>
  <si>
    <t>Ф6317</t>
  </si>
  <si>
    <t>Дрындов Иван Сергеевич</t>
  </si>
  <si>
    <t>Ф6311</t>
  </si>
  <si>
    <t>Вахрушев Матвей Евгеньевич</t>
  </si>
  <si>
    <t>Ф6314</t>
  </si>
  <si>
    <t>Морозов Кирилл  Алексеевич</t>
  </si>
  <si>
    <t>Ф6310</t>
  </si>
  <si>
    <t>Васильков Кирилл Вадимович</t>
  </si>
  <si>
    <t>Ф6319</t>
  </si>
  <si>
    <t>Богданов Данила Александрович</t>
  </si>
  <si>
    <t>Ф6313</t>
  </si>
  <si>
    <t>Фирсов Виталий Павлович</t>
  </si>
  <si>
    <t>Ф6318</t>
  </si>
  <si>
    <t>Витущенко Дмитрий</t>
  </si>
  <si>
    <t>Ф5284</t>
  </si>
  <si>
    <t>Гельман Арсений</t>
  </si>
  <si>
    <t>Ф5287</t>
  </si>
  <si>
    <t>Никитин Василий Ни колаевич</t>
  </si>
  <si>
    <t>Ф5285</t>
  </si>
  <si>
    <t>Кузько Артемий Максимович</t>
  </si>
  <si>
    <t>Ф5301</t>
  </si>
  <si>
    <t>Остапчук Вдажимир Савельевич</t>
  </si>
  <si>
    <t>Илюшин Матвей</t>
  </si>
  <si>
    <t>Ф6281</t>
  </si>
  <si>
    <t>Лобанов Виталий Петрович</t>
  </si>
  <si>
    <t>Ф5286</t>
  </si>
  <si>
    <t>Баладжаев Даниил Русланович</t>
  </si>
  <si>
    <t>Ф6334</t>
  </si>
  <si>
    <t>Понкратов Артем Андреевич</t>
  </si>
  <si>
    <t>Ф5249</t>
  </si>
  <si>
    <t>Пинаев Илья</t>
  </si>
  <si>
    <t>Ф5248</t>
  </si>
  <si>
    <t>Музаев Максим Денисович</t>
  </si>
  <si>
    <t>Ф5312</t>
  </si>
  <si>
    <t>Хайрулин Равиль Александрович</t>
  </si>
  <si>
    <t>Ф5311</t>
  </si>
  <si>
    <t xml:space="preserve">Моисеев Артём Андреевич </t>
  </si>
  <si>
    <t>Ф5310</t>
  </si>
  <si>
    <t>Карпец Никита Максимович</t>
  </si>
  <si>
    <t>Ф5268</t>
  </si>
  <si>
    <t xml:space="preserve"> Ильясов Дамир Ренатович</t>
  </si>
  <si>
    <t>Ф5269</t>
  </si>
  <si>
    <t>Зиновьев Никита Викторович</t>
  </si>
  <si>
    <t>Ф6326</t>
  </si>
  <si>
    <t>Евсеев Дмитрий Александрович</t>
  </si>
  <si>
    <t>Ф6325</t>
  </si>
  <si>
    <t>Щиров Максим Сергеевич</t>
  </si>
  <si>
    <t>Ф6327</t>
  </si>
  <si>
    <t>Струков Даниил Денисович</t>
  </si>
  <si>
    <t>Ф5199</t>
  </si>
  <si>
    <t>Осипов Алексей Сергеевич</t>
  </si>
  <si>
    <t>Ф5195</t>
  </si>
  <si>
    <t>Федорчук Даниил Дмитриевич</t>
  </si>
  <si>
    <t>Ф5197</t>
  </si>
  <si>
    <t>Абдрахманов Андрей Алексеевич</t>
  </si>
  <si>
    <t>Ф5201</t>
  </si>
  <si>
    <t>Ефименков Александр Николаевич</t>
  </si>
  <si>
    <t>Ф5202</t>
  </si>
  <si>
    <t>Чинаев Егор Иванович</t>
  </si>
  <si>
    <t>Ф5200</t>
  </si>
  <si>
    <t>Синицин Артём Александрович</t>
  </si>
  <si>
    <t>Ф6388</t>
  </si>
  <si>
    <t>Зеленский Иван Андреевич</t>
  </si>
  <si>
    <t>Ф6393</t>
  </si>
  <si>
    <t>Гвоздюк Артём Степанович</t>
  </si>
  <si>
    <t>Ф6395</t>
  </si>
  <si>
    <t>Шупранов Сергей Владимирович</t>
  </si>
  <si>
    <t>Ф6396</t>
  </si>
  <si>
    <t>Трухманов Марк Эльдарович</t>
  </si>
  <si>
    <t>Ф6390</t>
  </si>
  <si>
    <t>Козырьков Артем Ильич</t>
  </si>
  <si>
    <t>Ф6397</t>
  </si>
  <si>
    <t>Присталов Кирилл Денисович</t>
  </si>
  <si>
    <t>Ф5196</t>
  </si>
  <si>
    <t>Парамонов Никита Ильич</t>
  </si>
  <si>
    <t>Ф6391</t>
  </si>
  <si>
    <t>Кушетов Руслан Аселбекович</t>
  </si>
  <si>
    <t>Ф6394</t>
  </si>
  <si>
    <t>Нечаев Артём Дмитриевич</t>
  </si>
  <si>
    <t>Ф5198</t>
  </si>
  <si>
    <t>Смоленков Егор Андреевич</t>
  </si>
  <si>
    <t>Ф6392</t>
  </si>
  <si>
    <t>Бушуев Родион  Андреевич</t>
  </si>
  <si>
    <t>Ф5079</t>
  </si>
  <si>
    <t>Климентьев Игорь  Артемович</t>
  </si>
  <si>
    <t>Ф5277</t>
  </si>
  <si>
    <t>Рубцов  Кирилл  Максимович</t>
  </si>
  <si>
    <t>Ф5278</t>
  </si>
  <si>
    <t>Сафаров  Абдурахмон Илхомиддинович</t>
  </si>
  <si>
    <t>Ф5279</t>
  </si>
  <si>
    <t>Сатторов  Зиёратшох   Салимович</t>
  </si>
  <si>
    <t>Ф5288</t>
  </si>
  <si>
    <t>Ходжаев  Фирдавс  Фарухджонович</t>
  </si>
  <si>
    <t>Ф5280</t>
  </si>
  <si>
    <t>Кисельников Захар Анатольевич</t>
  </si>
  <si>
    <t>Ф6216</t>
  </si>
  <si>
    <t>Нагиев Мирусиф Фирудинович</t>
  </si>
  <si>
    <t>Ф6218</t>
  </si>
  <si>
    <t>Ф5353</t>
  </si>
  <si>
    <t>Шевлаков Карим Муратович</t>
  </si>
  <si>
    <t>Ф5329</t>
  </si>
  <si>
    <t>Бурковский Марк Вадимович</t>
  </si>
  <si>
    <t>Ф6246</t>
  </si>
  <si>
    <t>Мандриков Никита Дмитриевич</t>
  </si>
  <si>
    <t>Ф6249</t>
  </si>
  <si>
    <t>Гончаров Захар Денисович</t>
  </si>
  <si>
    <t>Ф6248</t>
  </si>
  <si>
    <t>Лореш Арсений Александрович</t>
  </si>
  <si>
    <t>Ф5326</t>
  </si>
  <si>
    <t>Буданова Т.П.</t>
  </si>
  <si>
    <t>Арсентьев Артём Александрович</t>
  </si>
  <si>
    <t>Ф5325</t>
  </si>
  <si>
    <t>Калиниченко Артём Александрович</t>
  </si>
  <si>
    <t>Ф5328</t>
  </si>
  <si>
    <t>Марчюков А.Н.</t>
  </si>
  <si>
    <t>Власенко Никита Иванович</t>
  </si>
  <si>
    <t>Ф6247</t>
  </si>
  <si>
    <t>Чернышов В.Г.</t>
  </si>
  <si>
    <t>Рябов Федор Владимирович</t>
  </si>
  <si>
    <t>Ф5327</t>
  </si>
  <si>
    <t>Птицын Макарий Андреевич</t>
  </si>
  <si>
    <t>Ф6250</t>
  </si>
  <si>
    <t>Снитько Кирилл Владимирович</t>
  </si>
  <si>
    <t>Ф6255</t>
  </si>
  <si>
    <t>Павлов Денис Александрович</t>
  </si>
  <si>
    <t>Ф6252</t>
  </si>
  <si>
    <t>Сурков Дмитрий Денисович</t>
  </si>
  <si>
    <t>Ф6251</t>
  </si>
  <si>
    <t>Гераськин Матвей Александрович</t>
  </si>
  <si>
    <t>Ф6254</t>
  </si>
  <si>
    <t>Самсонов Денис Дмитриевич</t>
  </si>
  <si>
    <t>Ф6253</t>
  </si>
  <si>
    <t>Бескровный Виктор Антонович</t>
  </si>
  <si>
    <t>Ф5354</t>
  </si>
  <si>
    <t>Овчиников Никита Александрович</t>
  </si>
  <si>
    <t>Ф6238</t>
  </si>
  <si>
    <t>Пилипенок Денис Юрьевич</t>
  </si>
  <si>
    <t>Ф6234</t>
  </si>
  <si>
    <t>Ионкин Егор Артемович</t>
  </si>
  <si>
    <t>Ф6237</t>
  </si>
  <si>
    <t>Сариев РусланРенатович</t>
  </si>
  <si>
    <t>Ф6185</t>
  </si>
  <si>
    <t>Семенов Дмитрий Анатольевич</t>
  </si>
  <si>
    <t>Ф6239</t>
  </si>
  <si>
    <t>Чихачев Иван Александрович</t>
  </si>
  <si>
    <t>Ф6236</t>
  </si>
  <si>
    <t>Мартюхин Владимир Николаевич</t>
  </si>
  <si>
    <t>Ф5380</t>
  </si>
  <si>
    <t>Арчажников Кирилл Михайлович</t>
  </si>
  <si>
    <t>Ф5349</t>
  </si>
  <si>
    <t>Бекетов Демид Алексеевич</t>
  </si>
  <si>
    <t>Ф5350</t>
  </si>
  <si>
    <t>Вербовский Владислав Игоревич</t>
  </si>
  <si>
    <t>Ф5348</t>
  </si>
  <si>
    <t>Королёв Алексей Владимирович</t>
  </si>
  <si>
    <t>Ф5347</t>
  </si>
  <si>
    <t>Алексеев Максим Викторович</t>
  </si>
  <si>
    <t>Ф5346</t>
  </si>
  <si>
    <t>Артёменко Иван Артёмович</t>
  </si>
  <si>
    <t>Ф5321</t>
  </si>
  <si>
    <t>Макеев Дмитрий Николаевич</t>
  </si>
  <si>
    <t>Ф5323</t>
  </si>
  <si>
    <t>Карабаев Евгений Сергеевич</t>
  </si>
  <si>
    <t>Ф5324</t>
  </si>
  <si>
    <t>Макаревич Артур Юрьевич</t>
  </si>
  <si>
    <t>Ф5345</t>
  </si>
  <si>
    <t>Тимонов Ярослав Романович</t>
  </si>
  <si>
    <t>Ф5342</t>
  </si>
  <si>
    <t>Хузин Тимур Романович</t>
  </si>
  <si>
    <t>Ф5322</t>
  </si>
  <si>
    <t>Волобуев Артем Николаевич</t>
  </si>
  <si>
    <t>Ф5344</t>
  </si>
  <si>
    <t>Михеева Анастасия Александровна</t>
  </si>
  <si>
    <t>Лакатош Егор Сергеевич</t>
  </si>
  <si>
    <t>Ф5343</t>
  </si>
  <si>
    <t>Тюлюкин Матвей Алексеевич</t>
  </si>
  <si>
    <t>Ф6257</t>
  </si>
  <si>
    <t>Ассельбор Олег Олегович</t>
  </si>
  <si>
    <t>Ф6256</t>
  </si>
  <si>
    <t>Бутырский Артём Романович</t>
  </si>
  <si>
    <t>Ф6289</t>
  </si>
  <si>
    <t>Стремоусов Семён Дмитриевич</t>
  </si>
  <si>
    <t>Ф6288</t>
  </si>
  <si>
    <t>Роккер Артём Александрович</t>
  </si>
  <si>
    <t>Ф6287</t>
  </si>
  <si>
    <t>Боковиков Роман Викторович</t>
  </si>
  <si>
    <t>Ф6286</t>
  </si>
  <si>
    <t>Симаков Захар Романович</t>
  </si>
  <si>
    <t>Ф6285</t>
  </si>
  <si>
    <t>Апушов Исмаил Маратович</t>
  </si>
  <si>
    <t>Ф6284</t>
  </si>
  <si>
    <t>Курсаков Глеб Сергеевич</t>
  </si>
  <si>
    <t>Ф6290</t>
  </si>
  <si>
    <t>Фадеев Вячеслав Сергеевич</t>
  </si>
  <si>
    <t>Ф6283</t>
  </si>
  <si>
    <t>Сафонов Роман Владимирович</t>
  </si>
  <si>
    <t>Ф5243</t>
  </si>
  <si>
    <t>Каменев Федор Романович</t>
  </si>
  <si>
    <t>Ф5242</t>
  </si>
  <si>
    <t>Захаров Михаил Игоревич</t>
  </si>
  <si>
    <t>Ф5241</t>
  </si>
  <si>
    <t>Прохоров Николай Евгеньевич</t>
  </si>
  <si>
    <t>Санинский Макар Дмитриевич</t>
  </si>
  <si>
    <t>Ф5239</t>
  </si>
  <si>
    <t>Осипов Тимофей Александрович</t>
  </si>
  <si>
    <t>Ф6349</t>
  </si>
  <si>
    <t>Алимов Матвей Максимович</t>
  </si>
  <si>
    <t>Ф6348</t>
  </si>
  <si>
    <t>Горелов Ростислав Андреевич</t>
  </si>
  <si>
    <t>Ф6347</t>
  </si>
  <si>
    <t>Ястребцев Артём Олегович</t>
  </si>
  <si>
    <t>Ф6346</t>
  </si>
  <si>
    <t>Погуляев Юрий Алексеевич</t>
  </si>
  <si>
    <t>Ф6345</t>
  </si>
  <si>
    <t>Елебергенов Владислав Валерьевич</t>
  </si>
  <si>
    <t>Ф6215</t>
  </si>
  <si>
    <t>Арестов Сергей Геннадьевич</t>
  </si>
  <si>
    <t>Ф5302</t>
  </si>
  <si>
    <t>Белобров Иван Максимович</t>
  </si>
  <si>
    <t>Ф5303</t>
  </si>
  <si>
    <t>Ильин Арсений Дмитриевич</t>
  </si>
  <si>
    <t>Ф5300</t>
  </si>
  <si>
    <t>Логиновский Иван Юрьевич</t>
  </si>
  <si>
    <t>Ф5297</t>
  </si>
  <si>
    <t>Ф5293</t>
  </si>
  <si>
    <t>Сорокин Илья Олегович</t>
  </si>
  <si>
    <t>Ф5294</t>
  </si>
  <si>
    <t>Сторожук Ярослав Вячеславович</t>
  </si>
  <si>
    <t>Ф5295</t>
  </si>
  <si>
    <t>Шайха Ильяс Станиславович</t>
  </si>
  <si>
    <t>Ф5299</t>
  </si>
  <si>
    <t>КаратаевАртур Игоревич</t>
  </si>
  <si>
    <t>Ф5296</t>
  </si>
  <si>
    <t>Красников Ярослав Александрович</t>
  </si>
  <si>
    <t>Ф6300</t>
  </si>
  <si>
    <t>Рузайкин Михаил Александрович</t>
  </si>
  <si>
    <t>Ф6301</t>
  </si>
  <si>
    <t>Мусса Данил Николаевич</t>
  </si>
  <si>
    <t>Ф6302</t>
  </si>
  <si>
    <t>Попов Богдан Витальевич</t>
  </si>
  <si>
    <t>Ф6303</t>
  </si>
  <si>
    <t>Ялагин Иван Владимирович</t>
  </si>
  <si>
    <t>Ф6304</t>
  </si>
  <si>
    <t>Хапилин Владислав Александрович</t>
  </si>
  <si>
    <t>Ф5331</t>
  </si>
  <si>
    <t>МОУ " СОШ №33"</t>
  </si>
  <si>
    <t>Милевский Александр Александрович</t>
  </si>
  <si>
    <t>Ф5386</t>
  </si>
  <si>
    <t>Медков Макар Витальевич</t>
  </si>
  <si>
    <t>Ф5387</t>
  </si>
  <si>
    <t>Улизкин Данила Денисович</t>
  </si>
  <si>
    <t>Ф5388</t>
  </si>
  <si>
    <t>Данильцев Яков Александрович</t>
  </si>
  <si>
    <t>Ф5389</t>
  </si>
  <si>
    <t>Зимин Арсений Евгеньевич</t>
  </si>
  <si>
    <t>Ф6275</t>
  </si>
  <si>
    <t>Кривопатря Даниил Антонович</t>
  </si>
  <si>
    <t>Ф6265</t>
  </si>
  <si>
    <t>Плево Егор Анатольевич</t>
  </si>
  <si>
    <t>Ф6271</t>
  </si>
  <si>
    <t>Прошин Виктор Юрьевич</t>
  </si>
  <si>
    <t>Ф6269</t>
  </si>
  <si>
    <t>Фалалеев Даниил максимович</t>
  </si>
  <si>
    <t>Ф6272</t>
  </si>
  <si>
    <t>Цымбал Александр Константинович</t>
  </si>
  <si>
    <t>Ф6270</t>
  </si>
  <si>
    <t>Шапошников Михаил Павлович</t>
  </si>
  <si>
    <t>Ф6268</t>
  </si>
  <si>
    <t>Валуев Кирилл Иванович</t>
  </si>
  <si>
    <t>Ф6273</t>
  </si>
  <si>
    <t>Шабунин Илья Романович</t>
  </si>
  <si>
    <t>Ф6274</t>
  </si>
  <si>
    <t>Манаенков Семён Олегович</t>
  </si>
  <si>
    <t>Ф6267</t>
  </si>
  <si>
    <t>Азамов Фамиль Замигович</t>
  </si>
  <si>
    <t>Ф5315</t>
  </si>
  <si>
    <t>Колесников Александр Павлович</t>
  </si>
  <si>
    <t>Ф5314</t>
  </si>
  <si>
    <t>Кубашев Алимжан Ерболович</t>
  </si>
  <si>
    <t>Ф5316</t>
  </si>
  <si>
    <t xml:space="preserve">Фандеев Кирилл Андреевич </t>
  </si>
  <si>
    <t>Ф5313</t>
  </si>
  <si>
    <t>Васильев Максим Васильевич</t>
  </si>
  <si>
    <t>Ф6280</t>
  </si>
  <si>
    <t>Докшин Александр Александрович</t>
  </si>
  <si>
    <t>Ф6282</t>
  </si>
  <si>
    <t>Гриценко Дмитрий Сергеевич</t>
  </si>
  <si>
    <t>Ф5309</t>
  </si>
  <si>
    <t>Левкин Михаил Андреевич</t>
  </si>
  <si>
    <t>Ф5308</t>
  </si>
  <si>
    <t>Иванов Андрей Владимирович</t>
  </si>
  <si>
    <t>Ф5307</t>
  </si>
  <si>
    <t>Ахмеров Роман Рамазанович</t>
  </si>
  <si>
    <t>Ф5305</t>
  </si>
  <si>
    <t>Благодарёв Александр Вадимович</t>
  </si>
  <si>
    <t>Ф5306</t>
  </si>
  <si>
    <t>Денисов Артём Михайлович</t>
  </si>
  <si>
    <t>Ф5304</t>
  </si>
  <si>
    <t>Виноградов Матвей Евгеньевич</t>
  </si>
  <si>
    <t>Ф5283</t>
  </si>
  <si>
    <t>Киркин Илья Сергеевич</t>
  </si>
  <si>
    <t>Ф5282</t>
  </si>
  <si>
    <t>Воронков Иван Иванович</t>
  </si>
  <si>
    <t>Ф5281</t>
  </si>
  <si>
    <t>Дементьев Роман Дмитриевич</t>
  </si>
  <si>
    <t>Ф6293</t>
  </si>
  <si>
    <t>Бурнос Владислав Алексеевич</t>
  </si>
  <si>
    <t>Ф6291</t>
  </si>
  <si>
    <t>Привалов Максим Сергеевич</t>
  </si>
  <si>
    <t>Ф6297</t>
  </si>
  <si>
    <t>Дружинин Вадим Владимирович</t>
  </si>
  <si>
    <t>Ф6299</t>
  </si>
  <si>
    <t>Завьялов Алексей Евгеньевич</t>
  </si>
  <si>
    <t>Ф6298</t>
  </si>
  <si>
    <t>Романов Евгений Алексеевич</t>
  </si>
  <si>
    <t>Ф6292</t>
  </si>
  <si>
    <t>Сумский Максим Дмитриевич</t>
  </si>
  <si>
    <t>Ф6295</t>
  </si>
  <si>
    <t>Масько Матвей Максимович</t>
  </si>
  <si>
    <t>Ф6294</t>
  </si>
  <si>
    <t>Трегулов Ильяс Рустамович</t>
  </si>
  <si>
    <t>Ф6296</t>
  </si>
  <si>
    <t>Анаников Владислав Романович</t>
  </si>
  <si>
    <t>Ф5370</t>
  </si>
  <si>
    <t>Потаенков Никита Александрович</t>
  </si>
  <si>
    <t>Ф5371</t>
  </si>
  <si>
    <t>Дробовцев Павел Иванович</t>
  </si>
  <si>
    <t>Ф5373</t>
  </si>
  <si>
    <t>Никулин Кирилл Евгеньевич</t>
  </si>
  <si>
    <t>Ф5372</t>
  </si>
  <si>
    <t xml:space="preserve">Беспалов Андрей Юрьевич </t>
  </si>
  <si>
    <t>Ф6208</t>
  </si>
  <si>
    <t>Аленин Тимофей Сергеевич</t>
  </si>
  <si>
    <t>Ф6209</t>
  </si>
  <si>
    <t>Панченко Артем Ербулатович</t>
  </si>
  <si>
    <t>Ф5365</t>
  </si>
  <si>
    <t xml:space="preserve"> МОУ "СОШ с. Заветное"</t>
  </si>
  <si>
    <t>Азимов Илмаз Кайратович</t>
  </si>
  <si>
    <t>Ф5183</t>
  </si>
  <si>
    <t>Прокушкин Кирилл Алексеевич</t>
  </si>
  <si>
    <t>Ф5366</t>
  </si>
  <si>
    <t>Кадралиев Артур Альбекович</t>
  </si>
  <si>
    <t>Ф6217</t>
  </si>
  <si>
    <t>Мусинов Артем Ербулатович</t>
  </si>
  <si>
    <t>Ф6400</t>
  </si>
  <si>
    <t>Гришин Матвей Алексеевич</t>
  </si>
  <si>
    <t>Ф5205</t>
  </si>
  <si>
    <t>Шкурат Антон Владимирович</t>
  </si>
  <si>
    <t>Ф5206</t>
  </si>
  <si>
    <t>Фролов Семен Олегович</t>
  </si>
  <si>
    <t>Ф5204</t>
  </si>
  <si>
    <t>Котков Игорь Павлович</t>
  </si>
  <si>
    <t>Ф6386</t>
  </si>
  <si>
    <t>Крамаренко Иван Геннадьевич</t>
  </si>
  <si>
    <t>Ф5203</t>
  </si>
  <si>
    <t>Савченко Дмитрий Александрович</t>
  </si>
  <si>
    <t>Ф6387</t>
  </si>
  <si>
    <t>Блохин Игнат Михайлович</t>
  </si>
  <si>
    <t>Ф5369</t>
  </si>
  <si>
    <t>Еромов Даниил Валерьевич</t>
  </si>
  <si>
    <t>Ф5368</t>
  </si>
  <si>
    <t>Атонов Артём Юрьевич</t>
  </si>
  <si>
    <t>Ф5367</t>
  </si>
  <si>
    <t>Киушкин Никита  Денисович</t>
  </si>
  <si>
    <t>Ф6213</t>
  </si>
  <si>
    <t>Рейнгардт Артём Александрович</t>
  </si>
  <si>
    <t>Ф6214</t>
  </si>
  <si>
    <t>Пантелеев Максим Сергеевич</t>
  </si>
  <si>
    <t>Ф5320</t>
  </si>
  <si>
    <t>Караулов Александр Сергеевич</t>
  </si>
  <si>
    <t>Ф5319</t>
  </si>
  <si>
    <t>Якушевский Егор Владиславович</t>
  </si>
  <si>
    <t>Ф5318</t>
  </si>
  <si>
    <t>Пиров Варис Арсенович</t>
  </si>
  <si>
    <t>Ф5317</t>
  </si>
  <si>
    <t>Вдовенко Дмитрий Павлович</t>
  </si>
  <si>
    <t>Ф6276</t>
  </si>
  <si>
    <t>Гуськов Никита Евгеньевич</t>
  </si>
  <si>
    <t>Ф6277</t>
  </si>
  <si>
    <t>Коробченко Марк Романович</t>
  </si>
  <si>
    <t>Ф6278</t>
  </si>
  <si>
    <t>Дараев Кирилл Васильевич</t>
  </si>
  <si>
    <t>Ф6279</t>
  </si>
  <si>
    <t>Дергилев Данила Андреевич</t>
  </si>
  <si>
    <t>Ф5246</t>
  </si>
  <si>
    <t>Арутюнян Арсен Арутюнович</t>
  </si>
  <si>
    <t>Ф5247</t>
  </si>
  <si>
    <t>Шахназаров Игорь Владимирович</t>
  </si>
  <si>
    <t>Ф5244</t>
  </si>
  <si>
    <t>Шаповалов Артем Дмитриевич</t>
  </si>
  <si>
    <t>Ф5245</t>
  </si>
  <si>
    <t>Муслимов Артур Маратович</t>
  </si>
  <si>
    <t>Ф5336</t>
  </si>
  <si>
    <t>Тассов Есенхан Ернарович</t>
  </si>
  <si>
    <t>Ф5335</t>
  </si>
  <si>
    <t>Корнилов Глеб Сергеевич</t>
  </si>
  <si>
    <t>Ф5334</t>
  </si>
  <si>
    <t>Николаев Данил Игоревич</t>
  </si>
  <si>
    <t>Ф5333</t>
  </si>
  <si>
    <t>Хусаинов Алмаз Рафаилевич</t>
  </si>
  <si>
    <t>Ф5332</t>
  </si>
  <si>
    <t>Курбатов Вадим Юрьевич</t>
  </si>
  <si>
    <t>Ф6264</t>
  </si>
  <si>
    <t>Корепанов Егор Валерьевич</t>
  </si>
  <si>
    <t>Ф6262</t>
  </si>
  <si>
    <t>Хусаинов Раиль Рафаилевич</t>
  </si>
  <si>
    <t>Ф6263</t>
  </si>
  <si>
    <t>Курбанов Макар Алексеевич</t>
  </si>
  <si>
    <t>Ф6227</t>
  </si>
  <si>
    <t>Яковлев Марк Денисович</t>
  </si>
  <si>
    <t>Ф5360</t>
  </si>
  <si>
    <t>Беляков Матвей Юрьевич</t>
  </si>
  <si>
    <t>Ф5361</t>
  </si>
  <si>
    <t>Драгомиров Семён Александрович</t>
  </si>
  <si>
    <t>Ф5362</t>
  </si>
  <si>
    <t>Лавров Александр Сергеевич</t>
  </si>
  <si>
    <t>Ф5359</t>
  </si>
  <si>
    <t>Миллер Егор Витальевич</t>
  </si>
  <si>
    <t>Ф6226</t>
  </si>
  <si>
    <t>Козорез Александр Валерьевич</t>
  </si>
  <si>
    <t>Ф6333</t>
  </si>
  <si>
    <t>Медведев Богдан Антонович</t>
  </si>
  <si>
    <t>Свириденко Денис Иванович</t>
  </si>
  <si>
    <t>Ф6335</t>
  </si>
  <si>
    <t>Пащенко Семен Дмитриевич</t>
  </si>
  <si>
    <t>Ф6336</t>
  </si>
  <si>
    <t>Кривошеев Глеб Андреевич</t>
  </si>
  <si>
    <t>Ф6337</t>
  </si>
  <si>
    <t>Абушаев Дамир Равильевич</t>
  </si>
  <si>
    <t>Ф5262</t>
  </si>
  <si>
    <t>Амбарцумян Арсений Ваграмович</t>
  </si>
  <si>
    <t>Ф5266</t>
  </si>
  <si>
    <t>Арзуманян Нарек Левонович</t>
  </si>
  <si>
    <t>Ф5253</t>
  </si>
  <si>
    <t xml:space="preserve">Бобков Григорий Алексеевич </t>
  </si>
  <si>
    <t>Ф5254</t>
  </si>
  <si>
    <t>Дохтуркин Даниил Николаевич</t>
  </si>
  <si>
    <t>Ф5265</t>
  </si>
  <si>
    <t>Елизаров Александр Андреевич</t>
  </si>
  <si>
    <t>Ф5260</t>
  </si>
  <si>
    <t>Лёвин Никита Ильич</t>
  </si>
  <si>
    <t>Ф5264</t>
  </si>
  <si>
    <t>Мовсесянц Матвей Константинович</t>
  </si>
  <si>
    <t>Ф5261</t>
  </si>
  <si>
    <t>Станкевич Даниил Михайлович</t>
  </si>
  <si>
    <t>Ф5255</t>
  </si>
  <si>
    <t>Чернов Виталий Евгеньевич</t>
  </si>
  <si>
    <t>Ф5267</t>
  </si>
  <si>
    <t>Шарыкин Андрей Сергеевич</t>
  </si>
  <si>
    <t>Ф5263</t>
  </si>
  <si>
    <t>Алиев Али Елданизович</t>
  </si>
  <si>
    <t>Ф6328</t>
  </si>
  <si>
    <t>Баженов Санжар Серикович</t>
  </si>
  <si>
    <t>Ф6331</t>
  </si>
  <si>
    <t>Руденко Ярослав Романович</t>
  </si>
  <si>
    <t>Ф6330</t>
  </si>
  <si>
    <t>Самошин Сергей Сергееевич</t>
  </si>
  <si>
    <t>Ф6329</t>
  </si>
  <si>
    <t>Яковлев Ильяс Салманович</t>
  </si>
  <si>
    <t>Ф6332</t>
  </si>
  <si>
    <t>Сгибание разгибание рук в упоре лежа.</t>
  </si>
  <si>
    <t>Ф8348</t>
  </si>
  <si>
    <t>МАОУ "Образовательный центр им. М.М. Расковой"</t>
  </si>
  <si>
    <t>МОУ "ООШ с. Квасниковка"</t>
  </si>
  <si>
    <t>МОУ "СОШ № 9"</t>
  </si>
  <si>
    <t>МОУ " СОШ №5"</t>
  </si>
  <si>
    <t>МАОУ "Образовательный центр №4"</t>
  </si>
  <si>
    <t>МОУ СОШ "Патриот" с кадетскими классами им.Ю.М. Дейнеко"</t>
  </si>
  <si>
    <t>МОУ "СОШ № 30 им. П.М. Коваленко"</t>
  </si>
  <si>
    <t>МОУ СОШ "Патриот" с кадетскими классами им. Ю.М. Дейнеко"</t>
  </si>
  <si>
    <t>МОУ " СОШ№ 5"</t>
  </si>
  <si>
    <t>МОУ "СОШ с. Берёзовка"</t>
  </si>
  <si>
    <t>МОУ "МОУ СОШ № 30 им. П.М. Коваленко""</t>
  </si>
  <si>
    <t>МОУ" СОШ № 4 им. С.П. Королева"</t>
  </si>
  <si>
    <t>МОУ "МОУ СОШ № 30 им. П.М. Коваленко"</t>
  </si>
  <si>
    <t>МОУ "СОШ № 4 им. С.П. Королева"</t>
  </si>
  <si>
    <t>МОУ "СОШ "Патриот" с кадетскими классами им. Ю.М. Дейнеко"</t>
  </si>
  <si>
    <t xml:space="preserve">МАОУ "Образовательный центр №3" </t>
  </si>
  <si>
    <t>Третьяков Мирон Иванович</t>
  </si>
  <si>
    <t>МАОУ "СОШ№29 им. А.И. Михеля"</t>
  </si>
  <si>
    <t>МОУ "СОШ "Патриот" с кадетскими классами им.Ю.М. Дейнеко"</t>
  </si>
  <si>
    <t>Марчуков Александр Николаевич</t>
  </si>
  <si>
    <t>МОУ "СОШс.  Берёзовка"</t>
  </si>
  <si>
    <t>МОУ "СОШ с.Берёзовка"</t>
  </si>
  <si>
    <t>Дата: 29.09.2023 г.</t>
  </si>
  <si>
    <t>Присутствовали: 31 член жюри.</t>
  </si>
  <si>
    <t>Повестка: утверждение результатов школьного этапа ВсОШ по физической культуре</t>
  </si>
  <si>
    <t xml:space="preserve">Председатель: Тюленева Татьяна Александровна, учитель МОУ «СОШ № 12 им. В.Ф. Суханова» </t>
  </si>
  <si>
    <t>Члены жюри:</t>
  </si>
  <si>
    <t>1. Падерина Наталья Юрьевна, учитель МОУ «СОШ № 1»</t>
  </si>
  <si>
    <t>2. Кочеткова Марина Юрьевна, учитель МОУ «СОШ № 1»</t>
  </si>
  <si>
    <t>3. Каримов Андрей Дмитриевич, учитель МОУ «СОШ № 3»</t>
  </si>
  <si>
    <t>4. Газарова Марина Размиковна, учитель МОУ «СОШ № 4 им. С.П. Королёва»</t>
  </si>
  <si>
    <t>5. Меркульев Иван Сергеевич, учитель МОУ «СОШ № 4 им. С.П. Королёва»</t>
  </si>
  <si>
    <t>6. Савостина Ольга Владимировна, учитель МОУ «СОШ № 5»</t>
  </si>
  <si>
    <t>7. Проворнов Александр Владимирович, учитель МАОУ «СОШ № 7»</t>
  </si>
  <si>
    <t>8. Можейка Надежда Валерьевна, учитель МОУ «СОШ № 9»</t>
  </si>
  <si>
    <t xml:space="preserve">9. Кутыга Валентина Савельевна, учитель МОУ «СОШ № 9»  </t>
  </si>
  <si>
    <t>10. Елистратов Денис Геннадьевич, учитель МОУ «СОШ №12 им. В.Ф. Суханова»</t>
  </si>
  <si>
    <t xml:space="preserve">11. Ушаков Данила Александрович, учитель МОУ «СОШ № 12 им. В.Ф. Суханова» </t>
  </si>
  <si>
    <t>12. Пененко Ольга Михайловна, учитель МОУ «СОШ № 16»</t>
  </si>
  <si>
    <t>13. Михайлова Елена Станиславовна, учитель МОУ «СОШ № 18 им. А.А. Мыльникова»</t>
  </si>
  <si>
    <t>14. Соколов Василий Васильевич, учитель МОУ «СОШ № 19 им. И.П. Кузнецова»</t>
  </si>
  <si>
    <t>15. Солодкова Лариса Геннадьевна, учитель МОУ «СОШ № 21 им. И.М. Каплунова»</t>
  </si>
  <si>
    <t>16. Ткаченко Ольга Сергеевна, учитель МОУ «СОШ № 24 им. В.И. Пономаренко»</t>
  </si>
  <si>
    <t xml:space="preserve">17. Марчуков Александр Николаевич, учитель МОУ №СОШ № 30 им. П.М. Коваленко» </t>
  </si>
  <si>
    <t>18.  Худанова Майя Михайловна, учитель МОУ «СОШ № 32»</t>
  </si>
  <si>
    <t>19. Майскова Наталия Владимировна, учитель МОУ «СОШ № 32»</t>
  </si>
  <si>
    <t>20. Антоненко Екатерина Робертовна, учитель МОУ «СОШ № 33»</t>
  </si>
  <si>
    <t>21. Головенко Сергей Владимирович, учитель МОУ «СОШ № 42»</t>
  </si>
  <si>
    <t>22. Бацман Анастасия Сергеевна, учитель МОУ «СОШ № 42»</t>
  </si>
  <si>
    <t>23. Стангалиева Гульнара Байгалиевна, учитель МОУ «СОШ им. Ю.А. Гагарина»</t>
  </si>
  <si>
    <t>24. Власов Кирилл Алексанлрович, учитель МОУ «СОШ «Патриот» с кадетскими классами им. Ю.М. Дейнеко»</t>
  </si>
  <si>
    <t>25. Никулина Светлана Александровна, учитель МОУ «ООШ п. Прибрежный»</t>
  </si>
  <si>
    <t>26. Шишенина Татьяна Александровна, учитель МОУ «СОШ с. Терновка»</t>
  </si>
  <si>
    <t>27. Титова Анастасия Николаевна, учитель МОУ «СОШ п. Пробуждение им. Л.А. Кассиля»</t>
  </si>
  <si>
    <t>28. Ахахина Аксана Юрьевна, учитель МОУ «СОШ п. Коминтерн»</t>
  </si>
  <si>
    <t>29. Кураева Елена Владимировна, учитель МОУ «СОШ п. Новопушкинское»</t>
  </si>
  <si>
    <t xml:space="preserve">30. Давыдова Елена Дмитриевна, учитель МАОУ «Образовательный центр № 4» </t>
  </si>
  <si>
    <t>Гаспарян Софья Арсеновна</t>
  </si>
  <si>
    <t>МОУ "СОШ №9"</t>
  </si>
  <si>
    <t>Марчуков Александер Николаевич</t>
  </si>
  <si>
    <t>МОУ "СОШ с.  Берёзовка"</t>
  </si>
  <si>
    <t>МАОУ "СОШ №29 им. А.И. Михеля"</t>
  </si>
  <si>
    <t>МОУ" СОШ № " им. С.П. Королева"</t>
  </si>
  <si>
    <t>МОУ "СОШ "Патриот" с кадетскими классами им. Ю.М.Дейнеко"</t>
  </si>
  <si>
    <t>Мишкинис Матвей Александрович</t>
  </si>
  <si>
    <t>МОУ "СОШс. Берёзовка"</t>
  </si>
  <si>
    <t>МАОУ "СОШ №29 им. А.И.Михеля"</t>
  </si>
  <si>
    <t>МОУ "СОШ № 30 им. П.М. Коваленко""</t>
  </si>
  <si>
    <t>МОУ "СОШ п. Новопушкинское"</t>
  </si>
  <si>
    <t>ГАОУ СО " Гимназия №8"</t>
  </si>
  <si>
    <t>МОУ "СОШ п. Новопушкинско"</t>
  </si>
  <si>
    <t xml:space="preserve">МОУ "СОШ с. Генеральское им. Р.Е. Ароновой" </t>
  </si>
  <si>
    <t>МОУ "СОШ " Патриот" с кадетскими классами им.Ю.М. Дейнеко"</t>
  </si>
  <si>
    <r>
      <rPr>
        <u/>
        <sz val="11"/>
        <color rgb="FF000000"/>
        <rFont val="Times New Roman"/>
        <family val="1"/>
        <charset val="204"/>
      </rPr>
      <t>Г</t>
    </r>
    <r>
      <rPr>
        <sz val="11"/>
        <color rgb="FF000000"/>
        <rFont val="Times New Roman"/>
        <family val="1"/>
        <charset val="204"/>
      </rPr>
      <t>оловченко Ярослав Сергеевич</t>
    </r>
  </si>
  <si>
    <t>МОУ "СОШ с.Шумейка им. М.П. Дергилёва"</t>
  </si>
  <si>
    <t>МАОУ "Образовательный центр №1"</t>
  </si>
  <si>
    <t>Чекулаева Анастасия Александровна</t>
  </si>
  <si>
    <t>Нестерова Ксения Ивановна</t>
  </si>
  <si>
    <t>Просолова Софья Ивановна</t>
  </si>
  <si>
    <t>Щербакова Виктория Ивановна</t>
  </si>
  <si>
    <t>Крикунова Арина Ивановна</t>
  </si>
  <si>
    <t>Ахатов Жанат Амангельдыевич</t>
  </si>
  <si>
    <t>Сухарева Наталия Георгиевна</t>
  </si>
  <si>
    <t>Ляйс Мария Ивановна</t>
  </si>
  <si>
    <t>Скляр Юлия Ивановна</t>
  </si>
  <si>
    <t>Бабина Дарья Ивановна</t>
  </si>
  <si>
    <t>Фомичева Анна Ивановна</t>
  </si>
  <si>
    <t>Цымбал Анастасия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</si>
</sst>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2C2D2E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4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7" fillId="0" borderId="2" xfId="0" applyFont="1" applyBorder="1" applyAlignment="1">
      <alignment horizontal="center" wrapText="1"/>
    </xf>
    <xf numFmtId="0" fontId="3" fillId="5" borderId="0" xfId="0" applyFont="1" applyFill="1"/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0" xfId="0" applyFont="1" applyFill="1"/>
    <xf numFmtId="0" fontId="3" fillId="3" borderId="2" xfId="0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0" fontId="9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/>
    <xf numFmtId="0" fontId="7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1" fillId="6" borderId="2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wrapText="1"/>
    </xf>
    <xf numFmtId="0" fontId="4" fillId="6" borderId="2" xfId="0" applyNumberFormat="1" applyFont="1" applyFill="1" applyBorder="1" applyAlignment="1">
      <alignment horizontal="left" vertical="top" wrapText="1"/>
    </xf>
    <xf numFmtId="0" fontId="4" fillId="6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3" fillId="8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49" fontId="3" fillId="0" borderId="0" xfId="0" applyNumberFormat="1" applyFont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4" fillId="9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6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9" fillId="9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15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top" wrapText="1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19" fillId="2" borderId="4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wrapText="1"/>
    </xf>
    <xf numFmtId="0" fontId="9" fillId="6" borderId="2" xfId="0" applyNumberFormat="1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wrapText="1"/>
    </xf>
    <xf numFmtId="0" fontId="7" fillId="8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7" fillId="0" borderId="2" xfId="0" applyFont="1" applyFill="1" applyBorder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23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10" fillId="0" borderId="4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9" fillId="6" borderId="4" xfId="0" applyNumberFormat="1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3"/>
  <sheetViews>
    <sheetView topLeftCell="A253" zoomScale="75" zoomScaleNormal="75" workbookViewId="0">
      <selection activeCell="N424" sqref="N424"/>
    </sheetView>
  </sheetViews>
  <sheetFormatPr defaultColWidth="9.140625" defaultRowHeight="15.75" x14ac:dyDescent="0.2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8.140625" style="9" hidden="1" customWidth="1"/>
    <col min="9" max="11" width="8.140625" style="9" customWidth="1"/>
    <col min="12" max="12" width="13.28515625" style="9" bestFit="1" customWidth="1"/>
    <col min="13" max="13" width="13.28515625" style="9" hidden="1" customWidth="1"/>
    <col min="14" max="14" width="30.42578125" style="9" customWidth="1"/>
    <col min="15" max="15" width="5.5703125" style="9" hidden="1" customWidth="1"/>
    <col min="16" max="16" width="10.28515625" style="9" bestFit="1" customWidth="1"/>
    <col min="17" max="19" width="10.28515625" style="9" customWidth="1"/>
    <col min="20" max="20" width="13.28515625" style="9" bestFit="1" customWidth="1"/>
    <col min="21" max="21" width="13.7109375" style="9" bestFit="1" customWidth="1"/>
    <col min="22" max="22" width="10.7109375" style="8" bestFit="1" customWidth="1"/>
    <col min="23" max="25" width="9.140625" style="6"/>
    <col min="26" max="26" width="14.28515625" style="6" customWidth="1"/>
    <col min="27" max="16384" width="9.140625" style="6"/>
  </cols>
  <sheetData>
    <row r="1" spans="1:26" ht="33.75" customHeight="1" x14ac:dyDescent="0.25">
      <c r="A1" s="184" t="s">
        <v>631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2"/>
      <c r="Z1" s="2"/>
    </row>
    <row r="2" spans="1:26" ht="31.5" x14ac:dyDescent="0.25">
      <c r="A2" s="181" t="s">
        <v>0</v>
      </c>
      <c r="B2" s="181" t="s">
        <v>9</v>
      </c>
      <c r="C2" s="185" t="s">
        <v>1</v>
      </c>
      <c r="D2" s="181" t="s">
        <v>2</v>
      </c>
      <c r="E2" s="181" t="s">
        <v>3</v>
      </c>
      <c r="F2" s="181" t="s">
        <v>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3" t="s">
        <v>6</v>
      </c>
      <c r="W2" s="181" t="s">
        <v>28</v>
      </c>
      <c r="X2" s="181" t="s">
        <v>5</v>
      </c>
      <c r="Y2" s="181" t="s">
        <v>8</v>
      </c>
      <c r="Z2" s="181" t="s">
        <v>7</v>
      </c>
    </row>
    <row r="3" spans="1:26" x14ac:dyDescent="0.25">
      <c r="A3" s="182"/>
      <c r="B3" s="182"/>
      <c r="C3" s="186"/>
      <c r="D3" s="182"/>
      <c r="E3" s="182"/>
      <c r="F3" s="182"/>
      <c r="G3" s="188" t="s">
        <v>24</v>
      </c>
      <c r="H3" s="188"/>
      <c r="I3" s="188"/>
      <c r="J3" s="188"/>
      <c r="K3" s="188"/>
      <c r="L3" s="188"/>
      <c r="M3" s="188"/>
      <c r="N3" s="188"/>
      <c r="O3" s="3"/>
      <c r="P3" s="188" t="s">
        <v>26</v>
      </c>
      <c r="Q3" s="188"/>
      <c r="R3" s="188"/>
      <c r="S3" s="188"/>
      <c r="T3" s="188"/>
      <c r="U3" s="188"/>
      <c r="V3" s="3"/>
      <c r="W3" s="182"/>
      <c r="X3" s="182"/>
      <c r="Y3" s="182"/>
      <c r="Z3" s="182"/>
    </row>
    <row r="4" spans="1:26" ht="47.25" x14ac:dyDescent="0.25">
      <c r="A4" s="183"/>
      <c r="B4" s="183"/>
      <c r="C4" s="187"/>
      <c r="D4" s="183"/>
      <c r="E4" s="183"/>
      <c r="F4" s="183"/>
      <c r="G4" s="3" t="s">
        <v>21</v>
      </c>
      <c r="H4" s="3"/>
      <c r="I4" s="72" t="s">
        <v>30</v>
      </c>
      <c r="J4" s="72" t="s">
        <v>31</v>
      </c>
      <c r="K4" s="173" t="s">
        <v>32</v>
      </c>
      <c r="L4" s="3" t="s">
        <v>22</v>
      </c>
      <c r="M4" s="3"/>
      <c r="N4" s="3" t="s">
        <v>23</v>
      </c>
      <c r="O4" s="3"/>
      <c r="P4" s="3" t="s">
        <v>21</v>
      </c>
      <c r="Q4" s="72" t="s">
        <v>30</v>
      </c>
      <c r="R4" s="72" t="s">
        <v>31</v>
      </c>
      <c r="S4" s="72" t="s">
        <v>32</v>
      </c>
      <c r="T4" s="3" t="s">
        <v>22</v>
      </c>
      <c r="U4" s="3" t="s">
        <v>25</v>
      </c>
      <c r="V4" s="3" t="s">
        <v>29</v>
      </c>
      <c r="W4" s="183"/>
      <c r="X4" s="183"/>
      <c r="Y4" s="183"/>
      <c r="Z4" s="183"/>
    </row>
    <row r="5" spans="1:26" ht="30" x14ac:dyDescent="0.25">
      <c r="A5" s="18">
        <v>1</v>
      </c>
      <c r="B5" s="51" t="s">
        <v>3645</v>
      </c>
      <c r="C5" s="142" t="s">
        <v>3646</v>
      </c>
      <c r="D5" s="143" t="s">
        <v>4447</v>
      </c>
      <c r="E5" s="142">
        <v>6</v>
      </c>
      <c r="F5" s="143" t="s">
        <v>42</v>
      </c>
      <c r="G5" s="178">
        <v>24</v>
      </c>
      <c r="H5" s="28"/>
      <c r="I5" s="28">
        <v>12</v>
      </c>
      <c r="J5" s="28">
        <v>190</v>
      </c>
      <c r="K5" s="30">
        <v>8.1</v>
      </c>
      <c r="L5" s="11">
        <v>10</v>
      </c>
      <c r="M5" s="28"/>
      <c r="N5" s="30">
        <v>0.31</v>
      </c>
      <c r="O5" s="28">
        <f t="shared" ref="O5:O13" si="0">IF(N5&lt;&gt;"",INT(N5)*60+(N5-INT(N5))*100,"")</f>
        <v>31</v>
      </c>
      <c r="P5" s="29">
        <f t="shared" ref="P5:P68" si="1">(35*G5)/MAX(G:G)</f>
        <v>35</v>
      </c>
      <c r="Q5" s="29">
        <f t="shared" ref="Q5:Q68" si="2">(10*I5)/MAX(I:I)</f>
        <v>5.4545454545454541</v>
      </c>
      <c r="R5" s="29">
        <f t="shared" ref="R5:R68" si="3">(10*J5)/MAX(J:J)</f>
        <v>8.2608695652173907</v>
      </c>
      <c r="S5" s="29">
        <f t="shared" ref="S5:S68" si="4">(10*4)/K5</f>
        <v>4.9382716049382722</v>
      </c>
      <c r="T5" s="29">
        <f t="shared" ref="T5:T68" si="5">(10*L5)/MAX(L:L)</f>
        <v>10</v>
      </c>
      <c r="U5" s="29">
        <f t="shared" ref="U5:U68" si="6">(25*0.17)/N5</f>
        <v>13.709677419354838</v>
      </c>
      <c r="V5" s="27">
        <f>SUM(P5:U5)</f>
        <v>77.363364044055956</v>
      </c>
      <c r="W5" s="27"/>
      <c r="X5" s="73"/>
      <c r="Y5" s="63"/>
      <c r="Z5" s="63"/>
    </row>
    <row r="6" spans="1:26" ht="30" x14ac:dyDescent="0.25">
      <c r="A6" s="18">
        <v>2</v>
      </c>
      <c r="B6" s="12" t="s">
        <v>3639</v>
      </c>
      <c r="C6" s="41" t="s">
        <v>3640</v>
      </c>
      <c r="D6" s="143" t="s">
        <v>4447</v>
      </c>
      <c r="E6" s="14">
        <v>5</v>
      </c>
      <c r="F6" s="12" t="s">
        <v>37</v>
      </c>
      <c r="G6" s="28">
        <v>23</v>
      </c>
      <c r="H6" s="28"/>
      <c r="I6" s="28">
        <v>10</v>
      </c>
      <c r="J6" s="28">
        <v>190</v>
      </c>
      <c r="K6" s="30">
        <v>8.3000000000000007</v>
      </c>
      <c r="L6" s="28">
        <v>10</v>
      </c>
      <c r="M6" s="28"/>
      <c r="N6" s="30">
        <v>0.3</v>
      </c>
      <c r="O6" s="28">
        <f t="shared" si="0"/>
        <v>30</v>
      </c>
      <c r="P6" s="29">
        <f t="shared" si="1"/>
        <v>33.541666666666664</v>
      </c>
      <c r="Q6" s="177">
        <f t="shared" si="2"/>
        <v>4.5454545454545459</v>
      </c>
      <c r="R6" s="29">
        <f t="shared" si="3"/>
        <v>8.2608695652173907</v>
      </c>
      <c r="S6" s="29">
        <f t="shared" si="4"/>
        <v>4.8192771084337345</v>
      </c>
      <c r="T6" s="29">
        <f t="shared" si="5"/>
        <v>10</v>
      </c>
      <c r="U6" s="29">
        <f t="shared" si="6"/>
        <v>14.166666666666668</v>
      </c>
      <c r="V6" s="27">
        <f>SUM(P6:U6)</f>
        <v>75.333934552439004</v>
      </c>
      <c r="W6" s="27"/>
      <c r="X6" s="73"/>
      <c r="Y6" s="63"/>
      <c r="Z6" s="63"/>
    </row>
    <row r="7" spans="1:26" ht="30" x14ac:dyDescent="0.25">
      <c r="A7" s="18">
        <v>3</v>
      </c>
      <c r="B7" s="12" t="s">
        <v>3641</v>
      </c>
      <c r="C7" s="41" t="s">
        <v>3642</v>
      </c>
      <c r="D7" s="143" t="s">
        <v>4447</v>
      </c>
      <c r="E7" s="14">
        <v>5</v>
      </c>
      <c r="F7" s="12" t="s">
        <v>42</v>
      </c>
      <c r="G7" s="28">
        <v>19</v>
      </c>
      <c r="H7" s="28"/>
      <c r="I7" s="28">
        <v>5</v>
      </c>
      <c r="J7" s="28">
        <v>175</v>
      </c>
      <c r="K7" s="30">
        <v>8.1999999999999993</v>
      </c>
      <c r="L7" s="28">
        <v>10</v>
      </c>
      <c r="M7" s="28"/>
      <c r="N7" s="30">
        <v>0.39</v>
      </c>
      <c r="O7" s="28">
        <f t="shared" si="0"/>
        <v>39</v>
      </c>
      <c r="P7" s="29">
        <f t="shared" si="1"/>
        <v>27.708333333333332</v>
      </c>
      <c r="Q7" s="29">
        <f t="shared" si="2"/>
        <v>2.2727272727272729</v>
      </c>
      <c r="R7" s="29">
        <f t="shared" si="3"/>
        <v>7.6086956521739131</v>
      </c>
      <c r="S7" s="29">
        <f t="shared" si="4"/>
        <v>4.8780487804878057</v>
      </c>
      <c r="T7" s="29">
        <f t="shared" si="5"/>
        <v>10</v>
      </c>
      <c r="U7" s="29">
        <f t="shared" si="6"/>
        <v>10.897435897435898</v>
      </c>
      <c r="V7" s="27">
        <f>SUM(P7:U7)</f>
        <v>63.365240936158216</v>
      </c>
      <c r="W7" s="27"/>
      <c r="X7" s="73"/>
      <c r="Y7" s="63"/>
      <c r="Z7" s="63"/>
    </row>
    <row r="8" spans="1:26" ht="30" x14ac:dyDescent="0.25">
      <c r="A8" s="18">
        <v>4</v>
      </c>
      <c r="B8" s="12" t="s">
        <v>3643</v>
      </c>
      <c r="C8" s="37" t="s">
        <v>3644</v>
      </c>
      <c r="D8" s="143" t="s">
        <v>4447</v>
      </c>
      <c r="E8" s="37">
        <v>5</v>
      </c>
      <c r="F8" s="44" t="s">
        <v>42</v>
      </c>
      <c r="G8" s="28">
        <v>17</v>
      </c>
      <c r="H8" s="28"/>
      <c r="I8" s="28">
        <v>9</v>
      </c>
      <c r="J8" s="28">
        <v>180</v>
      </c>
      <c r="K8" s="30">
        <v>8.4</v>
      </c>
      <c r="L8" s="28">
        <v>10</v>
      </c>
      <c r="M8" s="28"/>
      <c r="N8" s="30">
        <v>0.46</v>
      </c>
      <c r="O8" s="28">
        <f t="shared" si="0"/>
        <v>46</v>
      </c>
      <c r="P8" s="29">
        <f t="shared" si="1"/>
        <v>24.791666666666668</v>
      </c>
      <c r="Q8" s="29">
        <f t="shared" si="2"/>
        <v>4.0909090909090908</v>
      </c>
      <c r="R8" s="29">
        <f t="shared" si="3"/>
        <v>7.8260869565217392</v>
      </c>
      <c r="S8" s="29">
        <f t="shared" si="4"/>
        <v>4.7619047619047619</v>
      </c>
      <c r="T8" s="29">
        <f t="shared" si="5"/>
        <v>10</v>
      </c>
      <c r="U8" s="29">
        <f t="shared" si="6"/>
        <v>9.2391304347826075</v>
      </c>
      <c r="V8" s="27">
        <f>SUM(P8:U8)</f>
        <v>60.709697910784868</v>
      </c>
      <c r="W8" s="27"/>
      <c r="X8" s="73"/>
      <c r="Y8" s="63"/>
      <c r="Z8" s="63"/>
    </row>
    <row r="9" spans="1:26" ht="30" x14ac:dyDescent="0.25">
      <c r="A9" s="18">
        <v>5</v>
      </c>
      <c r="B9" s="51" t="s">
        <v>3658</v>
      </c>
      <c r="C9" s="142" t="s">
        <v>3659</v>
      </c>
      <c r="D9" s="143" t="s">
        <v>4447</v>
      </c>
      <c r="E9" s="142">
        <v>6</v>
      </c>
      <c r="F9" s="143" t="s">
        <v>42</v>
      </c>
      <c r="G9" s="28">
        <v>23</v>
      </c>
      <c r="H9" s="28"/>
      <c r="I9" s="28">
        <v>4</v>
      </c>
      <c r="J9" s="28">
        <v>188</v>
      </c>
      <c r="K9" s="30">
        <v>8.1999999999999993</v>
      </c>
      <c r="L9" s="28">
        <v>10</v>
      </c>
      <c r="M9" s="28"/>
      <c r="N9" s="28">
        <v>0.32</v>
      </c>
      <c r="O9" s="28">
        <f t="shared" si="0"/>
        <v>32</v>
      </c>
      <c r="P9" s="29">
        <f t="shared" si="1"/>
        <v>33.541666666666664</v>
      </c>
      <c r="Q9" s="29">
        <f t="shared" si="2"/>
        <v>1.8181818181818181</v>
      </c>
      <c r="R9" s="29">
        <f t="shared" si="3"/>
        <v>8.1739130434782616</v>
      </c>
      <c r="S9" s="29">
        <f t="shared" si="4"/>
        <v>4.8780487804878057</v>
      </c>
      <c r="T9" s="29">
        <f t="shared" si="5"/>
        <v>10</v>
      </c>
      <c r="U9" s="29">
        <f t="shared" si="6"/>
        <v>13.28125</v>
      </c>
      <c r="V9" s="27">
        <f t="shared" ref="V9:V72" si="7">P9+T9+U9</f>
        <v>56.822916666666664</v>
      </c>
      <c r="W9" s="27"/>
      <c r="X9" s="73"/>
      <c r="Y9" s="63"/>
      <c r="Z9" s="63"/>
    </row>
    <row r="10" spans="1:26" ht="34.5" customHeight="1" x14ac:dyDescent="0.25">
      <c r="A10" s="18">
        <v>6</v>
      </c>
      <c r="B10" s="179" t="s">
        <v>3647</v>
      </c>
      <c r="C10" s="142" t="s">
        <v>3648</v>
      </c>
      <c r="D10" s="143" t="s">
        <v>4447</v>
      </c>
      <c r="E10" s="142">
        <v>6</v>
      </c>
      <c r="F10" s="143" t="s">
        <v>2817</v>
      </c>
      <c r="G10" s="28">
        <v>22</v>
      </c>
      <c r="H10" s="28"/>
      <c r="I10" s="28">
        <v>4</v>
      </c>
      <c r="J10" s="28">
        <v>173</v>
      </c>
      <c r="K10" s="30">
        <v>8.3000000000000007</v>
      </c>
      <c r="L10" s="28">
        <v>10</v>
      </c>
      <c r="M10" s="28"/>
      <c r="N10" s="28">
        <v>0.31</v>
      </c>
      <c r="O10" s="28">
        <f t="shared" si="0"/>
        <v>31</v>
      </c>
      <c r="P10" s="29">
        <f t="shared" si="1"/>
        <v>32.083333333333336</v>
      </c>
      <c r="Q10" s="29">
        <f t="shared" si="2"/>
        <v>1.8181818181818181</v>
      </c>
      <c r="R10" s="29">
        <f t="shared" si="3"/>
        <v>7.5217391304347823</v>
      </c>
      <c r="S10" s="29">
        <f t="shared" si="4"/>
        <v>4.8192771084337345</v>
      </c>
      <c r="T10" s="29">
        <f t="shared" si="5"/>
        <v>10</v>
      </c>
      <c r="U10" s="29">
        <f t="shared" si="6"/>
        <v>13.709677419354838</v>
      </c>
      <c r="V10" s="27">
        <f t="shared" si="7"/>
        <v>55.793010752688176</v>
      </c>
      <c r="W10" s="27"/>
      <c r="X10" s="73"/>
      <c r="Y10" s="63"/>
      <c r="Z10" s="63"/>
    </row>
    <row r="11" spans="1:26" ht="49.5" customHeight="1" x14ac:dyDescent="0.25">
      <c r="A11" s="18">
        <v>7</v>
      </c>
      <c r="B11" s="46" t="s">
        <v>3662</v>
      </c>
      <c r="C11" s="142" t="s">
        <v>3663</v>
      </c>
      <c r="D11" s="46" t="s">
        <v>51</v>
      </c>
      <c r="E11" s="18">
        <v>6</v>
      </c>
      <c r="F11" s="46" t="s">
        <v>52</v>
      </c>
      <c r="G11" s="28">
        <v>24</v>
      </c>
      <c r="H11" s="28"/>
      <c r="I11" s="28">
        <v>5</v>
      </c>
      <c r="J11" s="28">
        <v>185</v>
      </c>
      <c r="K11" s="30">
        <v>8.1999999999999993</v>
      </c>
      <c r="L11" s="28">
        <v>10</v>
      </c>
      <c r="M11" s="28"/>
      <c r="N11" s="28">
        <v>0.4</v>
      </c>
      <c r="O11" s="28">
        <f t="shared" si="0"/>
        <v>40</v>
      </c>
      <c r="P11" s="29">
        <f t="shared" si="1"/>
        <v>35</v>
      </c>
      <c r="Q11" s="29">
        <f t="shared" si="2"/>
        <v>2.2727272727272729</v>
      </c>
      <c r="R11" s="29">
        <f t="shared" si="3"/>
        <v>8.0434782608695645</v>
      </c>
      <c r="S11" s="29">
        <f t="shared" si="4"/>
        <v>4.8780487804878057</v>
      </c>
      <c r="T11" s="29">
        <f t="shared" si="5"/>
        <v>10</v>
      </c>
      <c r="U11" s="29">
        <f t="shared" si="6"/>
        <v>10.625</v>
      </c>
      <c r="V11" s="27">
        <f t="shared" si="7"/>
        <v>55.625</v>
      </c>
      <c r="W11" s="27"/>
      <c r="X11" s="73"/>
      <c r="Y11" s="63"/>
      <c r="Z11" s="63"/>
    </row>
    <row r="12" spans="1:26" ht="33" customHeight="1" x14ac:dyDescent="0.25">
      <c r="A12" s="18">
        <v>8</v>
      </c>
      <c r="B12" s="144" t="s">
        <v>4415</v>
      </c>
      <c r="C12" s="142" t="s">
        <v>4416</v>
      </c>
      <c r="D12" s="46" t="s">
        <v>598</v>
      </c>
      <c r="E12" s="18">
        <v>5</v>
      </c>
      <c r="F12" s="46" t="s">
        <v>599</v>
      </c>
      <c r="G12" s="28">
        <v>22</v>
      </c>
      <c r="H12" s="28"/>
      <c r="I12" s="28">
        <v>5</v>
      </c>
      <c r="J12" s="28">
        <v>150</v>
      </c>
      <c r="K12" s="30">
        <v>9.8000000000000007</v>
      </c>
      <c r="L12" s="28">
        <v>6</v>
      </c>
      <c r="M12" s="28"/>
      <c r="N12" s="28">
        <v>0.26</v>
      </c>
      <c r="O12" s="28">
        <f t="shared" si="0"/>
        <v>26</v>
      </c>
      <c r="P12" s="29">
        <f t="shared" si="1"/>
        <v>32.083333333333336</v>
      </c>
      <c r="Q12" s="29">
        <f t="shared" si="2"/>
        <v>2.2727272727272729</v>
      </c>
      <c r="R12" s="29">
        <f t="shared" si="3"/>
        <v>6.5217391304347823</v>
      </c>
      <c r="S12" s="29">
        <f t="shared" si="4"/>
        <v>4.0816326530612246</v>
      </c>
      <c r="T12" s="29">
        <f t="shared" si="5"/>
        <v>6</v>
      </c>
      <c r="U12" s="29">
        <f t="shared" si="6"/>
        <v>16.346153846153847</v>
      </c>
      <c r="V12" s="27">
        <f t="shared" si="7"/>
        <v>54.429487179487182</v>
      </c>
      <c r="W12" s="27"/>
      <c r="X12" s="73"/>
      <c r="Y12" s="63"/>
      <c r="Z12" s="63"/>
    </row>
    <row r="13" spans="1:26" s="25" customFormat="1" ht="33" customHeight="1" x14ac:dyDescent="0.25">
      <c r="A13" s="18">
        <v>9</v>
      </c>
      <c r="B13" s="51" t="s">
        <v>3649</v>
      </c>
      <c r="C13" s="142" t="s">
        <v>3650</v>
      </c>
      <c r="D13" s="143" t="s">
        <v>4447</v>
      </c>
      <c r="E13" s="142">
        <v>6</v>
      </c>
      <c r="F13" s="143" t="s">
        <v>42</v>
      </c>
      <c r="G13" s="28">
        <v>22</v>
      </c>
      <c r="H13" s="28"/>
      <c r="I13" s="28">
        <v>9</v>
      </c>
      <c r="J13" s="28">
        <v>203</v>
      </c>
      <c r="K13" s="30">
        <v>8.5</v>
      </c>
      <c r="L13" s="28">
        <v>10</v>
      </c>
      <c r="M13" s="28"/>
      <c r="N13" s="28">
        <v>0.43</v>
      </c>
      <c r="O13" s="28">
        <f t="shared" si="0"/>
        <v>43</v>
      </c>
      <c r="P13" s="29">
        <f t="shared" si="1"/>
        <v>32.083333333333336</v>
      </c>
      <c r="Q13" s="29">
        <f t="shared" si="2"/>
        <v>4.0909090909090908</v>
      </c>
      <c r="R13" s="29">
        <f t="shared" si="3"/>
        <v>8.8260869565217384</v>
      </c>
      <c r="S13" s="29">
        <f t="shared" si="4"/>
        <v>4.7058823529411766</v>
      </c>
      <c r="T13" s="29">
        <f t="shared" si="5"/>
        <v>10</v>
      </c>
      <c r="U13" s="29">
        <f t="shared" si="6"/>
        <v>9.8837209302325579</v>
      </c>
      <c r="V13" s="27">
        <f t="shared" si="7"/>
        <v>51.967054263565892</v>
      </c>
      <c r="W13" s="27"/>
      <c r="X13" s="73"/>
      <c r="Y13" s="65"/>
      <c r="Z13" s="63"/>
    </row>
    <row r="14" spans="1:26" ht="33.75" customHeight="1" x14ac:dyDescent="0.25">
      <c r="A14" s="18">
        <v>10</v>
      </c>
      <c r="B14" s="46" t="s">
        <v>4358</v>
      </c>
      <c r="C14" s="142" t="s">
        <v>4359</v>
      </c>
      <c r="D14" s="46" t="s">
        <v>4448</v>
      </c>
      <c r="E14" s="49">
        <v>5</v>
      </c>
      <c r="F14" s="46" t="s">
        <v>627</v>
      </c>
      <c r="G14" s="28">
        <v>22</v>
      </c>
      <c r="H14" s="28"/>
      <c r="I14" s="28">
        <v>4</v>
      </c>
      <c r="J14" s="28">
        <v>195</v>
      </c>
      <c r="K14" s="30">
        <v>8.3000000000000007</v>
      </c>
      <c r="L14" s="28">
        <v>9</v>
      </c>
      <c r="M14" s="28"/>
      <c r="N14" s="28">
        <v>0.4</v>
      </c>
      <c r="O14" s="28"/>
      <c r="P14" s="29">
        <f t="shared" si="1"/>
        <v>32.083333333333336</v>
      </c>
      <c r="Q14" s="29">
        <f t="shared" si="2"/>
        <v>1.8181818181818181</v>
      </c>
      <c r="R14" s="29">
        <f t="shared" si="3"/>
        <v>8.4782608695652169</v>
      </c>
      <c r="S14" s="29">
        <f t="shared" si="4"/>
        <v>4.8192771084337345</v>
      </c>
      <c r="T14" s="29">
        <f t="shared" si="5"/>
        <v>9</v>
      </c>
      <c r="U14" s="29">
        <f t="shared" si="6"/>
        <v>10.625</v>
      </c>
      <c r="V14" s="27">
        <f t="shared" si="7"/>
        <v>51.708333333333336</v>
      </c>
      <c r="W14" s="27"/>
      <c r="X14" s="73"/>
      <c r="Y14" s="63"/>
      <c r="Z14" s="63"/>
    </row>
    <row r="15" spans="1:26" ht="30" x14ac:dyDescent="0.25">
      <c r="A15" s="18">
        <v>11</v>
      </c>
      <c r="B15" s="172" t="s">
        <v>4364</v>
      </c>
      <c r="C15" s="142" t="s">
        <v>4365</v>
      </c>
      <c r="D15" s="46" t="s">
        <v>4448</v>
      </c>
      <c r="E15" s="49">
        <v>6</v>
      </c>
      <c r="F15" s="46" t="s">
        <v>627</v>
      </c>
      <c r="G15" s="28">
        <v>21</v>
      </c>
      <c r="H15" s="28"/>
      <c r="I15" s="28">
        <v>7</v>
      </c>
      <c r="J15" s="28">
        <v>172</v>
      </c>
      <c r="K15" s="30">
        <v>8.6</v>
      </c>
      <c r="L15" s="28">
        <v>10</v>
      </c>
      <c r="M15" s="28"/>
      <c r="N15" s="28">
        <v>0.39</v>
      </c>
      <c r="O15" s="28"/>
      <c r="P15" s="29">
        <f t="shared" si="1"/>
        <v>30.625</v>
      </c>
      <c r="Q15" s="29">
        <f t="shared" si="2"/>
        <v>3.1818181818181817</v>
      </c>
      <c r="R15" s="29">
        <f t="shared" si="3"/>
        <v>7.4782608695652177</v>
      </c>
      <c r="S15" s="29">
        <f t="shared" si="4"/>
        <v>4.6511627906976747</v>
      </c>
      <c r="T15" s="29">
        <f t="shared" si="5"/>
        <v>10</v>
      </c>
      <c r="U15" s="29">
        <f t="shared" si="6"/>
        <v>10.897435897435898</v>
      </c>
      <c r="V15" s="27">
        <f t="shared" si="7"/>
        <v>51.522435897435898</v>
      </c>
      <c r="W15" s="32"/>
      <c r="X15" s="73"/>
      <c r="Y15" s="63"/>
      <c r="Z15" s="63"/>
    </row>
    <row r="16" spans="1:26" ht="30" x14ac:dyDescent="0.25">
      <c r="A16" s="18">
        <v>12</v>
      </c>
      <c r="B16" s="51" t="s">
        <v>3656</v>
      </c>
      <c r="C16" s="142" t="s">
        <v>3657</v>
      </c>
      <c r="D16" s="143" t="s">
        <v>4447</v>
      </c>
      <c r="E16" s="142">
        <v>6</v>
      </c>
      <c r="F16" s="143" t="s">
        <v>3653</v>
      </c>
      <c r="G16" s="28">
        <v>23</v>
      </c>
      <c r="H16" s="28"/>
      <c r="I16" s="28">
        <v>7</v>
      </c>
      <c r="J16" s="28">
        <v>157</v>
      </c>
      <c r="K16" s="30">
        <v>8.6</v>
      </c>
      <c r="L16" s="28">
        <v>8</v>
      </c>
      <c r="M16" s="28"/>
      <c r="N16" s="28">
        <v>0.43</v>
      </c>
      <c r="O16" s="28">
        <f>IF(N16&lt;&gt;"",INT(N16)*60+(N16-INT(N16))*100,"")</f>
        <v>43</v>
      </c>
      <c r="P16" s="29">
        <f t="shared" si="1"/>
        <v>33.541666666666664</v>
      </c>
      <c r="Q16" s="29">
        <f t="shared" si="2"/>
        <v>3.1818181818181817</v>
      </c>
      <c r="R16" s="29">
        <f t="shared" si="3"/>
        <v>6.8260869565217392</v>
      </c>
      <c r="S16" s="29">
        <f t="shared" si="4"/>
        <v>4.6511627906976747</v>
      </c>
      <c r="T16" s="29">
        <f t="shared" si="5"/>
        <v>8</v>
      </c>
      <c r="U16" s="29">
        <f t="shared" si="6"/>
        <v>9.8837209302325579</v>
      </c>
      <c r="V16" s="27">
        <f t="shared" si="7"/>
        <v>51.42538759689922</v>
      </c>
      <c r="W16" s="27"/>
      <c r="X16" s="73"/>
      <c r="Y16" s="63"/>
      <c r="Z16" s="63"/>
    </row>
    <row r="17" spans="1:26" ht="30" x14ac:dyDescent="0.25">
      <c r="A17" s="18">
        <v>13</v>
      </c>
      <c r="B17" s="156" t="s">
        <v>3886</v>
      </c>
      <c r="C17" s="157" t="s">
        <v>3887</v>
      </c>
      <c r="D17" s="46" t="s">
        <v>165</v>
      </c>
      <c r="E17" s="41">
        <v>6</v>
      </c>
      <c r="F17" s="62" t="s">
        <v>820</v>
      </c>
      <c r="G17" s="28">
        <v>19</v>
      </c>
      <c r="H17" s="28"/>
      <c r="I17" s="28">
        <v>4</v>
      </c>
      <c r="J17" s="28">
        <v>190</v>
      </c>
      <c r="K17" s="30">
        <v>7.6</v>
      </c>
      <c r="L17" s="28">
        <v>10</v>
      </c>
      <c r="M17" s="28"/>
      <c r="N17" s="28">
        <v>0.31</v>
      </c>
      <c r="O17" s="28"/>
      <c r="P17" s="29">
        <f t="shared" si="1"/>
        <v>27.708333333333332</v>
      </c>
      <c r="Q17" s="29">
        <f t="shared" si="2"/>
        <v>1.8181818181818181</v>
      </c>
      <c r="R17" s="29">
        <f t="shared" si="3"/>
        <v>8.2608695652173907</v>
      </c>
      <c r="S17" s="29">
        <f t="shared" si="4"/>
        <v>5.2631578947368425</v>
      </c>
      <c r="T17" s="29">
        <f t="shared" si="5"/>
        <v>10</v>
      </c>
      <c r="U17" s="29">
        <f t="shared" si="6"/>
        <v>13.709677419354838</v>
      </c>
      <c r="V17" s="27">
        <f t="shared" si="7"/>
        <v>51.418010752688168</v>
      </c>
      <c r="W17" s="27"/>
      <c r="X17" s="73"/>
      <c r="Y17" s="64"/>
      <c r="Z17" s="63"/>
    </row>
    <row r="18" spans="1:26" ht="45" x14ac:dyDescent="0.25">
      <c r="A18" s="18">
        <v>14</v>
      </c>
      <c r="B18" s="12" t="s">
        <v>3956</v>
      </c>
      <c r="C18" s="142" t="s">
        <v>3957</v>
      </c>
      <c r="D18" s="46" t="s">
        <v>2319</v>
      </c>
      <c r="E18" s="18">
        <v>6</v>
      </c>
      <c r="F18" s="46" t="s">
        <v>2320</v>
      </c>
      <c r="G18" s="28">
        <v>24</v>
      </c>
      <c r="H18" s="28"/>
      <c r="I18" s="28">
        <v>1</v>
      </c>
      <c r="J18" s="28">
        <v>187</v>
      </c>
      <c r="K18" s="30">
        <v>8.9</v>
      </c>
      <c r="L18" s="28">
        <v>8</v>
      </c>
      <c r="M18" s="28"/>
      <c r="N18" s="28">
        <v>0.51</v>
      </c>
      <c r="O18" s="28"/>
      <c r="P18" s="29">
        <f t="shared" si="1"/>
        <v>35</v>
      </c>
      <c r="Q18" s="29">
        <f t="shared" si="2"/>
        <v>0.45454545454545453</v>
      </c>
      <c r="R18" s="29">
        <f t="shared" si="3"/>
        <v>8.1304347826086953</v>
      </c>
      <c r="S18" s="29">
        <f t="shared" si="4"/>
        <v>4.4943820224719095</v>
      </c>
      <c r="T18" s="29">
        <f t="shared" si="5"/>
        <v>8</v>
      </c>
      <c r="U18" s="29">
        <f t="shared" si="6"/>
        <v>8.3333333333333339</v>
      </c>
      <c r="V18" s="27">
        <f t="shared" si="7"/>
        <v>51.333333333333336</v>
      </c>
      <c r="W18" s="27"/>
      <c r="X18" s="73"/>
      <c r="Y18" s="64"/>
      <c r="Z18" s="63"/>
    </row>
    <row r="19" spans="1:26" ht="30" x14ac:dyDescent="0.25">
      <c r="A19" s="18">
        <v>15</v>
      </c>
      <c r="B19" s="46" t="s">
        <v>4360</v>
      </c>
      <c r="C19" s="142" t="s">
        <v>4361</v>
      </c>
      <c r="D19" s="46" t="s">
        <v>4448</v>
      </c>
      <c r="E19" s="49">
        <v>6</v>
      </c>
      <c r="F19" s="46" t="s">
        <v>627</v>
      </c>
      <c r="G19" s="28">
        <v>20</v>
      </c>
      <c r="H19" s="28"/>
      <c r="I19" s="28">
        <v>6</v>
      </c>
      <c r="J19" s="28">
        <v>170</v>
      </c>
      <c r="K19" s="30">
        <v>8.6</v>
      </c>
      <c r="L19" s="28">
        <v>10</v>
      </c>
      <c r="M19" s="28"/>
      <c r="N19" s="28">
        <v>0.35</v>
      </c>
      <c r="O19" s="28"/>
      <c r="P19" s="29">
        <f t="shared" si="1"/>
        <v>29.166666666666668</v>
      </c>
      <c r="Q19" s="29">
        <f t="shared" si="2"/>
        <v>2.7272727272727271</v>
      </c>
      <c r="R19" s="29">
        <f t="shared" si="3"/>
        <v>7.3913043478260869</v>
      </c>
      <c r="S19" s="29">
        <f t="shared" si="4"/>
        <v>4.6511627906976747</v>
      </c>
      <c r="T19" s="29">
        <f t="shared" si="5"/>
        <v>10</v>
      </c>
      <c r="U19" s="29">
        <f t="shared" si="6"/>
        <v>12.142857142857144</v>
      </c>
      <c r="V19" s="27">
        <f t="shared" si="7"/>
        <v>51.309523809523817</v>
      </c>
      <c r="W19" s="27"/>
      <c r="X19" s="73"/>
      <c r="Y19" s="64"/>
      <c r="Z19" s="63"/>
    </row>
    <row r="20" spans="1:26" ht="30" x14ac:dyDescent="0.25">
      <c r="A20" s="18">
        <v>16</v>
      </c>
      <c r="B20" s="51" t="s">
        <v>3651</v>
      </c>
      <c r="C20" s="142" t="s">
        <v>3652</v>
      </c>
      <c r="D20" s="143" t="s">
        <v>4447</v>
      </c>
      <c r="E20" s="142">
        <v>6</v>
      </c>
      <c r="F20" s="143" t="s">
        <v>3653</v>
      </c>
      <c r="G20" s="28">
        <v>23</v>
      </c>
      <c r="H20" s="28"/>
      <c r="I20" s="28">
        <v>8</v>
      </c>
      <c r="J20" s="28">
        <v>180</v>
      </c>
      <c r="K20" s="30">
        <v>8.6</v>
      </c>
      <c r="L20" s="28">
        <v>7</v>
      </c>
      <c r="M20" s="28"/>
      <c r="N20" s="28">
        <v>0.4</v>
      </c>
      <c r="O20" s="28">
        <f>IF(N20&lt;&gt;"",INT(N20)*60+(N20-INT(N20))*100,"")</f>
        <v>40</v>
      </c>
      <c r="P20" s="29">
        <f t="shared" si="1"/>
        <v>33.541666666666664</v>
      </c>
      <c r="Q20" s="29">
        <f t="shared" si="2"/>
        <v>3.6363636363636362</v>
      </c>
      <c r="R20" s="29">
        <f t="shared" si="3"/>
        <v>7.8260869565217392</v>
      </c>
      <c r="S20" s="29">
        <f t="shared" si="4"/>
        <v>4.6511627906976747</v>
      </c>
      <c r="T20" s="29">
        <f t="shared" si="5"/>
        <v>7</v>
      </c>
      <c r="U20" s="29">
        <f t="shared" si="6"/>
        <v>10.625</v>
      </c>
      <c r="V20" s="27">
        <f t="shared" si="7"/>
        <v>51.166666666666664</v>
      </c>
      <c r="W20" s="27"/>
      <c r="X20" s="73"/>
      <c r="Y20" s="64"/>
      <c r="Z20" s="63"/>
    </row>
    <row r="21" spans="1:26" ht="30" x14ac:dyDescent="0.25">
      <c r="A21" s="18">
        <v>17</v>
      </c>
      <c r="B21" s="144" t="s">
        <v>3976</v>
      </c>
      <c r="C21" s="142" t="s">
        <v>3977</v>
      </c>
      <c r="D21" s="143" t="s">
        <v>4447</v>
      </c>
      <c r="E21" s="18">
        <v>5</v>
      </c>
      <c r="F21" s="12" t="s">
        <v>220</v>
      </c>
      <c r="G21" s="28">
        <v>21</v>
      </c>
      <c r="H21" s="28"/>
      <c r="I21" s="28">
        <v>8</v>
      </c>
      <c r="J21" s="28">
        <v>180</v>
      </c>
      <c r="K21" s="30">
        <v>7.8</v>
      </c>
      <c r="L21" s="28">
        <v>10</v>
      </c>
      <c r="M21" s="28"/>
      <c r="N21" s="28">
        <v>0.41</v>
      </c>
      <c r="O21" s="28"/>
      <c r="P21" s="29">
        <f t="shared" si="1"/>
        <v>30.625</v>
      </c>
      <c r="Q21" s="29">
        <f t="shared" si="2"/>
        <v>3.6363636363636362</v>
      </c>
      <c r="R21" s="29">
        <f t="shared" si="3"/>
        <v>7.8260869565217392</v>
      </c>
      <c r="S21" s="29">
        <f t="shared" si="4"/>
        <v>5.1282051282051286</v>
      </c>
      <c r="T21" s="29">
        <f t="shared" si="5"/>
        <v>10</v>
      </c>
      <c r="U21" s="29">
        <f t="shared" si="6"/>
        <v>10.365853658536587</v>
      </c>
      <c r="V21" s="27">
        <f t="shared" si="7"/>
        <v>50.990853658536587</v>
      </c>
      <c r="W21" s="27"/>
      <c r="X21" s="73"/>
      <c r="Y21" s="64"/>
      <c r="Z21" s="63"/>
    </row>
    <row r="22" spans="1:26" ht="30" x14ac:dyDescent="0.25">
      <c r="A22" s="18">
        <v>18</v>
      </c>
      <c r="B22" s="144" t="s">
        <v>4176</v>
      </c>
      <c r="C22" s="142" t="s">
        <v>4177</v>
      </c>
      <c r="D22" s="169" t="s">
        <v>4449</v>
      </c>
      <c r="E22" s="18">
        <v>6</v>
      </c>
      <c r="F22" s="46" t="s">
        <v>2541</v>
      </c>
      <c r="G22" s="28">
        <v>21</v>
      </c>
      <c r="H22" s="28"/>
      <c r="I22" s="28">
        <v>6</v>
      </c>
      <c r="J22" s="28">
        <v>190</v>
      </c>
      <c r="K22" s="30">
        <v>7.5</v>
      </c>
      <c r="L22" s="28">
        <v>8</v>
      </c>
      <c r="M22" s="28"/>
      <c r="N22" s="28">
        <v>0.36</v>
      </c>
      <c r="O22" s="28"/>
      <c r="P22" s="29">
        <f t="shared" si="1"/>
        <v>30.625</v>
      </c>
      <c r="Q22" s="29">
        <f t="shared" si="2"/>
        <v>2.7272727272727271</v>
      </c>
      <c r="R22" s="29">
        <f t="shared" si="3"/>
        <v>8.2608695652173907</v>
      </c>
      <c r="S22" s="29">
        <f t="shared" si="4"/>
        <v>5.333333333333333</v>
      </c>
      <c r="T22" s="29">
        <f t="shared" si="5"/>
        <v>8</v>
      </c>
      <c r="U22" s="29">
        <f t="shared" si="6"/>
        <v>11.805555555555555</v>
      </c>
      <c r="V22" s="27">
        <f t="shared" si="7"/>
        <v>50.430555555555557</v>
      </c>
      <c r="W22" s="27"/>
      <c r="X22" s="73"/>
      <c r="Y22" s="64"/>
      <c r="Z22" s="63"/>
    </row>
    <row r="23" spans="1:26" ht="30" x14ac:dyDescent="0.25">
      <c r="A23" s="18">
        <v>19</v>
      </c>
      <c r="B23" s="152" t="s">
        <v>3765</v>
      </c>
      <c r="C23" s="153" t="s">
        <v>3766</v>
      </c>
      <c r="D23" s="152" t="s">
        <v>4450</v>
      </c>
      <c r="E23" s="154">
        <v>5</v>
      </c>
      <c r="F23" s="152" t="s">
        <v>120</v>
      </c>
      <c r="G23" s="28">
        <v>19</v>
      </c>
      <c r="H23" s="28"/>
      <c r="I23" s="28">
        <v>0</v>
      </c>
      <c r="J23" s="28">
        <v>155</v>
      </c>
      <c r="K23" s="30">
        <v>7.5</v>
      </c>
      <c r="L23" s="28">
        <v>8.5</v>
      </c>
      <c r="M23" s="28"/>
      <c r="N23" s="28">
        <v>0.3</v>
      </c>
      <c r="O23" s="28">
        <f>IF(N23&lt;&gt;"",INT(N23)*60+(N23-INT(N23))*100,"")</f>
        <v>30</v>
      </c>
      <c r="P23" s="29">
        <f t="shared" si="1"/>
        <v>27.708333333333332</v>
      </c>
      <c r="Q23" s="29">
        <f t="shared" si="2"/>
        <v>0</v>
      </c>
      <c r="R23" s="29">
        <f t="shared" si="3"/>
        <v>6.7391304347826084</v>
      </c>
      <c r="S23" s="29">
        <f t="shared" si="4"/>
        <v>5.333333333333333</v>
      </c>
      <c r="T23" s="29">
        <f t="shared" si="5"/>
        <v>8.5</v>
      </c>
      <c r="U23" s="29">
        <f t="shared" si="6"/>
        <v>14.166666666666668</v>
      </c>
      <c r="V23" s="27">
        <f t="shared" si="7"/>
        <v>50.375</v>
      </c>
      <c r="W23" s="27"/>
      <c r="X23" s="73"/>
      <c r="Y23" s="64"/>
      <c r="Z23" s="63"/>
    </row>
    <row r="24" spans="1:26" ht="47.25" customHeight="1" x14ac:dyDescent="0.25">
      <c r="A24" s="18">
        <v>20</v>
      </c>
      <c r="B24" s="144" t="s">
        <v>3664</v>
      </c>
      <c r="C24" s="142" t="s">
        <v>3665</v>
      </c>
      <c r="D24" s="46" t="s">
        <v>51</v>
      </c>
      <c r="E24" s="18">
        <v>6</v>
      </c>
      <c r="F24" s="46" t="s">
        <v>52</v>
      </c>
      <c r="G24" s="28">
        <v>22</v>
      </c>
      <c r="H24" s="28"/>
      <c r="I24" s="28">
        <v>7</v>
      </c>
      <c r="J24" s="28">
        <v>170</v>
      </c>
      <c r="K24" s="30">
        <v>9.3000000000000007</v>
      </c>
      <c r="L24" s="28">
        <v>8</v>
      </c>
      <c r="M24" s="28"/>
      <c r="N24" s="28">
        <v>0.42</v>
      </c>
      <c r="O24" s="28">
        <f>IF(N24&lt;&gt;"",INT(N24)*60+(N24-INT(N24))*100,"")</f>
        <v>42</v>
      </c>
      <c r="P24" s="29">
        <f t="shared" si="1"/>
        <v>32.083333333333336</v>
      </c>
      <c r="Q24" s="29">
        <f t="shared" si="2"/>
        <v>3.1818181818181817</v>
      </c>
      <c r="R24" s="29">
        <f t="shared" si="3"/>
        <v>7.3913043478260869</v>
      </c>
      <c r="S24" s="29">
        <f t="shared" si="4"/>
        <v>4.301075268817204</v>
      </c>
      <c r="T24" s="29">
        <f t="shared" si="5"/>
        <v>8</v>
      </c>
      <c r="U24" s="29">
        <f t="shared" si="6"/>
        <v>10.119047619047619</v>
      </c>
      <c r="V24" s="27">
        <f t="shared" si="7"/>
        <v>50.202380952380956</v>
      </c>
      <c r="W24" s="27"/>
      <c r="X24" s="73"/>
      <c r="Y24" s="64"/>
      <c r="Z24" s="63"/>
    </row>
    <row r="25" spans="1:26" ht="30" x14ac:dyDescent="0.25">
      <c r="A25" s="18">
        <v>21</v>
      </c>
      <c r="B25" s="144" t="s">
        <v>4164</v>
      </c>
      <c r="C25" s="142" t="s">
        <v>4165</v>
      </c>
      <c r="D25" s="169" t="s">
        <v>4449</v>
      </c>
      <c r="E25" s="18">
        <v>6</v>
      </c>
      <c r="F25" s="46" t="s">
        <v>2541</v>
      </c>
      <c r="G25" s="28">
        <v>22</v>
      </c>
      <c r="H25" s="28"/>
      <c r="I25" s="28">
        <v>2</v>
      </c>
      <c r="J25" s="28">
        <v>180</v>
      </c>
      <c r="K25" s="30">
        <v>7.8</v>
      </c>
      <c r="L25" s="28">
        <v>8</v>
      </c>
      <c r="M25" s="28"/>
      <c r="N25" s="28">
        <v>0.42</v>
      </c>
      <c r="O25" s="28"/>
      <c r="P25" s="29">
        <f t="shared" si="1"/>
        <v>32.083333333333336</v>
      </c>
      <c r="Q25" s="29">
        <f t="shared" si="2"/>
        <v>0.90909090909090906</v>
      </c>
      <c r="R25" s="29">
        <f t="shared" si="3"/>
        <v>7.8260869565217392</v>
      </c>
      <c r="S25" s="29">
        <f t="shared" si="4"/>
        <v>5.1282051282051286</v>
      </c>
      <c r="T25" s="29">
        <f t="shared" si="5"/>
        <v>8</v>
      </c>
      <c r="U25" s="29">
        <f t="shared" si="6"/>
        <v>10.119047619047619</v>
      </c>
      <c r="V25" s="27">
        <f t="shared" si="7"/>
        <v>50.202380952380956</v>
      </c>
      <c r="W25" s="27"/>
      <c r="X25" s="73"/>
      <c r="Y25" s="64"/>
      <c r="Z25" s="63"/>
    </row>
    <row r="26" spans="1:26" ht="30" x14ac:dyDescent="0.25">
      <c r="A26" s="18">
        <v>22</v>
      </c>
      <c r="B26" s="62" t="s">
        <v>3978</v>
      </c>
      <c r="C26" s="148" t="s">
        <v>3979</v>
      </c>
      <c r="D26" s="46" t="s">
        <v>4451</v>
      </c>
      <c r="E26" s="18">
        <v>6</v>
      </c>
      <c r="F26" s="46" t="s">
        <v>853</v>
      </c>
      <c r="G26" s="28">
        <v>20</v>
      </c>
      <c r="H26" s="28"/>
      <c r="I26" s="28">
        <v>8</v>
      </c>
      <c r="J26" s="28">
        <v>200</v>
      </c>
      <c r="K26" s="30">
        <v>8.1</v>
      </c>
      <c r="L26" s="28">
        <v>10</v>
      </c>
      <c r="M26" s="28"/>
      <c r="N26" s="28">
        <v>0.39</v>
      </c>
      <c r="O26" s="28"/>
      <c r="P26" s="29">
        <f t="shared" si="1"/>
        <v>29.166666666666668</v>
      </c>
      <c r="Q26" s="29">
        <f t="shared" si="2"/>
        <v>3.6363636363636362</v>
      </c>
      <c r="R26" s="29">
        <f t="shared" si="3"/>
        <v>8.695652173913043</v>
      </c>
      <c r="S26" s="29">
        <f t="shared" si="4"/>
        <v>4.9382716049382722</v>
      </c>
      <c r="T26" s="29">
        <f t="shared" si="5"/>
        <v>10</v>
      </c>
      <c r="U26" s="29">
        <f t="shared" si="6"/>
        <v>10.897435897435898</v>
      </c>
      <c r="V26" s="27">
        <f t="shared" si="7"/>
        <v>50.064102564102569</v>
      </c>
      <c r="W26" s="27"/>
      <c r="X26" s="73"/>
      <c r="Y26" s="64"/>
      <c r="Z26" s="63"/>
    </row>
    <row r="27" spans="1:26" ht="32.25" customHeight="1" x14ac:dyDescent="0.25">
      <c r="A27" s="18">
        <v>23</v>
      </c>
      <c r="B27" s="172" t="s">
        <v>4362</v>
      </c>
      <c r="C27" s="142" t="s">
        <v>4363</v>
      </c>
      <c r="D27" s="46" t="s">
        <v>4448</v>
      </c>
      <c r="E27" s="49">
        <v>6</v>
      </c>
      <c r="F27" s="46" t="s">
        <v>627</v>
      </c>
      <c r="G27" s="28">
        <v>18</v>
      </c>
      <c r="H27" s="28"/>
      <c r="I27" s="28">
        <v>6</v>
      </c>
      <c r="J27" s="28">
        <v>175</v>
      </c>
      <c r="K27" s="30">
        <v>8.4</v>
      </c>
      <c r="L27" s="28">
        <v>9</v>
      </c>
      <c r="M27" s="28"/>
      <c r="N27" s="28">
        <v>0.28999999999999998</v>
      </c>
      <c r="O27" s="28"/>
      <c r="P27" s="29">
        <f t="shared" si="1"/>
        <v>26.25</v>
      </c>
      <c r="Q27" s="29">
        <f t="shared" si="2"/>
        <v>2.7272727272727271</v>
      </c>
      <c r="R27" s="29">
        <f t="shared" si="3"/>
        <v>7.6086956521739131</v>
      </c>
      <c r="S27" s="29">
        <f t="shared" si="4"/>
        <v>4.7619047619047619</v>
      </c>
      <c r="T27" s="29">
        <f t="shared" si="5"/>
        <v>9</v>
      </c>
      <c r="U27" s="29">
        <f t="shared" si="6"/>
        <v>14.655172413793105</v>
      </c>
      <c r="V27" s="27">
        <f t="shared" si="7"/>
        <v>49.905172413793103</v>
      </c>
      <c r="W27" s="27"/>
      <c r="X27" s="73"/>
      <c r="Y27" s="64"/>
      <c r="Z27" s="63"/>
    </row>
    <row r="28" spans="1:26" ht="30" x14ac:dyDescent="0.25">
      <c r="A28" s="18">
        <v>24</v>
      </c>
      <c r="B28" s="46" t="s">
        <v>4043</v>
      </c>
      <c r="C28" s="142" t="s">
        <v>4044</v>
      </c>
      <c r="D28" s="46" t="s">
        <v>282</v>
      </c>
      <c r="E28" s="18">
        <v>5</v>
      </c>
      <c r="F28" s="46" t="s">
        <v>283</v>
      </c>
      <c r="G28" s="28">
        <v>18</v>
      </c>
      <c r="H28" s="28"/>
      <c r="I28" s="28">
        <v>5</v>
      </c>
      <c r="J28" s="28">
        <v>181</v>
      </c>
      <c r="K28" s="30">
        <v>7.6</v>
      </c>
      <c r="L28" s="28">
        <v>9.9</v>
      </c>
      <c r="M28" s="28"/>
      <c r="N28" s="28">
        <v>0.31</v>
      </c>
      <c r="O28" s="28"/>
      <c r="P28" s="29">
        <f t="shared" si="1"/>
        <v>26.25</v>
      </c>
      <c r="Q28" s="29">
        <f t="shared" si="2"/>
        <v>2.2727272727272729</v>
      </c>
      <c r="R28" s="29">
        <f t="shared" si="3"/>
        <v>7.8695652173913047</v>
      </c>
      <c r="S28" s="29">
        <f t="shared" si="4"/>
        <v>5.2631578947368425</v>
      </c>
      <c r="T28" s="29">
        <f t="shared" si="5"/>
        <v>9.9</v>
      </c>
      <c r="U28" s="29">
        <f t="shared" si="6"/>
        <v>13.709677419354838</v>
      </c>
      <c r="V28" s="27">
        <f t="shared" si="7"/>
        <v>49.859677419354838</v>
      </c>
      <c r="W28" s="27"/>
      <c r="X28" s="73"/>
      <c r="Y28" s="64"/>
      <c r="Z28" s="63"/>
    </row>
    <row r="29" spans="1:26" ht="30" x14ac:dyDescent="0.25">
      <c r="A29" s="18">
        <v>25</v>
      </c>
      <c r="B29" s="12" t="s">
        <v>4239</v>
      </c>
      <c r="C29" s="148" t="s">
        <v>4240</v>
      </c>
      <c r="D29" s="46" t="s">
        <v>430</v>
      </c>
      <c r="E29" s="18">
        <v>6</v>
      </c>
      <c r="F29" s="46" t="s">
        <v>431</v>
      </c>
      <c r="G29" s="28">
        <v>18</v>
      </c>
      <c r="H29" s="28"/>
      <c r="I29" s="28">
        <v>10</v>
      </c>
      <c r="J29" s="174">
        <v>230</v>
      </c>
      <c r="K29" s="30">
        <v>7.1</v>
      </c>
      <c r="L29" s="28">
        <v>10</v>
      </c>
      <c r="M29" s="28"/>
      <c r="N29" s="28">
        <v>0.32</v>
      </c>
      <c r="O29" s="28"/>
      <c r="P29" s="29">
        <f t="shared" si="1"/>
        <v>26.25</v>
      </c>
      <c r="Q29" s="29">
        <f t="shared" si="2"/>
        <v>4.5454545454545459</v>
      </c>
      <c r="R29" s="29">
        <f t="shared" si="3"/>
        <v>10</v>
      </c>
      <c r="S29" s="29">
        <f t="shared" si="4"/>
        <v>5.6338028169014089</v>
      </c>
      <c r="T29" s="29">
        <f t="shared" si="5"/>
        <v>10</v>
      </c>
      <c r="U29" s="29">
        <f t="shared" si="6"/>
        <v>13.28125</v>
      </c>
      <c r="V29" s="27">
        <f t="shared" si="7"/>
        <v>49.53125</v>
      </c>
      <c r="W29" s="21"/>
      <c r="X29" s="73"/>
      <c r="Y29" s="64"/>
      <c r="Z29" s="63"/>
    </row>
    <row r="30" spans="1:26" ht="30" x14ac:dyDescent="0.25">
      <c r="A30" s="18">
        <v>26</v>
      </c>
      <c r="B30" s="152" t="s">
        <v>3777</v>
      </c>
      <c r="C30" s="153" t="s">
        <v>3778</v>
      </c>
      <c r="D30" s="152" t="s">
        <v>4450</v>
      </c>
      <c r="E30" s="154">
        <v>6</v>
      </c>
      <c r="F30" s="152" t="s">
        <v>120</v>
      </c>
      <c r="G30" s="28">
        <v>17</v>
      </c>
      <c r="H30" s="28"/>
      <c r="I30" s="28">
        <v>3</v>
      </c>
      <c r="J30" s="28">
        <v>195</v>
      </c>
      <c r="K30" s="30">
        <v>7.3</v>
      </c>
      <c r="L30" s="28">
        <v>10</v>
      </c>
      <c r="M30" s="28"/>
      <c r="N30" s="28">
        <v>0.28999999999999998</v>
      </c>
      <c r="O30" s="28">
        <f>IF(N30&lt;&gt;"",INT(N30)*60+(N30-INT(N30))*100,"")</f>
        <v>28.999999999999996</v>
      </c>
      <c r="P30" s="29">
        <f t="shared" si="1"/>
        <v>24.791666666666668</v>
      </c>
      <c r="Q30" s="29">
        <f t="shared" si="2"/>
        <v>1.3636363636363635</v>
      </c>
      <c r="R30" s="29">
        <f t="shared" si="3"/>
        <v>8.4782608695652169</v>
      </c>
      <c r="S30" s="29">
        <f t="shared" si="4"/>
        <v>5.4794520547945202</v>
      </c>
      <c r="T30" s="29">
        <f t="shared" si="5"/>
        <v>10</v>
      </c>
      <c r="U30" s="29">
        <f t="shared" si="6"/>
        <v>14.655172413793105</v>
      </c>
      <c r="V30" s="27">
        <f t="shared" si="7"/>
        <v>49.446839080459775</v>
      </c>
      <c r="W30" s="21"/>
      <c r="X30" s="73"/>
      <c r="Y30" s="64"/>
      <c r="Z30" s="63"/>
    </row>
    <row r="31" spans="1:26" ht="30" x14ac:dyDescent="0.25">
      <c r="A31" s="18">
        <v>27</v>
      </c>
      <c r="B31" s="12" t="s">
        <v>4439</v>
      </c>
      <c r="C31" s="157" t="s">
        <v>4440</v>
      </c>
      <c r="D31" s="46" t="s">
        <v>598</v>
      </c>
      <c r="E31" s="18">
        <v>6</v>
      </c>
      <c r="F31" s="46" t="s">
        <v>599</v>
      </c>
      <c r="G31" s="28">
        <v>20</v>
      </c>
      <c r="H31" s="28"/>
      <c r="I31" s="28">
        <v>5</v>
      </c>
      <c r="J31" s="28">
        <v>185</v>
      </c>
      <c r="K31" s="30">
        <v>9.6</v>
      </c>
      <c r="L31" s="28">
        <v>5</v>
      </c>
      <c r="M31" s="28"/>
      <c r="N31" s="28">
        <v>0.28000000000000003</v>
      </c>
      <c r="O31" s="28">
        <f>IF(N31&lt;&gt;"",INT(N31)*60+(N31-INT(N31))*100,"")</f>
        <v>28.000000000000004</v>
      </c>
      <c r="P31" s="29">
        <f t="shared" si="1"/>
        <v>29.166666666666668</v>
      </c>
      <c r="Q31" s="29">
        <f t="shared" si="2"/>
        <v>2.2727272727272729</v>
      </c>
      <c r="R31" s="29">
        <f t="shared" si="3"/>
        <v>8.0434782608695645</v>
      </c>
      <c r="S31" s="29">
        <f t="shared" si="4"/>
        <v>4.166666666666667</v>
      </c>
      <c r="T31" s="29">
        <f t="shared" si="5"/>
        <v>5</v>
      </c>
      <c r="U31" s="29">
        <f t="shared" si="6"/>
        <v>15.178571428571427</v>
      </c>
      <c r="V31" s="27">
        <f t="shared" si="7"/>
        <v>49.345238095238102</v>
      </c>
      <c r="W31" s="21"/>
      <c r="X31" s="73"/>
      <c r="Y31" s="64"/>
      <c r="Z31" s="63"/>
    </row>
    <row r="32" spans="1:26" ht="34.5" customHeight="1" x14ac:dyDescent="0.25">
      <c r="A32" s="18">
        <v>28</v>
      </c>
      <c r="B32" s="51" t="s">
        <v>3654</v>
      </c>
      <c r="C32" s="142" t="s">
        <v>3655</v>
      </c>
      <c r="D32" s="143" t="s">
        <v>4447</v>
      </c>
      <c r="E32" s="142">
        <v>6</v>
      </c>
      <c r="F32" s="143" t="s">
        <v>3653</v>
      </c>
      <c r="G32" s="28">
        <v>22</v>
      </c>
      <c r="H32" s="28"/>
      <c r="I32" s="28">
        <v>4</v>
      </c>
      <c r="J32" s="28">
        <v>123</v>
      </c>
      <c r="K32" s="30">
        <v>8.5</v>
      </c>
      <c r="L32" s="28">
        <v>7</v>
      </c>
      <c r="M32" s="28"/>
      <c r="N32" s="28">
        <v>0.42</v>
      </c>
      <c r="O32" s="28">
        <f>IF(N32&lt;&gt;"",INT(N32)*60+(N32-INT(N32))*100,"")</f>
        <v>42</v>
      </c>
      <c r="P32" s="29">
        <f t="shared" si="1"/>
        <v>32.083333333333336</v>
      </c>
      <c r="Q32" s="29">
        <f t="shared" si="2"/>
        <v>1.8181818181818181</v>
      </c>
      <c r="R32" s="29">
        <f t="shared" si="3"/>
        <v>5.3478260869565215</v>
      </c>
      <c r="S32" s="29">
        <f t="shared" si="4"/>
        <v>4.7058823529411766</v>
      </c>
      <c r="T32" s="29">
        <f t="shared" si="5"/>
        <v>7</v>
      </c>
      <c r="U32" s="29">
        <f t="shared" si="6"/>
        <v>10.119047619047619</v>
      </c>
      <c r="V32" s="27">
        <f t="shared" si="7"/>
        <v>49.202380952380956</v>
      </c>
      <c r="W32" s="21"/>
      <c r="X32" s="73"/>
      <c r="Y32" s="64"/>
      <c r="Z32" s="63"/>
    </row>
    <row r="33" spans="1:26" ht="30" x14ac:dyDescent="0.25">
      <c r="A33" s="18">
        <v>29</v>
      </c>
      <c r="B33" s="12" t="s">
        <v>4237</v>
      </c>
      <c r="C33" s="142" t="s">
        <v>4238</v>
      </c>
      <c r="D33" s="144" t="s">
        <v>4230</v>
      </c>
      <c r="E33" s="18">
        <v>5</v>
      </c>
      <c r="F33" s="12" t="s">
        <v>2618</v>
      </c>
      <c r="G33" s="28">
        <v>18</v>
      </c>
      <c r="H33" s="28"/>
      <c r="I33" s="28">
        <v>5</v>
      </c>
      <c r="J33" s="28">
        <v>180</v>
      </c>
      <c r="K33" s="30">
        <v>7.1</v>
      </c>
      <c r="L33" s="28">
        <v>10</v>
      </c>
      <c r="M33" s="28"/>
      <c r="N33" s="28">
        <v>0.33</v>
      </c>
      <c r="O33" s="28"/>
      <c r="P33" s="29">
        <f t="shared" si="1"/>
        <v>26.25</v>
      </c>
      <c r="Q33" s="29">
        <f t="shared" si="2"/>
        <v>2.2727272727272729</v>
      </c>
      <c r="R33" s="29">
        <f t="shared" si="3"/>
        <v>7.8260869565217392</v>
      </c>
      <c r="S33" s="29">
        <f t="shared" si="4"/>
        <v>5.6338028169014089</v>
      </c>
      <c r="T33" s="29">
        <f t="shared" si="5"/>
        <v>10</v>
      </c>
      <c r="U33" s="29">
        <f t="shared" si="6"/>
        <v>12.878787878787879</v>
      </c>
      <c r="V33" s="27">
        <f t="shared" si="7"/>
        <v>49.128787878787875</v>
      </c>
      <c r="W33" s="21"/>
      <c r="X33" s="73"/>
      <c r="Y33" s="64"/>
      <c r="Z33" s="63"/>
    </row>
    <row r="34" spans="1:26" ht="30" x14ac:dyDescent="0.25">
      <c r="A34" s="18">
        <v>30</v>
      </c>
      <c r="B34" s="46" t="s">
        <v>4366</v>
      </c>
      <c r="C34" s="142" t="s">
        <v>4367</v>
      </c>
      <c r="D34" s="46" t="s">
        <v>4448</v>
      </c>
      <c r="E34" s="49">
        <v>6</v>
      </c>
      <c r="F34" s="171" t="s">
        <v>627</v>
      </c>
      <c r="G34" s="28">
        <v>21</v>
      </c>
      <c r="H34" s="28"/>
      <c r="I34" s="28">
        <v>1</v>
      </c>
      <c r="J34" s="28">
        <v>140</v>
      </c>
      <c r="K34" s="30">
        <v>8.6</v>
      </c>
      <c r="L34" s="28">
        <v>7</v>
      </c>
      <c r="M34" s="28"/>
      <c r="N34" s="28">
        <v>0.37</v>
      </c>
      <c r="O34" s="28"/>
      <c r="P34" s="29">
        <f t="shared" si="1"/>
        <v>30.625</v>
      </c>
      <c r="Q34" s="29">
        <f t="shared" si="2"/>
        <v>0.45454545454545453</v>
      </c>
      <c r="R34" s="29">
        <f t="shared" si="3"/>
        <v>6.0869565217391308</v>
      </c>
      <c r="S34" s="29">
        <f t="shared" si="4"/>
        <v>4.6511627906976747</v>
      </c>
      <c r="T34" s="29">
        <f t="shared" si="5"/>
        <v>7</v>
      </c>
      <c r="U34" s="29">
        <f t="shared" si="6"/>
        <v>11.486486486486486</v>
      </c>
      <c r="V34" s="27">
        <f t="shared" si="7"/>
        <v>49.111486486486484</v>
      </c>
      <c r="W34" s="21"/>
      <c r="X34" s="73"/>
      <c r="Y34" s="64"/>
      <c r="Z34" s="63"/>
    </row>
    <row r="35" spans="1:26" ht="30" x14ac:dyDescent="0.25">
      <c r="A35" s="18">
        <v>31</v>
      </c>
      <c r="B35" s="62" t="s">
        <v>4147</v>
      </c>
      <c r="C35" s="41" t="s">
        <v>4148</v>
      </c>
      <c r="D35" s="46" t="s">
        <v>3323</v>
      </c>
      <c r="E35" s="18">
        <v>5</v>
      </c>
      <c r="F35" s="46" t="s">
        <v>339</v>
      </c>
      <c r="G35" s="28">
        <v>17</v>
      </c>
      <c r="H35" s="28"/>
      <c r="I35" s="28">
        <v>2</v>
      </c>
      <c r="J35" s="28">
        <v>180</v>
      </c>
      <c r="K35" s="30">
        <v>8</v>
      </c>
      <c r="L35" s="28">
        <v>9</v>
      </c>
      <c r="M35" s="28"/>
      <c r="N35" s="28">
        <v>0.28000000000000003</v>
      </c>
      <c r="O35" s="28"/>
      <c r="P35" s="29">
        <f t="shared" si="1"/>
        <v>24.791666666666668</v>
      </c>
      <c r="Q35" s="29">
        <f t="shared" si="2"/>
        <v>0.90909090909090906</v>
      </c>
      <c r="R35" s="29">
        <f t="shared" si="3"/>
        <v>7.8260869565217392</v>
      </c>
      <c r="S35" s="29">
        <f t="shared" si="4"/>
        <v>5</v>
      </c>
      <c r="T35" s="29">
        <f t="shared" si="5"/>
        <v>9</v>
      </c>
      <c r="U35" s="29">
        <f t="shared" si="6"/>
        <v>15.178571428571427</v>
      </c>
      <c r="V35" s="27">
        <f t="shared" si="7"/>
        <v>48.970238095238102</v>
      </c>
      <c r="W35" s="21"/>
      <c r="X35" s="73"/>
      <c r="Y35" s="64"/>
      <c r="Z35" s="63"/>
    </row>
    <row r="36" spans="1:26" ht="33" customHeight="1" x14ac:dyDescent="0.25">
      <c r="A36" s="18">
        <v>32</v>
      </c>
      <c r="B36" s="62" t="s">
        <v>4151</v>
      </c>
      <c r="C36" s="41" t="s">
        <v>4152</v>
      </c>
      <c r="D36" s="46" t="s">
        <v>3323</v>
      </c>
      <c r="E36" s="18">
        <v>5</v>
      </c>
      <c r="F36" s="46" t="s">
        <v>339</v>
      </c>
      <c r="G36" s="28">
        <v>17</v>
      </c>
      <c r="H36" s="28"/>
      <c r="I36" s="28">
        <v>8</v>
      </c>
      <c r="J36" s="28">
        <v>175</v>
      </c>
      <c r="K36" s="30">
        <v>8</v>
      </c>
      <c r="L36" s="28">
        <v>10</v>
      </c>
      <c r="M36" s="28"/>
      <c r="N36" s="28">
        <v>0.3</v>
      </c>
      <c r="O36" s="28"/>
      <c r="P36" s="29">
        <f t="shared" si="1"/>
        <v>24.791666666666668</v>
      </c>
      <c r="Q36" s="29">
        <f t="shared" si="2"/>
        <v>3.6363636363636362</v>
      </c>
      <c r="R36" s="29">
        <f t="shared" si="3"/>
        <v>7.6086956521739131</v>
      </c>
      <c r="S36" s="29">
        <f t="shared" si="4"/>
        <v>5</v>
      </c>
      <c r="T36" s="29">
        <f t="shared" si="5"/>
        <v>10</v>
      </c>
      <c r="U36" s="29">
        <f t="shared" si="6"/>
        <v>14.166666666666668</v>
      </c>
      <c r="V36" s="27">
        <f t="shared" si="7"/>
        <v>48.958333333333343</v>
      </c>
      <c r="W36" s="21"/>
      <c r="X36" s="73"/>
      <c r="Y36" s="64"/>
      <c r="Z36" s="63"/>
    </row>
    <row r="37" spans="1:26" ht="30" x14ac:dyDescent="0.25">
      <c r="A37" s="18">
        <v>33</v>
      </c>
      <c r="B37" s="46" t="s">
        <v>4435</v>
      </c>
      <c r="C37" s="142" t="s">
        <v>4436</v>
      </c>
      <c r="D37" s="46" t="s">
        <v>598</v>
      </c>
      <c r="E37" s="18">
        <v>6</v>
      </c>
      <c r="F37" s="46" t="s">
        <v>599</v>
      </c>
      <c r="G37" s="28">
        <v>20</v>
      </c>
      <c r="H37" s="28"/>
      <c r="I37" s="28">
        <v>3</v>
      </c>
      <c r="J37" s="28">
        <v>171</v>
      </c>
      <c r="K37" s="30">
        <v>9.1999999999999993</v>
      </c>
      <c r="L37" s="28">
        <v>8</v>
      </c>
      <c r="M37" s="28"/>
      <c r="N37" s="28">
        <v>0.37</v>
      </c>
      <c r="O37" s="28"/>
      <c r="P37" s="29">
        <f t="shared" si="1"/>
        <v>29.166666666666668</v>
      </c>
      <c r="Q37" s="29">
        <f t="shared" si="2"/>
        <v>1.3636363636363635</v>
      </c>
      <c r="R37" s="29">
        <f t="shared" si="3"/>
        <v>7.4347826086956523</v>
      </c>
      <c r="S37" s="29">
        <f t="shared" si="4"/>
        <v>4.3478260869565224</v>
      </c>
      <c r="T37" s="29">
        <f t="shared" si="5"/>
        <v>8</v>
      </c>
      <c r="U37" s="29">
        <f t="shared" si="6"/>
        <v>11.486486486486486</v>
      </c>
      <c r="V37" s="27">
        <f t="shared" si="7"/>
        <v>48.653153153153156</v>
      </c>
      <c r="W37" s="21"/>
      <c r="X37" s="73"/>
      <c r="Y37" s="64"/>
      <c r="Z37" s="63"/>
    </row>
    <row r="38" spans="1:26" ht="30" x14ac:dyDescent="0.25">
      <c r="A38" s="18">
        <v>34</v>
      </c>
      <c r="B38" s="144" t="s">
        <v>3990</v>
      </c>
      <c r="C38" s="142" t="s">
        <v>3991</v>
      </c>
      <c r="D38" s="46" t="s">
        <v>4451</v>
      </c>
      <c r="E38" s="18">
        <v>6</v>
      </c>
      <c r="F38" s="46" t="s">
        <v>853</v>
      </c>
      <c r="G38" s="28">
        <v>22</v>
      </c>
      <c r="H38" s="28"/>
      <c r="I38" s="28">
        <v>3</v>
      </c>
      <c r="J38" s="28">
        <v>207</v>
      </c>
      <c r="K38" s="30">
        <v>7.7</v>
      </c>
      <c r="L38" s="28">
        <v>8</v>
      </c>
      <c r="M38" s="28"/>
      <c r="N38" s="28">
        <v>0.5</v>
      </c>
      <c r="O38" s="28"/>
      <c r="P38" s="29">
        <f t="shared" si="1"/>
        <v>32.083333333333336</v>
      </c>
      <c r="Q38" s="29">
        <f t="shared" si="2"/>
        <v>1.3636363636363635</v>
      </c>
      <c r="R38" s="29">
        <f t="shared" si="3"/>
        <v>9</v>
      </c>
      <c r="S38" s="29">
        <f t="shared" si="4"/>
        <v>5.1948051948051948</v>
      </c>
      <c r="T38" s="29">
        <f t="shared" si="5"/>
        <v>8</v>
      </c>
      <c r="U38" s="29">
        <f t="shared" si="6"/>
        <v>8.5</v>
      </c>
      <c r="V38" s="27">
        <f t="shared" si="7"/>
        <v>48.583333333333336</v>
      </c>
      <c r="W38" s="21"/>
      <c r="X38" s="73"/>
      <c r="Y38" s="64"/>
      <c r="Z38" s="63"/>
    </row>
    <row r="39" spans="1:26" ht="30" x14ac:dyDescent="0.25">
      <c r="A39" s="18">
        <v>35</v>
      </c>
      <c r="B39" s="144" t="s">
        <v>3992</v>
      </c>
      <c r="C39" s="149" t="s">
        <v>3993</v>
      </c>
      <c r="D39" s="46" t="s">
        <v>4451</v>
      </c>
      <c r="E39" s="18">
        <v>6</v>
      </c>
      <c r="F39" s="46" t="s">
        <v>853</v>
      </c>
      <c r="G39" s="28">
        <v>21</v>
      </c>
      <c r="H39" s="28"/>
      <c r="I39" s="28">
        <v>4</v>
      </c>
      <c r="J39" s="28">
        <v>165</v>
      </c>
      <c r="K39" s="30">
        <v>8.1</v>
      </c>
      <c r="L39" s="28">
        <v>10</v>
      </c>
      <c r="M39" s="28"/>
      <c r="N39" s="28">
        <v>0.54</v>
      </c>
      <c r="O39" s="28"/>
      <c r="P39" s="29">
        <f t="shared" si="1"/>
        <v>30.625</v>
      </c>
      <c r="Q39" s="29">
        <f t="shared" si="2"/>
        <v>1.8181818181818181</v>
      </c>
      <c r="R39" s="29">
        <f t="shared" si="3"/>
        <v>7.1739130434782608</v>
      </c>
      <c r="S39" s="29">
        <f t="shared" si="4"/>
        <v>4.9382716049382722</v>
      </c>
      <c r="T39" s="29">
        <f t="shared" si="5"/>
        <v>10</v>
      </c>
      <c r="U39" s="29">
        <f t="shared" si="6"/>
        <v>7.8703703703703702</v>
      </c>
      <c r="V39" s="27">
        <f t="shared" si="7"/>
        <v>48.495370370370367</v>
      </c>
      <c r="W39" s="21"/>
      <c r="X39" s="73"/>
      <c r="Y39" s="64"/>
      <c r="Z39" s="63"/>
    </row>
    <row r="40" spans="1:26" ht="30" x14ac:dyDescent="0.25">
      <c r="A40" s="18">
        <v>36</v>
      </c>
      <c r="B40" s="12" t="s">
        <v>4402</v>
      </c>
      <c r="C40" s="41" t="s">
        <v>4403</v>
      </c>
      <c r="D40" s="46" t="s">
        <v>532</v>
      </c>
      <c r="E40" s="14">
        <v>6</v>
      </c>
      <c r="F40" s="46" t="s">
        <v>543</v>
      </c>
      <c r="G40" s="28">
        <v>19</v>
      </c>
      <c r="H40" s="28"/>
      <c r="I40" s="28">
        <v>11</v>
      </c>
      <c r="J40" s="28">
        <v>185</v>
      </c>
      <c r="K40" s="30">
        <v>8.1</v>
      </c>
      <c r="L40" s="28">
        <v>9</v>
      </c>
      <c r="M40" s="28"/>
      <c r="N40" s="28">
        <v>0.38</v>
      </c>
      <c r="O40" s="28"/>
      <c r="P40" s="29">
        <f t="shared" si="1"/>
        <v>27.708333333333332</v>
      </c>
      <c r="Q40" s="29">
        <f t="shared" si="2"/>
        <v>5</v>
      </c>
      <c r="R40" s="29">
        <f t="shared" si="3"/>
        <v>8.0434782608695645</v>
      </c>
      <c r="S40" s="29">
        <f t="shared" si="4"/>
        <v>4.9382716049382722</v>
      </c>
      <c r="T40" s="29">
        <f t="shared" si="5"/>
        <v>9</v>
      </c>
      <c r="U40" s="29">
        <f t="shared" si="6"/>
        <v>11.184210526315789</v>
      </c>
      <c r="V40" s="27">
        <f t="shared" si="7"/>
        <v>47.892543859649116</v>
      </c>
      <c r="W40" s="21"/>
      <c r="X40" s="73"/>
      <c r="Y40" s="64"/>
      <c r="Z40" s="63"/>
    </row>
    <row r="41" spans="1:26" ht="30" x14ac:dyDescent="0.25">
      <c r="A41" s="18">
        <v>37</v>
      </c>
      <c r="B41" s="155" t="s">
        <v>3767</v>
      </c>
      <c r="C41" s="153" t="s">
        <v>3768</v>
      </c>
      <c r="D41" s="152" t="s">
        <v>4450</v>
      </c>
      <c r="E41" s="154">
        <v>5</v>
      </c>
      <c r="F41" s="152" t="s">
        <v>120</v>
      </c>
      <c r="G41" s="28">
        <v>19</v>
      </c>
      <c r="H41" s="28"/>
      <c r="I41" s="28">
        <v>5</v>
      </c>
      <c r="J41" s="28">
        <v>180</v>
      </c>
      <c r="K41" s="30">
        <v>7.7</v>
      </c>
      <c r="L41" s="28">
        <v>9.5</v>
      </c>
      <c r="M41" s="28"/>
      <c r="N41" s="28">
        <v>0.4</v>
      </c>
      <c r="O41" s="28">
        <f>IF(N41&lt;&gt;"",INT(N41)*60+(N41-INT(N41))*100,"")</f>
        <v>40</v>
      </c>
      <c r="P41" s="29">
        <f t="shared" si="1"/>
        <v>27.708333333333332</v>
      </c>
      <c r="Q41" s="29">
        <f t="shared" si="2"/>
        <v>2.2727272727272729</v>
      </c>
      <c r="R41" s="29">
        <f t="shared" si="3"/>
        <v>7.8260869565217392</v>
      </c>
      <c r="S41" s="29">
        <f t="shared" si="4"/>
        <v>5.1948051948051948</v>
      </c>
      <c r="T41" s="29">
        <f t="shared" si="5"/>
        <v>9.5</v>
      </c>
      <c r="U41" s="29">
        <f t="shared" si="6"/>
        <v>10.625</v>
      </c>
      <c r="V41" s="27">
        <f t="shared" si="7"/>
        <v>47.833333333333329</v>
      </c>
      <c r="W41" s="21"/>
      <c r="X41" s="73"/>
      <c r="Y41" s="64"/>
      <c r="Z41" s="63"/>
    </row>
    <row r="42" spans="1:26" ht="30" x14ac:dyDescent="0.25">
      <c r="A42" s="18">
        <v>38</v>
      </c>
      <c r="B42" s="144" t="s">
        <v>4166</v>
      </c>
      <c r="C42" s="142" t="s">
        <v>4167</v>
      </c>
      <c r="D42" s="169" t="s">
        <v>4449</v>
      </c>
      <c r="E42" s="18">
        <v>6</v>
      </c>
      <c r="F42" s="46" t="s">
        <v>2541</v>
      </c>
      <c r="G42" s="28">
        <v>21</v>
      </c>
      <c r="H42" s="28"/>
      <c r="I42" s="28">
        <v>4</v>
      </c>
      <c r="J42" s="28">
        <v>185</v>
      </c>
      <c r="K42" s="30">
        <v>8.1</v>
      </c>
      <c r="L42" s="28">
        <v>6</v>
      </c>
      <c r="M42" s="28"/>
      <c r="N42" s="28">
        <v>0.38</v>
      </c>
      <c r="O42" s="28"/>
      <c r="P42" s="29">
        <f t="shared" si="1"/>
        <v>30.625</v>
      </c>
      <c r="Q42" s="29">
        <f t="shared" si="2"/>
        <v>1.8181818181818181</v>
      </c>
      <c r="R42" s="29">
        <f t="shared" si="3"/>
        <v>8.0434782608695645</v>
      </c>
      <c r="S42" s="29">
        <f t="shared" si="4"/>
        <v>4.9382716049382722</v>
      </c>
      <c r="T42" s="29">
        <f t="shared" si="5"/>
        <v>6</v>
      </c>
      <c r="U42" s="29">
        <f t="shared" si="6"/>
        <v>11.184210526315789</v>
      </c>
      <c r="V42" s="27">
        <f t="shared" si="7"/>
        <v>47.809210526315788</v>
      </c>
      <c r="W42" s="21"/>
      <c r="X42" s="73"/>
      <c r="Y42" s="64"/>
      <c r="Z42" s="63"/>
    </row>
    <row r="43" spans="1:26" ht="30" x14ac:dyDescent="0.25">
      <c r="A43" s="18">
        <v>39</v>
      </c>
      <c r="B43" s="171" t="s">
        <v>4253</v>
      </c>
      <c r="C43" s="149" t="s">
        <v>4254</v>
      </c>
      <c r="D43" s="46" t="s">
        <v>430</v>
      </c>
      <c r="E43" s="18">
        <v>6</v>
      </c>
      <c r="F43" s="46" t="s">
        <v>995</v>
      </c>
      <c r="G43" s="28">
        <v>18</v>
      </c>
      <c r="H43" s="28"/>
      <c r="I43" s="28">
        <v>5</v>
      </c>
      <c r="J43" s="28">
        <v>180</v>
      </c>
      <c r="K43" s="30">
        <v>7.9</v>
      </c>
      <c r="L43" s="28">
        <v>10</v>
      </c>
      <c r="M43" s="28"/>
      <c r="N43" s="28">
        <v>0.37</v>
      </c>
      <c r="O43" s="28"/>
      <c r="P43" s="29">
        <f t="shared" si="1"/>
        <v>26.25</v>
      </c>
      <c r="Q43" s="29">
        <f t="shared" si="2"/>
        <v>2.2727272727272729</v>
      </c>
      <c r="R43" s="29">
        <f t="shared" si="3"/>
        <v>7.8260869565217392</v>
      </c>
      <c r="S43" s="29">
        <f t="shared" si="4"/>
        <v>5.0632911392405058</v>
      </c>
      <c r="T43" s="29">
        <f t="shared" si="5"/>
        <v>10</v>
      </c>
      <c r="U43" s="29">
        <f t="shared" si="6"/>
        <v>11.486486486486486</v>
      </c>
      <c r="V43" s="27">
        <f t="shared" si="7"/>
        <v>47.736486486486484</v>
      </c>
      <c r="W43" s="21"/>
      <c r="X43" s="73"/>
      <c r="Y43" s="64"/>
      <c r="Z43" s="63"/>
    </row>
    <row r="44" spans="1:26" ht="45" x14ac:dyDescent="0.25">
      <c r="A44" s="18">
        <v>40</v>
      </c>
      <c r="B44" s="46" t="s">
        <v>4297</v>
      </c>
      <c r="C44" s="142" t="s">
        <v>4298</v>
      </c>
      <c r="D44" s="46" t="s">
        <v>2683</v>
      </c>
      <c r="E44" s="18">
        <v>6</v>
      </c>
      <c r="F44" s="46" t="s">
        <v>3491</v>
      </c>
      <c r="G44" s="28">
        <v>19</v>
      </c>
      <c r="H44" s="28"/>
      <c r="I44" s="28">
        <v>13</v>
      </c>
      <c r="J44" s="28">
        <v>170</v>
      </c>
      <c r="K44" s="30">
        <v>7.8</v>
      </c>
      <c r="L44" s="28">
        <v>9</v>
      </c>
      <c r="M44" s="28"/>
      <c r="N44" s="28">
        <v>0.39</v>
      </c>
      <c r="O44" s="28"/>
      <c r="P44" s="29">
        <f t="shared" si="1"/>
        <v>27.708333333333332</v>
      </c>
      <c r="Q44" s="29">
        <f t="shared" si="2"/>
        <v>5.9090909090909092</v>
      </c>
      <c r="R44" s="29">
        <f t="shared" si="3"/>
        <v>7.3913043478260869</v>
      </c>
      <c r="S44" s="29">
        <f t="shared" si="4"/>
        <v>5.1282051282051286</v>
      </c>
      <c r="T44" s="29">
        <f t="shared" si="5"/>
        <v>9</v>
      </c>
      <c r="U44" s="29">
        <f t="shared" si="6"/>
        <v>10.897435897435898</v>
      </c>
      <c r="V44" s="27">
        <f t="shared" si="7"/>
        <v>47.605769230769226</v>
      </c>
      <c r="W44" s="21"/>
      <c r="X44" s="73"/>
      <c r="Y44" s="64"/>
      <c r="Z44" s="63"/>
    </row>
    <row r="45" spans="1:26" ht="30" x14ac:dyDescent="0.25">
      <c r="A45" s="18">
        <v>41</v>
      </c>
      <c r="B45" s="46" t="s">
        <v>4427</v>
      </c>
      <c r="C45" s="142" t="s">
        <v>4428</v>
      </c>
      <c r="D45" s="46" t="s">
        <v>598</v>
      </c>
      <c r="E45" s="18">
        <v>5</v>
      </c>
      <c r="F45" s="46" t="s">
        <v>599</v>
      </c>
      <c r="G45" s="28">
        <v>18</v>
      </c>
      <c r="H45" s="28"/>
      <c r="I45" s="28">
        <v>0</v>
      </c>
      <c r="J45" s="28">
        <v>160</v>
      </c>
      <c r="K45" s="30">
        <v>9.5</v>
      </c>
      <c r="L45" s="28">
        <v>6</v>
      </c>
      <c r="M45" s="28"/>
      <c r="N45" s="28">
        <v>0.28000000000000003</v>
      </c>
      <c r="O45" s="28">
        <f>IF(N45&lt;&gt;"",INT(N45)*60+(N45-INT(N45))*100,"")</f>
        <v>28.000000000000004</v>
      </c>
      <c r="P45" s="29">
        <f t="shared" si="1"/>
        <v>26.25</v>
      </c>
      <c r="Q45" s="29">
        <f t="shared" si="2"/>
        <v>0</v>
      </c>
      <c r="R45" s="29">
        <f t="shared" si="3"/>
        <v>6.9565217391304346</v>
      </c>
      <c r="S45" s="29">
        <f t="shared" si="4"/>
        <v>4.2105263157894735</v>
      </c>
      <c r="T45" s="29">
        <f t="shared" si="5"/>
        <v>6</v>
      </c>
      <c r="U45" s="29">
        <f t="shared" si="6"/>
        <v>15.178571428571427</v>
      </c>
      <c r="V45" s="27">
        <f t="shared" si="7"/>
        <v>47.428571428571431</v>
      </c>
      <c r="W45" s="21"/>
      <c r="X45" s="73"/>
      <c r="Y45" s="64"/>
      <c r="Z45" s="63"/>
    </row>
    <row r="46" spans="1:26" ht="30" x14ac:dyDescent="0.25">
      <c r="A46" s="18">
        <v>42</v>
      </c>
      <c r="B46" s="12" t="s">
        <v>4443</v>
      </c>
      <c r="C46" s="157" t="s">
        <v>4444</v>
      </c>
      <c r="D46" s="46" t="s">
        <v>598</v>
      </c>
      <c r="E46" s="18">
        <v>6</v>
      </c>
      <c r="F46" s="46" t="s">
        <v>599</v>
      </c>
      <c r="G46" s="28">
        <v>18</v>
      </c>
      <c r="H46" s="28"/>
      <c r="I46" s="28">
        <v>5</v>
      </c>
      <c r="J46" s="28">
        <v>180</v>
      </c>
      <c r="K46" s="30">
        <v>8.6</v>
      </c>
      <c r="L46" s="28">
        <v>7</v>
      </c>
      <c r="M46" s="28"/>
      <c r="N46" s="28">
        <v>0.3</v>
      </c>
      <c r="O46" s="28">
        <f>IF(N46&lt;&gt;"",INT(N46)*60+(N46-INT(N46))*100,"")</f>
        <v>30</v>
      </c>
      <c r="P46" s="29">
        <f t="shared" si="1"/>
        <v>26.25</v>
      </c>
      <c r="Q46" s="29">
        <f t="shared" si="2"/>
        <v>2.2727272727272729</v>
      </c>
      <c r="R46" s="29">
        <f t="shared" si="3"/>
        <v>7.8260869565217392</v>
      </c>
      <c r="S46" s="29">
        <f t="shared" si="4"/>
        <v>4.6511627906976747</v>
      </c>
      <c r="T46" s="29">
        <f t="shared" si="5"/>
        <v>7</v>
      </c>
      <c r="U46" s="29">
        <f t="shared" si="6"/>
        <v>14.166666666666668</v>
      </c>
      <c r="V46" s="27">
        <f t="shared" si="7"/>
        <v>47.416666666666671</v>
      </c>
      <c r="W46" s="21"/>
      <c r="X46" s="73"/>
      <c r="Y46" s="64"/>
      <c r="Z46" s="63"/>
    </row>
    <row r="47" spans="1:26" ht="30" x14ac:dyDescent="0.25">
      <c r="A47" s="18">
        <v>43</v>
      </c>
      <c r="B47" s="12" t="s">
        <v>4392</v>
      </c>
      <c r="C47" s="41" t="s">
        <v>4393</v>
      </c>
      <c r="D47" s="46" t="s">
        <v>532</v>
      </c>
      <c r="E47" s="14">
        <v>6</v>
      </c>
      <c r="F47" s="46" t="s">
        <v>533</v>
      </c>
      <c r="G47" s="28">
        <v>20</v>
      </c>
      <c r="H47" s="28"/>
      <c r="I47" s="28">
        <v>10</v>
      </c>
      <c r="J47" s="28">
        <v>190</v>
      </c>
      <c r="K47" s="30">
        <v>8.1999999999999993</v>
      </c>
      <c r="L47" s="28">
        <v>5</v>
      </c>
      <c r="M47" s="28"/>
      <c r="N47" s="28">
        <v>0.33</v>
      </c>
      <c r="O47" s="28"/>
      <c r="P47" s="29">
        <f t="shared" si="1"/>
        <v>29.166666666666668</v>
      </c>
      <c r="Q47" s="29">
        <f t="shared" si="2"/>
        <v>4.5454545454545459</v>
      </c>
      <c r="R47" s="29">
        <f t="shared" si="3"/>
        <v>8.2608695652173907</v>
      </c>
      <c r="S47" s="29">
        <f t="shared" si="4"/>
        <v>4.8780487804878057</v>
      </c>
      <c r="T47" s="29">
        <f t="shared" si="5"/>
        <v>5</v>
      </c>
      <c r="U47" s="29">
        <f t="shared" si="6"/>
        <v>12.878787878787879</v>
      </c>
      <c r="V47" s="27">
        <f t="shared" si="7"/>
        <v>47.045454545454547</v>
      </c>
      <c r="W47" s="21"/>
      <c r="X47" s="73"/>
      <c r="Y47" s="64"/>
      <c r="Z47" s="63"/>
    </row>
    <row r="48" spans="1:26" ht="30" x14ac:dyDescent="0.25">
      <c r="A48" s="18">
        <v>44</v>
      </c>
      <c r="B48" s="62" t="s">
        <v>3988</v>
      </c>
      <c r="C48" s="142" t="s">
        <v>3989</v>
      </c>
      <c r="D48" s="46" t="s">
        <v>4451</v>
      </c>
      <c r="E48" s="18">
        <v>6</v>
      </c>
      <c r="F48" s="46" t="s">
        <v>853</v>
      </c>
      <c r="G48" s="28">
        <v>19</v>
      </c>
      <c r="H48" s="28"/>
      <c r="I48" s="28">
        <v>8</v>
      </c>
      <c r="J48" s="28">
        <v>195</v>
      </c>
      <c r="K48" s="30">
        <v>8.3000000000000007</v>
      </c>
      <c r="L48" s="28">
        <v>7.5</v>
      </c>
      <c r="M48" s="28"/>
      <c r="N48" s="28">
        <v>0.36</v>
      </c>
      <c r="O48" s="28"/>
      <c r="P48" s="29">
        <f t="shared" si="1"/>
        <v>27.708333333333332</v>
      </c>
      <c r="Q48" s="29">
        <f t="shared" si="2"/>
        <v>3.6363636363636362</v>
      </c>
      <c r="R48" s="29">
        <f t="shared" si="3"/>
        <v>8.4782608695652169</v>
      </c>
      <c r="S48" s="29">
        <f t="shared" si="4"/>
        <v>4.8192771084337345</v>
      </c>
      <c r="T48" s="29">
        <f t="shared" si="5"/>
        <v>7.5</v>
      </c>
      <c r="U48" s="29">
        <f t="shared" si="6"/>
        <v>11.805555555555555</v>
      </c>
      <c r="V48" s="27">
        <f t="shared" si="7"/>
        <v>47.013888888888886</v>
      </c>
      <c r="W48" s="21"/>
      <c r="X48" s="73"/>
      <c r="Y48" s="64"/>
      <c r="Z48" s="63"/>
    </row>
    <row r="49" spans="1:35" ht="31.5" customHeight="1" x14ac:dyDescent="0.25">
      <c r="A49" s="18">
        <v>45</v>
      </c>
      <c r="B49" s="144" t="s">
        <v>3825</v>
      </c>
      <c r="C49" s="149" t="s">
        <v>3826</v>
      </c>
      <c r="D49" s="46" t="s">
        <v>165</v>
      </c>
      <c r="E49" s="41">
        <v>5</v>
      </c>
      <c r="F49" s="144" t="s">
        <v>166</v>
      </c>
      <c r="G49" s="28">
        <v>17</v>
      </c>
      <c r="H49" s="28"/>
      <c r="I49" s="28">
        <v>1</v>
      </c>
      <c r="J49" s="28">
        <v>185</v>
      </c>
      <c r="K49" s="30">
        <v>8</v>
      </c>
      <c r="L49" s="28">
        <v>10</v>
      </c>
      <c r="M49" s="28"/>
      <c r="N49" s="28">
        <v>0.35</v>
      </c>
      <c r="O49" s="28">
        <f>IF(N49&lt;&gt;"",INT(N49)*60+(N49-INT(N49))*100,"")</f>
        <v>35</v>
      </c>
      <c r="P49" s="29">
        <f t="shared" si="1"/>
        <v>24.791666666666668</v>
      </c>
      <c r="Q49" s="29">
        <f t="shared" si="2"/>
        <v>0.45454545454545453</v>
      </c>
      <c r="R49" s="29">
        <f t="shared" si="3"/>
        <v>8.0434782608695645</v>
      </c>
      <c r="S49" s="29">
        <f t="shared" si="4"/>
        <v>5</v>
      </c>
      <c r="T49" s="29">
        <f t="shared" si="5"/>
        <v>10</v>
      </c>
      <c r="U49" s="29">
        <f t="shared" si="6"/>
        <v>12.142857142857144</v>
      </c>
      <c r="V49" s="27">
        <f t="shared" si="7"/>
        <v>46.934523809523817</v>
      </c>
      <c r="W49" s="21"/>
      <c r="X49" s="73"/>
      <c r="Y49" s="64"/>
      <c r="Z49" s="63"/>
    </row>
    <row r="50" spans="1:35" ht="30" x14ac:dyDescent="0.25">
      <c r="A50" s="18">
        <v>46</v>
      </c>
      <c r="B50" s="12" t="s">
        <v>4257</v>
      </c>
      <c r="C50" s="149" t="s">
        <v>4258</v>
      </c>
      <c r="D50" s="46" t="s">
        <v>430</v>
      </c>
      <c r="E50" s="18">
        <v>6</v>
      </c>
      <c r="F50" s="46" t="s">
        <v>995</v>
      </c>
      <c r="G50" s="28">
        <v>18</v>
      </c>
      <c r="H50" s="28"/>
      <c r="I50" s="28">
        <v>9</v>
      </c>
      <c r="J50" s="28">
        <v>182</v>
      </c>
      <c r="K50" s="30">
        <v>7.5</v>
      </c>
      <c r="L50" s="28">
        <v>10</v>
      </c>
      <c r="M50" s="28"/>
      <c r="N50" s="28">
        <v>0.4</v>
      </c>
      <c r="O50" s="28"/>
      <c r="P50" s="29">
        <f t="shared" si="1"/>
        <v>26.25</v>
      </c>
      <c r="Q50" s="29">
        <f t="shared" si="2"/>
        <v>4.0909090909090908</v>
      </c>
      <c r="R50" s="29">
        <f t="shared" si="3"/>
        <v>7.9130434782608692</v>
      </c>
      <c r="S50" s="29">
        <f t="shared" si="4"/>
        <v>5.333333333333333</v>
      </c>
      <c r="T50" s="29">
        <f t="shared" si="5"/>
        <v>10</v>
      </c>
      <c r="U50" s="29">
        <f t="shared" si="6"/>
        <v>10.625</v>
      </c>
      <c r="V50" s="27">
        <f t="shared" si="7"/>
        <v>46.875</v>
      </c>
      <c r="W50" s="21"/>
      <c r="X50" s="73"/>
      <c r="Y50" s="64"/>
      <c r="Z50" s="63"/>
    </row>
    <row r="51" spans="1:35" ht="30" x14ac:dyDescent="0.25">
      <c r="A51" s="18">
        <v>47</v>
      </c>
      <c r="B51" s="12" t="s">
        <v>4441</v>
      </c>
      <c r="C51" s="157" t="s">
        <v>4442</v>
      </c>
      <c r="D51" s="46" t="s">
        <v>598</v>
      </c>
      <c r="E51" s="18">
        <v>6</v>
      </c>
      <c r="F51" s="46" t="s">
        <v>599</v>
      </c>
      <c r="G51" s="28">
        <v>19</v>
      </c>
      <c r="H51" s="28"/>
      <c r="I51" s="28">
        <v>3</v>
      </c>
      <c r="J51" s="28">
        <v>178</v>
      </c>
      <c r="K51" s="30">
        <v>9.1999999999999993</v>
      </c>
      <c r="L51" s="28">
        <v>7</v>
      </c>
      <c r="M51" s="28"/>
      <c r="N51" s="28">
        <v>0.35</v>
      </c>
      <c r="O51" s="31">
        <f>IF(N51&lt;&gt;"",INT(N51)*60+(N51-INT(N51))*100,"")</f>
        <v>35</v>
      </c>
      <c r="P51" s="29">
        <f t="shared" si="1"/>
        <v>27.708333333333332</v>
      </c>
      <c r="Q51" s="29">
        <f t="shared" si="2"/>
        <v>1.3636363636363635</v>
      </c>
      <c r="R51" s="29">
        <f t="shared" si="3"/>
        <v>7.7391304347826084</v>
      </c>
      <c r="S51" s="29">
        <f t="shared" si="4"/>
        <v>4.3478260869565224</v>
      </c>
      <c r="T51" s="29">
        <f t="shared" si="5"/>
        <v>7</v>
      </c>
      <c r="U51" s="29">
        <f t="shared" si="6"/>
        <v>12.142857142857144</v>
      </c>
      <c r="V51" s="27">
        <f t="shared" si="7"/>
        <v>46.851190476190474</v>
      </c>
      <c r="W51" s="21"/>
      <c r="X51" s="73"/>
      <c r="Y51" s="64"/>
      <c r="Z51" s="63"/>
    </row>
    <row r="52" spans="1:35" ht="45" x14ac:dyDescent="0.25">
      <c r="A52" s="18">
        <v>48</v>
      </c>
      <c r="B52" s="12" t="s">
        <v>3962</v>
      </c>
      <c r="C52" s="142" t="s">
        <v>3963</v>
      </c>
      <c r="D52" s="46" t="s">
        <v>2319</v>
      </c>
      <c r="E52" s="18">
        <v>6</v>
      </c>
      <c r="F52" s="46" t="s">
        <v>2320</v>
      </c>
      <c r="G52" s="28">
        <v>17</v>
      </c>
      <c r="H52" s="28"/>
      <c r="I52" s="28">
        <v>8</v>
      </c>
      <c r="J52" s="28">
        <v>188</v>
      </c>
      <c r="K52" s="30">
        <v>7.7</v>
      </c>
      <c r="L52" s="28">
        <v>9</v>
      </c>
      <c r="M52" s="28"/>
      <c r="N52" s="28">
        <v>0.33</v>
      </c>
      <c r="O52" s="28"/>
      <c r="P52" s="29">
        <f t="shared" si="1"/>
        <v>24.791666666666668</v>
      </c>
      <c r="Q52" s="29">
        <f t="shared" si="2"/>
        <v>3.6363636363636362</v>
      </c>
      <c r="R52" s="29">
        <f t="shared" si="3"/>
        <v>8.1739130434782616</v>
      </c>
      <c r="S52" s="29">
        <f t="shared" si="4"/>
        <v>5.1948051948051948</v>
      </c>
      <c r="T52" s="29">
        <f t="shared" si="5"/>
        <v>9</v>
      </c>
      <c r="U52" s="29">
        <f t="shared" si="6"/>
        <v>12.878787878787879</v>
      </c>
      <c r="V52" s="27">
        <f t="shared" si="7"/>
        <v>46.670454545454547</v>
      </c>
      <c r="W52" s="21"/>
      <c r="X52" s="73"/>
      <c r="Y52" s="64"/>
      <c r="Z52" s="63"/>
    </row>
    <row r="53" spans="1:35" ht="30" x14ac:dyDescent="0.25">
      <c r="A53" s="18">
        <v>49</v>
      </c>
      <c r="B53" s="12" t="s">
        <v>3682</v>
      </c>
      <c r="C53" s="142" t="s">
        <v>3683</v>
      </c>
      <c r="D53" s="46" t="s">
        <v>664</v>
      </c>
      <c r="E53" s="18">
        <v>5</v>
      </c>
      <c r="F53" s="46" t="s">
        <v>2853</v>
      </c>
      <c r="G53" s="28">
        <v>17</v>
      </c>
      <c r="H53" s="28"/>
      <c r="I53" s="28">
        <v>1</v>
      </c>
      <c r="J53" s="28">
        <v>165</v>
      </c>
      <c r="K53" s="30">
        <v>7.6</v>
      </c>
      <c r="L53" s="28">
        <v>8.5</v>
      </c>
      <c r="M53" s="28"/>
      <c r="N53" s="28">
        <v>0.32</v>
      </c>
      <c r="O53" s="28">
        <f>IF(N53&lt;&gt;"",INT(N53)*60+(N53-INT(N53))*100,"")</f>
        <v>32</v>
      </c>
      <c r="P53" s="29">
        <f t="shared" si="1"/>
        <v>24.791666666666668</v>
      </c>
      <c r="Q53" s="29">
        <f t="shared" si="2"/>
        <v>0.45454545454545453</v>
      </c>
      <c r="R53" s="29">
        <f t="shared" si="3"/>
        <v>7.1739130434782608</v>
      </c>
      <c r="S53" s="29">
        <f t="shared" si="4"/>
        <v>5.2631578947368425</v>
      </c>
      <c r="T53" s="29">
        <f t="shared" si="5"/>
        <v>8.5</v>
      </c>
      <c r="U53" s="29">
        <f t="shared" si="6"/>
        <v>13.28125</v>
      </c>
      <c r="V53" s="27">
        <f t="shared" si="7"/>
        <v>46.572916666666671</v>
      </c>
      <c r="W53" s="21"/>
      <c r="X53" s="73"/>
      <c r="Y53" s="64"/>
      <c r="Z53" s="63"/>
    </row>
    <row r="54" spans="1:35" ht="30" x14ac:dyDescent="0.25">
      <c r="A54" s="18">
        <v>50</v>
      </c>
      <c r="B54" s="46" t="s">
        <v>4033</v>
      </c>
      <c r="C54" s="142" t="s">
        <v>4034</v>
      </c>
      <c r="D54" s="46" t="s">
        <v>282</v>
      </c>
      <c r="E54" s="18">
        <v>5</v>
      </c>
      <c r="F54" s="147" t="s">
        <v>283</v>
      </c>
      <c r="G54" s="28">
        <v>18</v>
      </c>
      <c r="H54" s="28"/>
      <c r="I54" s="28">
        <v>2</v>
      </c>
      <c r="J54" s="28">
        <v>172</v>
      </c>
      <c r="K54" s="30">
        <v>8.8000000000000007</v>
      </c>
      <c r="L54" s="28">
        <v>8.1</v>
      </c>
      <c r="M54" s="28"/>
      <c r="N54" s="28">
        <v>0.35</v>
      </c>
      <c r="O54" s="28"/>
      <c r="P54" s="29">
        <f t="shared" si="1"/>
        <v>26.25</v>
      </c>
      <c r="Q54" s="29">
        <f t="shared" si="2"/>
        <v>0.90909090909090906</v>
      </c>
      <c r="R54" s="29">
        <f t="shared" si="3"/>
        <v>7.4782608695652177</v>
      </c>
      <c r="S54" s="29">
        <f t="shared" si="4"/>
        <v>4.545454545454545</v>
      </c>
      <c r="T54" s="29">
        <f t="shared" si="5"/>
        <v>8.1</v>
      </c>
      <c r="U54" s="29">
        <f t="shared" si="6"/>
        <v>12.142857142857144</v>
      </c>
      <c r="V54" s="27">
        <f t="shared" si="7"/>
        <v>46.492857142857147</v>
      </c>
      <c r="W54" s="21"/>
      <c r="X54" s="73"/>
      <c r="Y54" s="64"/>
      <c r="Z54" s="63"/>
    </row>
    <row r="55" spans="1:35" ht="30" x14ac:dyDescent="0.25">
      <c r="A55" s="18">
        <v>51</v>
      </c>
      <c r="B55" s="171" t="s">
        <v>4255</v>
      </c>
      <c r="C55" s="142" t="s">
        <v>4256</v>
      </c>
      <c r="D55" s="46" t="s">
        <v>430</v>
      </c>
      <c r="E55" s="18">
        <v>6</v>
      </c>
      <c r="F55" s="46" t="s">
        <v>995</v>
      </c>
      <c r="G55" s="28">
        <v>18</v>
      </c>
      <c r="H55" s="28"/>
      <c r="I55" s="28">
        <v>1</v>
      </c>
      <c r="J55" s="28">
        <v>140</v>
      </c>
      <c r="K55" s="30">
        <v>7.9</v>
      </c>
      <c r="L55" s="28">
        <v>9</v>
      </c>
      <c r="M55" s="28"/>
      <c r="N55" s="28">
        <v>0.38</v>
      </c>
      <c r="O55" s="28"/>
      <c r="P55" s="29">
        <f t="shared" si="1"/>
        <v>26.25</v>
      </c>
      <c r="Q55" s="29">
        <f t="shared" si="2"/>
        <v>0.45454545454545453</v>
      </c>
      <c r="R55" s="29">
        <f t="shared" si="3"/>
        <v>6.0869565217391308</v>
      </c>
      <c r="S55" s="29">
        <f t="shared" si="4"/>
        <v>5.0632911392405058</v>
      </c>
      <c r="T55" s="29">
        <f t="shared" si="5"/>
        <v>9</v>
      </c>
      <c r="U55" s="29">
        <f t="shared" si="6"/>
        <v>11.184210526315789</v>
      </c>
      <c r="V55" s="27">
        <f t="shared" si="7"/>
        <v>46.434210526315788</v>
      </c>
      <c r="W55" s="21"/>
      <c r="X55" s="73"/>
      <c r="Y55" s="64"/>
      <c r="Z55" s="63"/>
    </row>
    <row r="56" spans="1:35" ht="33" customHeight="1" x14ac:dyDescent="0.25">
      <c r="A56" s="18">
        <v>52</v>
      </c>
      <c r="B56" s="12" t="s">
        <v>3680</v>
      </c>
      <c r="C56" s="142" t="s">
        <v>3681</v>
      </c>
      <c r="D56" s="46" t="s">
        <v>664</v>
      </c>
      <c r="E56" s="18">
        <v>5</v>
      </c>
      <c r="F56" s="46" t="s">
        <v>2853</v>
      </c>
      <c r="G56" s="28">
        <v>19</v>
      </c>
      <c r="H56" s="28"/>
      <c r="I56" s="28">
        <v>2</v>
      </c>
      <c r="J56" s="28">
        <v>180</v>
      </c>
      <c r="K56" s="30">
        <v>7</v>
      </c>
      <c r="L56" s="28">
        <v>7.5</v>
      </c>
      <c r="M56" s="28"/>
      <c r="N56" s="28">
        <v>0.38</v>
      </c>
      <c r="O56" s="28">
        <f>IF(N56&lt;&gt;"",INT(N56)*60+(N56-INT(N56))*100,"")</f>
        <v>38</v>
      </c>
      <c r="P56" s="29">
        <f t="shared" si="1"/>
        <v>27.708333333333332</v>
      </c>
      <c r="Q56" s="29">
        <f t="shared" si="2"/>
        <v>0.90909090909090906</v>
      </c>
      <c r="R56" s="29">
        <f t="shared" si="3"/>
        <v>7.8260869565217392</v>
      </c>
      <c r="S56" s="29">
        <f t="shared" si="4"/>
        <v>5.7142857142857144</v>
      </c>
      <c r="T56" s="29">
        <f t="shared" si="5"/>
        <v>7.5</v>
      </c>
      <c r="U56" s="29">
        <f t="shared" si="6"/>
        <v>11.184210526315789</v>
      </c>
      <c r="V56" s="27">
        <f t="shared" si="7"/>
        <v>46.392543859649116</v>
      </c>
      <c r="W56" s="21"/>
      <c r="X56" s="73"/>
      <c r="Y56" s="64"/>
      <c r="Z56" s="63"/>
    </row>
    <row r="57" spans="1:35" ht="51" customHeight="1" x14ac:dyDescent="0.25">
      <c r="A57" s="18">
        <v>53</v>
      </c>
      <c r="B57" s="12" t="s">
        <v>3954</v>
      </c>
      <c r="C57" s="142" t="s">
        <v>3955</v>
      </c>
      <c r="D57" s="46" t="s">
        <v>2319</v>
      </c>
      <c r="E57" s="18">
        <v>5</v>
      </c>
      <c r="F57" s="46" t="s">
        <v>2320</v>
      </c>
      <c r="G57" s="28">
        <v>20</v>
      </c>
      <c r="H57" s="28"/>
      <c r="I57" s="28">
        <v>6</v>
      </c>
      <c r="J57" s="28">
        <v>181</v>
      </c>
      <c r="K57" s="30">
        <v>8.4</v>
      </c>
      <c r="L57" s="28">
        <v>8</v>
      </c>
      <c r="M57" s="28"/>
      <c r="N57" s="28">
        <v>0.48</v>
      </c>
      <c r="O57" s="28"/>
      <c r="P57" s="29">
        <f t="shared" si="1"/>
        <v>29.166666666666668</v>
      </c>
      <c r="Q57" s="29">
        <f t="shared" si="2"/>
        <v>2.7272727272727271</v>
      </c>
      <c r="R57" s="29">
        <f t="shared" si="3"/>
        <v>7.8695652173913047</v>
      </c>
      <c r="S57" s="29">
        <f t="shared" si="4"/>
        <v>4.7619047619047619</v>
      </c>
      <c r="T57" s="29">
        <f t="shared" si="5"/>
        <v>8</v>
      </c>
      <c r="U57" s="29">
        <f t="shared" si="6"/>
        <v>8.8541666666666679</v>
      </c>
      <c r="V57" s="27">
        <f t="shared" si="7"/>
        <v>46.020833333333343</v>
      </c>
      <c r="W57" s="23"/>
      <c r="X57" s="73"/>
      <c r="Y57" s="66"/>
      <c r="Z57" s="63"/>
    </row>
    <row r="58" spans="1:35" s="15" customFormat="1" ht="30" x14ac:dyDescent="0.25">
      <c r="A58" s="18">
        <v>54</v>
      </c>
      <c r="B58" s="46" t="s">
        <v>3751</v>
      </c>
      <c r="C58" s="142" t="s">
        <v>3752</v>
      </c>
      <c r="D58" s="46" t="s">
        <v>717</v>
      </c>
      <c r="E58" s="18">
        <v>6</v>
      </c>
      <c r="F58" s="147" t="s">
        <v>113</v>
      </c>
      <c r="G58" s="28">
        <v>23</v>
      </c>
      <c r="H58" s="28"/>
      <c r="I58" s="28">
        <v>0</v>
      </c>
      <c r="J58" s="28">
        <v>140</v>
      </c>
      <c r="K58" s="30">
        <v>8.1</v>
      </c>
      <c r="L58" s="28">
        <v>5</v>
      </c>
      <c r="M58" s="28"/>
      <c r="N58" s="28">
        <v>0.56999999999999995</v>
      </c>
      <c r="O58" s="28">
        <f>IF(N58&lt;&gt;"",INT(N58)*60+(N58-INT(N58))*100,"")</f>
        <v>56.999999999999993</v>
      </c>
      <c r="P58" s="29">
        <f t="shared" si="1"/>
        <v>33.541666666666664</v>
      </c>
      <c r="Q58" s="29">
        <f t="shared" si="2"/>
        <v>0</v>
      </c>
      <c r="R58" s="29">
        <f t="shared" si="3"/>
        <v>6.0869565217391308</v>
      </c>
      <c r="S58" s="29">
        <f t="shared" si="4"/>
        <v>4.9382716049382722</v>
      </c>
      <c r="T58" s="29">
        <f t="shared" si="5"/>
        <v>5</v>
      </c>
      <c r="U58" s="29">
        <f t="shared" si="6"/>
        <v>7.4561403508771935</v>
      </c>
      <c r="V58" s="27">
        <f t="shared" si="7"/>
        <v>45.997807017543856</v>
      </c>
      <c r="W58" s="23"/>
      <c r="X58" s="73"/>
      <c r="Y58" s="66"/>
      <c r="Z58" s="63"/>
      <c r="AA58" s="36"/>
      <c r="AB58" s="22"/>
      <c r="AC58" s="22"/>
      <c r="AD58" s="22"/>
      <c r="AE58" s="22"/>
      <c r="AF58" s="22"/>
      <c r="AG58" s="22"/>
      <c r="AH58" s="22"/>
      <c r="AI58" s="22"/>
    </row>
    <row r="59" spans="1:35" s="25" customFormat="1" ht="30" x14ac:dyDescent="0.25">
      <c r="A59" s="18">
        <v>55</v>
      </c>
      <c r="B59" s="12" t="s">
        <v>4233</v>
      </c>
      <c r="C59" s="148" t="s">
        <v>4234</v>
      </c>
      <c r="D59" s="46" t="s">
        <v>4230</v>
      </c>
      <c r="E59" s="18">
        <v>5</v>
      </c>
      <c r="F59" s="46" t="s">
        <v>2618</v>
      </c>
      <c r="G59" s="28">
        <v>18</v>
      </c>
      <c r="H59" s="28"/>
      <c r="I59" s="28">
        <v>0</v>
      </c>
      <c r="J59" s="28">
        <v>175</v>
      </c>
      <c r="K59" s="30">
        <v>7.8</v>
      </c>
      <c r="L59" s="28">
        <v>10</v>
      </c>
      <c r="M59" s="28"/>
      <c r="N59" s="28">
        <v>0.44</v>
      </c>
      <c r="O59" s="28"/>
      <c r="P59" s="29">
        <f t="shared" si="1"/>
        <v>26.25</v>
      </c>
      <c r="Q59" s="29">
        <f t="shared" si="2"/>
        <v>0</v>
      </c>
      <c r="R59" s="29">
        <f t="shared" si="3"/>
        <v>7.6086956521739131</v>
      </c>
      <c r="S59" s="29">
        <f t="shared" si="4"/>
        <v>5.1282051282051286</v>
      </c>
      <c r="T59" s="29">
        <f t="shared" si="5"/>
        <v>10</v>
      </c>
      <c r="U59" s="29">
        <f t="shared" si="6"/>
        <v>9.6590909090909083</v>
      </c>
      <c r="V59" s="27">
        <f t="shared" si="7"/>
        <v>45.909090909090907</v>
      </c>
      <c r="W59" s="26"/>
      <c r="X59" s="73"/>
      <c r="Y59" s="67"/>
      <c r="Z59" s="63"/>
    </row>
    <row r="60" spans="1:35" ht="30" x14ac:dyDescent="0.25">
      <c r="A60" s="18">
        <v>56</v>
      </c>
      <c r="B60" s="12" t="s">
        <v>4235</v>
      </c>
      <c r="C60" s="142" t="s">
        <v>4236</v>
      </c>
      <c r="D60" s="144" t="s">
        <v>4230</v>
      </c>
      <c r="E60" s="18">
        <v>5</v>
      </c>
      <c r="F60" s="12" t="s">
        <v>2618</v>
      </c>
      <c r="G60" s="28">
        <v>18</v>
      </c>
      <c r="H60" s="28"/>
      <c r="I60" s="28">
        <v>8</v>
      </c>
      <c r="J60" s="28">
        <v>180</v>
      </c>
      <c r="K60" s="30">
        <v>7.1</v>
      </c>
      <c r="L60" s="28">
        <v>10</v>
      </c>
      <c r="M60" s="28"/>
      <c r="N60" s="28">
        <v>0.44</v>
      </c>
      <c r="O60" s="28"/>
      <c r="P60" s="29">
        <f t="shared" si="1"/>
        <v>26.25</v>
      </c>
      <c r="Q60" s="29">
        <f t="shared" si="2"/>
        <v>3.6363636363636362</v>
      </c>
      <c r="R60" s="29">
        <f t="shared" si="3"/>
        <v>7.8260869565217392</v>
      </c>
      <c r="S60" s="29">
        <f t="shared" si="4"/>
        <v>5.6338028169014089</v>
      </c>
      <c r="T60" s="29">
        <f t="shared" si="5"/>
        <v>10</v>
      </c>
      <c r="U60" s="29">
        <f t="shared" si="6"/>
        <v>9.6590909090909083</v>
      </c>
      <c r="V60" s="27">
        <f t="shared" si="7"/>
        <v>45.909090909090907</v>
      </c>
      <c r="W60" s="21"/>
      <c r="X60" s="73"/>
      <c r="Y60" s="64"/>
      <c r="Z60" s="63"/>
    </row>
    <row r="61" spans="1:35" ht="30" x14ac:dyDescent="0.25">
      <c r="A61" s="18">
        <v>57</v>
      </c>
      <c r="B61" s="156" t="s">
        <v>3884</v>
      </c>
      <c r="C61" s="157" t="s">
        <v>3885</v>
      </c>
      <c r="D61" s="46" t="s">
        <v>165</v>
      </c>
      <c r="E61" s="41">
        <v>6</v>
      </c>
      <c r="F61" s="62" t="s">
        <v>820</v>
      </c>
      <c r="G61" s="28">
        <v>13</v>
      </c>
      <c r="H61" s="28"/>
      <c r="I61" s="28">
        <v>0</v>
      </c>
      <c r="J61" s="28">
        <v>195</v>
      </c>
      <c r="K61" s="30">
        <v>8.1</v>
      </c>
      <c r="L61" s="28">
        <v>9.8000000000000007</v>
      </c>
      <c r="M61" s="28"/>
      <c r="N61" s="28">
        <v>0.25</v>
      </c>
      <c r="O61" s="28"/>
      <c r="P61" s="29">
        <f t="shared" si="1"/>
        <v>18.958333333333332</v>
      </c>
      <c r="Q61" s="29">
        <f t="shared" si="2"/>
        <v>0</v>
      </c>
      <c r="R61" s="29">
        <f t="shared" si="3"/>
        <v>8.4782608695652169</v>
      </c>
      <c r="S61" s="29">
        <f t="shared" si="4"/>
        <v>4.9382716049382722</v>
      </c>
      <c r="T61" s="29">
        <f t="shared" si="5"/>
        <v>9.8000000000000007</v>
      </c>
      <c r="U61" s="29">
        <f t="shared" si="6"/>
        <v>17</v>
      </c>
      <c r="V61" s="27">
        <f t="shared" si="7"/>
        <v>45.758333333333333</v>
      </c>
      <c r="W61" s="21"/>
      <c r="X61" s="73"/>
      <c r="Y61" s="64"/>
      <c r="Z61" s="63"/>
    </row>
    <row r="62" spans="1:35" ht="30" x14ac:dyDescent="0.25">
      <c r="A62" s="18">
        <v>58</v>
      </c>
      <c r="B62" s="12" t="s">
        <v>3684</v>
      </c>
      <c r="C62" s="142" t="s">
        <v>3685</v>
      </c>
      <c r="D62" s="46" t="s">
        <v>664</v>
      </c>
      <c r="E62" s="18">
        <v>5</v>
      </c>
      <c r="F62" s="46" t="s">
        <v>2853</v>
      </c>
      <c r="G62" s="28">
        <v>18</v>
      </c>
      <c r="H62" s="28"/>
      <c r="I62" s="28">
        <v>13</v>
      </c>
      <c r="J62" s="28">
        <v>180</v>
      </c>
      <c r="K62" s="30">
        <v>7.8</v>
      </c>
      <c r="L62" s="28">
        <v>8.5</v>
      </c>
      <c r="M62" s="28"/>
      <c r="N62" s="28">
        <v>0.39</v>
      </c>
      <c r="O62" s="28">
        <f>IF(N62&lt;&gt;"",INT(N62)*60+(N62-INT(N62))*100,"")</f>
        <v>39</v>
      </c>
      <c r="P62" s="29">
        <f t="shared" si="1"/>
        <v>26.25</v>
      </c>
      <c r="Q62" s="29">
        <f t="shared" si="2"/>
        <v>5.9090909090909092</v>
      </c>
      <c r="R62" s="29">
        <f t="shared" si="3"/>
        <v>7.8260869565217392</v>
      </c>
      <c r="S62" s="29">
        <f t="shared" si="4"/>
        <v>5.1282051282051286</v>
      </c>
      <c r="T62" s="29">
        <f t="shared" si="5"/>
        <v>8.5</v>
      </c>
      <c r="U62" s="29">
        <f t="shared" si="6"/>
        <v>10.897435897435898</v>
      </c>
      <c r="V62" s="27">
        <f t="shared" si="7"/>
        <v>45.647435897435898</v>
      </c>
      <c r="W62" s="21"/>
      <c r="X62" s="73"/>
      <c r="Y62" s="64"/>
      <c r="Z62" s="63"/>
    </row>
    <row r="63" spans="1:35" ht="45" x14ac:dyDescent="0.25">
      <c r="A63" s="18">
        <v>59</v>
      </c>
      <c r="B63" s="12" t="s">
        <v>3964</v>
      </c>
      <c r="C63" s="142" t="s">
        <v>3965</v>
      </c>
      <c r="D63" s="46" t="s">
        <v>2319</v>
      </c>
      <c r="E63" s="18">
        <v>6</v>
      </c>
      <c r="F63" s="46" t="s">
        <v>2320</v>
      </c>
      <c r="G63" s="28">
        <v>19</v>
      </c>
      <c r="H63" s="28"/>
      <c r="I63" s="28">
        <v>3</v>
      </c>
      <c r="J63" s="28">
        <v>160</v>
      </c>
      <c r="K63" s="30">
        <v>9.1999999999999993</v>
      </c>
      <c r="L63" s="28">
        <v>7</v>
      </c>
      <c r="M63" s="28"/>
      <c r="N63" s="28">
        <v>0.41</v>
      </c>
      <c r="O63" s="28"/>
      <c r="P63" s="29">
        <f t="shared" si="1"/>
        <v>27.708333333333332</v>
      </c>
      <c r="Q63" s="29">
        <f t="shared" si="2"/>
        <v>1.3636363636363635</v>
      </c>
      <c r="R63" s="29">
        <f t="shared" si="3"/>
        <v>6.9565217391304346</v>
      </c>
      <c r="S63" s="29">
        <f t="shared" si="4"/>
        <v>4.3478260869565224</v>
      </c>
      <c r="T63" s="29">
        <f t="shared" si="5"/>
        <v>7</v>
      </c>
      <c r="U63" s="29">
        <f t="shared" si="6"/>
        <v>10.365853658536587</v>
      </c>
      <c r="V63" s="27">
        <f t="shared" si="7"/>
        <v>45.074186991869915</v>
      </c>
      <c r="W63" s="21"/>
      <c r="X63" s="73"/>
      <c r="Y63" s="64"/>
      <c r="Z63" s="63"/>
    </row>
    <row r="64" spans="1:35" ht="30" x14ac:dyDescent="0.25">
      <c r="A64" s="18">
        <v>60</v>
      </c>
      <c r="B64" s="12" t="s">
        <v>4228</v>
      </c>
      <c r="C64" s="142" t="s">
        <v>4229</v>
      </c>
      <c r="D64" s="46" t="s">
        <v>4230</v>
      </c>
      <c r="E64" s="18">
        <v>5</v>
      </c>
      <c r="F64" s="46" t="s">
        <v>2618</v>
      </c>
      <c r="G64" s="28">
        <v>17</v>
      </c>
      <c r="H64" s="28"/>
      <c r="I64" s="28">
        <v>5</v>
      </c>
      <c r="J64" s="28">
        <v>170</v>
      </c>
      <c r="K64" s="30">
        <v>7.8</v>
      </c>
      <c r="L64" s="28">
        <v>9</v>
      </c>
      <c r="M64" s="28"/>
      <c r="N64" s="28">
        <v>0.38</v>
      </c>
      <c r="O64" s="28"/>
      <c r="P64" s="29">
        <f t="shared" si="1"/>
        <v>24.791666666666668</v>
      </c>
      <c r="Q64" s="29">
        <f t="shared" si="2"/>
        <v>2.2727272727272729</v>
      </c>
      <c r="R64" s="29">
        <f t="shared" si="3"/>
        <v>7.3913043478260869</v>
      </c>
      <c r="S64" s="29">
        <f t="shared" si="4"/>
        <v>5.1282051282051286</v>
      </c>
      <c r="T64" s="29">
        <f t="shared" si="5"/>
        <v>9</v>
      </c>
      <c r="U64" s="29">
        <f t="shared" si="6"/>
        <v>11.184210526315789</v>
      </c>
      <c r="V64" s="27">
        <f t="shared" si="7"/>
        <v>44.975877192982459</v>
      </c>
      <c r="W64" s="21"/>
      <c r="X64" s="73"/>
      <c r="Y64" s="64"/>
      <c r="Z64" s="63"/>
    </row>
    <row r="65" spans="1:26" ht="30" x14ac:dyDescent="0.25">
      <c r="A65" s="18">
        <v>61</v>
      </c>
      <c r="B65" s="46" t="s">
        <v>4425</v>
      </c>
      <c r="C65" s="142" t="s">
        <v>4426</v>
      </c>
      <c r="D65" s="46" t="s">
        <v>598</v>
      </c>
      <c r="E65" s="18">
        <v>5</v>
      </c>
      <c r="F65" s="46" t="s">
        <v>599</v>
      </c>
      <c r="G65" s="28">
        <v>19</v>
      </c>
      <c r="H65" s="28"/>
      <c r="I65" s="28">
        <v>0</v>
      </c>
      <c r="J65" s="28">
        <v>167</v>
      </c>
      <c r="K65" s="30">
        <v>10.8</v>
      </c>
      <c r="L65" s="28">
        <v>5</v>
      </c>
      <c r="M65" s="28"/>
      <c r="N65" s="28">
        <v>0.35</v>
      </c>
      <c r="O65" s="28">
        <f>IF(N65&lt;&gt;"",INT(N65)*60+(N65-INT(N65))*100,"")</f>
        <v>35</v>
      </c>
      <c r="P65" s="29">
        <f t="shared" si="1"/>
        <v>27.708333333333332</v>
      </c>
      <c r="Q65" s="29">
        <f t="shared" si="2"/>
        <v>0</v>
      </c>
      <c r="R65" s="29">
        <f t="shared" si="3"/>
        <v>7.2608695652173916</v>
      </c>
      <c r="S65" s="29">
        <f t="shared" si="4"/>
        <v>3.7037037037037033</v>
      </c>
      <c r="T65" s="29">
        <f t="shared" si="5"/>
        <v>5</v>
      </c>
      <c r="U65" s="29">
        <f t="shared" si="6"/>
        <v>12.142857142857144</v>
      </c>
      <c r="V65" s="27">
        <f t="shared" si="7"/>
        <v>44.851190476190474</v>
      </c>
      <c r="W65" s="21"/>
      <c r="X65" s="73"/>
      <c r="Y65" s="64"/>
      <c r="Z65" s="63"/>
    </row>
    <row r="66" spans="1:26" ht="30" x14ac:dyDescent="0.25">
      <c r="A66" s="18">
        <v>62</v>
      </c>
      <c r="B66" s="46" t="s">
        <v>3749</v>
      </c>
      <c r="C66" s="142" t="s">
        <v>3750</v>
      </c>
      <c r="D66" s="46" t="s">
        <v>717</v>
      </c>
      <c r="E66" s="18">
        <v>5</v>
      </c>
      <c r="F66" s="147" t="s">
        <v>113</v>
      </c>
      <c r="G66" s="35">
        <v>21</v>
      </c>
      <c r="H66" s="28"/>
      <c r="I66" s="28">
        <v>13</v>
      </c>
      <c r="J66" s="28">
        <v>150</v>
      </c>
      <c r="K66" s="30">
        <v>8.8000000000000007</v>
      </c>
      <c r="L66" s="35">
        <v>6</v>
      </c>
      <c r="M66" s="28"/>
      <c r="N66" s="35">
        <v>0.54</v>
      </c>
      <c r="O66" s="28">
        <f>IF(N66&lt;&gt;"",INT(N66)*60+(N66-INT(N66))*100,"")</f>
        <v>54</v>
      </c>
      <c r="P66" s="29">
        <f t="shared" si="1"/>
        <v>30.625</v>
      </c>
      <c r="Q66" s="29">
        <f t="shared" si="2"/>
        <v>5.9090909090909092</v>
      </c>
      <c r="R66" s="29">
        <f t="shared" si="3"/>
        <v>6.5217391304347823</v>
      </c>
      <c r="S66" s="29">
        <f t="shared" si="4"/>
        <v>4.545454545454545</v>
      </c>
      <c r="T66" s="29">
        <f t="shared" si="5"/>
        <v>6</v>
      </c>
      <c r="U66" s="29">
        <f t="shared" si="6"/>
        <v>7.8703703703703702</v>
      </c>
      <c r="V66" s="27">
        <f t="shared" si="7"/>
        <v>44.495370370370367</v>
      </c>
      <c r="W66" s="21"/>
      <c r="X66" s="73"/>
      <c r="Y66" s="64"/>
      <c r="Z66" s="21"/>
    </row>
    <row r="67" spans="1:26" ht="30" x14ac:dyDescent="0.25">
      <c r="A67" s="18">
        <v>63</v>
      </c>
      <c r="B67" s="144" t="s">
        <v>3918</v>
      </c>
      <c r="C67" s="142" t="s">
        <v>3919</v>
      </c>
      <c r="D67" s="159" t="s">
        <v>193</v>
      </c>
      <c r="E67" s="160">
        <v>5</v>
      </c>
      <c r="F67" s="159" t="s">
        <v>194</v>
      </c>
      <c r="G67" s="28">
        <v>20</v>
      </c>
      <c r="H67" s="28"/>
      <c r="I67" s="28">
        <v>3</v>
      </c>
      <c r="J67" s="28">
        <v>130</v>
      </c>
      <c r="K67" s="30">
        <v>8.1</v>
      </c>
      <c r="L67" s="28">
        <v>7.8</v>
      </c>
      <c r="M67" s="28"/>
      <c r="N67" s="28">
        <v>0.56999999999999995</v>
      </c>
      <c r="O67" s="28"/>
      <c r="P67" s="29">
        <f t="shared" si="1"/>
        <v>29.166666666666668</v>
      </c>
      <c r="Q67" s="29">
        <f t="shared" si="2"/>
        <v>1.3636363636363635</v>
      </c>
      <c r="R67" s="29">
        <f t="shared" si="3"/>
        <v>5.6521739130434785</v>
      </c>
      <c r="S67" s="29">
        <f t="shared" si="4"/>
        <v>4.9382716049382722</v>
      </c>
      <c r="T67" s="29">
        <f t="shared" si="5"/>
        <v>7.8</v>
      </c>
      <c r="U67" s="29">
        <f t="shared" si="6"/>
        <v>7.4561403508771935</v>
      </c>
      <c r="V67" s="27">
        <f t="shared" si="7"/>
        <v>44.42280701754386</v>
      </c>
      <c r="W67" s="21"/>
      <c r="X67" s="73"/>
      <c r="Y67" s="64"/>
      <c r="Z67" s="21"/>
    </row>
    <row r="68" spans="1:26" ht="30" x14ac:dyDescent="0.25">
      <c r="A68" s="18">
        <v>64</v>
      </c>
      <c r="B68" s="12" t="s">
        <v>4231</v>
      </c>
      <c r="C68" s="148" t="s">
        <v>4232</v>
      </c>
      <c r="D68" s="46" t="s">
        <v>4230</v>
      </c>
      <c r="E68" s="18">
        <v>5</v>
      </c>
      <c r="F68" s="147" t="s">
        <v>2618</v>
      </c>
      <c r="G68" s="28">
        <v>15</v>
      </c>
      <c r="H68" s="28"/>
      <c r="I68" s="28">
        <v>0</v>
      </c>
      <c r="J68" s="28">
        <v>180</v>
      </c>
      <c r="K68" s="30">
        <v>7.8</v>
      </c>
      <c r="L68" s="28">
        <v>9</v>
      </c>
      <c r="M68" s="28"/>
      <c r="N68" s="28">
        <v>0.33</v>
      </c>
      <c r="O68" s="28"/>
      <c r="P68" s="29">
        <f t="shared" si="1"/>
        <v>21.875</v>
      </c>
      <c r="Q68" s="29">
        <f t="shared" si="2"/>
        <v>0</v>
      </c>
      <c r="R68" s="29">
        <f t="shared" si="3"/>
        <v>7.8260869565217392</v>
      </c>
      <c r="S68" s="29">
        <f t="shared" si="4"/>
        <v>5.1282051282051286</v>
      </c>
      <c r="T68" s="29">
        <f t="shared" si="5"/>
        <v>9</v>
      </c>
      <c r="U68" s="29">
        <f t="shared" si="6"/>
        <v>12.878787878787879</v>
      </c>
      <c r="V68" s="27">
        <f t="shared" si="7"/>
        <v>43.753787878787875</v>
      </c>
      <c r="W68" s="21"/>
      <c r="X68" s="73"/>
      <c r="Y68" s="64"/>
      <c r="Z68" s="21"/>
    </row>
    <row r="69" spans="1:26" ht="45" x14ac:dyDescent="0.25">
      <c r="A69" s="18">
        <v>65</v>
      </c>
      <c r="B69" s="12" t="s">
        <v>3952</v>
      </c>
      <c r="C69" s="142" t="s">
        <v>3953</v>
      </c>
      <c r="D69" s="46" t="s">
        <v>2319</v>
      </c>
      <c r="E69" s="18">
        <v>5</v>
      </c>
      <c r="F69" s="46" t="s">
        <v>2320</v>
      </c>
      <c r="G69" s="28">
        <v>18</v>
      </c>
      <c r="H69" s="28"/>
      <c r="I69" s="28">
        <v>4</v>
      </c>
      <c r="J69" s="28">
        <v>180</v>
      </c>
      <c r="K69" s="30">
        <v>8.3000000000000007</v>
      </c>
      <c r="L69" s="28">
        <v>9</v>
      </c>
      <c r="M69" s="28"/>
      <c r="N69" s="28">
        <v>0.5</v>
      </c>
      <c r="O69" s="28"/>
      <c r="P69" s="29">
        <f t="shared" ref="P69:P132" si="8">(35*G69)/MAX(G:G)</f>
        <v>26.25</v>
      </c>
      <c r="Q69" s="29">
        <f t="shared" ref="Q69:Q132" si="9">(10*I69)/MAX(I:I)</f>
        <v>1.8181818181818181</v>
      </c>
      <c r="R69" s="29">
        <f t="shared" ref="R69:R132" si="10">(10*J69)/MAX(J:J)</f>
        <v>7.8260869565217392</v>
      </c>
      <c r="S69" s="29">
        <f t="shared" ref="S69:S132" si="11">(10*4)/K69</f>
        <v>4.8192771084337345</v>
      </c>
      <c r="T69" s="29">
        <f t="shared" ref="T69:T132" si="12">(10*L69)/MAX(L:L)</f>
        <v>9</v>
      </c>
      <c r="U69" s="29">
        <f t="shared" ref="U69:U132" si="13">(25*0.17)/N69</f>
        <v>8.5</v>
      </c>
      <c r="V69" s="27">
        <f t="shared" si="7"/>
        <v>43.75</v>
      </c>
      <c r="W69" s="21"/>
      <c r="X69" s="73"/>
      <c r="Y69" s="64"/>
      <c r="Z69" s="21"/>
    </row>
    <row r="70" spans="1:26" ht="30" x14ac:dyDescent="0.25">
      <c r="A70" s="18">
        <v>66</v>
      </c>
      <c r="B70" s="144" t="s">
        <v>4172</v>
      </c>
      <c r="C70" s="142" t="s">
        <v>4173</v>
      </c>
      <c r="D70" s="169" t="s">
        <v>4449</v>
      </c>
      <c r="E70" s="18">
        <v>6</v>
      </c>
      <c r="F70" s="46" t="s">
        <v>2541</v>
      </c>
      <c r="G70" s="28">
        <v>18</v>
      </c>
      <c r="H70" s="28"/>
      <c r="I70" s="28">
        <v>4</v>
      </c>
      <c r="J70" s="28">
        <v>180</v>
      </c>
      <c r="K70" s="30">
        <v>8.1999999999999993</v>
      </c>
      <c r="L70" s="28">
        <v>8</v>
      </c>
      <c r="M70" s="28"/>
      <c r="N70" s="28">
        <v>0.45</v>
      </c>
      <c r="O70" s="28"/>
      <c r="P70" s="29">
        <f t="shared" si="8"/>
        <v>26.25</v>
      </c>
      <c r="Q70" s="29">
        <f t="shared" si="9"/>
        <v>1.8181818181818181</v>
      </c>
      <c r="R70" s="29">
        <f t="shared" si="10"/>
        <v>7.8260869565217392</v>
      </c>
      <c r="S70" s="29">
        <f t="shared" si="11"/>
        <v>4.8780487804878057</v>
      </c>
      <c r="T70" s="29">
        <f t="shared" si="12"/>
        <v>8</v>
      </c>
      <c r="U70" s="29">
        <f t="shared" si="13"/>
        <v>9.4444444444444446</v>
      </c>
      <c r="V70" s="27">
        <f t="shared" si="7"/>
        <v>43.694444444444443</v>
      </c>
      <c r="W70" s="21"/>
      <c r="X70" s="73"/>
      <c r="Y70" s="64"/>
      <c r="Z70" s="21"/>
    </row>
    <row r="71" spans="1:26" ht="30" x14ac:dyDescent="0.25">
      <c r="A71" s="18">
        <v>67</v>
      </c>
      <c r="B71" s="144" t="s">
        <v>4086</v>
      </c>
      <c r="C71" s="142" t="s">
        <v>4087</v>
      </c>
      <c r="D71" s="144" t="s">
        <v>924</v>
      </c>
      <c r="E71" s="18">
        <v>6</v>
      </c>
      <c r="F71" s="46" t="s">
        <v>925</v>
      </c>
      <c r="G71" s="28">
        <v>16</v>
      </c>
      <c r="H71" s="28"/>
      <c r="I71" s="28">
        <v>10</v>
      </c>
      <c r="J71" s="28">
        <v>193</v>
      </c>
      <c r="K71" s="30">
        <v>7.4</v>
      </c>
      <c r="L71" s="28">
        <v>7.8</v>
      </c>
      <c r="M71" s="28"/>
      <c r="N71" s="28">
        <v>0.34</v>
      </c>
      <c r="O71" s="28"/>
      <c r="P71" s="29">
        <f t="shared" si="8"/>
        <v>23.333333333333332</v>
      </c>
      <c r="Q71" s="29">
        <f t="shared" si="9"/>
        <v>4.5454545454545459</v>
      </c>
      <c r="R71" s="29">
        <f t="shared" si="10"/>
        <v>8.3913043478260878</v>
      </c>
      <c r="S71" s="29">
        <f t="shared" si="11"/>
        <v>5.4054054054054053</v>
      </c>
      <c r="T71" s="29">
        <f t="shared" si="12"/>
        <v>7.8</v>
      </c>
      <c r="U71" s="29">
        <f t="shared" si="13"/>
        <v>12.499999999999998</v>
      </c>
      <c r="V71" s="27">
        <f t="shared" si="7"/>
        <v>43.633333333333333</v>
      </c>
      <c r="W71" s="21"/>
      <c r="X71" s="73"/>
      <c r="Y71" s="64"/>
      <c r="Z71" s="21"/>
    </row>
    <row r="72" spans="1:26" ht="45" x14ac:dyDescent="0.25">
      <c r="A72" s="18">
        <v>68</v>
      </c>
      <c r="B72" s="147" t="s">
        <v>4285</v>
      </c>
      <c r="C72" s="148" t="s">
        <v>4286</v>
      </c>
      <c r="D72" s="46" t="s">
        <v>4452</v>
      </c>
      <c r="E72" s="18">
        <v>5</v>
      </c>
      <c r="F72" s="46" t="s">
        <v>437</v>
      </c>
      <c r="G72" s="28">
        <v>18</v>
      </c>
      <c r="H72" s="28"/>
      <c r="I72" s="28">
        <v>8</v>
      </c>
      <c r="J72" s="28">
        <v>140</v>
      </c>
      <c r="K72" s="30">
        <v>9.9</v>
      </c>
      <c r="L72" s="28">
        <v>4.5</v>
      </c>
      <c r="M72" s="28"/>
      <c r="N72" s="28">
        <v>0.33</v>
      </c>
      <c r="O72" s="28"/>
      <c r="P72" s="29">
        <f t="shared" si="8"/>
        <v>26.25</v>
      </c>
      <c r="Q72" s="29">
        <f t="shared" si="9"/>
        <v>3.6363636363636362</v>
      </c>
      <c r="R72" s="29">
        <f t="shared" si="10"/>
        <v>6.0869565217391308</v>
      </c>
      <c r="S72" s="29">
        <f t="shared" si="11"/>
        <v>4.0404040404040407</v>
      </c>
      <c r="T72" s="29">
        <f t="shared" si="12"/>
        <v>4.5</v>
      </c>
      <c r="U72" s="29">
        <f t="shared" si="13"/>
        <v>12.878787878787879</v>
      </c>
      <c r="V72" s="27">
        <f t="shared" si="7"/>
        <v>43.628787878787875</v>
      </c>
      <c r="W72" s="21"/>
      <c r="X72" s="73"/>
      <c r="Y72" s="64"/>
      <c r="Z72" s="21"/>
    </row>
    <row r="73" spans="1:26" ht="30" x14ac:dyDescent="0.25">
      <c r="A73" s="18">
        <v>69</v>
      </c>
      <c r="B73" s="156" t="s">
        <v>3866</v>
      </c>
      <c r="C73" s="157" t="s">
        <v>3867</v>
      </c>
      <c r="D73" s="46" t="s">
        <v>165</v>
      </c>
      <c r="E73" s="41">
        <v>6</v>
      </c>
      <c r="F73" s="62" t="s">
        <v>817</v>
      </c>
      <c r="G73" s="28">
        <v>13</v>
      </c>
      <c r="H73" s="28"/>
      <c r="I73" s="28">
        <v>0</v>
      </c>
      <c r="J73" s="28">
        <v>200</v>
      </c>
      <c r="K73" s="30">
        <v>7.7</v>
      </c>
      <c r="L73" s="28">
        <v>10</v>
      </c>
      <c r="M73" s="28"/>
      <c r="N73" s="28">
        <v>0.28999999999999998</v>
      </c>
      <c r="O73" s="28"/>
      <c r="P73" s="29">
        <f t="shared" si="8"/>
        <v>18.958333333333332</v>
      </c>
      <c r="Q73" s="29">
        <f t="shared" si="9"/>
        <v>0</v>
      </c>
      <c r="R73" s="29">
        <f t="shared" si="10"/>
        <v>8.695652173913043</v>
      </c>
      <c r="S73" s="29">
        <f t="shared" si="11"/>
        <v>5.1948051948051948</v>
      </c>
      <c r="T73" s="29">
        <f t="shared" si="12"/>
        <v>10</v>
      </c>
      <c r="U73" s="29">
        <f t="shared" si="13"/>
        <v>14.655172413793105</v>
      </c>
      <c r="V73" s="27">
        <f t="shared" ref="V73:V136" si="14">P73+T73+U73</f>
        <v>43.613505747126439</v>
      </c>
      <c r="W73" s="21"/>
      <c r="X73" s="73"/>
      <c r="Y73" s="64"/>
      <c r="Z73" s="21"/>
    </row>
    <row r="74" spans="1:26" ht="45" x14ac:dyDescent="0.25">
      <c r="A74" s="18">
        <v>70</v>
      </c>
      <c r="B74" s="144" t="s">
        <v>4271</v>
      </c>
      <c r="C74" s="41" t="s">
        <v>4272</v>
      </c>
      <c r="D74" s="46" t="s">
        <v>4452</v>
      </c>
      <c r="E74" s="18">
        <v>5</v>
      </c>
      <c r="F74" s="46" t="s">
        <v>437</v>
      </c>
      <c r="G74" s="28">
        <v>18</v>
      </c>
      <c r="H74" s="28"/>
      <c r="I74" s="28">
        <v>11</v>
      </c>
      <c r="J74" s="28">
        <v>150</v>
      </c>
      <c r="K74" s="30">
        <v>10.1</v>
      </c>
      <c r="L74" s="28">
        <v>8</v>
      </c>
      <c r="M74" s="28"/>
      <c r="N74" s="28">
        <v>0.46</v>
      </c>
      <c r="O74" s="28"/>
      <c r="P74" s="29">
        <f t="shared" si="8"/>
        <v>26.25</v>
      </c>
      <c r="Q74" s="29">
        <f t="shared" si="9"/>
        <v>5</v>
      </c>
      <c r="R74" s="29">
        <f t="shared" si="10"/>
        <v>6.5217391304347823</v>
      </c>
      <c r="S74" s="29">
        <f t="shared" si="11"/>
        <v>3.9603960396039604</v>
      </c>
      <c r="T74" s="29">
        <f t="shared" si="12"/>
        <v>8</v>
      </c>
      <c r="U74" s="29">
        <f t="shared" si="13"/>
        <v>9.2391304347826075</v>
      </c>
      <c r="V74" s="27">
        <f t="shared" si="14"/>
        <v>43.489130434782609</v>
      </c>
      <c r="W74" s="21"/>
      <c r="X74" s="73"/>
      <c r="Y74" s="64"/>
      <c r="Z74" s="21"/>
    </row>
    <row r="75" spans="1:26" ht="30" x14ac:dyDescent="0.25">
      <c r="A75" s="18">
        <v>71</v>
      </c>
      <c r="B75" s="144" t="s">
        <v>4170</v>
      </c>
      <c r="C75" s="142" t="s">
        <v>4171</v>
      </c>
      <c r="D75" s="169" t="s">
        <v>4449</v>
      </c>
      <c r="E75" s="18">
        <v>6</v>
      </c>
      <c r="F75" s="46" t="s">
        <v>2541</v>
      </c>
      <c r="G75" s="28">
        <v>17</v>
      </c>
      <c r="H75" s="28"/>
      <c r="I75" s="28">
        <v>4</v>
      </c>
      <c r="J75" s="28">
        <v>160</v>
      </c>
      <c r="K75" s="30">
        <v>7.6</v>
      </c>
      <c r="L75" s="28">
        <v>9</v>
      </c>
      <c r="M75" s="28"/>
      <c r="N75" s="28">
        <v>0.44</v>
      </c>
      <c r="O75" s="28"/>
      <c r="P75" s="29">
        <f t="shared" si="8"/>
        <v>24.791666666666668</v>
      </c>
      <c r="Q75" s="29">
        <f t="shared" si="9"/>
        <v>1.8181818181818181</v>
      </c>
      <c r="R75" s="29">
        <f t="shared" si="10"/>
        <v>6.9565217391304346</v>
      </c>
      <c r="S75" s="29">
        <f t="shared" si="11"/>
        <v>5.2631578947368425</v>
      </c>
      <c r="T75" s="29">
        <f t="shared" si="12"/>
        <v>9</v>
      </c>
      <c r="U75" s="29">
        <f t="shared" si="13"/>
        <v>9.6590909090909083</v>
      </c>
      <c r="V75" s="27">
        <f t="shared" si="14"/>
        <v>43.450757575757578</v>
      </c>
      <c r="W75" s="21"/>
      <c r="X75" s="73"/>
      <c r="Y75" s="64"/>
      <c r="Z75" s="21"/>
    </row>
    <row r="76" spans="1:26" ht="30" x14ac:dyDescent="0.25">
      <c r="A76" s="18">
        <v>72</v>
      </c>
      <c r="B76" s="12" t="s">
        <v>3932</v>
      </c>
      <c r="C76" s="142" t="s">
        <v>3933</v>
      </c>
      <c r="D76" s="159" t="s">
        <v>193</v>
      </c>
      <c r="E76" s="160">
        <v>6</v>
      </c>
      <c r="F76" s="159" t="s">
        <v>837</v>
      </c>
      <c r="G76" s="28">
        <v>18</v>
      </c>
      <c r="H76" s="28"/>
      <c r="I76" s="28">
        <v>9</v>
      </c>
      <c r="J76" s="28">
        <v>160</v>
      </c>
      <c r="K76" s="30">
        <v>8.4</v>
      </c>
      <c r="L76" s="28">
        <v>8.8000000000000007</v>
      </c>
      <c r="M76" s="28"/>
      <c r="N76" s="28">
        <v>0.52</v>
      </c>
      <c r="O76" s="28"/>
      <c r="P76" s="29">
        <f t="shared" si="8"/>
        <v>26.25</v>
      </c>
      <c r="Q76" s="29">
        <f t="shared" si="9"/>
        <v>4.0909090909090908</v>
      </c>
      <c r="R76" s="29">
        <f t="shared" si="10"/>
        <v>6.9565217391304346</v>
      </c>
      <c r="S76" s="29">
        <f t="shared" si="11"/>
        <v>4.7619047619047619</v>
      </c>
      <c r="T76" s="29">
        <f t="shared" si="12"/>
        <v>8.8000000000000007</v>
      </c>
      <c r="U76" s="29">
        <f t="shared" si="13"/>
        <v>8.1730769230769234</v>
      </c>
      <c r="V76" s="27">
        <f t="shared" si="14"/>
        <v>43.223076923076917</v>
      </c>
      <c r="W76" s="21"/>
      <c r="X76" s="73"/>
      <c r="Y76" s="64"/>
      <c r="Z76" s="21"/>
    </row>
    <row r="77" spans="1:26" ht="30" x14ac:dyDescent="0.25">
      <c r="A77" s="18">
        <v>73</v>
      </c>
      <c r="B77" s="156" t="s">
        <v>3874</v>
      </c>
      <c r="C77" s="157" t="s">
        <v>3875</v>
      </c>
      <c r="D77" s="46" t="s">
        <v>165</v>
      </c>
      <c r="E77" s="41">
        <v>6</v>
      </c>
      <c r="F77" s="62" t="s">
        <v>820</v>
      </c>
      <c r="G77" s="28">
        <v>14</v>
      </c>
      <c r="H77" s="28"/>
      <c r="I77" s="28">
        <v>0</v>
      </c>
      <c r="J77" s="28">
        <v>190</v>
      </c>
      <c r="K77" s="30">
        <v>8</v>
      </c>
      <c r="L77" s="28">
        <v>9.9</v>
      </c>
      <c r="M77" s="28"/>
      <c r="N77" s="28">
        <v>0.33</v>
      </c>
      <c r="O77" s="28"/>
      <c r="P77" s="29">
        <f t="shared" si="8"/>
        <v>20.416666666666668</v>
      </c>
      <c r="Q77" s="29">
        <f t="shared" si="9"/>
        <v>0</v>
      </c>
      <c r="R77" s="29">
        <f t="shared" si="10"/>
        <v>8.2608695652173907</v>
      </c>
      <c r="S77" s="29">
        <f t="shared" si="11"/>
        <v>5</v>
      </c>
      <c r="T77" s="29">
        <f t="shared" si="12"/>
        <v>9.9</v>
      </c>
      <c r="U77" s="29">
        <f t="shared" si="13"/>
        <v>12.878787878787879</v>
      </c>
      <c r="V77" s="27">
        <f t="shared" si="14"/>
        <v>43.195454545454552</v>
      </c>
      <c r="W77" s="21"/>
      <c r="X77" s="73"/>
      <c r="Y77" s="64"/>
      <c r="Z77" s="21"/>
    </row>
    <row r="78" spans="1:26" ht="30" x14ac:dyDescent="0.25">
      <c r="A78" s="18">
        <v>74</v>
      </c>
      <c r="B78" s="46" t="s">
        <v>3984</v>
      </c>
      <c r="C78" s="142" t="s">
        <v>3985</v>
      </c>
      <c r="D78" s="46" t="s">
        <v>4451</v>
      </c>
      <c r="E78" s="18">
        <v>6</v>
      </c>
      <c r="F78" s="46" t="s">
        <v>853</v>
      </c>
      <c r="G78" s="28">
        <v>16</v>
      </c>
      <c r="H78" s="28"/>
      <c r="I78" s="28">
        <v>3</v>
      </c>
      <c r="J78" s="28">
        <v>185</v>
      </c>
      <c r="K78" s="30">
        <v>8.3000000000000007</v>
      </c>
      <c r="L78" s="28">
        <v>8.5</v>
      </c>
      <c r="M78" s="28"/>
      <c r="N78" s="28">
        <v>0.38</v>
      </c>
      <c r="O78" s="28"/>
      <c r="P78" s="29">
        <f t="shared" si="8"/>
        <v>23.333333333333332</v>
      </c>
      <c r="Q78" s="29">
        <f t="shared" si="9"/>
        <v>1.3636363636363635</v>
      </c>
      <c r="R78" s="29">
        <f t="shared" si="10"/>
        <v>8.0434782608695645</v>
      </c>
      <c r="S78" s="29">
        <f t="shared" si="11"/>
        <v>4.8192771084337345</v>
      </c>
      <c r="T78" s="29">
        <f t="shared" si="12"/>
        <v>8.5</v>
      </c>
      <c r="U78" s="29">
        <f t="shared" si="13"/>
        <v>11.184210526315789</v>
      </c>
      <c r="V78" s="27">
        <f t="shared" si="14"/>
        <v>43.017543859649123</v>
      </c>
      <c r="W78" s="21"/>
      <c r="X78" s="73"/>
      <c r="Y78" s="64"/>
      <c r="Z78" s="21"/>
    </row>
    <row r="79" spans="1:26" ht="30" x14ac:dyDescent="0.25">
      <c r="A79" s="18">
        <v>75</v>
      </c>
      <c r="B79" s="46" t="s">
        <v>3753</v>
      </c>
      <c r="C79" s="142" t="s">
        <v>3754</v>
      </c>
      <c r="D79" s="46" t="s">
        <v>717</v>
      </c>
      <c r="E79" s="18">
        <v>6</v>
      </c>
      <c r="F79" s="46" t="s">
        <v>113</v>
      </c>
      <c r="G79" s="28">
        <v>23</v>
      </c>
      <c r="H79" s="28"/>
      <c r="I79" s="28">
        <v>0</v>
      </c>
      <c r="J79" s="28">
        <v>110</v>
      </c>
      <c r="K79" s="30">
        <v>8.9</v>
      </c>
      <c r="L79" s="28">
        <v>5</v>
      </c>
      <c r="M79" s="28"/>
      <c r="N79" s="28">
        <v>1.01</v>
      </c>
      <c r="O79" s="28">
        <f>IF(N79&lt;&gt;"",INT(N79)*60+(N79-INT(N79))*100,"")</f>
        <v>61</v>
      </c>
      <c r="P79" s="29">
        <f t="shared" si="8"/>
        <v>33.541666666666664</v>
      </c>
      <c r="Q79" s="29">
        <f t="shared" si="9"/>
        <v>0</v>
      </c>
      <c r="R79" s="29">
        <f t="shared" si="10"/>
        <v>4.7826086956521738</v>
      </c>
      <c r="S79" s="29">
        <f t="shared" si="11"/>
        <v>4.4943820224719095</v>
      </c>
      <c r="T79" s="29">
        <f t="shared" si="12"/>
        <v>5</v>
      </c>
      <c r="U79" s="29">
        <f t="shared" si="13"/>
        <v>4.2079207920792081</v>
      </c>
      <c r="V79" s="27">
        <f t="shared" si="14"/>
        <v>42.749587458745872</v>
      </c>
      <c r="W79" s="21"/>
      <c r="X79" s="73"/>
      <c r="Y79" s="64"/>
      <c r="Z79" s="21"/>
    </row>
    <row r="80" spans="1:26" ht="30" x14ac:dyDescent="0.25">
      <c r="A80" s="18">
        <v>76</v>
      </c>
      <c r="B80" s="146" t="s">
        <v>4322</v>
      </c>
      <c r="C80" s="150" t="s">
        <v>4323</v>
      </c>
      <c r="D80" s="146" t="s">
        <v>4321</v>
      </c>
      <c r="E80" s="58">
        <v>5</v>
      </c>
      <c r="F80" s="19" t="s">
        <v>504</v>
      </c>
      <c r="G80" s="28">
        <v>14</v>
      </c>
      <c r="H80" s="28"/>
      <c r="I80" s="28">
        <v>4</v>
      </c>
      <c r="J80" s="28">
        <v>155</v>
      </c>
      <c r="K80" s="30">
        <v>8.4</v>
      </c>
      <c r="L80" s="28">
        <v>7</v>
      </c>
      <c r="M80" s="28"/>
      <c r="N80" s="28">
        <v>0.28000000000000003</v>
      </c>
      <c r="O80" s="28"/>
      <c r="P80" s="29">
        <f t="shared" si="8"/>
        <v>20.416666666666668</v>
      </c>
      <c r="Q80" s="29">
        <f t="shared" si="9"/>
        <v>1.8181818181818181</v>
      </c>
      <c r="R80" s="29">
        <f t="shared" si="10"/>
        <v>6.7391304347826084</v>
      </c>
      <c r="S80" s="29">
        <f t="shared" si="11"/>
        <v>4.7619047619047619</v>
      </c>
      <c r="T80" s="29">
        <f t="shared" si="12"/>
        <v>7</v>
      </c>
      <c r="U80" s="29">
        <f t="shared" si="13"/>
        <v>15.178571428571427</v>
      </c>
      <c r="V80" s="27">
        <f t="shared" si="14"/>
        <v>42.595238095238095</v>
      </c>
      <c r="W80" s="21"/>
      <c r="X80" s="73"/>
      <c r="Y80" s="64"/>
      <c r="Z80" s="21"/>
    </row>
    <row r="81" spans="1:26" ht="30" x14ac:dyDescent="0.25">
      <c r="A81" s="18">
        <v>77</v>
      </c>
      <c r="B81" s="152" t="s">
        <v>3769</v>
      </c>
      <c r="C81" s="153" t="s">
        <v>3770</v>
      </c>
      <c r="D81" s="152" t="s">
        <v>4450</v>
      </c>
      <c r="E81" s="154">
        <v>5</v>
      </c>
      <c r="F81" s="152" t="s">
        <v>120</v>
      </c>
      <c r="G81" s="28">
        <v>17</v>
      </c>
      <c r="H81" s="28"/>
      <c r="I81" s="28">
        <v>2</v>
      </c>
      <c r="J81" s="28">
        <v>170</v>
      </c>
      <c r="K81" s="30">
        <v>7.9</v>
      </c>
      <c r="L81" s="28">
        <v>9</v>
      </c>
      <c r="M81" s="28"/>
      <c r="N81" s="28">
        <v>0.5</v>
      </c>
      <c r="O81" s="28">
        <f>IF(N81&lt;&gt;"",INT(N81)*60+(N81-INT(N81))*100,"")</f>
        <v>50</v>
      </c>
      <c r="P81" s="29">
        <f t="shared" si="8"/>
        <v>24.791666666666668</v>
      </c>
      <c r="Q81" s="29">
        <f t="shared" si="9"/>
        <v>0.90909090909090906</v>
      </c>
      <c r="R81" s="29">
        <f t="shared" si="10"/>
        <v>7.3913043478260869</v>
      </c>
      <c r="S81" s="29">
        <f t="shared" si="11"/>
        <v>5.0632911392405058</v>
      </c>
      <c r="T81" s="29">
        <f t="shared" si="12"/>
        <v>9</v>
      </c>
      <c r="U81" s="29">
        <f t="shared" si="13"/>
        <v>8.5</v>
      </c>
      <c r="V81" s="27">
        <f t="shared" si="14"/>
        <v>42.291666666666671</v>
      </c>
      <c r="W81" s="21"/>
      <c r="X81" s="73"/>
      <c r="Y81" s="64"/>
      <c r="Z81" s="21"/>
    </row>
    <row r="82" spans="1:26" ht="30" x14ac:dyDescent="0.25">
      <c r="A82" s="18">
        <v>78</v>
      </c>
      <c r="B82" s="62" t="s">
        <v>4133</v>
      </c>
      <c r="C82" s="41" t="s">
        <v>4134</v>
      </c>
      <c r="D82" s="46" t="s">
        <v>3323</v>
      </c>
      <c r="E82" s="18">
        <v>5</v>
      </c>
      <c r="F82" s="46" t="s">
        <v>339</v>
      </c>
      <c r="G82" s="28">
        <v>17</v>
      </c>
      <c r="H82" s="28"/>
      <c r="I82" s="28">
        <v>1</v>
      </c>
      <c r="J82" s="28">
        <v>160</v>
      </c>
      <c r="K82" s="30">
        <v>8.1999999999999993</v>
      </c>
      <c r="L82" s="28">
        <v>5</v>
      </c>
      <c r="M82" s="28"/>
      <c r="N82" s="28">
        <v>0.34</v>
      </c>
      <c r="O82" s="28"/>
      <c r="P82" s="29">
        <f t="shared" si="8"/>
        <v>24.791666666666668</v>
      </c>
      <c r="Q82" s="29">
        <f t="shared" si="9"/>
        <v>0.45454545454545453</v>
      </c>
      <c r="R82" s="29">
        <f t="shared" si="10"/>
        <v>6.9565217391304346</v>
      </c>
      <c r="S82" s="29">
        <f t="shared" si="11"/>
        <v>4.8780487804878057</v>
      </c>
      <c r="T82" s="29">
        <f t="shared" si="12"/>
        <v>5</v>
      </c>
      <c r="U82" s="29">
        <f t="shared" si="13"/>
        <v>12.499999999999998</v>
      </c>
      <c r="V82" s="27">
        <f t="shared" si="14"/>
        <v>42.291666666666664</v>
      </c>
      <c r="W82" s="21"/>
      <c r="X82" s="73"/>
      <c r="Y82" s="64"/>
      <c r="Z82" s="21"/>
    </row>
    <row r="83" spans="1:26" ht="30" x14ac:dyDescent="0.25">
      <c r="A83" s="18">
        <v>79</v>
      </c>
      <c r="B83" s="144" t="s">
        <v>3849</v>
      </c>
      <c r="C83" s="142" t="s">
        <v>3850</v>
      </c>
      <c r="D83" s="46" t="s">
        <v>165</v>
      </c>
      <c r="E83" s="41">
        <v>5</v>
      </c>
      <c r="F83" s="144" t="s">
        <v>820</v>
      </c>
      <c r="G83" s="28">
        <v>13</v>
      </c>
      <c r="H83" s="28"/>
      <c r="I83" s="28">
        <v>3</v>
      </c>
      <c r="J83" s="28">
        <v>180</v>
      </c>
      <c r="K83" s="30">
        <v>7.2</v>
      </c>
      <c r="L83" s="28">
        <v>10</v>
      </c>
      <c r="M83" s="28"/>
      <c r="N83" s="28">
        <v>0.32</v>
      </c>
      <c r="O83" s="28"/>
      <c r="P83" s="29">
        <f t="shared" si="8"/>
        <v>18.958333333333332</v>
      </c>
      <c r="Q83" s="29">
        <f t="shared" si="9"/>
        <v>1.3636363636363635</v>
      </c>
      <c r="R83" s="29">
        <f t="shared" si="10"/>
        <v>7.8260869565217392</v>
      </c>
      <c r="S83" s="29">
        <f t="shared" si="11"/>
        <v>5.5555555555555554</v>
      </c>
      <c r="T83" s="29">
        <f t="shared" si="12"/>
        <v>10</v>
      </c>
      <c r="U83" s="29">
        <f t="shared" si="13"/>
        <v>13.28125</v>
      </c>
      <c r="V83" s="27">
        <f t="shared" si="14"/>
        <v>42.239583333333329</v>
      </c>
      <c r="W83" s="21"/>
      <c r="X83" s="73"/>
      <c r="Y83" s="64"/>
      <c r="Z83" s="21"/>
    </row>
    <row r="84" spans="1:26" ht="30" x14ac:dyDescent="0.25">
      <c r="A84" s="18">
        <v>80</v>
      </c>
      <c r="B84" s="54" t="s">
        <v>4115</v>
      </c>
      <c r="C84" s="149" t="s">
        <v>4116</v>
      </c>
      <c r="D84" s="46" t="s">
        <v>4453</v>
      </c>
      <c r="E84" s="18">
        <v>6</v>
      </c>
      <c r="F84" s="54" t="s">
        <v>1698</v>
      </c>
      <c r="G84" s="28">
        <v>7</v>
      </c>
      <c r="H84" s="28"/>
      <c r="I84" s="28">
        <v>8</v>
      </c>
      <c r="J84" s="28">
        <v>186</v>
      </c>
      <c r="K84" s="30">
        <v>7.1</v>
      </c>
      <c r="L84" s="28">
        <v>7</v>
      </c>
      <c r="M84" s="28"/>
      <c r="N84" s="28">
        <v>0.17</v>
      </c>
      <c r="O84" s="28"/>
      <c r="P84" s="29">
        <f t="shared" si="8"/>
        <v>10.208333333333334</v>
      </c>
      <c r="Q84" s="29">
        <f t="shared" si="9"/>
        <v>3.6363636363636362</v>
      </c>
      <c r="R84" s="29">
        <f t="shared" si="10"/>
        <v>8.0869565217391308</v>
      </c>
      <c r="S84" s="29">
        <f t="shared" si="11"/>
        <v>5.6338028169014089</v>
      </c>
      <c r="T84" s="29">
        <f t="shared" si="12"/>
        <v>7</v>
      </c>
      <c r="U84" s="29">
        <f t="shared" si="13"/>
        <v>24.999999999999996</v>
      </c>
      <c r="V84" s="27">
        <f t="shared" si="14"/>
        <v>42.208333333333329</v>
      </c>
      <c r="W84" s="21"/>
      <c r="X84" s="73"/>
      <c r="Y84" s="64"/>
      <c r="Z84" s="21"/>
    </row>
    <row r="85" spans="1:26" ht="30" x14ac:dyDescent="0.25">
      <c r="A85" s="18">
        <v>81</v>
      </c>
      <c r="B85" s="46" t="s">
        <v>4326</v>
      </c>
      <c r="C85" s="142" t="s">
        <v>4327</v>
      </c>
      <c r="D85" s="46" t="s">
        <v>503</v>
      </c>
      <c r="E85" s="18">
        <v>6</v>
      </c>
      <c r="F85" s="46" t="s">
        <v>504</v>
      </c>
      <c r="G85" s="28">
        <v>15</v>
      </c>
      <c r="H85" s="28"/>
      <c r="I85" s="28">
        <v>7</v>
      </c>
      <c r="J85" s="28">
        <v>192</v>
      </c>
      <c r="K85" s="30">
        <v>76</v>
      </c>
      <c r="L85" s="28">
        <v>7</v>
      </c>
      <c r="M85" s="28"/>
      <c r="N85" s="28">
        <v>0.32</v>
      </c>
      <c r="O85" s="28"/>
      <c r="P85" s="29">
        <f t="shared" si="8"/>
        <v>21.875</v>
      </c>
      <c r="Q85" s="29">
        <f t="shared" si="9"/>
        <v>3.1818181818181817</v>
      </c>
      <c r="R85" s="29">
        <f t="shared" si="10"/>
        <v>8.3478260869565215</v>
      </c>
      <c r="S85" s="29">
        <f t="shared" si="11"/>
        <v>0.52631578947368418</v>
      </c>
      <c r="T85" s="29">
        <f t="shared" si="12"/>
        <v>7</v>
      </c>
      <c r="U85" s="29">
        <f t="shared" si="13"/>
        <v>13.28125</v>
      </c>
      <c r="V85" s="27">
        <f t="shared" si="14"/>
        <v>42.15625</v>
      </c>
      <c r="W85" s="21"/>
      <c r="X85" s="73"/>
      <c r="Y85" s="64"/>
      <c r="Z85" s="21"/>
    </row>
    <row r="86" spans="1:26" ht="30" x14ac:dyDescent="0.25">
      <c r="A86" s="18">
        <v>82</v>
      </c>
      <c r="B86" s="147" t="s">
        <v>4153</v>
      </c>
      <c r="C86" s="148" t="s">
        <v>4154</v>
      </c>
      <c r="D86" s="46" t="s">
        <v>3323</v>
      </c>
      <c r="E86" s="18">
        <v>5</v>
      </c>
      <c r="F86" s="46" t="s">
        <v>339</v>
      </c>
      <c r="G86" s="28">
        <v>16</v>
      </c>
      <c r="H86" s="28"/>
      <c r="I86" s="28">
        <v>0</v>
      </c>
      <c r="J86" s="28">
        <v>155</v>
      </c>
      <c r="K86" s="30">
        <v>9.1999999999999993</v>
      </c>
      <c r="L86" s="28">
        <v>8</v>
      </c>
      <c r="M86" s="28"/>
      <c r="N86" s="28">
        <v>0.4</v>
      </c>
      <c r="O86" s="28"/>
      <c r="P86" s="29">
        <f t="shared" si="8"/>
        <v>23.333333333333332</v>
      </c>
      <c r="Q86" s="29">
        <f t="shared" si="9"/>
        <v>0</v>
      </c>
      <c r="R86" s="29">
        <f t="shared" si="10"/>
        <v>6.7391304347826084</v>
      </c>
      <c r="S86" s="29">
        <f t="shared" si="11"/>
        <v>4.3478260869565224</v>
      </c>
      <c r="T86" s="29">
        <f t="shared" si="12"/>
        <v>8</v>
      </c>
      <c r="U86" s="29">
        <f t="shared" si="13"/>
        <v>10.625</v>
      </c>
      <c r="V86" s="27">
        <f t="shared" si="14"/>
        <v>41.958333333333329</v>
      </c>
      <c r="W86" s="21"/>
      <c r="X86" s="73"/>
      <c r="Y86" s="64"/>
      <c r="Z86" s="21"/>
    </row>
    <row r="87" spans="1:26" ht="30" x14ac:dyDescent="0.25">
      <c r="A87" s="18">
        <v>83</v>
      </c>
      <c r="B87" s="144" t="s">
        <v>4417</v>
      </c>
      <c r="C87" s="142" t="s">
        <v>4418</v>
      </c>
      <c r="D87" s="46" t="s">
        <v>598</v>
      </c>
      <c r="E87" s="18">
        <v>5</v>
      </c>
      <c r="F87" s="46" t="s">
        <v>599</v>
      </c>
      <c r="G87" s="28">
        <v>17</v>
      </c>
      <c r="H87" s="28"/>
      <c r="I87" s="28">
        <v>0</v>
      </c>
      <c r="J87" s="28">
        <v>166</v>
      </c>
      <c r="K87" s="30">
        <v>9.3000000000000007</v>
      </c>
      <c r="L87" s="28">
        <v>7</v>
      </c>
      <c r="M87" s="28"/>
      <c r="N87" s="28">
        <v>0.42</v>
      </c>
      <c r="O87" s="28">
        <f>IF(N87&lt;&gt;"",INT(N87)*60+(N87-INT(N87))*100,"")</f>
        <v>42</v>
      </c>
      <c r="P87" s="29">
        <f t="shared" si="8"/>
        <v>24.791666666666668</v>
      </c>
      <c r="Q87" s="29">
        <f t="shared" si="9"/>
        <v>0</v>
      </c>
      <c r="R87" s="29">
        <f t="shared" si="10"/>
        <v>7.2173913043478262</v>
      </c>
      <c r="S87" s="29">
        <f t="shared" si="11"/>
        <v>4.301075268817204</v>
      </c>
      <c r="T87" s="29">
        <f t="shared" si="12"/>
        <v>7</v>
      </c>
      <c r="U87" s="29">
        <f t="shared" si="13"/>
        <v>10.119047619047619</v>
      </c>
      <c r="V87" s="27">
        <f t="shared" si="14"/>
        <v>41.910714285714285</v>
      </c>
      <c r="W87" s="21"/>
      <c r="X87" s="73"/>
      <c r="Y87" s="64"/>
      <c r="Z87" s="21"/>
    </row>
    <row r="88" spans="1:26" ht="30" x14ac:dyDescent="0.25">
      <c r="A88" s="18">
        <v>84</v>
      </c>
      <c r="B88" s="156" t="s">
        <v>3878</v>
      </c>
      <c r="C88" s="157" t="s">
        <v>3879</v>
      </c>
      <c r="D88" s="46" t="s">
        <v>165</v>
      </c>
      <c r="E88" s="41">
        <v>6</v>
      </c>
      <c r="F88" s="62" t="s">
        <v>820</v>
      </c>
      <c r="G88" s="28">
        <v>13</v>
      </c>
      <c r="H88" s="28"/>
      <c r="I88" s="28">
        <v>5</v>
      </c>
      <c r="J88" s="28">
        <v>170</v>
      </c>
      <c r="K88" s="30">
        <v>8.1</v>
      </c>
      <c r="L88" s="28">
        <v>10</v>
      </c>
      <c r="M88" s="28"/>
      <c r="N88" s="28">
        <v>0.33</v>
      </c>
      <c r="O88" s="28"/>
      <c r="P88" s="29">
        <f t="shared" si="8"/>
        <v>18.958333333333332</v>
      </c>
      <c r="Q88" s="29">
        <f t="shared" si="9"/>
        <v>2.2727272727272729</v>
      </c>
      <c r="R88" s="29">
        <f t="shared" si="10"/>
        <v>7.3913043478260869</v>
      </c>
      <c r="S88" s="29">
        <f t="shared" si="11"/>
        <v>4.9382716049382722</v>
      </c>
      <c r="T88" s="29">
        <f t="shared" si="12"/>
        <v>10</v>
      </c>
      <c r="U88" s="29">
        <f t="shared" si="13"/>
        <v>12.878787878787879</v>
      </c>
      <c r="V88" s="27">
        <f t="shared" si="14"/>
        <v>41.837121212121211</v>
      </c>
      <c r="W88" s="21"/>
      <c r="X88" s="73"/>
      <c r="Y88" s="64"/>
      <c r="Z88" s="21"/>
    </row>
    <row r="89" spans="1:26" ht="45" x14ac:dyDescent="0.25">
      <c r="A89" s="18">
        <v>85</v>
      </c>
      <c r="B89" s="12" t="s">
        <v>3960</v>
      </c>
      <c r="C89" s="142" t="s">
        <v>3961</v>
      </c>
      <c r="D89" s="46" t="s">
        <v>2319</v>
      </c>
      <c r="E89" s="18">
        <v>6</v>
      </c>
      <c r="F89" s="46" t="s">
        <v>2320</v>
      </c>
      <c r="G89" s="28">
        <v>18</v>
      </c>
      <c r="H89" s="28"/>
      <c r="I89" s="28">
        <v>4</v>
      </c>
      <c r="J89" s="28">
        <v>170</v>
      </c>
      <c r="K89" s="30">
        <v>8.5</v>
      </c>
      <c r="L89" s="28">
        <v>7</v>
      </c>
      <c r="M89" s="28"/>
      <c r="N89" s="28">
        <v>0.5</v>
      </c>
      <c r="O89" s="28"/>
      <c r="P89" s="29">
        <f t="shared" si="8"/>
        <v>26.25</v>
      </c>
      <c r="Q89" s="29">
        <f t="shared" si="9"/>
        <v>1.8181818181818181</v>
      </c>
      <c r="R89" s="29">
        <f t="shared" si="10"/>
        <v>7.3913043478260869</v>
      </c>
      <c r="S89" s="29">
        <f t="shared" si="11"/>
        <v>4.7058823529411766</v>
      </c>
      <c r="T89" s="29">
        <f t="shared" si="12"/>
        <v>7</v>
      </c>
      <c r="U89" s="29">
        <f t="shared" si="13"/>
        <v>8.5</v>
      </c>
      <c r="V89" s="27">
        <f t="shared" si="14"/>
        <v>41.75</v>
      </c>
      <c r="W89" s="21"/>
      <c r="X89" s="73"/>
      <c r="Y89" s="64"/>
      <c r="Z89" s="21"/>
    </row>
    <row r="90" spans="1:26" ht="30" x14ac:dyDescent="0.25">
      <c r="A90" s="18">
        <v>86</v>
      </c>
      <c r="B90" s="155" t="s">
        <v>3773</v>
      </c>
      <c r="C90" s="153" t="s">
        <v>3774</v>
      </c>
      <c r="D90" s="152" t="s">
        <v>119</v>
      </c>
      <c r="E90" s="154">
        <v>6</v>
      </c>
      <c r="F90" s="152" t="s">
        <v>120</v>
      </c>
      <c r="G90" s="35">
        <v>16</v>
      </c>
      <c r="H90" s="28"/>
      <c r="I90" s="28">
        <v>0</v>
      </c>
      <c r="J90" s="28">
        <v>150</v>
      </c>
      <c r="K90" s="30">
        <v>8.3000000000000007</v>
      </c>
      <c r="L90" s="35">
        <v>8</v>
      </c>
      <c r="M90" s="28"/>
      <c r="N90" s="35">
        <v>0.41</v>
      </c>
      <c r="O90" s="28">
        <f>IF(N90&lt;&gt;"",INT(N90)*60+(N90-INT(N90))*100,"")</f>
        <v>41</v>
      </c>
      <c r="P90" s="29">
        <f t="shared" si="8"/>
        <v>23.333333333333332</v>
      </c>
      <c r="Q90" s="29">
        <f t="shared" si="9"/>
        <v>0</v>
      </c>
      <c r="R90" s="29">
        <f t="shared" si="10"/>
        <v>6.5217391304347823</v>
      </c>
      <c r="S90" s="29">
        <f t="shared" si="11"/>
        <v>4.8192771084337345</v>
      </c>
      <c r="T90" s="29">
        <f t="shared" si="12"/>
        <v>8</v>
      </c>
      <c r="U90" s="29">
        <f t="shared" si="13"/>
        <v>10.365853658536587</v>
      </c>
      <c r="V90" s="27">
        <f t="shared" si="14"/>
        <v>41.699186991869922</v>
      </c>
      <c r="W90" s="21"/>
      <c r="X90" s="73"/>
      <c r="Y90" s="64"/>
      <c r="Z90" s="21"/>
    </row>
    <row r="91" spans="1:26" ht="30" x14ac:dyDescent="0.25">
      <c r="A91" s="18">
        <v>87</v>
      </c>
      <c r="B91" s="49" t="s">
        <v>4084</v>
      </c>
      <c r="C91" s="142" t="s">
        <v>4085</v>
      </c>
      <c r="D91" s="46" t="s">
        <v>924</v>
      </c>
      <c r="E91" s="18">
        <v>5</v>
      </c>
      <c r="F91" s="46" t="s">
        <v>925</v>
      </c>
      <c r="G91" s="28">
        <v>16</v>
      </c>
      <c r="H91" s="28"/>
      <c r="I91" s="28">
        <v>5</v>
      </c>
      <c r="J91" s="28">
        <v>195</v>
      </c>
      <c r="K91" s="30">
        <v>8.1</v>
      </c>
      <c r="L91" s="28">
        <v>7.4</v>
      </c>
      <c r="M91" s="28"/>
      <c r="N91" s="28">
        <v>0.39</v>
      </c>
      <c r="O91" s="28"/>
      <c r="P91" s="29">
        <f t="shared" si="8"/>
        <v>23.333333333333332</v>
      </c>
      <c r="Q91" s="29">
        <f t="shared" si="9"/>
        <v>2.2727272727272729</v>
      </c>
      <c r="R91" s="29">
        <f t="shared" si="10"/>
        <v>8.4782608695652169</v>
      </c>
      <c r="S91" s="29">
        <f t="shared" si="11"/>
        <v>4.9382716049382722</v>
      </c>
      <c r="T91" s="29">
        <f t="shared" si="12"/>
        <v>7.4</v>
      </c>
      <c r="U91" s="29">
        <f t="shared" si="13"/>
        <v>10.897435897435898</v>
      </c>
      <c r="V91" s="27">
        <f t="shared" si="14"/>
        <v>41.630769230769232</v>
      </c>
      <c r="W91" s="21"/>
      <c r="X91" s="73"/>
      <c r="Y91" s="64"/>
      <c r="Z91" s="21"/>
    </row>
    <row r="92" spans="1:26" ht="30" x14ac:dyDescent="0.25">
      <c r="A92" s="18">
        <v>88</v>
      </c>
      <c r="B92" s="54" t="s">
        <v>4105</v>
      </c>
      <c r="C92" s="149" t="s">
        <v>4106</v>
      </c>
      <c r="D92" s="46" t="s">
        <v>320</v>
      </c>
      <c r="E92" s="18">
        <v>6</v>
      </c>
      <c r="F92" s="54" t="s">
        <v>4102</v>
      </c>
      <c r="G92" s="28">
        <v>9</v>
      </c>
      <c r="H92" s="28"/>
      <c r="I92" s="28">
        <v>10</v>
      </c>
      <c r="J92" s="28">
        <v>205</v>
      </c>
      <c r="K92" s="30">
        <v>8.1</v>
      </c>
      <c r="L92" s="28">
        <v>10</v>
      </c>
      <c r="M92" s="28"/>
      <c r="N92" s="28">
        <v>0.23</v>
      </c>
      <c r="O92" s="28"/>
      <c r="P92" s="29">
        <f t="shared" si="8"/>
        <v>13.125</v>
      </c>
      <c r="Q92" s="29">
        <f t="shared" si="9"/>
        <v>4.5454545454545459</v>
      </c>
      <c r="R92" s="29">
        <f t="shared" si="10"/>
        <v>8.9130434782608692</v>
      </c>
      <c r="S92" s="29">
        <f t="shared" si="11"/>
        <v>4.9382716049382722</v>
      </c>
      <c r="T92" s="29">
        <f t="shared" si="12"/>
        <v>10</v>
      </c>
      <c r="U92" s="29">
        <f t="shared" si="13"/>
        <v>18.478260869565215</v>
      </c>
      <c r="V92" s="27">
        <f t="shared" si="14"/>
        <v>41.603260869565219</v>
      </c>
      <c r="W92" s="21"/>
      <c r="X92" s="73"/>
      <c r="Y92" s="64"/>
      <c r="Z92" s="21"/>
    </row>
    <row r="93" spans="1:26" ht="30" x14ac:dyDescent="0.25">
      <c r="A93" s="18">
        <v>89</v>
      </c>
      <c r="B93" s="156" t="s">
        <v>3890</v>
      </c>
      <c r="C93" s="157" t="s">
        <v>3891</v>
      </c>
      <c r="D93" s="46" t="s">
        <v>165</v>
      </c>
      <c r="E93" s="41">
        <v>6</v>
      </c>
      <c r="F93" s="62" t="s">
        <v>820</v>
      </c>
      <c r="G93" s="28">
        <v>14</v>
      </c>
      <c r="H93" s="28"/>
      <c r="I93" s="28">
        <v>12</v>
      </c>
      <c r="J93" s="28">
        <v>200</v>
      </c>
      <c r="K93" s="30">
        <v>8.6</v>
      </c>
      <c r="L93" s="28">
        <v>10</v>
      </c>
      <c r="M93" s="28"/>
      <c r="N93" s="28">
        <v>0.39</v>
      </c>
      <c r="O93" s="28"/>
      <c r="P93" s="29">
        <f t="shared" si="8"/>
        <v>20.416666666666668</v>
      </c>
      <c r="Q93" s="29">
        <f t="shared" si="9"/>
        <v>5.4545454545454541</v>
      </c>
      <c r="R93" s="29">
        <f t="shared" si="10"/>
        <v>8.695652173913043</v>
      </c>
      <c r="S93" s="29">
        <f t="shared" si="11"/>
        <v>4.6511627906976747</v>
      </c>
      <c r="T93" s="29">
        <f t="shared" si="12"/>
        <v>10</v>
      </c>
      <c r="U93" s="29">
        <f t="shared" si="13"/>
        <v>10.897435897435898</v>
      </c>
      <c r="V93" s="27">
        <f t="shared" si="14"/>
        <v>41.314102564102569</v>
      </c>
      <c r="W93" s="21"/>
      <c r="X93" s="73"/>
      <c r="Y93" s="64"/>
      <c r="Z93" s="21"/>
    </row>
    <row r="94" spans="1:26" ht="30" x14ac:dyDescent="0.25">
      <c r="A94" s="18">
        <v>90</v>
      </c>
      <c r="B94" s="144" t="s">
        <v>3809</v>
      </c>
      <c r="C94" s="142" t="s">
        <v>3810</v>
      </c>
      <c r="D94" s="46" t="s">
        <v>165</v>
      </c>
      <c r="E94" s="41">
        <v>5</v>
      </c>
      <c r="F94" s="144" t="s">
        <v>166</v>
      </c>
      <c r="G94" s="28">
        <v>12</v>
      </c>
      <c r="H94" s="28"/>
      <c r="I94" s="28">
        <v>10</v>
      </c>
      <c r="J94" s="28">
        <v>180</v>
      </c>
      <c r="K94" s="30">
        <v>8</v>
      </c>
      <c r="L94" s="28">
        <v>9.6</v>
      </c>
      <c r="M94" s="28"/>
      <c r="N94" s="28">
        <v>0.3</v>
      </c>
      <c r="O94" s="28">
        <f>IF(N94&lt;&gt;"",INT(N94)*60+(N94-INT(N94))*100,"")</f>
        <v>30</v>
      </c>
      <c r="P94" s="29">
        <f t="shared" si="8"/>
        <v>17.5</v>
      </c>
      <c r="Q94" s="29">
        <f t="shared" si="9"/>
        <v>4.5454545454545459</v>
      </c>
      <c r="R94" s="29">
        <f t="shared" si="10"/>
        <v>7.8260869565217392</v>
      </c>
      <c r="S94" s="29">
        <f t="shared" si="11"/>
        <v>5</v>
      </c>
      <c r="T94" s="29">
        <f t="shared" si="12"/>
        <v>9.6</v>
      </c>
      <c r="U94" s="29">
        <f t="shared" si="13"/>
        <v>14.166666666666668</v>
      </c>
      <c r="V94" s="27">
        <f t="shared" si="14"/>
        <v>41.266666666666666</v>
      </c>
      <c r="W94" s="21"/>
      <c r="X94" s="73"/>
      <c r="Y94" s="64"/>
      <c r="Z94" s="21"/>
    </row>
    <row r="95" spans="1:26" ht="30" x14ac:dyDescent="0.25">
      <c r="A95" s="18">
        <v>91</v>
      </c>
      <c r="B95" s="46" t="s">
        <v>4356</v>
      </c>
      <c r="C95" s="142" t="s">
        <v>4357</v>
      </c>
      <c r="D95" s="46" t="s">
        <v>4448</v>
      </c>
      <c r="E95" s="49">
        <v>5</v>
      </c>
      <c r="F95" s="171" t="s">
        <v>627</v>
      </c>
      <c r="G95" s="28">
        <v>15</v>
      </c>
      <c r="H95" s="28"/>
      <c r="I95" s="28">
        <v>7</v>
      </c>
      <c r="J95" s="28">
        <v>150</v>
      </c>
      <c r="K95" s="30">
        <v>8.3000000000000007</v>
      </c>
      <c r="L95" s="28">
        <v>9</v>
      </c>
      <c r="M95" s="28"/>
      <c r="N95" s="28">
        <v>0.41</v>
      </c>
      <c r="O95" s="28"/>
      <c r="P95" s="29">
        <f t="shared" si="8"/>
        <v>21.875</v>
      </c>
      <c r="Q95" s="29">
        <f t="shared" si="9"/>
        <v>3.1818181818181817</v>
      </c>
      <c r="R95" s="29">
        <f t="shared" si="10"/>
        <v>6.5217391304347823</v>
      </c>
      <c r="S95" s="29">
        <f t="shared" si="11"/>
        <v>4.8192771084337345</v>
      </c>
      <c r="T95" s="29">
        <f t="shared" si="12"/>
        <v>9</v>
      </c>
      <c r="U95" s="29">
        <f t="shared" si="13"/>
        <v>10.365853658536587</v>
      </c>
      <c r="V95" s="27">
        <f t="shared" si="14"/>
        <v>41.240853658536587</v>
      </c>
      <c r="W95" s="21"/>
      <c r="X95" s="73"/>
      <c r="Y95" s="64"/>
      <c r="Z95" s="21"/>
    </row>
    <row r="96" spans="1:26" ht="30" x14ac:dyDescent="0.25">
      <c r="A96" s="18">
        <v>92</v>
      </c>
      <c r="B96" s="146" t="s">
        <v>4336</v>
      </c>
      <c r="C96" s="48" t="s">
        <v>4337</v>
      </c>
      <c r="D96" s="46" t="s">
        <v>507</v>
      </c>
      <c r="E96" s="18">
        <v>6</v>
      </c>
      <c r="F96" s="46" t="s">
        <v>508</v>
      </c>
      <c r="G96" s="28">
        <v>13</v>
      </c>
      <c r="H96" s="28"/>
      <c r="I96" s="28">
        <v>7</v>
      </c>
      <c r="J96" s="28">
        <v>180</v>
      </c>
      <c r="K96" s="30">
        <v>9</v>
      </c>
      <c r="L96" s="28">
        <v>9</v>
      </c>
      <c r="M96" s="28"/>
      <c r="N96" s="28">
        <v>0.32</v>
      </c>
      <c r="O96" s="28"/>
      <c r="P96" s="29">
        <f t="shared" si="8"/>
        <v>18.958333333333332</v>
      </c>
      <c r="Q96" s="29">
        <f t="shared" si="9"/>
        <v>3.1818181818181817</v>
      </c>
      <c r="R96" s="29">
        <f t="shared" si="10"/>
        <v>7.8260869565217392</v>
      </c>
      <c r="S96" s="29">
        <f t="shared" si="11"/>
        <v>4.4444444444444446</v>
      </c>
      <c r="T96" s="29">
        <f t="shared" si="12"/>
        <v>9</v>
      </c>
      <c r="U96" s="29">
        <f t="shared" si="13"/>
        <v>13.28125</v>
      </c>
      <c r="V96" s="27">
        <f t="shared" si="14"/>
        <v>41.239583333333329</v>
      </c>
      <c r="W96" s="21"/>
      <c r="X96" s="73"/>
      <c r="Y96" s="64"/>
      <c r="Z96" s="21"/>
    </row>
    <row r="97" spans="1:26" ht="30" x14ac:dyDescent="0.25">
      <c r="A97" s="18">
        <v>93</v>
      </c>
      <c r="B97" s="144" t="s">
        <v>3811</v>
      </c>
      <c r="C97" s="142" t="s">
        <v>3812</v>
      </c>
      <c r="D97" s="46" t="s">
        <v>165</v>
      </c>
      <c r="E97" s="41">
        <v>5</v>
      </c>
      <c r="F97" s="144" t="s">
        <v>166</v>
      </c>
      <c r="G97" s="28">
        <v>12</v>
      </c>
      <c r="H97" s="28"/>
      <c r="I97" s="28">
        <v>10</v>
      </c>
      <c r="J97" s="28">
        <v>200</v>
      </c>
      <c r="K97" s="30">
        <v>8.1</v>
      </c>
      <c r="L97" s="28">
        <v>10</v>
      </c>
      <c r="M97" s="28"/>
      <c r="N97" s="28">
        <v>0.31</v>
      </c>
      <c r="O97" s="28">
        <f>IF(N97&lt;&gt;"",INT(N97)*60+(N97-INT(N97))*100,"")</f>
        <v>31</v>
      </c>
      <c r="P97" s="29">
        <f t="shared" si="8"/>
        <v>17.5</v>
      </c>
      <c r="Q97" s="29">
        <f t="shared" si="9"/>
        <v>4.5454545454545459</v>
      </c>
      <c r="R97" s="29">
        <f t="shared" si="10"/>
        <v>8.695652173913043</v>
      </c>
      <c r="S97" s="29">
        <f t="shared" si="11"/>
        <v>4.9382716049382722</v>
      </c>
      <c r="T97" s="29">
        <f t="shared" si="12"/>
        <v>10</v>
      </c>
      <c r="U97" s="29">
        <f t="shared" si="13"/>
        <v>13.709677419354838</v>
      </c>
      <c r="V97" s="27">
        <f t="shared" si="14"/>
        <v>41.20967741935484</v>
      </c>
      <c r="W97" s="21"/>
      <c r="X97" s="73"/>
      <c r="Y97" s="64"/>
      <c r="Z97" s="21"/>
    </row>
    <row r="98" spans="1:26" ht="30" x14ac:dyDescent="0.25">
      <c r="A98" s="18">
        <v>94</v>
      </c>
      <c r="B98" s="12" t="s">
        <v>3688</v>
      </c>
      <c r="C98" s="142" t="s">
        <v>3689</v>
      </c>
      <c r="D98" s="46" t="s">
        <v>664</v>
      </c>
      <c r="E98" s="18">
        <v>5</v>
      </c>
      <c r="F98" s="46" t="s">
        <v>2853</v>
      </c>
      <c r="G98" s="28">
        <v>14</v>
      </c>
      <c r="H98" s="28"/>
      <c r="I98" s="28">
        <v>5</v>
      </c>
      <c r="J98" s="28">
        <v>160</v>
      </c>
      <c r="K98" s="30">
        <v>7.9</v>
      </c>
      <c r="L98" s="28">
        <v>7</v>
      </c>
      <c r="M98" s="28"/>
      <c r="N98" s="28">
        <v>0.31</v>
      </c>
      <c r="O98" s="28">
        <f>IF(N98&lt;&gt;"",INT(N98)*60+(N98-INT(N98))*100,"")</f>
        <v>31</v>
      </c>
      <c r="P98" s="29">
        <f t="shared" si="8"/>
        <v>20.416666666666668</v>
      </c>
      <c r="Q98" s="29">
        <f t="shared" si="9"/>
        <v>2.2727272727272729</v>
      </c>
      <c r="R98" s="29">
        <f t="shared" si="10"/>
        <v>6.9565217391304346</v>
      </c>
      <c r="S98" s="29">
        <f t="shared" si="11"/>
        <v>5.0632911392405058</v>
      </c>
      <c r="T98" s="29">
        <f t="shared" si="12"/>
        <v>7</v>
      </c>
      <c r="U98" s="29">
        <f t="shared" si="13"/>
        <v>13.709677419354838</v>
      </c>
      <c r="V98" s="27">
        <f t="shared" si="14"/>
        <v>41.126344086021504</v>
      </c>
      <c r="W98" s="21"/>
      <c r="X98" s="73"/>
      <c r="Y98" s="64"/>
      <c r="Z98" s="21"/>
    </row>
    <row r="99" spans="1:26" ht="30" x14ac:dyDescent="0.25">
      <c r="A99" s="18">
        <v>95</v>
      </c>
      <c r="B99" s="156" t="s">
        <v>3876</v>
      </c>
      <c r="C99" s="157" t="s">
        <v>3877</v>
      </c>
      <c r="D99" s="46" t="s">
        <v>165</v>
      </c>
      <c r="E99" s="41">
        <v>6</v>
      </c>
      <c r="F99" s="62" t="s">
        <v>820</v>
      </c>
      <c r="G99" s="28">
        <v>13</v>
      </c>
      <c r="H99" s="28"/>
      <c r="I99" s="28">
        <v>0</v>
      </c>
      <c r="J99" s="28">
        <v>155</v>
      </c>
      <c r="K99" s="30">
        <v>8.1</v>
      </c>
      <c r="L99" s="28">
        <v>8</v>
      </c>
      <c r="M99" s="28"/>
      <c r="N99" s="28">
        <v>0.3</v>
      </c>
      <c r="O99" s="28"/>
      <c r="P99" s="29">
        <f t="shared" si="8"/>
        <v>18.958333333333332</v>
      </c>
      <c r="Q99" s="29">
        <f t="shared" si="9"/>
        <v>0</v>
      </c>
      <c r="R99" s="29">
        <f t="shared" si="10"/>
        <v>6.7391304347826084</v>
      </c>
      <c r="S99" s="29">
        <f t="shared" si="11"/>
        <v>4.9382716049382722</v>
      </c>
      <c r="T99" s="29">
        <f t="shared" si="12"/>
        <v>8</v>
      </c>
      <c r="U99" s="29">
        <f t="shared" si="13"/>
        <v>14.166666666666668</v>
      </c>
      <c r="V99" s="27">
        <f t="shared" si="14"/>
        <v>41.125</v>
      </c>
      <c r="W99" s="21"/>
      <c r="X99" s="73"/>
      <c r="Y99" s="64"/>
      <c r="Z99" s="21"/>
    </row>
    <row r="100" spans="1:26" ht="30" x14ac:dyDescent="0.25">
      <c r="A100" s="18">
        <v>96</v>
      </c>
      <c r="B100" s="144" t="s">
        <v>4328</v>
      </c>
      <c r="C100" s="142" t="s">
        <v>4329</v>
      </c>
      <c r="D100" s="144" t="s">
        <v>503</v>
      </c>
      <c r="E100" s="18">
        <v>6</v>
      </c>
      <c r="F100" s="12" t="s">
        <v>504</v>
      </c>
      <c r="G100" s="28">
        <v>13</v>
      </c>
      <c r="H100" s="28"/>
      <c r="I100" s="28">
        <v>10</v>
      </c>
      <c r="J100" s="28">
        <v>155</v>
      </c>
      <c r="K100" s="30">
        <v>8.5</v>
      </c>
      <c r="L100" s="28">
        <v>8</v>
      </c>
      <c r="M100" s="28"/>
      <c r="N100" s="28">
        <v>0.3</v>
      </c>
      <c r="O100" s="28"/>
      <c r="P100" s="29">
        <f t="shared" si="8"/>
        <v>18.958333333333332</v>
      </c>
      <c r="Q100" s="29">
        <f t="shared" si="9"/>
        <v>4.5454545454545459</v>
      </c>
      <c r="R100" s="29">
        <f t="shared" si="10"/>
        <v>6.7391304347826084</v>
      </c>
      <c r="S100" s="29">
        <f t="shared" si="11"/>
        <v>4.7058823529411766</v>
      </c>
      <c r="T100" s="29">
        <f t="shared" si="12"/>
        <v>8</v>
      </c>
      <c r="U100" s="29">
        <f t="shared" si="13"/>
        <v>14.166666666666668</v>
      </c>
      <c r="V100" s="27">
        <f t="shared" si="14"/>
        <v>41.125</v>
      </c>
      <c r="W100" s="21"/>
      <c r="X100" s="73"/>
      <c r="Y100" s="64"/>
      <c r="Z100" s="21"/>
    </row>
    <row r="101" spans="1:26" ht="30" x14ac:dyDescent="0.25">
      <c r="A101" s="18">
        <v>97</v>
      </c>
      <c r="B101" s="156" t="s">
        <v>3882</v>
      </c>
      <c r="C101" s="157" t="s">
        <v>3883</v>
      </c>
      <c r="D101" s="46" t="s">
        <v>165</v>
      </c>
      <c r="E101" s="41">
        <v>6</v>
      </c>
      <c r="F101" s="62" t="s">
        <v>820</v>
      </c>
      <c r="G101" s="28">
        <v>13</v>
      </c>
      <c r="H101" s="28"/>
      <c r="I101" s="28">
        <v>10</v>
      </c>
      <c r="J101" s="28">
        <v>200</v>
      </c>
      <c r="K101" s="30">
        <v>8</v>
      </c>
      <c r="L101" s="28">
        <v>10</v>
      </c>
      <c r="M101" s="28"/>
      <c r="N101" s="28">
        <v>0.35</v>
      </c>
      <c r="O101" s="28"/>
      <c r="P101" s="29">
        <f t="shared" si="8"/>
        <v>18.958333333333332</v>
      </c>
      <c r="Q101" s="29">
        <f t="shared" si="9"/>
        <v>4.5454545454545459</v>
      </c>
      <c r="R101" s="29">
        <f t="shared" si="10"/>
        <v>8.695652173913043</v>
      </c>
      <c r="S101" s="29">
        <f t="shared" si="11"/>
        <v>5</v>
      </c>
      <c r="T101" s="29">
        <f t="shared" si="12"/>
        <v>10</v>
      </c>
      <c r="U101" s="29">
        <f t="shared" si="13"/>
        <v>12.142857142857144</v>
      </c>
      <c r="V101" s="27">
        <f t="shared" si="14"/>
        <v>41.101190476190474</v>
      </c>
      <c r="W101" s="21"/>
      <c r="X101" s="73"/>
      <c r="Y101" s="64"/>
      <c r="Z101" s="21"/>
    </row>
    <row r="102" spans="1:26" ht="30" x14ac:dyDescent="0.25">
      <c r="A102" s="18">
        <v>98</v>
      </c>
      <c r="B102" s="12" t="s">
        <v>4013</v>
      </c>
      <c r="C102" s="142" t="s">
        <v>4014</v>
      </c>
      <c r="D102" s="46" t="s">
        <v>268</v>
      </c>
      <c r="E102" s="18">
        <v>5</v>
      </c>
      <c r="F102" s="46" t="s">
        <v>893</v>
      </c>
      <c r="G102" s="28">
        <v>16</v>
      </c>
      <c r="H102" s="28"/>
      <c r="I102" s="28">
        <v>0</v>
      </c>
      <c r="J102" s="28">
        <v>172</v>
      </c>
      <c r="K102" s="30">
        <v>9.1999999999999993</v>
      </c>
      <c r="L102" s="28">
        <v>8.5</v>
      </c>
      <c r="M102" s="28"/>
      <c r="N102" s="28">
        <v>0.47</v>
      </c>
      <c r="O102" s="28"/>
      <c r="P102" s="29">
        <f t="shared" si="8"/>
        <v>23.333333333333332</v>
      </c>
      <c r="Q102" s="29">
        <f t="shared" si="9"/>
        <v>0</v>
      </c>
      <c r="R102" s="29">
        <f t="shared" si="10"/>
        <v>7.4782608695652177</v>
      </c>
      <c r="S102" s="29">
        <f t="shared" si="11"/>
        <v>4.3478260869565224</v>
      </c>
      <c r="T102" s="29">
        <f t="shared" si="12"/>
        <v>8.5</v>
      </c>
      <c r="U102" s="29">
        <f t="shared" si="13"/>
        <v>9.0425531914893629</v>
      </c>
      <c r="V102" s="27">
        <f t="shared" si="14"/>
        <v>40.875886524822697</v>
      </c>
      <c r="W102" s="21"/>
      <c r="X102" s="73"/>
      <c r="Y102" s="64"/>
      <c r="Z102" s="21"/>
    </row>
    <row r="103" spans="1:26" ht="30" x14ac:dyDescent="0.25">
      <c r="A103" s="18">
        <v>99</v>
      </c>
      <c r="B103" s="144" t="s">
        <v>4168</v>
      </c>
      <c r="C103" s="142" t="s">
        <v>4169</v>
      </c>
      <c r="D103" s="169" t="s">
        <v>4449</v>
      </c>
      <c r="E103" s="18">
        <v>6</v>
      </c>
      <c r="F103" s="46" t="s">
        <v>2541</v>
      </c>
      <c r="G103" s="28">
        <v>17</v>
      </c>
      <c r="H103" s="28"/>
      <c r="I103" s="28">
        <v>6</v>
      </c>
      <c r="J103" s="28">
        <v>195</v>
      </c>
      <c r="K103" s="30">
        <v>7.5</v>
      </c>
      <c r="L103" s="28">
        <v>7</v>
      </c>
      <c r="M103" s="28"/>
      <c r="N103" s="28">
        <v>0.48</v>
      </c>
      <c r="O103" s="28"/>
      <c r="P103" s="29">
        <f t="shared" si="8"/>
        <v>24.791666666666668</v>
      </c>
      <c r="Q103" s="29">
        <f t="shared" si="9"/>
        <v>2.7272727272727271</v>
      </c>
      <c r="R103" s="29">
        <f t="shared" si="10"/>
        <v>8.4782608695652169</v>
      </c>
      <c r="S103" s="29">
        <f t="shared" si="11"/>
        <v>5.333333333333333</v>
      </c>
      <c r="T103" s="29">
        <f t="shared" si="12"/>
        <v>7</v>
      </c>
      <c r="U103" s="29">
        <f t="shared" si="13"/>
        <v>8.8541666666666679</v>
      </c>
      <c r="V103" s="27">
        <f t="shared" si="14"/>
        <v>40.645833333333336</v>
      </c>
      <c r="W103" s="21"/>
      <c r="X103" s="73"/>
      <c r="Y103" s="64"/>
      <c r="Z103" s="21"/>
    </row>
    <row r="104" spans="1:26" ht="30" x14ac:dyDescent="0.25">
      <c r="A104" s="18">
        <v>100</v>
      </c>
      <c r="B104" s="156" t="s">
        <v>3894</v>
      </c>
      <c r="C104" s="157" t="s">
        <v>3895</v>
      </c>
      <c r="D104" s="46" t="s">
        <v>165</v>
      </c>
      <c r="E104" s="41">
        <v>6</v>
      </c>
      <c r="F104" s="62" t="s">
        <v>820</v>
      </c>
      <c r="G104" s="28">
        <v>13</v>
      </c>
      <c r="H104" s="28"/>
      <c r="I104" s="28">
        <v>10</v>
      </c>
      <c r="J104" s="28">
        <v>190</v>
      </c>
      <c r="K104" s="30">
        <v>7.4</v>
      </c>
      <c r="L104" s="28">
        <v>8.8000000000000007</v>
      </c>
      <c r="M104" s="28"/>
      <c r="N104" s="28">
        <v>0.33</v>
      </c>
      <c r="O104" s="28"/>
      <c r="P104" s="29">
        <f t="shared" si="8"/>
        <v>18.958333333333332</v>
      </c>
      <c r="Q104" s="29">
        <f t="shared" si="9"/>
        <v>4.5454545454545459</v>
      </c>
      <c r="R104" s="29">
        <f t="shared" si="10"/>
        <v>8.2608695652173907</v>
      </c>
      <c r="S104" s="29">
        <f t="shared" si="11"/>
        <v>5.4054054054054053</v>
      </c>
      <c r="T104" s="29">
        <f t="shared" si="12"/>
        <v>8.8000000000000007</v>
      </c>
      <c r="U104" s="29">
        <f t="shared" si="13"/>
        <v>12.878787878787879</v>
      </c>
      <c r="V104" s="27">
        <f t="shared" si="14"/>
        <v>40.637121212121215</v>
      </c>
      <c r="W104" s="21"/>
      <c r="X104" s="73"/>
      <c r="Y104" s="64"/>
      <c r="Z104" s="21"/>
    </row>
    <row r="105" spans="1:26" ht="30" x14ac:dyDescent="0.25">
      <c r="A105" s="18">
        <v>101</v>
      </c>
      <c r="B105" s="45" t="s">
        <v>3759</v>
      </c>
      <c r="C105" s="142" t="s">
        <v>3760</v>
      </c>
      <c r="D105" s="46" t="s">
        <v>717</v>
      </c>
      <c r="E105" s="18">
        <v>6</v>
      </c>
      <c r="F105" s="46" t="s">
        <v>113</v>
      </c>
      <c r="G105" s="28">
        <v>18</v>
      </c>
      <c r="H105" s="28"/>
      <c r="I105" s="28">
        <v>4</v>
      </c>
      <c r="J105" s="28">
        <v>190</v>
      </c>
      <c r="K105" s="30">
        <v>8.9</v>
      </c>
      <c r="L105" s="28">
        <v>6</v>
      </c>
      <c r="M105" s="28"/>
      <c r="N105" s="28">
        <v>0.51</v>
      </c>
      <c r="O105" s="28">
        <f>IF(N105&lt;&gt;"",INT(N105)*60+(N105-INT(N105))*100,"")</f>
        <v>51</v>
      </c>
      <c r="P105" s="29">
        <f t="shared" si="8"/>
        <v>26.25</v>
      </c>
      <c r="Q105" s="29">
        <f t="shared" si="9"/>
        <v>1.8181818181818181</v>
      </c>
      <c r="R105" s="29">
        <f t="shared" si="10"/>
        <v>8.2608695652173907</v>
      </c>
      <c r="S105" s="29">
        <f t="shared" si="11"/>
        <v>4.4943820224719095</v>
      </c>
      <c r="T105" s="29">
        <f t="shared" si="12"/>
        <v>6</v>
      </c>
      <c r="U105" s="29">
        <f t="shared" si="13"/>
        <v>8.3333333333333339</v>
      </c>
      <c r="V105" s="27">
        <f t="shared" si="14"/>
        <v>40.583333333333336</v>
      </c>
      <c r="W105" s="21"/>
      <c r="X105" s="73"/>
      <c r="Y105" s="64"/>
      <c r="Z105" s="21"/>
    </row>
    <row r="106" spans="1:26" ht="30" x14ac:dyDescent="0.25">
      <c r="A106" s="18">
        <v>102</v>
      </c>
      <c r="B106" s="144" t="s">
        <v>3982</v>
      </c>
      <c r="C106" s="142" t="s">
        <v>3983</v>
      </c>
      <c r="D106" s="46" t="s">
        <v>4451</v>
      </c>
      <c r="E106" s="18">
        <v>6</v>
      </c>
      <c r="F106" s="46" t="s">
        <v>853</v>
      </c>
      <c r="G106" s="28">
        <v>16</v>
      </c>
      <c r="H106" s="28"/>
      <c r="I106" s="28">
        <v>5</v>
      </c>
      <c r="J106" s="28">
        <v>175</v>
      </c>
      <c r="K106" s="30">
        <v>8.1999999999999993</v>
      </c>
      <c r="L106" s="28">
        <v>8</v>
      </c>
      <c r="M106" s="28"/>
      <c r="N106" s="28">
        <v>0.46</v>
      </c>
      <c r="O106" s="28"/>
      <c r="P106" s="29">
        <f t="shared" si="8"/>
        <v>23.333333333333332</v>
      </c>
      <c r="Q106" s="29">
        <f t="shared" si="9"/>
        <v>2.2727272727272729</v>
      </c>
      <c r="R106" s="29">
        <f t="shared" si="10"/>
        <v>7.6086956521739131</v>
      </c>
      <c r="S106" s="29">
        <f t="shared" si="11"/>
        <v>4.8780487804878057</v>
      </c>
      <c r="T106" s="29">
        <f t="shared" si="12"/>
        <v>8</v>
      </c>
      <c r="U106" s="29">
        <f t="shared" si="13"/>
        <v>9.2391304347826075</v>
      </c>
      <c r="V106" s="27">
        <f t="shared" si="14"/>
        <v>40.572463768115938</v>
      </c>
      <c r="W106" s="21"/>
      <c r="X106" s="73"/>
      <c r="Y106" s="64"/>
      <c r="Z106" s="21"/>
    </row>
    <row r="107" spans="1:26" ht="30" x14ac:dyDescent="0.25">
      <c r="A107" s="18">
        <v>103</v>
      </c>
      <c r="B107" s="144" t="s">
        <v>4174</v>
      </c>
      <c r="C107" s="142" t="s">
        <v>4175</v>
      </c>
      <c r="D107" s="169" t="s">
        <v>4449</v>
      </c>
      <c r="E107" s="18">
        <v>6</v>
      </c>
      <c r="F107" s="46" t="s">
        <v>2541</v>
      </c>
      <c r="G107" s="28">
        <v>16</v>
      </c>
      <c r="H107" s="28"/>
      <c r="I107" s="28">
        <v>6</v>
      </c>
      <c r="J107" s="28">
        <v>200</v>
      </c>
      <c r="K107" s="30">
        <v>8</v>
      </c>
      <c r="L107" s="28">
        <v>8</v>
      </c>
      <c r="M107" s="28"/>
      <c r="N107" s="28">
        <v>0.46</v>
      </c>
      <c r="O107" s="28"/>
      <c r="P107" s="29">
        <f t="shared" si="8"/>
        <v>23.333333333333332</v>
      </c>
      <c r="Q107" s="29">
        <f t="shared" si="9"/>
        <v>2.7272727272727271</v>
      </c>
      <c r="R107" s="29">
        <f t="shared" si="10"/>
        <v>8.695652173913043</v>
      </c>
      <c r="S107" s="29">
        <f t="shared" si="11"/>
        <v>5</v>
      </c>
      <c r="T107" s="29">
        <f t="shared" si="12"/>
        <v>8</v>
      </c>
      <c r="U107" s="29">
        <f t="shared" si="13"/>
        <v>9.2391304347826075</v>
      </c>
      <c r="V107" s="27">
        <f t="shared" si="14"/>
        <v>40.572463768115938</v>
      </c>
      <c r="W107" s="21"/>
      <c r="X107" s="73"/>
      <c r="Y107" s="64"/>
      <c r="Z107" s="21"/>
    </row>
    <row r="108" spans="1:26" ht="30" x14ac:dyDescent="0.25">
      <c r="A108" s="18">
        <v>104</v>
      </c>
      <c r="B108" s="146" t="s">
        <v>4125</v>
      </c>
      <c r="C108" s="150" t="s">
        <v>4126</v>
      </c>
      <c r="D108" s="54" t="s">
        <v>330</v>
      </c>
      <c r="E108" s="58">
        <v>6</v>
      </c>
      <c r="F108" s="54" t="s">
        <v>942</v>
      </c>
      <c r="G108" s="28">
        <v>17</v>
      </c>
      <c r="H108" s="28"/>
      <c r="I108" s="28">
        <v>7</v>
      </c>
      <c r="J108" s="28">
        <v>175</v>
      </c>
      <c r="K108" s="30">
        <v>8.1</v>
      </c>
      <c r="L108" s="28">
        <v>6</v>
      </c>
      <c r="M108" s="28"/>
      <c r="N108" s="28">
        <v>0.44</v>
      </c>
      <c r="O108" s="28"/>
      <c r="P108" s="29">
        <f t="shared" si="8"/>
        <v>24.791666666666668</v>
      </c>
      <c r="Q108" s="29">
        <f t="shared" si="9"/>
        <v>3.1818181818181817</v>
      </c>
      <c r="R108" s="29">
        <f t="shared" si="10"/>
        <v>7.6086956521739131</v>
      </c>
      <c r="S108" s="29">
        <f t="shared" si="11"/>
        <v>4.9382716049382722</v>
      </c>
      <c r="T108" s="29">
        <f t="shared" si="12"/>
        <v>6</v>
      </c>
      <c r="U108" s="29">
        <f t="shared" si="13"/>
        <v>9.6590909090909083</v>
      </c>
      <c r="V108" s="27">
        <f t="shared" si="14"/>
        <v>40.450757575757578</v>
      </c>
      <c r="W108" s="21"/>
      <c r="X108" s="73"/>
      <c r="Y108" s="64"/>
      <c r="Z108" s="21"/>
    </row>
    <row r="109" spans="1:26" ht="45" x14ac:dyDescent="0.25">
      <c r="A109" s="18">
        <v>105</v>
      </c>
      <c r="B109" s="46" t="s">
        <v>4299</v>
      </c>
      <c r="C109" s="142" t="s">
        <v>4300</v>
      </c>
      <c r="D109" s="46" t="s">
        <v>2683</v>
      </c>
      <c r="E109" s="18">
        <v>6</v>
      </c>
      <c r="F109" s="46" t="s">
        <v>3491</v>
      </c>
      <c r="G109" s="28">
        <v>18</v>
      </c>
      <c r="H109" s="28"/>
      <c r="I109" s="28">
        <v>8</v>
      </c>
      <c r="J109" s="28">
        <v>158</v>
      </c>
      <c r="K109" s="30">
        <v>9.6</v>
      </c>
      <c r="L109" s="28">
        <v>3</v>
      </c>
      <c r="M109" s="28"/>
      <c r="N109" s="28">
        <v>0.38</v>
      </c>
      <c r="O109" s="28"/>
      <c r="P109" s="29">
        <f t="shared" si="8"/>
        <v>26.25</v>
      </c>
      <c r="Q109" s="29">
        <f t="shared" si="9"/>
        <v>3.6363636363636362</v>
      </c>
      <c r="R109" s="29">
        <f t="shared" si="10"/>
        <v>6.8695652173913047</v>
      </c>
      <c r="S109" s="29">
        <f t="shared" si="11"/>
        <v>4.166666666666667</v>
      </c>
      <c r="T109" s="29">
        <f t="shared" si="12"/>
        <v>3</v>
      </c>
      <c r="U109" s="29">
        <f t="shared" si="13"/>
        <v>11.184210526315789</v>
      </c>
      <c r="V109" s="27">
        <f t="shared" si="14"/>
        <v>40.434210526315788</v>
      </c>
      <c r="W109" s="21"/>
      <c r="X109" s="73"/>
      <c r="Y109" s="64"/>
      <c r="Z109" s="21"/>
    </row>
    <row r="110" spans="1:26" x14ac:dyDescent="0.25">
      <c r="A110" s="18">
        <v>106</v>
      </c>
      <c r="B110" s="12" t="s">
        <v>4015</v>
      </c>
      <c r="C110" s="142" t="s">
        <v>4016</v>
      </c>
      <c r="D110" s="46" t="s">
        <v>268</v>
      </c>
      <c r="E110" s="18">
        <v>5</v>
      </c>
      <c r="F110" s="46" t="s">
        <v>893</v>
      </c>
      <c r="G110" s="28">
        <v>13</v>
      </c>
      <c r="H110" s="28"/>
      <c r="I110" s="28">
        <v>8</v>
      </c>
      <c r="J110" s="28">
        <v>186</v>
      </c>
      <c r="K110" s="30">
        <v>8.6</v>
      </c>
      <c r="L110" s="28">
        <v>9.5</v>
      </c>
      <c r="M110" s="28"/>
      <c r="N110" s="28">
        <v>0.36</v>
      </c>
      <c r="O110" s="28"/>
      <c r="P110" s="29">
        <f t="shared" si="8"/>
        <v>18.958333333333332</v>
      </c>
      <c r="Q110" s="29">
        <f t="shared" si="9"/>
        <v>3.6363636363636362</v>
      </c>
      <c r="R110" s="29">
        <f t="shared" si="10"/>
        <v>8.0869565217391308</v>
      </c>
      <c r="S110" s="29">
        <f t="shared" si="11"/>
        <v>4.6511627906976747</v>
      </c>
      <c r="T110" s="29">
        <f t="shared" si="12"/>
        <v>9.5</v>
      </c>
      <c r="U110" s="29">
        <f t="shared" si="13"/>
        <v>11.805555555555555</v>
      </c>
      <c r="V110" s="27">
        <f t="shared" si="14"/>
        <v>40.263888888888886</v>
      </c>
      <c r="W110" s="21"/>
      <c r="X110" s="73"/>
      <c r="Y110" s="64"/>
      <c r="Z110" s="21"/>
    </row>
    <row r="111" spans="1:26" ht="30" x14ac:dyDescent="0.25">
      <c r="A111" s="18">
        <v>107</v>
      </c>
      <c r="B111" s="46" t="s">
        <v>4319</v>
      </c>
      <c r="C111" s="142" t="s">
        <v>4320</v>
      </c>
      <c r="D111" s="46" t="s">
        <v>4321</v>
      </c>
      <c r="E111" s="18">
        <v>5</v>
      </c>
      <c r="F111" s="46" t="s">
        <v>504</v>
      </c>
      <c r="G111" s="28">
        <v>11</v>
      </c>
      <c r="H111" s="28"/>
      <c r="I111" s="28">
        <v>13</v>
      </c>
      <c r="J111" s="28">
        <v>165</v>
      </c>
      <c r="K111" s="30">
        <v>8.1</v>
      </c>
      <c r="L111" s="28">
        <v>9</v>
      </c>
      <c r="M111" s="28"/>
      <c r="N111" s="28">
        <v>0.28000000000000003</v>
      </c>
      <c r="O111" s="28"/>
      <c r="P111" s="29">
        <f t="shared" si="8"/>
        <v>16.041666666666668</v>
      </c>
      <c r="Q111" s="29">
        <f t="shared" si="9"/>
        <v>5.9090909090909092</v>
      </c>
      <c r="R111" s="29">
        <f t="shared" si="10"/>
        <v>7.1739130434782608</v>
      </c>
      <c r="S111" s="29">
        <f t="shared" si="11"/>
        <v>4.9382716049382722</v>
      </c>
      <c r="T111" s="29">
        <f t="shared" si="12"/>
        <v>9</v>
      </c>
      <c r="U111" s="29">
        <f t="shared" si="13"/>
        <v>15.178571428571427</v>
      </c>
      <c r="V111" s="27">
        <f t="shared" si="14"/>
        <v>40.220238095238095</v>
      </c>
      <c r="W111" s="21"/>
      <c r="X111" s="73"/>
      <c r="Y111" s="64"/>
      <c r="Z111" s="21"/>
    </row>
    <row r="112" spans="1:26" ht="30" x14ac:dyDescent="0.25">
      <c r="A112" s="18">
        <v>108</v>
      </c>
      <c r="B112" s="156" t="s">
        <v>3892</v>
      </c>
      <c r="C112" s="157" t="s">
        <v>3893</v>
      </c>
      <c r="D112" s="46" t="s">
        <v>165</v>
      </c>
      <c r="E112" s="41">
        <v>6</v>
      </c>
      <c r="F112" s="62" t="s">
        <v>820</v>
      </c>
      <c r="G112" s="28">
        <v>11</v>
      </c>
      <c r="H112" s="28"/>
      <c r="I112" s="28">
        <v>0</v>
      </c>
      <c r="J112" s="28">
        <v>175</v>
      </c>
      <c r="K112" s="30">
        <v>9</v>
      </c>
      <c r="L112" s="28">
        <v>10</v>
      </c>
      <c r="M112" s="28"/>
      <c r="N112" s="28">
        <v>0.3</v>
      </c>
      <c r="O112" s="28"/>
      <c r="P112" s="29">
        <f t="shared" si="8"/>
        <v>16.041666666666668</v>
      </c>
      <c r="Q112" s="29">
        <f t="shared" si="9"/>
        <v>0</v>
      </c>
      <c r="R112" s="29">
        <f t="shared" si="10"/>
        <v>7.6086956521739131</v>
      </c>
      <c r="S112" s="29">
        <f t="shared" si="11"/>
        <v>4.4444444444444446</v>
      </c>
      <c r="T112" s="29">
        <f t="shared" si="12"/>
        <v>10</v>
      </c>
      <c r="U112" s="29">
        <f t="shared" si="13"/>
        <v>14.166666666666668</v>
      </c>
      <c r="V112" s="27">
        <f t="shared" si="14"/>
        <v>40.208333333333336</v>
      </c>
      <c r="W112" s="21"/>
      <c r="X112" s="73"/>
      <c r="Y112" s="64"/>
      <c r="Z112" s="21"/>
    </row>
    <row r="113" spans="1:26" ht="30" x14ac:dyDescent="0.25">
      <c r="A113" s="18">
        <v>109</v>
      </c>
      <c r="B113" s="144" t="s">
        <v>3827</v>
      </c>
      <c r="C113" s="142" t="s">
        <v>3828</v>
      </c>
      <c r="D113" s="46" t="s">
        <v>165</v>
      </c>
      <c r="E113" s="41">
        <v>5</v>
      </c>
      <c r="F113" s="144" t="s">
        <v>166</v>
      </c>
      <c r="G113" s="28">
        <v>14</v>
      </c>
      <c r="H113" s="28"/>
      <c r="I113" s="28">
        <v>0</v>
      </c>
      <c r="J113" s="28">
        <v>175</v>
      </c>
      <c r="K113" s="30">
        <v>9.1</v>
      </c>
      <c r="L113" s="28">
        <v>9.1</v>
      </c>
      <c r="M113" s="28"/>
      <c r="N113" s="28">
        <v>0.4</v>
      </c>
      <c r="O113" s="28">
        <f>IF(N113&lt;&gt;"",INT(N113)*60+(N113-INT(N113))*100,"")</f>
        <v>40</v>
      </c>
      <c r="P113" s="29">
        <f t="shared" si="8"/>
        <v>20.416666666666668</v>
      </c>
      <c r="Q113" s="29">
        <f t="shared" si="9"/>
        <v>0</v>
      </c>
      <c r="R113" s="29">
        <f t="shared" si="10"/>
        <v>7.6086956521739131</v>
      </c>
      <c r="S113" s="29">
        <f t="shared" si="11"/>
        <v>4.395604395604396</v>
      </c>
      <c r="T113" s="29">
        <f t="shared" si="12"/>
        <v>9.1</v>
      </c>
      <c r="U113" s="29">
        <f t="shared" si="13"/>
        <v>10.625</v>
      </c>
      <c r="V113" s="27">
        <f t="shared" si="14"/>
        <v>40.141666666666666</v>
      </c>
      <c r="W113" s="21"/>
      <c r="X113" s="73"/>
      <c r="Y113" s="64"/>
      <c r="Z113" s="21"/>
    </row>
    <row r="114" spans="1:26" ht="30" x14ac:dyDescent="0.25">
      <c r="A114" s="18">
        <v>110</v>
      </c>
      <c r="B114" s="152" t="s">
        <v>3775</v>
      </c>
      <c r="C114" s="153" t="s">
        <v>3776</v>
      </c>
      <c r="D114" s="152" t="s">
        <v>4450</v>
      </c>
      <c r="E114" s="154">
        <v>6</v>
      </c>
      <c r="F114" s="152" t="s">
        <v>120</v>
      </c>
      <c r="G114" s="28">
        <v>16</v>
      </c>
      <c r="H114" s="28"/>
      <c r="I114" s="28">
        <v>5</v>
      </c>
      <c r="J114" s="28">
        <v>180</v>
      </c>
      <c r="K114" s="30">
        <v>7.5</v>
      </c>
      <c r="L114" s="28">
        <v>9.5</v>
      </c>
      <c r="M114" s="28"/>
      <c r="N114" s="28">
        <v>0.59</v>
      </c>
      <c r="O114" s="28">
        <f>IF(N114&lt;&gt;"",INT(N114)*60+(N114-INT(N114))*100,"")</f>
        <v>59</v>
      </c>
      <c r="P114" s="29">
        <f t="shared" si="8"/>
        <v>23.333333333333332</v>
      </c>
      <c r="Q114" s="29">
        <f t="shared" si="9"/>
        <v>2.2727272727272729</v>
      </c>
      <c r="R114" s="29">
        <f t="shared" si="10"/>
        <v>7.8260869565217392</v>
      </c>
      <c r="S114" s="29">
        <f t="shared" si="11"/>
        <v>5.333333333333333</v>
      </c>
      <c r="T114" s="29">
        <f t="shared" si="12"/>
        <v>9.5</v>
      </c>
      <c r="U114" s="29">
        <f t="shared" si="13"/>
        <v>7.2033898305084749</v>
      </c>
      <c r="V114" s="27">
        <f t="shared" si="14"/>
        <v>40.036723163841806</v>
      </c>
      <c r="W114" s="21"/>
      <c r="X114" s="73"/>
      <c r="Y114" s="64"/>
      <c r="Z114" s="21"/>
    </row>
    <row r="115" spans="1:26" ht="45" x14ac:dyDescent="0.25">
      <c r="A115" s="18">
        <v>111</v>
      </c>
      <c r="B115" s="12" t="s">
        <v>3958</v>
      </c>
      <c r="C115" s="142" t="s">
        <v>3959</v>
      </c>
      <c r="D115" s="46" t="s">
        <v>2319</v>
      </c>
      <c r="E115" s="18">
        <v>6</v>
      </c>
      <c r="F115" s="46" t="s">
        <v>2320</v>
      </c>
      <c r="G115" s="28">
        <v>15</v>
      </c>
      <c r="H115" s="28"/>
      <c r="I115" s="28">
        <v>5</v>
      </c>
      <c r="J115" s="28">
        <v>186</v>
      </c>
      <c r="K115" s="30">
        <v>7.8</v>
      </c>
      <c r="L115" s="28">
        <v>6</v>
      </c>
      <c r="M115" s="28"/>
      <c r="N115" s="28">
        <v>0.35</v>
      </c>
      <c r="O115" s="28"/>
      <c r="P115" s="29">
        <f t="shared" si="8"/>
        <v>21.875</v>
      </c>
      <c r="Q115" s="29">
        <f t="shared" si="9"/>
        <v>2.2727272727272729</v>
      </c>
      <c r="R115" s="29">
        <f t="shared" si="10"/>
        <v>8.0869565217391308</v>
      </c>
      <c r="S115" s="29">
        <f t="shared" si="11"/>
        <v>5.1282051282051286</v>
      </c>
      <c r="T115" s="29">
        <f t="shared" si="12"/>
        <v>6</v>
      </c>
      <c r="U115" s="29">
        <f t="shared" si="13"/>
        <v>12.142857142857144</v>
      </c>
      <c r="V115" s="27">
        <f t="shared" si="14"/>
        <v>40.017857142857146</v>
      </c>
      <c r="W115" s="21"/>
      <c r="X115" s="73"/>
      <c r="Y115" s="64"/>
      <c r="Z115" s="21"/>
    </row>
    <row r="116" spans="1:26" ht="30" x14ac:dyDescent="0.25">
      <c r="A116" s="18">
        <v>112</v>
      </c>
      <c r="B116" s="12" t="s">
        <v>4029</v>
      </c>
      <c r="C116" s="142" t="s">
        <v>4030</v>
      </c>
      <c r="D116" s="46" t="s">
        <v>528</v>
      </c>
      <c r="E116" s="41">
        <v>6</v>
      </c>
      <c r="F116" s="46" t="s">
        <v>1640</v>
      </c>
      <c r="G116" s="28">
        <v>17</v>
      </c>
      <c r="H116" s="28"/>
      <c r="I116" s="28">
        <v>2</v>
      </c>
      <c r="J116" s="28">
        <v>170</v>
      </c>
      <c r="K116" s="30">
        <v>9.8000000000000007</v>
      </c>
      <c r="L116" s="28">
        <v>7</v>
      </c>
      <c r="M116" s="28"/>
      <c r="N116" s="28">
        <v>0.52</v>
      </c>
      <c r="O116" s="28"/>
      <c r="P116" s="29">
        <f t="shared" si="8"/>
        <v>24.791666666666668</v>
      </c>
      <c r="Q116" s="29">
        <f t="shared" si="9"/>
        <v>0.90909090909090906</v>
      </c>
      <c r="R116" s="29">
        <f t="shared" si="10"/>
        <v>7.3913043478260869</v>
      </c>
      <c r="S116" s="29">
        <f t="shared" si="11"/>
        <v>4.0816326530612246</v>
      </c>
      <c r="T116" s="29">
        <f t="shared" si="12"/>
        <v>7</v>
      </c>
      <c r="U116" s="29">
        <f t="shared" si="13"/>
        <v>8.1730769230769234</v>
      </c>
      <c r="V116" s="27">
        <f t="shared" si="14"/>
        <v>39.964743589743591</v>
      </c>
      <c r="W116" s="21"/>
      <c r="X116" s="73"/>
      <c r="Y116" s="64"/>
      <c r="Z116" s="21"/>
    </row>
    <row r="117" spans="1:26" ht="30" x14ac:dyDescent="0.25">
      <c r="A117" s="18">
        <v>113</v>
      </c>
      <c r="B117" s="12" t="s">
        <v>4400</v>
      </c>
      <c r="C117" s="41" t="s">
        <v>4401</v>
      </c>
      <c r="D117" s="46" t="s">
        <v>532</v>
      </c>
      <c r="E117" s="14">
        <v>5</v>
      </c>
      <c r="F117" s="46" t="s">
        <v>533</v>
      </c>
      <c r="G117" s="28">
        <v>14</v>
      </c>
      <c r="H117" s="28"/>
      <c r="I117" s="28">
        <v>7</v>
      </c>
      <c r="J117" s="28">
        <v>180</v>
      </c>
      <c r="K117" s="30">
        <v>8.6999999999999993</v>
      </c>
      <c r="L117" s="28">
        <v>7</v>
      </c>
      <c r="M117" s="28"/>
      <c r="N117" s="28">
        <v>0.34</v>
      </c>
      <c r="O117" s="28"/>
      <c r="P117" s="29">
        <f t="shared" si="8"/>
        <v>20.416666666666668</v>
      </c>
      <c r="Q117" s="29">
        <f t="shared" si="9"/>
        <v>3.1818181818181817</v>
      </c>
      <c r="R117" s="29">
        <f t="shared" si="10"/>
        <v>7.8260869565217392</v>
      </c>
      <c r="S117" s="29">
        <f t="shared" si="11"/>
        <v>4.597701149425288</v>
      </c>
      <c r="T117" s="29">
        <f t="shared" si="12"/>
        <v>7</v>
      </c>
      <c r="U117" s="29">
        <f t="shared" si="13"/>
        <v>12.499999999999998</v>
      </c>
      <c r="V117" s="27">
        <f t="shared" si="14"/>
        <v>39.916666666666664</v>
      </c>
      <c r="W117" s="21"/>
      <c r="X117" s="73"/>
      <c r="Y117" s="64"/>
      <c r="Z117" s="21"/>
    </row>
    <row r="118" spans="1:26" ht="45" x14ac:dyDescent="0.25">
      <c r="A118" s="18">
        <v>114</v>
      </c>
      <c r="B118" s="46" t="s">
        <v>4289</v>
      </c>
      <c r="C118" s="142" t="s">
        <v>4290</v>
      </c>
      <c r="D118" s="46" t="s">
        <v>4454</v>
      </c>
      <c r="E118" s="18">
        <v>6</v>
      </c>
      <c r="F118" s="46" t="s">
        <v>3491</v>
      </c>
      <c r="G118" s="28">
        <v>19</v>
      </c>
      <c r="H118" s="28"/>
      <c r="I118" s="28">
        <v>2</v>
      </c>
      <c r="J118" s="28">
        <v>139</v>
      </c>
      <c r="K118" s="30">
        <v>9.8000000000000007</v>
      </c>
      <c r="L118" s="28">
        <v>8.5</v>
      </c>
      <c r="M118" s="28"/>
      <c r="N118" s="28">
        <v>1.1499999999999999</v>
      </c>
      <c r="O118" s="28"/>
      <c r="P118" s="29">
        <f t="shared" si="8"/>
        <v>27.708333333333332</v>
      </c>
      <c r="Q118" s="29">
        <f t="shared" si="9"/>
        <v>0.90909090909090906</v>
      </c>
      <c r="R118" s="29">
        <f t="shared" si="10"/>
        <v>6.0434782608695654</v>
      </c>
      <c r="S118" s="29">
        <f t="shared" si="11"/>
        <v>4.0816326530612246</v>
      </c>
      <c r="T118" s="29">
        <f t="shared" si="12"/>
        <v>8.5</v>
      </c>
      <c r="U118" s="29">
        <f t="shared" si="13"/>
        <v>3.6956521739130439</v>
      </c>
      <c r="V118" s="27">
        <f t="shared" si="14"/>
        <v>39.903985507246375</v>
      </c>
      <c r="W118" s="21"/>
      <c r="X118" s="73"/>
      <c r="Y118" s="64"/>
      <c r="Z118" s="21"/>
    </row>
    <row r="119" spans="1:26" ht="30" x14ac:dyDescent="0.25">
      <c r="A119" s="18">
        <v>115</v>
      </c>
      <c r="B119" s="144" t="s">
        <v>3741</v>
      </c>
      <c r="C119" s="142" t="s">
        <v>3742</v>
      </c>
      <c r="D119" s="144" t="s">
        <v>98</v>
      </c>
      <c r="E119" s="18">
        <v>6</v>
      </c>
      <c r="F119" s="151" t="s">
        <v>705</v>
      </c>
      <c r="G119" s="28">
        <v>14</v>
      </c>
      <c r="H119" s="28"/>
      <c r="I119" s="28">
        <v>3</v>
      </c>
      <c r="J119" s="28">
        <v>200</v>
      </c>
      <c r="K119" s="30">
        <v>8.1</v>
      </c>
      <c r="L119" s="28">
        <v>8</v>
      </c>
      <c r="M119" s="28"/>
      <c r="N119" s="28">
        <v>0.37</v>
      </c>
      <c r="O119" s="28">
        <f>IF(N119&lt;&gt;"",INT(N119)*60+(N119-INT(N119))*100,"")</f>
        <v>37</v>
      </c>
      <c r="P119" s="29">
        <f t="shared" si="8"/>
        <v>20.416666666666668</v>
      </c>
      <c r="Q119" s="29">
        <f t="shared" si="9"/>
        <v>1.3636363636363635</v>
      </c>
      <c r="R119" s="29">
        <f t="shared" si="10"/>
        <v>8.695652173913043</v>
      </c>
      <c r="S119" s="29">
        <f t="shared" si="11"/>
        <v>4.9382716049382722</v>
      </c>
      <c r="T119" s="29">
        <f t="shared" si="12"/>
        <v>8</v>
      </c>
      <c r="U119" s="29">
        <f t="shared" si="13"/>
        <v>11.486486486486486</v>
      </c>
      <c r="V119" s="27">
        <f t="shared" si="14"/>
        <v>39.903153153153156</v>
      </c>
      <c r="W119" s="21"/>
      <c r="X119" s="73"/>
      <c r="Y119" s="64"/>
      <c r="Z119" s="21"/>
    </row>
    <row r="120" spans="1:26" x14ac:dyDescent="0.25">
      <c r="A120" s="18">
        <v>116</v>
      </c>
      <c r="B120" s="156" t="s">
        <v>3898</v>
      </c>
      <c r="C120" s="157" t="s">
        <v>3899</v>
      </c>
      <c r="D120" s="46" t="s">
        <v>165</v>
      </c>
      <c r="E120" s="41">
        <v>6</v>
      </c>
      <c r="F120" s="62" t="s">
        <v>820</v>
      </c>
      <c r="G120" s="28">
        <v>15</v>
      </c>
      <c r="H120" s="28"/>
      <c r="I120" s="28">
        <v>0</v>
      </c>
      <c r="J120" s="28">
        <v>165</v>
      </c>
      <c r="K120" s="30">
        <v>8.6999999999999993</v>
      </c>
      <c r="L120" s="28">
        <v>9.5</v>
      </c>
      <c r="M120" s="28"/>
      <c r="N120" s="28">
        <v>0.51</v>
      </c>
      <c r="O120" s="28"/>
      <c r="P120" s="29">
        <f t="shared" si="8"/>
        <v>21.875</v>
      </c>
      <c r="Q120" s="29">
        <f t="shared" si="9"/>
        <v>0</v>
      </c>
      <c r="R120" s="29">
        <f t="shared" si="10"/>
        <v>7.1739130434782608</v>
      </c>
      <c r="S120" s="29">
        <f t="shared" si="11"/>
        <v>4.597701149425288</v>
      </c>
      <c r="T120" s="29">
        <f t="shared" si="12"/>
        <v>9.5</v>
      </c>
      <c r="U120" s="29">
        <f t="shared" si="13"/>
        <v>8.3333333333333339</v>
      </c>
      <c r="V120" s="27">
        <f t="shared" si="14"/>
        <v>39.708333333333336</v>
      </c>
      <c r="W120" s="21"/>
      <c r="X120" s="73"/>
      <c r="Y120" s="64"/>
      <c r="Z120" s="21"/>
    </row>
    <row r="121" spans="1:26" ht="30" x14ac:dyDescent="0.25">
      <c r="A121" s="18">
        <v>117</v>
      </c>
      <c r="B121" s="161" t="s">
        <v>3936</v>
      </c>
      <c r="C121" s="142" t="s">
        <v>3937</v>
      </c>
      <c r="D121" s="159" t="s">
        <v>193</v>
      </c>
      <c r="E121" s="160">
        <v>6</v>
      </c>
      <c r="F121" s="159" t="s">
        <v>194</v>
      </c>
      <c r="G121" s="28">
        <v>19</v>
      </c>
      <c r="H121" s="28"/>
      <c r="I121" s="28">
        <v>3</v>
      </c>
      <c r="J121" s="28">
        <v>150</v>
      </c>
      <c r="K121" s="30">
        <v>9.1</v>
      </c>
      <c r="L121" s="28">
        <v>8</v>
      </c>
      <c r="M121" s="28"/>
      <c r="N121" s="28">
        <v>1.08</v>
      </c>
      <c r="O121" s="28"/>
      <c r="P121" s="29">
        <f t="shared" si="8"/>
        <v>27.708333333333332</v>
      </c>
      <c r="Q121" s="29">
        <f t="shared" si="9"/>
        <v>1.3636363636363635</v>
      </c>
      <c r="R121" s="29">
        <f t="shared" si="10"/>
        <v>6.5217391304347823</v>
      </c>
      <c r="S121" s="29">
        <f t="shared" si="11"/>
        <v>4.395604395604396</v>
      </c>
      <c r="T121" s="29">
        <f t="shared" si="12"/>
        <v>8</v>
      </c>
      <c r="U121" s="29">
        <f t="shared" si="13"/>
        <v>3.9351851851851851</v>
      </c>
      <c r="V121" s="27">
        <f t="shared" si="14"/>
        <v>39.643518518518512</v>
      </c>
      <c r="W121" s="21"/>
      <c r="X121" s="73"/>
      <c r="Y121" s="64"/>
      <c r="Z121" s="21"/>
    </row>
    <row r="122" spans="1:26" ht="30" x14ac:dyDescent="0.25">
      <c r="A122" s="18">
        <v>118</v>
      </c>
      <c r="B122" s="46" t="s">
        <v>4047</v>
      </c>
      <c r="C122" s="142" t="s">
        <v>4048</v>
      </c>
      <c r="D122" s="144" t="s">
        <v>282</v>
      </c>
      <c r="E122" s="18">
        <v>6</v>
      </c>
      <c r="F122" s="12" t="s">
        <v>301</v>
      </c>
      <c r="G122" s="28">
        <v>9</v>
      </c>
      <c r="H122" s="28"/>
      <c r="I122" s="28">
        <v>0</v>
      </c>
      <c r="J122" s="28">
        <v>161</v>
      </c>
      <c r="K122" s="30">
        <v>10</v>
      </c>
      <c r="L122" s="28">
        <v>10</v>
      </c>
      <c r="M122" s="28"/>
      <c r="N122" s="28">
        <v>0.26</v>
      </c>
      <c r="O122" s="28"/>
      <c r="P122" s="29">
        <f t="shared" si="8"/>
        <v>13.125</v>
      </c>
      <c r="Q122" s="29">
        <f t="shared" si="9"/>
        <v>0</v>
      </c>
      <c r="R122" s="29">
        <f t="shared" si="10"/>
        <v>7</v>
      </c>
      <c r="S122" s="29">
        <f t="shared" si="11"/>
        <v>4</v>
      </c>
      <c r="T122" s="29">
        <f t="shared" si="12"/>
        <v>10</v>
      </c>
      <c r="U122" s="29">
        <f t="shared" si="13"/>
        <v>16.346153846153847</v>
      </c>
      <c r="V122" s="27">
        <f t="shared" si="14"/>
        <v>39.471153846153847</v>
      </c>
      <c r="W122" s="21"/>
      <c r="X122" s="73"/>
      <c r="Y122" s="64"/>
      <c r="Z122" s="21"/>
    </row>
    <row r="123" spans="1:26" ht="30" x14ac:dyDescent="0.25">
      <c r="A123" s="18">
        <v>119</v>
      </c>
      <c r="B123" s="152" t="s">
        <v>3779</v>
      </c>
      <c r="C123" s="153" t="s">
        <v>3780</v>
      </c>
      <c r="D123" s="152" t="s">
        <v>4455</v>
      </c>
      <c r="E123" s="154">
        <v>6</v>
      </c>
      <c r="F123" s="152" t="s">
        <v>120</v>
      </c>
      <c r="G123" s="28">
        <v>11</v>
      </c>
      <c r="H123" s="28"/>
      <c r="I123" s="28">
        <v>14</v>
      </c>
      <c r="J123" s="28">
        <v>190</v>
      </c>
      <c r="K123" s="30">
        <v>7.3</v>
      </c>
      <c r="L123" s="28">
        <v>10</v>
      </c>
      <c r="M123" s="28"/>
      <c r="N123" s="28">
        <v>0.33</v>
      </c>
      <c r="O123" s="28">
        <f>IF(N123&lt;&gt;"",INT(N123)*60+(N123-INT(N123))*100,"")</f>
        <v>33</v>
      </c>
      <c r="P123" s="29">
        <f t="shared" si="8"/>
        <v>16.041666666666668</v>
      </c>
      <c r="Q123" s="29">
        <f t="shared" si="9"/>
        <v>6.3636363636363633</v>
      </c>
      <c r="R123" s="29">
        <f t="shared" si="10"/>
        <v>8.2608695652173907</v>
      </c>
      <c r="S123" s="29">
        <f t="shared" si="11"/>
        <v>5.4794520547945202</v>
      </c>
      <c r="T123" s="29">
        <f t="shared" si="12"/>
        <v>10</v>
      </c>
      <c r="U123" s="29">
        <f t="shared" si="13"/>
        <v>12.878787878787879</v>
      </c>
      <c r="V123" s="27">
        <f t="shared" si="14"/>
        <v>38.920454545454547</v>
      </c>
      <c r="W123" s="21"/>
      <c r="X123" s="73"/>
      <c r="Y123" s="64"/>
      <c r="Z123" s="21"/>
    </row>
    <row r="124" spans="1:26" ht="30" x14ac:dyDescent="0.25">
      <c r="A124" s="18">
        <v>120</v>
      </c>
      <c r="B124" s="144" t="s">
        <v>3916</v>
      </c>
      <c r="C124" s="142" t="s">
        <v>3917</v>
      </c>
      <c r="D124" s="159" t="s">
        <v>193</v>
      </c>
      <c r="E124" s="160">
        <v>5</v>
      </c>
      <c r="F124" s="159" t="s">
        <v>194</v>
      </c>
      <c r="G124" s="28">
        <v>16</v>
      </c>
      <c r="H124" s="28"/>
      <c r="I124" s="28">
        <v>5</v>
      </c>
      <c r="J124" s="28">
        <v>145</v>
      </c>
      <c r="K124" s="30">
        <v>8.3000000000000007</v>
      </c>
      <c r="L124" s="28">
        <v>8.3000000000000007</v>
      </c>
      <c r="M124" s="28"/>
      <c r="N124" s="28">
        <v>0.59</v>
      </c>
      <c r="O124" s="28"/>
      <c r="P124" s="29">
        <f t="shared" si="8"/>
        <v>23.333333333333332</v>
      </c>
      <c r="Q124" s="29">
        <f t="shared" si="9"/>
        <v>2.2727272727272729</v>
      </c>
      <c r="R124" s="29">
        <f t="shared" si="10"/>
        <v>6.3043478260869561</v>
      </c>
      <c r="S124" s="29">
        <f t="shared" si="11"/>
        <v>4.8192771084337345</v>
      </c>
      <c r="T124" s="29">
        <f t="shared" si="12"/>
        <v>8.3000000000000007</v>
      </c>
      <c r="U124" s="29">
        <f t="shared" si="13"/>
        <v>7.2033898305084749</v>
      </c>
      <c r="V124" s="27">
        <f t="shared" si="14"/>
        <v>38.83672316384181</v>
      </c>
      <c r="W124" s="21"/>
      <c r="X124" s="73"/>
      <c r="Y124" s="64"/>
      <c r="Z124" s="21"/>
    </row>
    <row r="125" spans="1:26" ht="30" x14ac:dyDescent="0.25">
      <c r="A125" s="18">
        <v>121</v>
      </c>
      <c r="B125" s="147" t="s">
        <v>3986</v>
      </c>
      <c r="C125" s="142" t="s">
        <v>3987</v>
      </c>
      <c r="D125" s="46" t="s">
        <v>4451</v>
      </c>
      <c r="E125" s="18">
        <v>6</v>
      </c>
      <c r="F125" s="46" t="s">
        <v>853</v>
      </c>
      <c r="G125" s="28">
        <v>15</v>
      </c>
      <c r="H125" s="28"/>
      <c r="I125" s="28">
        <v>3</v>
      </c>
      <c r="J125" s="28">
        <v>195</v>
      </c>
      <c r="K125" s="30">
        <v>8.1999999999999993</v>
      </c>
      <c r="L125" s="28">
        <v>8</v>
      </c>
      <c r="M125" s="28"/>
      <c r="N125" s="28">
        <v>0.48</v>
      </c>
      <c r="O125" s="28"/>
      <c r="P125" s="29">
        <f t="shared" si="8"/>
        <v>21.875</v>
      </c>
      <c r="Q125" s="29">
        <f t="shared" si="9"/>
        <v>1.3636363636363635</v>
      </c>
      <c r="R125" s="29">
        <f t="shared" si="10"/>
        <v>8.4782608695652169</v>
      </c>
      <c r="S125" s="29">
        <f t="shared" si="11"/>
        <v>4.8780487804878057</v>
      </c>
      <c r="T125" s="29">
        <f t="shared" si="12"/>
        <v>8</v>
      </c>
      <c r="U125" s="29">
        <f t="shared" si="13"/>
        <v>8.8541666666666679</v>
      </c>
      <c r="V125" s="27">
        <f t="shared" si="14"/>
        <v>38.729166666666671</v>
      </c>
      <c r="W125" s="21"/>
      <c r="X125" s="73"/>
      <c r="Y125" s="64"/>
      <c r="Z125" s="21"/>
    </row>
    <row r="126" spans="1:26" ht="30" x14ac:dyDescent="0.25">
      <c r="A126" s="18">
        <v>122</v>
      </c>
      <c r="B126" s="144" t="s">
        <v>3837</v>
      </c>
      <c r="C126" s="142" t="s">
        <v>3838</v>
      </c>
      <c r="D126" s="46" t="s">
        <v>165</v>
      </c>
      <c r="E126" s="41">
        <v>5</v>
      </c>
      <c r="F126" s="144" t="s">
        <v>820</v>
      </c>
      <c r="G126" s="28">
        <v>11</v>
      </c>
      <c r="H126" s="28"/>
      <c r="I126" s="28">
        <v>3</v>
      </c>
      <c r="J126" s="28">
        <v>195</v>
      </c>
      <c r="K126" s="30">
        <v>7.3</v>
      </c>
      <c r="L126" s="28">
        <v>10</v>
      </c>
      <c r="M126" s="28"/>
      <c r="N126" s="28">
        <v>0.34</v>
      </c>
      <c r="O126" s="28"/>
      <c r="P126" s="29">
        <f t="shared" si="8"/>
        <v>16.041666666666668</v>
      </c>
      <c r="Q126" s="29">
        <f t="shared" si="9"/>
        <v>1.3636363636363635</v>
      </c>
      <c r="R126" s="29">
        <f t="shared" si="10"/>
        <v>8.4782608695652169</v>
      </c>
      <c r="S126" s="29">
        <f t="shared" si="11"/>
        <v>5.4794520547945202</v>
      </c>
      <c r="T126" s="29">
        <f t="shared" si="12"/>
        <v>10</v>
      </c>
      <c r="U126" s="29">
        <f t="shared" si="13"/>
        <v>12.499999999999998</v>
      </c>
      <c r="V126" s="27">
        <f t="shared" si="14"/>
        <v>38.541666666666664</v>
      </c>
      <c r="W126" s="21"/>
      <c r="X126" s="73"/>
      <c r="Y126" s="64"/>
      <c r="Z126" s="21"/>
    </row>
    <row r="127" spans="1:26" ht="30" x14ac:dyDescent="0.25">
      <c r="A127" s="18">
        <v>123</v>
      </c>
      <c r="B127" s="144" t="s">
        <v>4061</v>
      </c>
      <c r="C127" s="142" t="s">
        <v>4062</v>
      </c>
      <c r="D127" s="144" t="s">
        <v>282</v>
      </c>
      <c r="E127" s="18">
        <v>6</v>
      </c>
      <c r="F127" s="12" t="s">
        <v>301</v>
      </c>
      <c r="G127" s="28">
        <v>11</v>
      </c>
      <c r="H127" s="28"/>
      <c r="I127" s="28">
        <v>0</v>
      </c>
      <c r="J127" s="28">
        <v>169</v>
      </c>
      <c r="K127" s="30">
        <v>8.6</v>
      </c>
      <c r="L127" s="28">
        <v>8.3000000000000007</v>
      </c>
      <c r="M127" s="28"/>
      <c r="N127" s="28">
        <v>0.3</v>
      </c>
      <c r="O127" s="28"/>
      <c r="P127" s="29">
        <f t="shared" si="8"/>
        <v>16.041666666666668</v>
      </c>
      <c r="Q127" s="29">
        <f t="shared" si="9"/>
        <v>0</v>
      </c>
      <c r="R127" s="29">
        <f t="shared" si="10"/>
        <v>7.3478260869565215</v>
      </c>
      <c r="S127" s="29">
        <f t="shared" si="11"/>
        <v>4.6511627906976747</v>
      </c>
      <c r="T127" s="29">
        <f t="shared" si="12"/>
        <v>8.3000000000000007</v>
      </c>
      <c r="U127" s="29">
        <f t="shared" si="13"/>
        <v>14.166666666666668</v>
      </c>
      <c r="V127" s="27">
        <f t="shared" si="14"/>
        <v>38.50833333333334</v>
      </c>
      <c r="W127" s="21"/>
      <c r="X127" s="73"/>
      <c r="Y127" s="64"/>
      <c r="Z127" s="21"/>
    </row>
    <row r="128" spans="1:26" ht="45" x14ac:dyDescent="0.25">
      <c r="A128" s="18">
        <v>124</v>
      </c>
      <c r="B128" s="46" t="s">
        <v>4295</v>
      </c>
      <c r="C128" s="142" t="s">
        <v>4296</v>
      </c>
      <c r="D128" s="46" t="s">
        <v>4454</v>
      </c>
      <c r="E128" s="18">
        <v>6</v>
      </c>
      <c r="F128" s="46" t="s">
        <v>3491</v>
      </c>
      <c r="G128" s="28">
        <v>17</v>
      </c>
      <c r="H128" s="28"/>
      <c r="I128" s="28">
        <v>9</v>
      </c>
      <c r="J128" s="28">
        <v>160</v>
      </c>
      <c r="K128" s="30">
        <v>8.8000000000000007</v>
      </c>
      <c r="L128" s="28">
        <v>6.5</v>
      </c>
      <c r="M128" s="28"/>
      <c r="N128" s="28">
        <v>0.59</v>
      </c>
      <c r="O128" s="28"/>
      <c r="P128" s="29">
        <f t="shared" si="8"/>
        <v>24.791666666666668</v>
      </c>
      <c r="Q128" s="29">
        <f t="shared" si="9"/>
        <v>4.0909090909090908</v>
      </c>
      <c r="R128" s="29">
        <f t="shared" si="10"/>
        <v>6.9565217391304346</v>
      </c>
      <c r="S128" s="29">
        <f t="shared" si="11"/>
        <v>4.545454545454545</v>
      </c>
      <c r="T128" s="29">
        <f t="shared" si="12"/>
        <v>6.5</v>
      </c>
      <c r="U128" s="29">
        <f t="shared" si="13"/>
        <v>7.2033898305084749</v>
      </c>
      <c r="V128" s="27">
        <f t="shared" si="14"/>
        <v>38.495056497175142</v>
      </c>
      <c r="W128" s="21"/>
      <c r="X128" s="73"/>
      <c r="Y128" s="64"/>
      <c r="Z128" s="21"/>
    </row>
    <row r="129" spans="1:26" ht="30" x14ac:dyDescent="0.25">
      <c r="A129" s="18">
        <v>125</v>
      </c>
      <c r="B129" s="152" t="s">
        <v>3771</v>
      </c>
      <c r="C129" s="153" t="s">
        <v>3772</v>
      </c>
      <c r="D129" s="152" t="s">
        <v>4455</v>
      </c>
      <c r="E129" s="154">
        <v>5</v>
      </c>
      <c r="F129" s="152" t="s">
        <v>127</v>
      </c>
      <c r="G129" s="28">
        <v>11</v>
      </c>
      <c r="H129" s="28"/>
      <c r="I129" s="28">
        <v>1</v>
      </c>
      <c r="J129" s="28">
        <v>165</v>
      </c>
      <c r="K129" s="30">
        <v>7.9</v>
      </c>
      <c r="L129" s="28">
        <v>9.5</v>
      </c>
      <c r="M129" s="28"/>
      <c r="N129" s="28">
        <v>0.33</v>
      </c>
      <c r="O129" s="28">
        <f>IF(N129&lt;&gt;"",INT(N129)*60+(N129-INT(N129))*100,"")</f>
        <v>33</v>
      </c>
      <c r="P129" s="29">
        <f t="shared" si="8"/>
        <v>16.041666666666668</v>
      </c>
      <c r="Q129" s="29">
        <f t="shared" si="9"/>
        <v>0.45454545454545453</v>
      </c>
      <c r="R129" s="29">
        <f t="shared" si="10"/>
        <v>7.1739130434782608</v>
      </c>
      <c r="S129" s="29">
        <f t="shared" si="11"/>
        <v>5.0632911392405058</v>
      </c>
      <c r="T129" s="29">
        <f t="shared" si="12"/>
        <v>9.5</v>
      </c>
      <c r="U129" s="29">
        <f t="shared" si="13"/>
        <v>12.878787878787879</v>
      </c>
      <c r="V129" s="27">
        <f t="shared" si="14"/>
        <v>38.420454545454547</v>
      </c>
      <c r="W129" s="21"/>
      <c r="X129" s="73"/>
      <c r="Y129" s="64"/>
      <c r="Z129" s="21"/>
    </row>
    <row r="130" spans="1:26" ht="30" x14ac:dyDescent="0.25">
      <c r="A130" s="18">
        <v>126</v>
      </c>
      <c r="B130" s="46" t="s">
        <v>3731</v>
      </c>
      <c r="C130" s="142" t="s">
        <v>3732</v>
      </c>
      <c r="D130" s="46" t="s">
        <v>4456</v>
      </c>
      <c r="E130" s="18">
        <v>6</v>
      </c>
      <c r="F130" s="12" t="s">
        <v>83</v>
      </c>
      <c r="G130" s="28">
        <v>18</v>
      </c>
      <c r="H130" s="28"/>
      <c r="I130" s="28">
        <v>1</v>
      </c>
      <c r="J130" s="28">
        <v>150</v>
      </c>
      <c r="K130" s="30">
        <v>10.1</v>
      </c>
      <c r="L130" s="28">
        <v>8</v>
      </c>
      <c r="M130" s="28"/>
      <c r="N130" s="28">
        <v>1.02</v>
      </c>
      <c r="O130" s="28">
        <f>IF(N130&lt;&gt;"",INT(N130)*60+(N130-INT(N130))*100,"")</f>
        <v>62</v>
      </c>
      <c r="P130" s="29">
        <f t="shared" si="8"/>
        <v>26.25</v>
      </c>
      <c r="Q130" s="29">
        <f t="shared" si="9"/>
        <v>0.45454545454545453</v>
      </c>
      <c r="R130" s="29">
        <f t="shared" si="10"/>
        <v>6.5217391304347823</v>
      </c>
      <c r="S130" s="29">
        <f t="shared" si="11"/>
        <v>3.9603960396039604</v>
      </c>
      <c r="T130" s="29">
        <f t="shared" si="12"/>
        <v>8</v>
      </c>
      <c r="U130" s="29">
        <f t="shared" si="13"/>
        <v>4.166666666666667</v>
      </c>
      <c r="V130" s="27">
        <f t="shared" si="14"/>
        <v>38.416666666666664</v>
      </c>
      <c r="W130" s="21"/>
      <c r="X130" s="73"/>
      <c r="Y130" s="64"/>
      <c r="Z130" s="21"/>
    </row>
    <row r="131" spans="1:26" ht="30" x14ac:dyDescent="0.25">
      <c r="A131" s="18">
        <v>127</v>
      </c>
      <c r="B131" s="163" t="s">
        <v>3946</v>
      </c>
      <c r="C131" s="150" t="s">
        <v>3947</v>
      </c>
      <c r="D131" s="164" t="s">
        <v>193</v>
      </c>
      <c r="E131" s="165">
        <v>5</v>
      </c>
      <c r="F131" s="164" t="s">
        <v>194</v>
      </c>
      <c r="G131" s="28">
        <v>15</v>
      </c>
      <c r="H131" s="28"/>
      <c r="I131" s="28">
        <v>5</v>
      </c>
      <c r="J131" s="28">
        <v>150</v>
      </c>
      <c r="K131" s="30">
        <v>9.3000000000000007</v>
      </c>
      <c r="L131" s="28">
        <v>8.3000000000000007</v>
      </c>
      <c r="M131" s="28"/>
      <c r="N131" s="28">
        <v>0.52</v>
      </c>
      <c r="O131" s="28"/>
      <c r="P131" s="29">
        <f t="shared" si="8"/>
        <v>21.875</v>
      </c>
      <c r="Q131" s="29">
        <f t="shared" si="9"/>
        <v>2.2727272727272729</v>
      </c>
      <c r="R131" s="29">
        <f t="shared" si="10"/>
        <v>6.5217391304347823</v>
      </c>
      <c r="S131" s="29">
        <f t="shared" si="11"/>
        <v>4.301075268817204</v>
      </c>
      <c r="T131" s="29">
        <f t="shared" si="12"/>
        <v>8.3000000000000007</v>
      </c>
      <c r="U131" s="29">
        <f t="shared" si="13"/>
        <v>8.1730769230769234</v>
      </c>
      <c r="V131" s="27">
        <f t="shared" si="14"/>
        <v>38.348076923076924</v>
      </c>
      <c r="W131" s="21"/>
      <c r="X131" s="73"/>
      <c r="Y131" s="64"/>
      <c r="Z131" s="21"/>
    </row>
    <row r="132" spans="1:26" ht="30" x14ac:dyDescent="0.25">
      <c r="A132" s="18">
        <v>128</v>
      </c>
      <c r="B132" s="147" t="s">
        <v>3972</v>
      </c>
      <c r="C132" s="148" t="s">
        <v>3973</v>
      </c>
      <c r="D132" s="46" t="s">
        <v>4451</v>
      </c>
      <c r="E132" s="18">
        <v>5</v>
      </c>
      <c r="F132" s="147" t="s">
        <v>220</v>
      </c>
      <c r="G132" s="28">
        <v>20</v>
      </c>
      <c r="H132" s="28"/>
      <c r="I132" s="28">
        <v>0</v>
      </c>
      <c r="J132" s="28">
        <v>140</v>
      </c>
      <c r="K132" s="30">
        <v>9.6</v>
      </c>
      <c r="L132" s="28">
        <v>5</v>
      </c>
      <c r="M132" s="28"/>
      <c r="N132" s="28">
        <v>1.02</v>
      </c>
      <c r="O132" s="28"/>
      <c r="P132" s="29">
        <f t="shared" si="8"/>
        <v>29.166666666666668</v>
      </c>
      <c r="Q132" s="29">
        <f t="shared" si="9"/>
        <v>0</v>
      </c>
      <c r="R132" s="29">
        <f t="shared" si="10"/>
        <v>6.0869565217391308</v>
      </c>
      <c r="S132" s="29">
        <f t="shared" si="11"/>
        <v>4.166666666666667</v>
      </c>
      <c r="T132" s="29">
        <f t="shared" si="12"/>
        <v>5</v>
      </c>
      <c r="U132" s="29">
        <f t="shared" si="13"/>
        <v>4.166666666666667</v>
      </c>
      <c r="V132" s="27">
        <f t="shared" si="14"/>
        <v>38.333333333333336</v>
      </c>
      <c r="W132" s="21"/>
      <c r="X132" s="73"/>
      <c r="Y132" s="64"/>
      <c r="Z132" s="21"/>
    </row>
    <row r="133" spans="1:26" ht="30" x14ac:dyDescent="0.25">
      <c r="A133" s="18">
        <v>129</v>
      </c>
      <c r="B133" s="12" t="s">
        <v>4031</v>
      </c>
      <c r="C133" s="142" t="s">
        <v>4032</v>
      </c>
      <c r="D133" s="46" t="s">
        <v>528</v>
      </c>
      <c r="E133" s="41">
        <v>6</v>
      </c>
      <c r="F133" s="46" t="s">
        <v>1640</v>
      </c>
      <c r="G133" s="28">
        <v>15</v>
      </c>
      <c r="H133" s="28"/>
      <c r="I133" s="28">
        <v>1</v>
      </c>
      <c r="J133" s="28">
        <v>170</v>
      </c>
      <c r="K133" s="30">
        <v>9.6</v>
      </c>
      <c r="L133" s="28">
        <v>7</v>
      </c>
      <c r="M133" s="28"/>
      <c r="N133" s="28">
        <v>0.45</v>
      </c>
      <c r="O133" s="28"/>
      <c r="P133" s="29">
        <f t="shared" ref="P133:P196" si="15">(35*G133)/MAX(G:G)</f>
        <v>21.875</v>
      </c>
      <c r="Q133" s="29">
        <f t="shared" ref="Q133:Q196" si="16">(10*I133)/MAX(I:I)</f>
        <v>0.45454545454545453</v>
      </c>
      <c r="R133" s="29">
        <f t="shared" ref="R133:R196" si="17">(10*J133)/MAX(J:J)</f>
        <v>7.3913043478260869</v>
      </c>
      <c r="S133" s="29">
        <f t="shared" ref="S133:S196" si="18">(10*4)/K133</f>
        <v>4.166666666666667</v>
      </c>
      <c r="T133" s="29">
        <f t="shared" ref="T133:T196" si="19">(10*L133)/MAX(L:L)</f>
        <v>7</v>
      </c>
      <c r="U133" s="29">
        <f t="shared" ref="U133:U196" si="20">(25*0.17)/N133</f>
        <v>9.4444444444444446</v>
      </c>
      <c r="V133" s="27">
        <f t="shared" si="14"/>
        <v>38.319444444444443</v>
      </c>
      <c r="W133" s="21"/>
      <c r="X133" s="73"/>
      <c r="Y133" s="64"/>
      <c r="Z133" s="21"/>
    </row>
    <row r="134" spans="1:26" ht="30" x14ac:dyDescent="0.25">
      <c r="A134" s="18">
        <v>130</v>
      </c>
      <c r="B134" s="62" t="s">
        <v>3994</v>
      </c>
      <c r="C134" s="149" t="s">
        <v>3995</v>
      </c>
      <c r="D134" s="46" t="s">
        <v>4451</v>
      </c>
      <c r="E134" s="18">
        <v>6</v>
      </c>
      <c r="F134" s="46" t="s">
        <v>853</v>
      </c>
      <c r="G134" s="28">
        <v>16</v>
      </c>
      <c r="H134" s="28"/>
      <c r="I134" s="28">
        <v>2</v>
      </c>
      <c r="J134" s="28">
        <v>170</v>
      </c>
      <c r="K134" s="30">
        <v>9.5</v>
      </c>
      <c r="L134" s="28">
        <v>6.5</v>
      </c>
      <c r="M134" s="28"/>
      <c r="N134" s="28">
        <v>0.51</v>
      </c>
      <c r="O134" s="28"/>
      <c r="P134" s="29">
        <f t="shared" si="15"/>
        <v>23.333333333333332</v>
      </c>
      <c r="Q134" s="29">
        <f t="shared" si="16"/>
        <v>0.90909090909090906</v>
      </c>
      <c r="R134" s="29">
        <f t="shared" si="17"/>
        <v>7.3913043478260869</v>
      </c>
      <c r="S134" s="29">
        <f t="shared" si="18"/>
        <v>4.2105263157894735</v>
      </c>
      <c r="T134" s="29">
        <f t="shared" si="19"/>
        <v>6.5</v>
      </c>
      <c r="U134" s="29">
        <f t="shared" si="20"/>
        <v>8.3333333333333339</v>
      </c>
      <c r="V134" s="27">
        <f t="shared" si="14"/>
        <v>38.166666666666664</v>
      </c>
      <c r="W134" s="21"/>
      <c r="X134" s="73"/>
      <c r="Y134" s="64"/>
      <c r="Z134" s="21"/>
    </row>
    <row r="135" spans="1:26" ht="30" x14ac:dyDescent="0.25">
      <c r="A135" s="18">
        <v>131</v>
      </c>
      <c r="B135" s="161" t="s">
        <v>3924</v>
      </c>
      <c r="C135" s="142" t="s">
        <v>3925</v>
      </c>
      <c r="D135" s="159" t="s">
        <v>193</v>
      </c>
      <c r="E135" s="160">
        <v>5</v>
      </c>
      <c r="F135" s="159" t="s">
        <v>194</v>
      </c>
      <c r="G135" s="28">
        <v>16</v>
      </c>
      <c r="H135" s="28"/>
      <c r="I135" s="28">
        <v>3</v>
      </c>
      <c r="J135" s="28">
        <v>130</v>
      </c>
      <c r="K135" s="30">
        <v>9.3000000000000007</v>
      </c>
      <c r="L135" s="28">
        <v>7.5</v>
      </c>
      <c r="M135" s="28"/>
      <c r="N135" s="28">
        <v>0.59</v>
      </c>
      <c r="O135" s="28"/>
      <c r="P135" s="29">
        <f t="shared" si="15"/>
        <v>23.333333333333332</v>
      </c>
      <c r="Q135" s="29">
        <f t="shared" si="16"/>
        <v>1.3636363636363635</v>
      </c>
      <c r="R135" s="29">
        <f t="shared" si="17"/>
        <v>5.6521739130434785</v>
      </c>
      <c r="S135" s="29">
        <f t="shared" si="18"/>
        <v>4.301075268817204</v>
      </c>
      <c r="T135" s="29">
        <f t="shared" si="19"/>
        <v>7.5</v>
      </c>
      <c r="U135" s="29">
        <f t="shared" si="20"/>
        <v>7.2033898305084749</v>
      </c>
      <c r="V135" s="27">
        <f t="shared" si="14"/>
        <v>38.036723163841806</v>
      </c>
      <c r="W135" s="21"/>
      <c r="X135" s="73"/>
      <c r="Y135" s="64"/>
      <c r="Z135" s="21"/>
    </row>
    <row r="136" spans="1:26" ht="30" x14ac:dyDescent="0.25">
      <c r="A136" s="18">
        <v>132</v>
      </c>
      <c r="B136" s="46" t="s">
        <v>4103</v>
      </c>
      <c r="C136" s="142" t="s">
        <v>4104</v>
      </c>
      <c r="D136" s="46" t="s">
        <v>4457</v>
      </c>
      <c r="E136" s="18">
        <v>5</v>
      </c>
      <c r="F136" s="46" t="s">
        <v>4099</v>
      </c>
      <c r="G136" s="28">
        <v>13</v>
      </c>
      <c r="H136" s="28"/>
      <c r="I136" s="28">
        <v>3</v>
      </c>
      <c r="J136" s="28">
        <v>193</v>
      </c>
      <c r="K136" s="30">
        <v>8.8000000000000007</v>
      </c>
      <c r="L136" s="28">
        <v>9</v>
      </c>
      <c r="M136" s="28"/>
      <c r="N136" s="28">
        <v>0.43</v>
      </c>
      <c r="O136" s="28"/>
      <c r="P136" s="29">
        <f t="shared" si="15"/>
        <v>18.958333333333332</v>
      </c>
      <c r="Q136" s="29">
        <f t="shared" si="16"/>
        <v>1.3636363636363635</v>
      </c>
      <c r="R136" s="29">
        <f t="shared" si="17"/>
        <v>8.3913043478260878</v>
      </c>
      <c r="S136" s="29">
        <f t="shared" si="18"/>
        <v>4.545454545454545</v>
      </c>
      <c r="T136" s="29">
        <f t="shared" si="19"/>
        <v>9</v>
      </c>
      <c r="U136" s="29">
        <f t="shared" si="20"/>
        <v>9.8837209302325579</v>
      </c>
      <c r="V136" s="27">
        <f t="shared" si="14"/>
        <v>37.842054263565892</v>
      </c>
      <c r="W136" s="21"/>
      <c r="X136" s="73"/>
      <c r="Y136" s="64"/>
      <c r="Z136" s="21"/>
    </row>
    <row r="137" spans="1:26" ht="30" x14ac:dyDescent="0.25">
      <c r="A137" s="18">
        <v>133</v>
      </c>
      <c r="B137" s="147" t="s">
        <v>3763</v>
      </c>
      <c r="C137" s="148" t="s">
        <v>3764</v>
      </c>
      <c r="D137" s="46" t="s">
        <v>717</v>
      </c>
      <c r="E137" s="18">
        <v>6</v>
      </c>
      <c r="F137" s="46" t="s">
        <v>113</v>
      </c>
      <c r="G137" s="28">
        <v>17</v>
      </c>
      <c r="H137" s="28"/>
      <c r="I137" s="28">
        <v>0</v>
      </c>
      <c r="J137" s="28">
        <v>130</v>
      </c>
      <c r="K137" s="30">
        <v>9.3000000000000007</v>
      </c>
      <c r="L137" s="28">
        <v>5.5</v>
      </c>
      <c r="M137" s="28"/>
      <c r="N137" s="28">
        <v>0.56999999999999995</v>
      </c>
      <c r="O137" s="28">
        <f>IF(N137&lt;&gt;"",INT(N137)*60+(N137-INT(N137))*100,"")</f>
        <v>56.999999999999993</v>
      </c>
      <c r="P137" s="29">
        <f t="shared" si="15"/>
        <v>24.791666666666668</v>
      </c>
      <c r="Q137" s="29">
        <f t="shared" si="16"/>
        <v>0</v>
      </c>
      <c r="R137" s="29">
        <f t="shared" si="17"/>
        <v>5.6521739130434785</v>
      </c>
      <c r="S137" s="29">
        <f t="shared" si="18"/>
        <v>4.301075268817204</v>
      </c>
      <c r="T137" s="29">
        <f t="shared" si="19"/>
        <v>5.5</v>
      </c>
      <c r="U137" s="29">
        <f t="shared" si="20"/>
        <v>7.4561403508771935</v>
      </c>
      <c r="V137" s="27">
        <f t="shared" ref="V137:V200" si="21">P137+T137+U137</f>
        <v>37.747807017543863</v>
      </c>
      <c r="W137" s="21"/>
      <c r="X137" s="73"/>
      <c r="Y137" s="64"/>
      <c r="Z137" s="21"/>
    </row>
    <row r="138" spans="1:26" ht="30" x14ac:dyDescent="0.25">
      <c r="A138" s="18">
        <v>134</v>
      </c>
      <c r="B138" s="156" t="s">
        <v>3908</v>
      </c>
      <c r="C138" s="157" t="s">
        <v>3909</v>
      </c>
      <c r="D138" s="46" t="s">
        <v>165</v>
      </c>
      <c r="E138" s="41">
        <v>5</v>
      </c>
      <c r="F138" s="62" t="s">
        <v>820</v>
      </c>
      <c r="G138" s="28">
        <v>11</v>
      </c>
      <c r="H138" s="28"/>
      <c r="I138" s="28">
        <v>7</v>
      </c>
      <c r="J138" s="28">
        <v>180</v>
      </c>
      <c r="K138" s="30">
        <v>7.8</v>
      </c>
      <c r="L138" s="28">
        <v>9.9</v>
      </c>
      <c r="M138" s="28"/>
      <c r="N138" s="28">
        <v>0.36</v>
      </c>
      <c r="O138" s="28"/>
      <c r="P138" s="29">
        <f t="shared" si="15"/>
        <v>16.041666666666668</v>
      </c>
      <c r="Q138" s="29">
        <f t="shared" si="16"/>
        <v>3.1818181818181817</v>
      </c>
      <c r="R138" s="29">
        <f t="shared" si="17"/>
        <v>7.8260869565217392</v>
      </c>
      <c r="S138" s="29">
        <f t="shared" si="18"/>
        <v>5.1282051282051286</v>
      </c>
      <c r="T138" s="29">
        <f t="shared" si="19"/>
        <v>9.9</v>
      </c>
      <c r="U138" s="29">
        <f t="shared" si="20"/>
        <v>11.805555555555555</v>
      </c>
      <c r="V138" s="27">
        <f t="shared" si="21"/>
        <v>37.747222222222227</v>
      </c>
      <c r="W138" s="21"/>
      <c r="X138" s="73"/>
      <c r="Y138" s="64"/>
      <c r="Z138" s="21"/>
    </row>
    <row r="139" spans="1:26" ht="30" x14ac:dyDescent="0.25">
      <c r="A139" s="18">
        <v>135</v>
      </c>
      <c r="B139" s="147" t="s">
        <v>4011</v>
      </c>
      <c r="C139" s="148" t="s">
        <v>4012</v>
      </c>
      <c r="D139" s="46" t="s">
        <v>4458</v>
      </c>
      <c r="E139" s="18">
        <v>6</v>
      </c>
      <c r="F139" s="147" t="s">
        <v>2367</v>
      </c>
      <c r="G139" s="28">
        <v>15</v>
      </c>
      <c r="H139" s="28"/>
      <c r="I139" s="28">
        <v>0</v>
      </c>
      <c r="J139" s="28">
        <v>175</v>
      </c>
      <c r="K139" s="30">
        <v>7.5</v>
      </c>
      <c r="L139" s="28">
        <v>8</v>
      </c>
      <c r="M139" s="28"/>
      <c r="N139" s="28">
        <v>0.54</v>
      </c>
      <c r="O139" s="28"/>
      <c r="P139" s="29">
        <f t="shared" si="15"/>
        <v>21.875</v>
      </c>
      <c r="Q139" s="29">
        <f t="shared" si="16"/>
        <v>0</v>
      </c>
      <c r="R139" s="29">
        <f t="shared" si="17"/>
        <v>7.6086956521739131</v>
      </c>
      <c r="S139" s="29">
        <f t="shared" si="18"/>
        <v>5.333333333333333</v>
      </c>
      <c r="T139" s="29">
        <f t="shared" si="19"/>
        <v>8</v>
      </c>
      <c r="U139" s="29">
        <f t="shared" si="20"/>
        <v>7.8703703703703702</v>
      </c>
      <c r="V139" s="27">
        <f t="shared" si="21"/>
        <v>37.745370370370367</v>
      </c>
      <c r="W139" s="21"/>
      <c r="X139" s="73"/>
      <c r="Y139" s="64"/>
      <c r="Z139" s="21"/>
    </row>
    <row r="140" spans="1:26" ht="30" x14ac:dyDescent="0.25">
      <c r="A140" s="18">
        <v>136</v>
      </c>
      <c r="B140" s="46" t="s">
        <v>4184</v>
      </c>
      <c r="C140" s="142" t="s">
        <v>4185</v>
      </c>
      <c r="D140" s="46" t="s">
        <v>380</v>
      </c>
      <c r="E140" s="18">
        <v>5</v>
      </c>
      <c r="F140" s="46" t="s">
        <v>3372</v>
      </c>
      <c r="G140" s="28">
        <v>14</v>
      </c>
      <c r="H140" s="28"/>
      <c r="I140" s="28">
        <v>0</v>
      </c>
      <c r="J140" s="28">
        <v>191</v>
      </c>
      <c r="K140" s="30">
        <v>7.8</v>
      </c>
      <c r="L140" s="28">
        <v>7</v>
      </c>
      <c r="M140" s="28"/>
      <c r="N140" s="28">
        <v>0.42</v>
      </c>
      <c r="O140" s="28"/>
      <c r="P140" s="29">
        <f t="shared" si="15"/>
        <v>20.416666666666668</v>
      </c>
      <c r="Q140" s="29">
        <f t="shared" si="16"/>
        <v>0</v>
      </c>
      <c r="R140" s="29">
        <f t="shared" si="17"/>
        <v>8.304347826086957</v>
      </c>
      <c r="S140" s="29">
        <f t="shared" si="18"/>
        <v>5.1282051282051286</v>
      </c>
      <c r="T140" s="29">
        <f t="shared" si="19"/>
        <v>7</v>
      </c>
      <c r="U140" s="29">
        <f t="shared" si="20"/>
        <v>10.119047619047619</v>
      </c>
      <c r="V140" s="27">
        <f t="shared" si="21"/>
        <v>37.535714285714285</v>
      </c>
      <c r="W140" s="21"/>
      <c r="X140" s="73"/>
      <c r="Y140" s="64"/>
      <c r="Z140" s="21"/>
    </row>
    <row r="141" spans="1:26" ht="30" x14ac:dyDescent="0.25">
      <c r="A141" s="18">
        <v>137</v>
      </c>
      <c r="B141" s="46" t="s">
        <v>4063</v>
      </c>
      <c r="C141" s="149" t="s">
        <v>4064</v>
      </c>
      <c r="D141" s="46" t="s">
        <v>282</v>
      </c>
      <c r="E141" s="18">
        <v>5</v>
      </c>
      <c r="F141" s="46" t="s">
        <v>283</v>
      </c>
      <c r="G141" s="28">
        <v>10</v>
      </c>
      <c r="H141" s="28"/>
      <c r="I141" s="28">
        <v>8</v>
      </c>
      <c r="J141" s="28">
        <v>186</v>
      </c>
      <c r="K141" s="30">
        <v>7.6</v>
      </c>
      <c r="L141" s="28">
        <v>9.1</v>
      </c>
      <c r="M141" s="28"/>
      <c r="N141" s="28">
        <v>0.31</v>
      </c>
      <c r="O141" s="28"/>
      <c r="P141" s="29">
        <f t="shared" si="15"/>
        <v>14.583333333333334</v>
      </c>
      <c r="Q141" s="29">
        <f t="shared" si="16"/>
        <v>3.6363636363636362</v>
      </c>
      <c r="R141" s="29">
        <f t="shared" si="17"/>
        <v>8.0869565217391308</v>
      </c>
      <c r="S141" s="29">
        <f t="shared" si="18"/>
        <v>5.2631578947368425</v>
      </c>
      <c r="T141" s="29">
        <f t="shared" si="19"/>
        <v>9.1</v>
      </c>
      <c r="U141" s="29">
        <f t="shared" si="20"/>
        <v>13.709677419354838</v>
      </c>
      <c r="V141" s="27">
        <f t="shared" si="21"/>
        <v>37.39301075268817</v>
      </c>
      <c r="W141" s="21"/>
      <c r="X141" s="73"/>
      <c r="Y141" s="64"/>
      <c r="Z141" s="21"/>
    </row>
    <row r="142" spans="1:26" ht="30" x14ac:dyDescent="0.25">
      <c r="A142" s="18">
        <v>138</v>
      </c>
      <c r="B142" s="19" t="s">
        <v>4247</v>
      </c>
      <c r="C142" s="150" t="s">
        <v>4248</v>
      </c>
      <c r="D142" s="146" t="s">
        <v>430</v>
      </c>
      <c r="E142" s="58">
        <v>6</v>
      </c>
      <c r="F142" s="19" t="s">
        <v>431</v>
      </c>
      <c r="G142" s="28">
        <v>17</v>
      </c>
      <c r="H142" s="28"/>
      <c r="I142" s="28">
        <v>1</v>
      </c>
      <c r="J142" s="28">
        <v>140</v>
      </c>
      <c r="K142" s="30">
        <v>8.1999999999999993</v>
      </c>
      <c r="L142" s="28">
        <v>9</v>
      </c>
      <c r="M142" s="28"/>
      <c r="N142" s="28">
        <v>1.2</v>
      </c>
      <c r="O142" s="28"/>
      <c r="P142" s="29">
        <f t="shared" si="15"/>
        <v>24.791666666666668</v>
      </c>
      <c r="Q142" s="29">
        <f t="shared" si="16"/>
        <v>0.45454545454545453</v>
      </c>
      <c r="R142" s="29">
        <f t="shared" si="17"/>
        <v>6.0869565217391308</v>
      </c>
      <c r="S142" s="29">
        <f t="shared" si="18"/>
        <v>4.8780487804878057</v>
      </c>
      <c r="T142" s="29">
        <f t="shared" si="19"/>
        <v>9</v>
      </c>
      <c r="U142" s="29">
        <f t="shared" si="20"/>
        <v>3.541666666666667</v>
      </c>
      <c r="V142" s="27">
        <f t="shared" si="21"/>
        <v>37.333333333333336</v>
      </c>
      <c r="W142" s="21"/>
      <c r="X142" s="73"/>
      <c r="Y142" s="64"/>
      <c r="Z142" s="21"/>
    </row>
    <row r="143" spans="1:26" ht="30" x14ac:dyDescent="0.25">
      <c r="A143" s="18">
        <v>139</v>
      </c>
      <c r="B143" s="144" t="s">
        <v>4195</v>
      </c>
      <c r="C143" s="142" t="s">
        <v>4196</v>
      </c>
      <c r="D143" s="46" t="s">
        <v>380</v>
      </c>
      <c r="E143" s="18">
        <v>6</v>
      </c>
      <c r="F143" s="46" t="s">
        <v>381</v>
      </c>
      <c r="G143" s="28">
        <v>12</v>
      </c>
      <c r="H143" s="28"/>
      <c r="I143" s="28">
        <v>10</v>
      </c>
      <c r="J143" s="28">
        <v>186</v>
      </c>
      <c r="K143" s="30">
        <v>8.4</v>
      </c>
      <c r="L143" s="28">
        <v>8</v>
      </c>
      <c r="M143" s="28"/>
      <c r="N143" s="28">
        <v>0.36</v>
      </c>
      <c r="O143" s="28"/>
      <c r="P143" s="29">
        <f t="shared" si="15"/>
        <v>17.5</v>
      </c>
      <c r="Q143" s="29">
        <f t="shared" si="16"/>
        <v>4.5454545454545459</v>
      </c>
      <c r="R143" s="29">
        <f t="shared" si="17"/>
        <v>8.0869565217391308</v>
      </c>
      <c r="S143" s="29">
        <f t="shared" si="18"/>
        <v>4.7619047619047619</v>
      </c>
      <c r="T143" s="29">
        <f t="shared" si="19"/>
        <v>8</v>
      </c>
      <c r="U143" s="29">
        <f t="shared" si="20"/>
        <v>11.805555555555555</v>
      </c>
      <c r="V143" s="27">
        <f t="shared" si="21"/>
        <v>37.305555555555557</v>
      </c>
      <c r="W143" s="21"/>
      <c r="X143" s="73"/>
      <c r="Y143" s="64"/>
      <c r="Z143" s="21"/>
    </row>
    <row r="144" spans="1:26" ht="30" x14ac:dyDescent="0.25">
      <c r="A144" s="18">
        <v>140</v>
      </c>
      <c r="B144" s="54" t="s">
        <v>4113</v>
      </c>
      <c r="C144" s="149" t="s">
        <v>4114</v>
      </c>
      <c r="D144" s="46" t="s">
        <v>4453</v>
      </c>
      <c r="E144" s="18">
        <v>6</v>
      </c>
      <c r="F144" s="54" t="s">
        <v>4094</v>
      </c>
      <c r="G144" s="28">
        <v>13</v>
      </c>
      <c r="H144" s="28"/>
      <c r="I144" s="28">
        <v>4</v>
      </c>
      <c r="J144" s="28">
        <v>157</v>
      </c>
      <c r="K144" s="30">
        <v>9</v>
      </c>
      <c r="L144" s="28">
        <v>4</v>
      </c>
      <c r="M144" s="28"/>
      <c r="N144" s="28">
        <v>0.3</v>
      </c>
      <c r="O144" s="28"/>
      <c r="P144" s="29">
        <f t="shared" si="15"/>
        <v>18.958333333333332</v>
      </c>
      <c r="Q144" s="29">
        <f t="shared" si="16"/>
        <v>1.8181818181818181</v>
      </c>
      <c r="R144" s="29">
        <f t="shared" si="17"/>
        <v>6.8260869565217392</v>
      </c>
      <c r="S144" s="29">
        <f t="shared" si="18"/>
        <v>4.4444444444444446</v>
      </c>
      <c r="T144" s="29">
        <f t="shared" si="19"/>
        <v>4</v>
      </c>
      <c r="U144" s="29">
        <f t="shared" si="20"/>
        <v>14.166666666666668</v>
      </c>
      <c r="V144" s="27">
        <f t="shared" si="21"/>
        <v>37.125</v>
      </c>
      <c r="W144" s="21"/>
      <c r="X144" s="73"/>
      <c r="Y144" s="64"/>
      <c r="Z144" s="21"/>
    </row>
    <row r="145" spans="1:26" ht="30" x14ac:dyDescent="0.25">
      <c r="A145" s="18">
        <v>141</v>
      </c>
      <c r="B145" s="45" t="s">
        <v>4370</v>
      </c>
      <c r="C145" s="142" t="s">
        <v>4371</v>
      </c>
      <c r="D145" s="46" t="s">
        <v>1113</v>
      </c>
      <c r="E145" s="18">
        <v>5</v>
      </c>
      <c r="F145" s="46" t="s">
        <v>1114</v>
      </c>
      <c r="G145" s="28">
        <v>18</v>
      </c>
      <c r="H145" s="28"/>
      <c r="I145" s="28">
        <v>4</v>
      </c>
      <c r="J145" s="28">
        <v>154</v>
      </c>
      <c r="K145" s="30">
        <v>10.7</v>
      </c>
      <c r="L145" s="28">
        <v>8</v>
      </c>
      <c r="M145" s="28"/>
      <c r="N145" s="28">
        <v>1.49</v>
      </c>
      <c r="O145" s="28"/>
      <c r="P145" s="29">
        <f t="shared" si="15"/>
        <v>26.25</v>
      </c>
      <c r="Q145" s="29">
        <f t="shared" si="16"/>
        <v>1.8181818181818181</v>
      </c>
      <c r="R145" s="29">
        <f t="shared" si="17"/>
        <v>6.6956521739130439</v>
      </c>
      <c r="S145" s="29">
        <f t="shared" si="18"/>
        <v>3.7383177570093462</v>
      </c>
      <c r="T145" s="29">
        <f t="shared" si="19"/>
        <v>8</v>
      </c>
      <c r="U145" s="29">
        <f t="shared" si="20"/>
        <v>2.8523489932885906</v>
      </c>
      <c r="V145" s="27">
        <f t="shared" si="21"/>
        <v>37.102348993288594</v>
      </c>
      <c r="W145" s="21"/>
      <c r="X145" s="73"/>
      <c r="Y145" s="64"/>
      <c r="Z145" s="21"/>
    </row>
    <row r="146" spans="1:26" ht="30" x14ac:dyDescent="0.25">
      <c r="A146" s="18">
        <v>142</v>
      </c>
      <c r="B146" s="144" t="s">
        <v>4178</v>
      </c>
      <c r="C146" s="142" t="s">
        <v>4179</v>
      </c>
      <c r="D146" s="169" t="s">
        <v>4449</v>
      </c>
      <c r="E146" s="18">
        <v>6</v>
      </c>
      <c r="F146" s="46" t="s">
        <v>2541</v>
      </c>
      <c r="G146" s="28">
        <v>14</v>
      </c>
      <c r="H146" s="28"/>
      <c r="I146" s="28">
        <v>2</v>
      </c>
      <c r="J146" s="28">
        <v>180</v>
      </c>
      <c r="K146" s="30">
        <v>8.6999999999999993</v>
      </c>
      <c r="L146" s="28">
        <v>6</v>
      </c>
      <c r="M146" s="28"/>
      <c r="N146" s="28">
        <v>0.4</v>
      </c>
      <c r="O146" s="28"/>
      <c r="P146" s="29">
        <f t="shared" si="15"/>
        <v>20.416666666666668</v>
      </c>
      <c r="Q146" s="29">
        <f t="shared" si="16"/>
        <v>0.90909090909090906</v>
      </c>
      <c r="R146" s="29">
        <f t="shared" si="17"/>
        <v>7.8260869565217392</v>
      </c>
      <c r="S146" s="29">
        <f t="shared" si="18"/>
        <v>4.597701149425288</v>
      </c>
      <c r="T146" s="29">
        <f t="shared" si="19"/>
        <v>6</v>
      </c>
      <c r="U146" s="29">
        <f t="shared" si="20"/>
        <v>10.625</v>
      </c>
      <c r="V146" s="27">
        <f t="shared" si="21"/>
        <v>37.041666666666671</v>
      </c>
      <c r="W146" s="21"/>
      <c r="X146" s="73"/>
      <c r="Y146" s="64"/>
      <c r="Z146" s="21"/>
    </row>
    <row r="147" spans="1:26" ht="30" x14ac:dyDescent="0.25">
      <c r="A147" s="18">
        <v>143</v>
      </c>
      <c r="B147" s="156" t="s">
        <v>3880</v>
      </c>
      <c r="C147" s="157" t="s">
        <v>3881</v>
      </c>
      <c r="D147" s="46" t="s">
        <v>165</v>
      </c>
      <c r="E147" s="41">
        <v>6</v>
      </c>
      <c r="F147" s="62" t="s">
        <v>820</v>
      </c>
      <c r="G147" s="28">
        <v>13</v>
      </c>
      <c r="H147" s="28"/>
      <c r="I147" s="28">
        <v>1</v>
      </c>
      <c r="J147" s="28">
        <v>195</v>
      </c>
      <c r="K147" s="30">
        <v>8</v>
      </c>
      <c r="L147" s="28">
        <v>9</v>
      </c>
      <c r="M147" s="28"/>
      <c r="N147" s="28">
        <v>0.47</v>
      </c>
      <c r="O147" s="28"/>
      <c r="P147" s="29">
        <f t="shared" si="15"/>
        <v>18.958333333333332</v>
      </c>
      <c r="Q147" s="29">
        <f t="shared" si="16"/>
        <v>0.45454545454545453</v>
      </c>
      <c r="R147" s="29">
        <f t="shared" si="17"/>
        <v>8.4782608695652169</v>
      </c>
      <c r="S147" s="29">
        <f t="shared" si="18"/>
        <v>5</v>
      </c>
      <c r="T147" s="29">
        <f t="shared" si="19"/>
        <v>9</v>
      </c>
      <c r="U147" s="29">
        <f t="shared" si="20"/>
        <v>9.0425531914893629</v>
      </c>
      <c r="V147" s="27">
        <f t="shared" si="21"/>
        <v>37.000886524822697</v>
      </c>
      <c r="W147" s="21"/>
      <c r="X147" s="73"/>
      <c r="Y147" s="64"/>
      <c r="Z147" s="21"/>
    </row>
    <row r="148" spans="1:26" ht="30" x14ac:dyDescent="0.25">
      <c r="A148" s="18">
        <v>144</v>
      </c>
      <c r="B148" s="144" t="s">
        <v>4158</v>
      </c>
      <c r="C148" s="142" t="s">
        <v>4159</v>
      </c>
      <c r="D148" s="144" t="s">
        <v>3323</v>
      </c>
      <c r="E148" s="18">
        <v>5</v>
      </c>
      <c r="F148" s="12" t="s">
        <v>4157</v>
      </c>
      <c r="G148" s="28">
        <v>12</v>
      </c>
      <c r="H148" s="28"/>
      <c r="I148" s="28">
        <v>6</v>
      </c>
      <c r="J148" s="28">
        <v>160</v>
      </c>
      <c r="K148" s="30">
        <v>6.6</v>
      </c>
      <c r="L148" s="28">
        <v>8</v>
      </c>
      <c r="M148" s="28"/>
      <c r="N148" s="28">
        <v>0.37</v>
      </c>
      <c r="O148" s="28"/>
      <c r="P148" s="29">
        <f t="shared" si="15"/>
        <v>17.5</v>
      </c>
      <c r="Q148" s="29">
        <f t="shared" si="16"/>
        <v>2.7272727272727271</v>
      </c>
      <c r="R148" s="29">
        <f t="shared" si="17"/>
        <v>6.9565217391304346</v>
      </c>
      <c r="S148" s="29">
        <f t="shared" si="18"/>
        <v>6.0606060606060606</v>
      </c>
      <c r="T148" s="29">
        <f t="shared" si="19"/>
        <v>8</v>
      </c>
      <c r="U148" s="29">
        <f t="shared" si="20"/>
        <v>11.486486486486486</v>
      </c>
      <c r="V148" s="27">
        <f t="shared" si="21"/>
        <v>36.986486486486484</v>
      </c>
      <c r="W148" s="21"/>
      <c r="X148" s="73"/>
      <c r="Y148" s="64"/>
      <c r="Z148" s="21"/>
    </row>
    <row r="149" spans="1:26" ht="30" x14ac:dyDescent="0.25">
      <c r="A149" s="18">
        <v>145</v>
      </c>
      <c r="B149" s="156" t="s">
        <v>3888</v>
      </c>
      <c r="C149" s="157" t="s">
        <v>3889</v>
      </c>
      <c r="D149" s="46" t="s">
        <v>165</v>
      </c>
      <c r="E149" s="41">
        <v>6</v>
      </c>
      <c r="F149" s="62" t="s">
        <v>820</v>
      </c>
      <c r="G149" s="28">
        <v>10</v>
      </c>
      <c r="H149" s="28"/>
      <c r="I149" s="28">
        <v>6</v>
      </c>
      <c r="J149" s="28">
        <v>195</v>
      </c>
      <c r="K149" s="30">
        <v>8.1999999999999993</v>
      </c>
      <c r="L149" s="28">
        <v>9.9</v>
      </c>
      <c r="M149" s="28"/>
      <c r="N149" s="28">
        <v>0.34</v>
      </c>
      <c r="O149" s="28"/>
      <c r="P149" s="29">
        <f t="shared" si="15"/>
        <v>14.583333333333334</v>
      </c>
      <c r="Q149" s="29">
        <f t="shared" si="16"/>
        <v>2.7272727272727271</v>
      </c>
      <c r="R149" s="29">
        <f t="shared" si="17"/>
        <v>8.4782608695652169</v>
      </c>
      <c r="S149" s="29">
        <f t="shared" si="18"/>
        <v>4.8780487804878057</v>
      </c>
      <c r="T149" s="29">
        <f t="shared" si="19"/>
        <v>9.9</v>
      </c>
      <c r="U149" s="29">
        <f t="shared" si="20"/>
        <v>12.499999999999998</v>
      </c>
      <c r="V149" s="27">
        <f t="shared" si="21"/>
        <v>36.983333333333334</v>
      </c>
      <c r="W149" s="21"/>
      <c r="X149" s="73"/>
      <c r="Y149" s="64"/>
      <c r="Z149" s="21"/>
    </row>
    <row r="150" spans="1:26" ht="30" x14ac:dyDescent="0.25">
      <c r="A150" s="18">
        <v>146</v>
      </c>
      <c r="B150" s="145" t="s">
        <v>3668</v>
      </c>
      <c r="C150" s="142" t="s">
        <v>3669</v>
      </c>
      <c r="D150" s="46" t="s">
        <v>61</v>
      </c>
      <c r="E150" s="18">
        <v>5</v>
      </c>
      <c r="F150" s="12" t="s">
        <v>67</v>
      </c>
      <c r="G150" s="28">
        <v>13</v>
      </c>
      <c r="H150" s="28"/>
      <c r="I150" s="28">
        <v>5</v>
      </c>
      <c r="J150" s="28">
        <v>183</v>
      </c>
      <c r="K150" s="30">
        <v>8.4</v>
      </c>
      <c r="L150" s="28">
        <v>7</v>
      </c>
      <c r="M150" s="28"/>
      <c r="N150" s="28">
        <v>0.39</v>
      </c>
      <c r="O150" s="28">
        <f>IF(N150&lt;&gt;"",INT(N150)*60+(N150-INT(N150))*100,"")</f>
        <v>39</v>
      </c>
      <c r="P150" s="29">
        <f t="shared" si="15"/>
        <v>18.958333333333332</v>
      </c>
      <c r="Q150" s="29">
        <f t="shared" si="16"/>
        <v>2.2727272727272729</v>
      </c>
      <c r="R150" s="29">
        <f t="shared" si="17"/>
        <v>7.9565217391304346</v>
      </c>
      <c r="S150" s="29">
        <f t="shared" si="18"/>
        <v>4.7619047619047619</v>
      </c>
      <c r="T150" s="29">
        <f t="shared" si="19"/>
        <v>7</v>
      </c>
      <c r="U150" s="29">
        <f t="shared" si="20"/>
        <v>10.897435897435898</v>
      </c>
      <c r="V150" s="27">
        <f t="shared" si="21"/>
        <v>36.855769230769226</v>
      </c>
      <c r="W150" s="21"/>
      <c r="X150" s="73"/>
      <c r="Y150" s="64"/>
      <c r="Z150" s="21"/>
    </row>
    <row r="151" spans="1:26" ht="30" x14ac:dyDescent="0.25">
      <c r="A151" s="18">
        <v>147</v>
      </c>
      <c r="B151" s="12" t="s">
        <v>4394</v>
      </c>
      <c r="C151" s="41" t="s">
        <v>4395</v>
      </c>
      <c r="D151" s="46" t="s">
        <v>532</v>
      </c>
      <c r="E151" s="14">
        <v>5</v>
      </c>
      <c r="F151" s="46" t="s">
        <v>540</v>
      </c>
      <c r="G151" s="28">
        <v>13</v>
      </c>
      <c r="H151" s="28"/>
      <c r="I151" s="28">
        <v>12</v>
      </c>
      <c r="J151" s="28">
        <v>185</v>
      </c>
      <c r="K151" s="30">
        <v>8.1</v>
      </c>
      <c r="L151" s="28">
        <v>8</v>
      </c>
      <c r="M151" s="28"/>
      <c r="N151" s="28">
        <v>0.43</v>
      </c>
      <c r="O151" s="28"/>
      <c r="P151" s="29">
        <f t="shared" si="15"/>
        <v>18.958333333333332</v>
      </c>
      <c r="Q151" s="29">
        <f t="shared" si="16"/>
        <v>5.4545454545454541</v>
      </c>
      <c r="R151" s="29">
        <f t="shared" si="17"/>
        <v>8.0434782608695645</v>
      </c>
      <c r="S151" s="29">
        <f t="shared" si="18"/>
        <v>4.9382716049382722</v>
      </c>
      <c r="T151" s="29">
        <f t="shared" si="19"/>
        <v>8</v>
      </c>
      <c r="U151" s="29">
        <f t="shared" si="20"/>
        <v>9.8837209302325579</v>
      </c>
      <c r="V151" s="27">
        <f t="shared" si="21"/>
        <v>36.842054263565892</v>
      </c>
      <c r="W151" s="21"/>
      <c r="X151" s="73"/>
      <c r="Y151" s="64"/>
      <c r="Z151" s="21"/>
    </row>
    <row r="152" spans="1:26" ht="30" x14ac:dyDescent="0.25">
      <c r="A152" s="18">
        <v>148</v>
      </c>
      <c r="B152" s="62" t="s">
        <v>4075</v>
      </c>
      <c r="C152" s="148" t="s">
        <v>4076</v>
      </c>
      <c r="D152" s="46" t="s">
        <v>314</v>
      </c>
      <c r="E152" s="18">
        <v>5</v>
      </c>
      <c r="F152" s="46" t="s">
        <v>315</v>
      </c>
      <c r="G152" s="28">
        <v>14</v>
      </c>
      <c r="H152" s="28"/>
      <c r="I152" s="28">
        <v>4</v>
      </c>
      <c r="J152" s="28">
        <v>188</v>
      </c>
      <c r="K152" s="30">
        <v>7</v>
      </c>
      <c r="L152" s="28">
        <v>8</v>
      </c>
      <c r="M152" s="28"/>
      <c r="N152" s="28">
        <v>0.51</v>
      </c>
      <c r="O152" s="28"/>
      <c r="P152" s="29">
        <f t="shared" si="15"/>
        <v>20.416666666666668</v>
      </c>
      <c r="Q152" s="29">
        <f t="shared" si="16"/>
        <v>1.8181818181818181</v>
      </c>
      <c r="R152" s="29">
        <f t="shared" si="17"/>
        <v>8.1739130434782616</v>
      </c>
      <c r="S152" s="29">
        <f t="shared" si="18"/>
        <v>5.7142857142857144</v>
      </c>
      <c r="T152" s="29">
        <f t="shared" si="19"/>
        <v>8</v>
      </c>
      <c r="U152" s="29">
        <f t="shared" si="20"/>
        <v>8.3333333333333339</v>
      </c>
      <c r="V152" s="27">
        <f t="shared" si="21"/>
        <v>36.75</v>
      </c>
      <c r="W152" s="21"/>
      <c r="X152" s="73"/>
      <c r="Y152" s="64"/>
      <c r="Z152" s="21"/>
    </row>
    <row r="153" spans="1:26" ht="30" x14ac:dyDescent="0.25">
      <c r="A153" s="18">
        <v>149</v>
      </c>
      <c r="B153" s="144" t="s">
        <v>4191</v>
      </c>
      <c r="C153" s="142" t="s">
        <v>4192</v>
      </c>
      <c r="D153" s="46" t="s">
        <v>380</v>
      </c>
      <c r="E153" s="18">
        <v>6</v>
      </c>
      <c r="F153" s="46" t="s">
        <v>381</v>
      </c>
      <c r="G153" s="28">
        <v>11</v>
      </c>
      <c r="H153" s="28"/>
      <c r="I153" s="28">
        <v>10</v>
      </c>
      <c r="J153" s="28">
        <v>187</v>
      </c>
      <c r="K153" s="30">
        <v>8.4</v>
      </c>
      <c r="L153" s="28">
        <v>8</v>
      </c>
      <c r="M153" s="28"/>
      <c r="N153" s="28">
        <v>0.34</v>
      </c>
      <c r="O153" s="28"/>
      <c r="P153" s="29">
        <f t="shared" si="15"/>
        <v>16.041666666666668</v>
      </c>
      <c r="Q153" s="29">
        <f t="shared" si="16"/>
        <v>4.5454545454545459</v>
      </c>
      <c r="R153" s="29">
        <f t="shared" si="17"/>
        <v>8.1304347826086953</v>
      </c>
      <c r="S153" s="29">
        <f t="shared" si="18"/>
        <v>4.7619047619047619</v>
      </c>
      <c r="T153" s="29">
        <f t="shared" si="19"/>
        <v>8</v>
      </c>
      <c r="U153" s="29">
        <f t="shared" si="20"/>
        <v>12.499999999999998</v>
      </c>
      <c r="V153" s="27">
        <f t="shared" si="21"/>
        <v>36.541666666666664</v>
      </c>
      <c r="W153" s="21"/>
      <c r="X153" s="73"/>
      <c r="Y153" s="64"/>
      <c r="Z153" s="21"/>
    </row>
    <row r="154" spans="1:26" ht="30" x14ac:dyDescent="0.25">
      <c r="A154" s="18">
        <v>150</v>
      </c>
      <c r="B154" s="46" t="s">
        <v>4079</v>
      </c>
      <c r="C154" s="142" t="s">
        <v>4080</v>
      </c>
      <c r="D154" s="46" t="s">
        <v>915</v>
      </c>
      <c r="E154" s="18">
        <v>6</v>
      </c>
      <c r="F154" s="46" t="s">
        <v>1680</v>
      </c>
      <c r="G154" s="28">
        <v>12</v>
      </c>
      <c r="H154" s="28"/>
      <c r="I154" s="28">
        <v>3</v>
      </c>
      <c r="J154" s="28">
        <v>170</v>
      </c>
      <c r="K154" s="30">
        <v>9.3000000000000007</v>
      </c>
      <c r="L154" s="28">
        <v>6</v>
      </c>
      <c r="M154" s="28"/>
      <c r="N154" s="28">
        <v>0.33</v>
      </c>
      <c r="O154" s="28"/>
      <c r="P154" s="29">
        <f t="shared" si="15"/>
        <v>17.5</v>
      </c>
      <c r="Q154" s="29">
        <f t="shared" si="16"/>
        <v>1.3636363636363635</v>
      </c>
      <c r="R154" s="29">
        <f t="shared" si="17"/>
        <v>7.3913043478260869</v>
      </c>
      <c r="S154" s="29">
        <f t="shared" si="18"/>
        <v>4.301075268817204</v>
      </c>
      <c r="T154" s="29">
        <f t="shared" si="19"/>
        <v>6</v>
      </c>
      <c r="U154" s="29">
        <f t="shared" si="20"/>
        <v>12.878787878787879</v>
      </c>
      <c r="V154" s="27">
        <f t="shared" si="21"/>
        <v>36.378787878787875</v>
      </c>
      <c r="W154" s="21"/>
      <c r="X154" s="73"/>
      <c r="Y154" s="64"/>
      <c r="Z154" s="21"/>
    </row>
    <row r="155" spans="1:26" ht="30" x14ac:dyDescent="0.25">
      <c r="A155" s="18">
        <v>151</v>
      </c>
      <c r="B155" s="147" t="s">
        <v>4413</v>
      </c>
      <c r="C155" s="148" t="s">
        <v>4414</v>
      </c>
      <c r="D155" s="46" t="s">
        <v>598</v>
      </c>
      <c r="E155" s="18">
        <v>5</v>
      </c>
      <c r="F155" s="46" t="s">
        <v>599</v>
      </c>
      <c r="G155" s="28">
        <v>15</v>
      </c>
      <c r="H155" s="28"/>
      <c r="I155" s="28">
        <v>0</v>
      </c>
      <c r="J155" s="28">
        <v>110</v>
      </c>
      <c r="K155" s="30">
        <v>10.6</v>
      </c>
      <c r="L155" s="28">
        <v>3</v>
      </c>
      <c r="M155" s="28"/>
      <c r="N155" s="28">
        <v>0.37</v>
      </c>
      <c r="O155" s="31">
        <f>IF(N155&lt;&gt;"",INT(N155)*60+(N155-INT(N155))*100,"")</f>
        <v>37</v>
      </c>
      <c r="P155" s="29">
        <f t="shared" si="15"/>
        <v>21.875</v>
      </c>
      <c r="Q155" s="29">
        <f t="shared" si="16"/>
        <v>0</v>
      </c>
      <c r="R155" s="29">
        <f t="shared" si="17"/>
        <v>4.7826086956521738</v>
      </c>
      <c r="S155" s="29">
        <f t="shared" si="18"/>
        <v>3.7735849056603774</v>
      </c>
      <c r="T155" s="29">
        <f t="shared" si="19"/>
        <v>3</v>
      </c>
      <c r="U155" s="29">
        <f t="shared" si="20"/>
        <v>11.486486486486486</v>
      </c>
      <c r="V155" s="27">
        <f t="shared" si="21"/>
        <v>36.361486486486484</v>
      </c>
      <c r="W155" s="21"/>
      <c r="X155" s="73"/>
      <c r="Y155" s="64"/>
      <c r="Z155" s="21"/>
    </row>
    <row r="156" spans="1:26" ht="30" x14ac:dyDescent="0.25">
      <c r="A156" s="18">
        <v>152</v>
      </c>
      <c r="B156" s="156" t="s">
        <v>3858</v>
      </c>
      <c r="C156" s="149" t="s">
        <v>3859</v>
      </c>
      <c r="D156" s="46" t="s">
        <v>165</v>
      </c>
      <c r="E156" s="41">
        <v>6</v>
      </c>
      <c r="F156" s="62" t="s">
        <v>817</v>
      </c>
      <c r="G156" s="28">
        <v>12</v>
      </c>
      <c r="H156" s="28"/>
      <c r="I156" s="28">
        <v>0</v>
      </c>
      <c r="J156" s="28">
        <v>185</v>
      </c>
      <c r="K156" s="30">
        <v>8.4</v>
      </c>
      <c r="L156" s="28">
        <v>9.8000000000000007</v>
      </c>
      <c r="M156" s="28"/>
      <c r="N156" s="28">
        <v>0.47</v>
      </c>
      <c r="O156" s="28"/>
      <c r="P156" s="29">
        <f t="shared" si="15"/>
        <v>17.5</v>
      </c>
      <c r="Q156" s="29">
        <f t="shared" si="16"/>
        <v>0</v>
      </c>
      <c r="R156" s="29">
        <f t="shared" si="17"/>
        <v>8.0434782608695645</v>
      </c>
      <c r="S156" s="29">
        <f t="shared" si="18"/>
        <v>4.7619047619047619</v>
      </c>
      <c r="T156" s="29">
        <f t="shared" si="19"/>
        <v>9.8000000000000007</v>
      </c>
      <c r="U156" s="29">
        <f t="shared" si="20"/>
        <v>9.0425531914893629</v>
      </c>
      <c r="V156" s="27">
        <f t="shared" si="21"/>
        <v>36.342553191489365</v>
      </c>
      <c r="W156" s="21"/>
      <c r="X156" s="73"/>
      <c r="Y156" s="64"/>
      <c r="Z156" s="21"/>
    </row>
    <row r="157" spans="1:26" ht="30" x14ac:dyDescent="0.25">
      <c r="A157" s="18">
        <v>153</v>
      </c>
      <c r="B157" s="144" t="s">
        <v>3839</v>
      </c>
      <c r="C157" s="142" t="s">
        <v>3840</v>
      </c>
      <c r="D157" s="46" t="s">
        <v>165</v>
      </c>
      <c r="E157" s="41">
        <v>5</v>
      </c>
      <c r="F157" s="144" t="s">
        <v>820</v>
      </c>
      <c r="G157" s="28">
        <v>10</v>
      </c>
      <c r="H157" s="28"/>
      <c r="I157" s="28">
        <v>7</v>
      </c>
      <c r="J157" s="28">
        <v>195</v>
      </c>
      <c r="K157" s="30">
        <v>7.4</v>
      </c>
      <c r="L157" s="28">
        <v>9.9</v>
      </c>
      <c r="M157" s="28"/>
      <c r="N157" s="28">
        <v>0.36</v>
      </c>
      <c r="O157" s="28"/>
      <c r="P157" s="29">
        <f t="shared" si="15"/>
        <v>14.583333333333334</v>
      </c>
      <c r="Q157" s="29">
        <f t="shared" si="16"/>
        <v>3.1818181818181817</v>
      </c>
      <c r="R157" s="29">
        <f t="shared" si="17"/>
        <v>8.4782608695652169</v>
      </c>
      <c r="S157" s="29">
        <f t="shared" si="18"/>
        <v>5.4054054054054053</v>
      </c>
      <c r="T157" s="29">
        <f t="shared" si="19"/>
        <v>9.9</v>
      </c>
      <c r="U157" s="29">
        <f t="shared" si="20"/>
        <v>11.805555555555555</v>
      </c>
      <c r="V157" s="27">
        <f t="shared" si="21"/>
        <v>36.288888888888891</v>
      </c>
      <c r="W157" s="21"/>
      <c r="X157" s="73"/>
      <c r="Y157" s="64"/>
      <c r="Z157" s="21"/>
    </row>
    <row r="158" spans="1:26" ht="30" x14ac:dyDescent="0.25">
      <c r="A158" s="18">
        <v>154</v>
      </c>
      <c r="B158" s="161" t="s">
        <v>3948</v>
      </c>
      <c r="C158" s="142" t="s">
        <v>3949</v>
      </c>
      <c r="D158" s="159" t="s">
        <v>193</v>
      </c>
      <c r="E158" s="160">
        <v>6</v>
      </c>
      <c r="F158" s="159" t="s">
        <v>194</v>
      </c>
      <c r="G158" s="28">
        <v>14</v>
      </c>
      <c r="H158" s="28"/>
      <c r="I158" s="28">
        <v>6</v>
      </c>
      <c r="J158" s="28">
        <v>180</v>
      </c>
      <c r="K158" s="30">
        <v>8</v>
      </c>
      <c r="L158" s="28">
        <v>8</v>
      </c>
      <c r="M158" s="28"/>
      <c r="N158" s="28">
        <v>0.54</v>
      </c>
      <c r="O158" s="28"/>
      <c r="P158" s="29">
        <f t="shared" si="15"/>
        <v>20.416666666666668</v>
      </c>
      <c r="Q158" s="29">
        <f t="shared" si="16"/>
        <v>2.7272727272727271</v>
      </c>
      <c r="R158" s="29">
        <f t="shared" si="17"/>
        <v>7.8260869565217392</v>
      </c>
      <c r="S158" s="29">
        <f t="shared" si="18"/>
        <v>5</v>
      </c>
      <c r="T158" s="29">
        <f t="shared" si="19"/>
        <v>8</v>
      </c>
      <c r="U158" s="29">
        <f t="shared" si="20"/>
        <v>7.8703703703703702</v>
      </c>
      <c r="V158" s="27">
        <f t="shared" si="21"/>
        <v>36.287037037037038</v>
      </c>
      <c r="W158" s="21"/>
      <c r="X158" s="73"/>
      <c r="Y158" s="64"/>
      <c r="Z158" s="21"/>
    </row>
    <row r="159" spans="1:26" ht="30" x14ac:dyDescent="0.25">
      <c r="A159" s="18">
        <v>155</v>
      </c>
      <c r="B159" s="144" t="s">
        <v>3831</v>
      </c>
      <c r="C159" s="142" t="s">
        <v>3832</v>
      </c>
      <c r="D159" s="46" t="s">
        <v>165</v>
      </c>
      <c r="E159" s="41">
        <v>5</v>
      </c>
      <c r="F159" s="144" t="s">
        <v>166</v>
      </c>
      <c r="G159" s="28">
        <v>10</v>
      </c>
      <c r="H159" s="28"/>
      <c r="I159" s="28">
        <v>2</v>
      </c>
      <c r="J159" s="28">
        <v>165</v>
      </c>
      <c r="K159" s="30">
        <v>8.5</v>
      </c>
      <c r="L159" s="28">
        <v>9.8000000000000007</v>
      </c>
      <c r="M159" s="28"/>
      <c r="N159" s="28">
        <v>0.36</v>
      </c>
      <c r="O159" s="28">
        <f>IF(N159&lt;&gt;"",INT(N159)*60+(N159-INT(N159))*100,"")</f>
        <v>36</v>
      </c>
      <c r="P159" s="29">
        <f t="shared" si="15"/>
        <v>14.583333333333334</v>
      </c>
      <c r="Q159" s="29">
        <f t="shared" si="16"/>
        <v>0.90909090909090906</v>
      </c>
      <c r="R159" s="29">
        <f t="shared" si="17"/>
        <v>7.1739130434782608</v>
      </c>
      <c r="S159" s="29">
        <f t="shared" si="18"/>
        <v>4.7058823529411766</v>
      </c>
      <c r="T159" s="29">
        <f t="shared" si="19"/>
        <v>9.8000000000000007</v>
      </c>
      <c r="U159" s="29">
        <f t="shared" si="20"/>
        <v>11.805555555555555</v>
      </c>
      <c r="V159" s="27">
        <f t="shared" si="21"/>
        <v>36.18888888888889</v>
      </c>
      <c r="W159" s="21"/>
      <c r="X159" s="73"/>
      <c r="Y159" s="64"/>
      <c r="Z159" s="21"/>
    </row>
    <row r="160" spans="1:26" ht="30" x14ac:dyDescent="0.25">
      <c r="A160" s="18">
        <v>156</v>
      </c>
      <c r="B160" s="144" t="s">
        <v>4155</v>
      </c>
      <c r="C160" s="142" t="s">
        <v>4156</v>
      </c>
      <c r="D160" s="144" t="s">
        <v>3323</v>
      </c>
      <c r="E160" s="18">
        <v>5</v>
      </c>
      <c r="F160" s="12" t="s">
        <v>4157</v>
      </c>
      <c r="G160" s="28">
        <v>14</v>
      </c>
      <c r="H160" s="28"/>
      <c r="I160" s="28">
        <v>0</v>
      </c>
      <c r="J160" s="28">
        <v>140</v>
      </c>
      <c r="K160" s="30">
        <v>6.5</v>
      </c>
      <c r="L160" s="28">
        <v>7</v>
      </c>
      <c r="M160" s="28"/>
      <c r="N160" s="28">
        <v>0.49</v>
      </c>
      <c r="O160" s="28"/>
      <c r="P160" s="29">
        <f t="shared" si="15"/>
        <v>20.416666666666668</v>
      </c>
      <c r="Q160" s="29">
        <f t="shared" si="16"/>
        <v>0</v>
      </c>
      <c r="R160" s="29">
        <f t="shared" si="17"/>
        <v>6.0869565217391308</v>
      </c>
      <c r="S160" s="29">
        <f t="shared" si="18"/>
        <v>6.1538461538461542</v>
      </c>
      <c r="T160" s="29">
        <f t="shared" si="19"/>
        <v>7</v>
      </c>
      <c r="U160" s="29">
        <f t="shared" si="20"/>
        <v>8.6734693877551017</v>
      </c>
      <c r="V160" s="27">
        <f t="shared" si="21"/>
        <v>36.09013605442177</v>
      </c>
      <c r="W160" s="21"/>
      <c r="X160" s="73"/>
      <c r="Y160" s="64"/>
      <c r="Z160" s="21"/>
    </row>
    <row r="161" spans="1:26" ht="30" x14ac:dyDescent="0.25">
      <c r="A161" s="18">
        <v>157</v>
      </c>
      <c r="B161" s="161" t="s">
        <v>3922</v>
      </c>
      <c r="C161" s="142" t="s">
        <v>3923</v>
      </c>
      <c r="D161" s="159" t="s">
        <v>193</v>
      </c>
      <c r="E161" s="160">
        <v>5</v>
      </c>
      <c r="F161" s="159" t="s">
        <v>194</v>
      </c>
      <c r="G161" s="28">
        <v>14</v>
      </c>
      <c r="H161" s="28"/>
      <c r="I161" s="28">
        <v>4</v>
      </c>
      <c r="J161" s="28">
        <v>195</v>
      </c>
      <c r="K161" s="30">
        <v>9</v>
      </c>
      <c r="L161" s="28">
        <v>7.8</v>
      </c>
      <c r="M161" s="28"/>
      <c r="N161" s="28">
        <v>0.54</v>
      </c>
      <c r="O161" s="28"/>
      <c r="P161" s="29">
        <f t="shared" si="15"/>
        <v>20.416666666666668</v>
      </c>
      <c r="Q161" s="29">
        <f t="shared" si="16"/>
        <v>1.8181818181818181</v>
      </c>
      <c r="R161" s="29">
        <f t="shared" si="17"/>
        <v>8.4782608695652169</v>
      </c>
      <c r="S161" s="29">
        <f t="shared" si="18"/>
        <v>4.4444444444444446</v>
      </c>
      <c r="T161" s="29">
        <f t="shared" si="19"/>
        <v>7.8</v>
      </c>
      <c r="U161" s="29">
        <f t="shared" si="20"/>
        <v>7.8703703703703702</v>
      </c>
      <c r="V161" s="27">
        <f t="shared" si="21"/>
        <v>36.087037037037035</v>
      </c>
      <c r="W161" s="21"/>
      <c r="X161" s="73"/>
      <c r="Y161" s="64"/>
      <c r="Z161" s="21"/>
    </row>
    <row r="162" spans="1:26" ht="30" x14ac:dyDescent="0.25">
      <c r="A162" s="18">
        <v>158</v>
      </c>
      <c r="B162" s="46" t="s">
        <v>3729</v>
      </c>
      <c r="C162" s="142" t="s">
        <v>3730</v>
      </c>
      <c r="D162" s="46" t="s">
        <v>4456</v>
      </c>
      <c r="E162" s="18">
        <v>6</v>
      </c>
      <c r="F162" s="12" t="s">
        <v>83</v>
      </c>
      <c r="G162" s="34">
        <v>17</v>
      </c>
      <c r="H162" s="31"/>
      <c r="I162" s="31">
        <v>2</v>
      </c>
      <c r="J162" s="31">
        <v>120</v>
      </c>
      <c r="K162" s="176">
        <v>11.3</v>
      </c>
      <c r="L162" s="34">
        <v>7.2</v>
      </c>
      <c r="M162" s="31"/>
      <c r="N162" s="34">
        <v>1.07</v>
      </c>
      <c r="O162" s="31">
        <f>IF(N162&lt;&gt;"",INT(N162)*60+(N162-INT(N162))*100,"")</f>
        <v>67</v>
      </c>
      <c r="P162" s="29">
        <f t="shared" si="15"/>
        <v>24.791666666666668</v>
      </c>
      <c r="Q162" s="29">
        <f t="shared" si="16"/>
        <v>0.90909090909090906</v>
      </c>
      <c r="R162" s="29">
        <f t="shared" si="17"/>
        <v>5.2173913043478262</v>
      </c>
      <c r="S162" s="29">
        <f t="shared" si="18"/>
        <v>3.5398230088495573</v>
      </c>
      <c r="T162" s="29">
        <f t="shared" si="19"/>
        <v>7.2</v>
      </c>
      <c r="U162" s="29">
        <f t="shared" si="20"/>
        <v>3.9719626168224296</v>
      </c>
      <c r="V162" s="32">
        <f t="shared" si="21"/>
        <v>35.963629283489098</v>
      </c>
      <c r="W162" s="21"/>
      <c r="X162" s="73"/>
      <c r="Y162" s="64"/>
      <c r="Z162" s="21"/>
    </row>
    <row r="163" spans="1:26" ht="30" x14ac:dyDescent="0.25">
      <c r="A163" s="18">
        <v>159</v>
      </c>
      <c r="B163" s="46" t="s">
        <v>4376</v>
      </c>
      <c r="C163" s="142" t="s">
        <v>4377</v>
      </c>
      <c r="D163" s="46" t="s">
        <v>1127</v>
      </c>
      <c r="E163" s="18">
        <v>5</v>
      </c>
      <c r="F163" s="46" t="s">
        <v>1128</v>
      </c>
      <c r="G163" s="28">
        <v>14</v>
      </c>
      <c r="H163" s="28"/>
      <c r="I163" s="28">
        <v>6</v>
      </c>
      <c r="J163" s="28">
        <v>160</v>
      </c>
      <c r="K163" s="30">
        <v>7.6</v>
      </c>
      <c r="L163" s="28">
        <v>5</v>
      </c>
      <c r="M163" s="28"/>
      <c r="N163" s="28">
        <v>0.41</v>
      </c>
      <c r="O163" s="28"/>
      <c r="P163" s="29">
        <f t="shared" si="15"/>
        <v>20.416666666666668</v>
      </c>
      <c r="Q163" s="29">
        <f t="shared" si="16"/>
        <v>2.7272727272727271</v>
      </c>
      <c r="R163" s="29">
        <f t="shared" si="17"/>
        <v>6.9565217391304346</v>
      </c>
      <c r="S163" s="29">
        <f t="shared" si="18"/>
        <v>5.2631578947368425</v>
      </c>
      <c r="T163" s="29">
        <f t="shared" si="19"/>
        <v>5</v>
      </c>
      <c r="U163" s="29">
        <f t="shared" si="20"/>
        <v>10.365853658536587</v>
      </c>
      <c r="V163" s="27">
        <f t="shared" si="21"/>
        <v>35.782520325203251</v>
      </c>
      <c r="W163" s="21"/>
      <c r="X163" s="73"/>
      <c r="Y163" s="64"/>
      <c r="Z163" s="21"/>
    </row>
    <row r="164" spans="1:26" ht="30" x14ac:dyDescent="0.25">
      <c r="A164" s="18">
        <v>160</v>
      </c>
      <c r="B164" s="144" t="s">
        <v>4340</v>
      </c>
      <c r="C164" s="142" t="s">
        <v>4341</v>
      </c>
      <c r="D164" s="46" t="s">
        <v>507</v>
      </c>
      <c r="E164" s="18">
        <v>6</v>
      </c>
      <c r="F164" s="46" t="s">
        <v>508</v>
      </c>
      <c r="G164" s="28">
        <v>12</v>
      </c>
      <c r="H164" s="28"/>
      <c r="I164" s="28">
        <v>4</v>
      </c>
      <c r="J164" s="28">
        <v>179</v>
      </c>
      <c r="K164" s="30">
        <v>8.1</v>
      </c>
      <c r="L164" s="28">
        <v>9</v>
      </c>
      <c r="M164" s="28"/>
      <c r="N164" s="28">
        <v>0.46</v>
      </c>
      <c r="O164" s="28"/>
      <c r="P164" s="29">
        <f t="shared" si="15"/>
        <v>17.5</v>
      </c>
      <c r="Q164" s="29">
        <f t="shared" si="16"/>
        <v>1.8181818181818181</v>
      </c>
      <c r="R164" s="29">
        <f t="shared" si="17"/>
        <v>7.7826086956521738</v>
      </c>
      <c r="S164" s="29">
        <f t="shared" si="18"/>
        <v>4.9382716049382722</v>
      </c>
      <c r="T164" s="29">
        <f t="shared" si="19"/>
        <v>9</v>
      </c>
      <c r="U164" s="29">
        <f t="shared" si="20"/>
        <v>9.2391304347826075</v>
      </c>
      <c r="V164" s="27">
        <f t="shared" si="21"/>
        <v>35.739130434782609</v>
      </c>
      <c r="W164" s="21"/>
      <c r="X164" s="73"/>
      <c r="Y164" s="64"/>
      <c r="Z164" s="21"/>
    </row>
    <row r="165" spans="1:26" ht="30" x14ac:dyDescent="0.25">
      <c r="A165" s="18">
        <v>161</v>
      </c>
      <c r="B165" s="144" t="s">
        <v>3841</v>
      </c>
      <c r="C165" s="142" t="s">
        <v>3842</v>
      </c>
      <c r="D165" s="46" t="s">
        <v>165</v>
      </c>
      <c r="E165" s="41">
        <v>5</v>
      </c>
      <c r="F165" s="144" t="s">
        <v>820</v>
      </c>
      <c r="G165" s="31">
        <v>12</v>
      </c>
      <c r="H165" s="31"/>
      <c r="I165" s="31">
        <v>0</v>
      </c>
      <c r="J165" s="31">
        <v>150</v>
      </c>
      <c r="K165" s="176">
        <v>8.1</v>
      </c>
      <c r="L165" s="31">
        <v>9</v>
      </c>
      <c r="M165" s="31"/>
      <c r="N165" s="31">
        <v>0.47</v>
      </c>
      <c r="O165" s="28"/>
      <c r="P165" s="29">
        <f t="shared" si="15"/>
        <v>17.5</v>
      </c>
      <c r="Q165" s="29">
        <f t="shared" si="16"/>
        <v>0</v>
      </c>
      <c r="R165" s="29">
        <f t="shared" si="17"/>
        <v>6.5217391304347823</v>
      </c>
      <c r="S165" s="29">
        <f t="shared" si="18"/>
        <v>4.9382716049382722</v>
      </c>
      <c r="T165" s="29">
        <f t="shared" si="19"/>
        <v>9</v>
      </c>
      <c r="U165" s="29">
        <f t="shared" si="20"/>
        <v>9.0425531914893629</v>
      </c>
      <c r="V165" s="27">
        <f t="shared" si="21"/>
        <v>35.542553191489361</v>
      </c>
      <c r="W165" s="21"/>
      <c r="X165" s="73"/>
      <c r="Y165" s="64"/>
      <c r="Z165" s="21"/>
    </row>
    <row r="166" spans="1:26" ht="30" x14ac:dyDescent="0.25">
      <c r="A166" s="18">
        <v>162</v>
      </c>
      <c r="B166" s="46" t="s">
        <v>4429</v>
      </c>
      <c r="C166" s="142" t="s">
        <v>4430</v>
      </c>
      <c r="D166" s="46" t="s">
        <v>598</v>
      </c>
      <c r="E166" s="18">
        <v>5</v>
      </c>
      <c r="F166" s="46" t="s">
        <v>599</v>
      </c>
      <c r="G166" s="28">
        <v>18</v>
      </c>
      <c r="H166" s="28"/>
      <c r="I166" s="28">
        <v>0</v>
      </c>
      <c r="J166" s="28">
        <v>140</v>
      </c>
      <c r="K166" s="30">
        <v>9.6999999999999993</v>
      </c>
      <c r="L166" s="28">
        <v>5</v>
      </c>
      <c r="M166" s="28"/>
      <c r="N166" s="28">
        <v>1.02</v>
      </c>
      <c r="O166" s="28">
        <f>IF(N166&lt;&gt;"",INT(N166)*60+(N166-INT(N166))*100,"")</f>
        <v>62</v>
      </c>
      <c r="P166" s="29">
        <f t="shared" si="15"/>
        <v>26.25</v>
      </c>
      <c r="Q166" s="29">
        <f t="shared" si="16"/>
        <v>0</v>
      </c>
      <c r="R166" s="29">
        <f t="shared" si="17"/>
        <v>6.0869565217391308</v>
      </c>
      <c r="S166" s="29">
        <f t="shared" si="18"/>
        <v>4.123711340206186</v>
      </c>
      <c r="T166" s="29">
        <f t="shared" si="19"/>
        <v>5</v>
      </c>
      <c r="U166" s="29">
        <f t="shared" si="20"/>
        <v>4.166666666666667</v>
      </c>
      <c r="V166" s="27">
        <f t="shared" si="21"/>
        <v>35.416666666666664</v>
      </c>
      <c r="W166" s="21"/>
      <c r="X166" s="73"/>
      <c r="Y166" s="64"/>
      <c r="Z166" s="21"/>
    </row>
    <row r="167" spans="1:26" ht="30" x14ac:dyDescent="0.25">
      <c r="A167" s="18">
        <v>163</v>
      </c>
      <c r="B167" s="144" t="s">
        <v>3761</v>
      </c>
      <c r="C167" s="142" t="s">
        <v>3762</v>
      </c>
      <c r="D167" s="144" t="s">
        <v>717</v>
      </c>
      <c r="E167" s="18">
        <v>6</v>
      </c>
      <c r="F167" s="12" t="s">
        <v>113</v>
      </c>
      <c r="G167" s="28">
        <v>15</v>
      </c>
      <c r="H167" s="28"/>
      <c r="I167" s="28">
        <v>4</v>
      </c>
      <c r="J167" s="28">
        <v>170</v>
      </c>
      <c r="K167" s="30">
        <v>8.6999999999999993</v>
      </c>
      <c r="L167" s="28">
        <v>6</v>
      </c>
      <c r="M167" s="28"/>
      <c r="N167" s="28">
        <v>0.57999999999999996</v>
      </c>
      <c r="O167" s="28">
        <f>IF(N167&lt;&gt;"",INT(N167)*60+(N167-INT(N167))*100,"")</f>
        <v>57.999999999999993</v>
      </c>
      <c r="P167" s="29">
        <f t="shared" si="15"/>
        <v>21.875</v>
      </c>
      <c r="Q167" s="29">
        <f t="shared" si="16"/>
        <v>1.8181818181818181</v>
      </c>
      <c r="R167" s="29">
        <f t="shared" si="17"/>
        <v>7.3913043478260869</v>
      </c>
      <c r="S167" s="29">
        <f t="shared" si="18"/>
        <v>4.597701149425288</v>
      </c>
      <c r="T167" s="29">
        <f t="shared" si="19"/>
        <v>6</v>
      </c>
      <c r="U167" s="29">
        <f t="shared" si="20"/>
        <v>7.3275862068965525</v>
      </c>
      <c r="V167" s="27">
        <f t="shared" si="21"/>
        <v>35.202586206896555</v>
      </c>
      <c r="W167" s="21"/>
      <c r="X167" s="73"/>
      <c r="Y167" s="64"/>
      <c r="Z167" s="21"/>
    </row>
    <row r="168" spans="1:26" ht="45" x14ac:dyDescent="0.25">
      <c r="A168" s="18">
        <v>164</v>
      </c>
      <c r="B168" s="12" t="s">
        <v>3950</v>
      </c>
      <c r="C168" s="142" t="s">
        <v>3951</v>
      </c>
      <c r="D168" s="46" t="s">
        <v>2319</v>
      </c>
      <c r="E168" s="18">
        <v>5</v>
      </c>
      <c r="F168" s="46" t="s">
        <v>2320</v>
      </c>
      <c r="G168" s="28">
        <v>14</v>
      </c>
      <c r="H168" s="28"/>
      <c r="I168" s="28">
        <v>8</v>
      </c>
      <c r="J168" s="28">
        <v>188</v>
      </c>
      <c r="K168" s="30">
        <v>8.6999999999999993</v>
      </c>
      <c r="L168" s="28">
        <v>6</v>
      </c>
      <c r="M168" s="28"/>
      <c r="N168" s="28">
        <v>0.49</v>
      </c>
      <c r="O168" s="28"/>
      <c r="P168" s="29">
        <f t="shared" si="15"/>
        <v>20.416666666666668</v>
      </c>
      <c r="Q168" s="29">
        <f t="shared" si="16"/>
        <v>3.6363636363636362</v>
      </c>
      <c r="R168" s="29">
        <f t="shared" si="17"/>
        <v>8.1739130434782616</v>
      </c>
      <c r="S168" s="29">
        <f t="shared" si="18"/>
        <v>4.597701149425288</v>
      </c>
      <c r="T168" s="29">
        <f t="shared" si="19"/>
        <v>6</v>
      </c>
      <c r="U168" s="29">
        <f t="shared" si="20"/>
        <v>8.6734693877551017</v>
      </c>
      <c r="V168" s="27">
        <f t="shared" si="21"/>
        <v>35.09013605442177</v>
      </c>
      <c r="W168" s="21"/>
      <c r="X168" s="73"/>
      <c r="Y168" s="64"/>
      <c r="Z168" s="21"/>
    </row>
    <row r="169" spans="1:26" ht="30" x14ac:dyDescent="0.25">
      <c r="A169" s="18">
        <v>165</v>
      </c>
      <c r="B169" s="171" t="s">
        <v>4352</v>
      </c>
      <c r="C169" s="142" t="s">
        <v>4353</v>
      </c>
      <c r="D169" s="46" t="s">
        <v>4448</v>
      </c>
      <c r="E169" s="49">
        <v>5</v>
      </c>
      <c r="F169" s="46" t="s">
        <v>627</v>
      </c>
      <c r="G169" s="28">
        <v>13</v>
      </c>
      <c r="H169" s="28"/>
      <c r="I169" s="28">
        <v>2</v>
      </c>
      <c r="J169" s="28">
        <v>130</v>
      </c>
      <c r="K169" s="30">
        <v>9.1</v>
      </c>
      <c r="L169" s="28">
        <v>6</v>
      </c>
      <c r="M169" s="28"/>
      <c r="N169" s="28">
        <v>0.42</v>
      </c>
      <c r="O169" s="28"/>
      <c r="P169" s="29">
        <f t="shared" si="15"/>
        <v>18.958333333333332</v>
      </c>
      <c r="Q169" s="29">
        <f t="shared" si="16"/>
        <v>0.90909090909090906</v>
      </c>
      <c r="R169" s="29">
        <f t="shared" si="17"/>
        <v>5.6521739130434785</v>
      </c>
      <c r="S169" s="29">
        <f t="shared" si="18"/>
        <v>4.395604395604396</v>
      </c>
      <c r="T169" s="29">
        <f t="shared" si="19"/>
        <v>6</v>
      </c>
      <c r="U169" s="29">
        <f t="shared" si="20"/>
        <v>10.119047619047619</v>
      </c>
      <c r="V169" s="27">
        <f t="shared" si="21"/>
        <v>35.077380952380949</v>
      </c>
      <c r="W169" s="21"/>
      <c r="X169" s="73"/>
      <c r="Y169" s="64"/>
      <c r="Z169" s="21"/>
    </row>
    <row r="170" spans="1:26" ht="30" x14ac:dyDescent="0.25">
      <c r="A170" s="18">
        <v>166</v>
      </c>
      <c r="B170" s="144" t="s">
        <v>4199</v>
      </c>
      <c r="C170" s="142" t="s">
        <v>4200</v>
      </c>
      <c r="D170" s="46" t="s">
        <v>384</v>
      </c>
      <c r="E170" s="18">
        <v>6</v>
      </c>
      <c r="F170" s="46" t="s">
        <v>3403</v>
      </c>
      <c r="G170" s="28">
        <v>19</v>
      </c>
      <c r="H170" s="28"/>
      <c r="I170" s="28">
        <v>2</v>
      </c>
      <c r="J170" s="28">
        <v>130</v>
      </c>
      <c r="K170" s="30">
        <v>11.3</v>
      </c>
      <c r="L170" s="28">
        <v>4.3</v>
      </c>
      <c r="M170" s="28"/>
      <c r="N170" s="28">
        <v>1.4</v>
      </c>
      <c r="O170" s="28"/>
      <c r="P170" s="29">
        <f t="shared" si="15"/>
        <v>27.708333333333332</v>
      </c>
      <c r="Q170" s="29">
        <f t="shared" si="16"/>
        <v>0.90909090909090906</v>
      </c>
      <c r="R170" s="29">
        <f t="shared" si="17"/>
        <v>5.6521739130434785</v>
      </c>
      <c r="S170" s="29">
        <f t="shared" si="18"/>
        <v>3.5398230088495573</v>
      </c>
      <c r="T170" s="29">
        <f t="shared" si="19"/>
        <v>4.3</v>
      </c>
      <c r="U170" s="29">
        <f t="shared" si="20"/>
        <v>3.035714285714286</v>
      </c>
      <c r="V170" s="27">
        <f t="shared" si="21"/>
        <v>35.044047619047618</v>
      </c>
      <c r="W170" s="21"/>
      <c r="X170" s="73"/>
      <c r="Y170" s="64"/>
      <c r="Z170" s="21"/>
    </row>
    <row r="171" spans="1:26" ht="30" x14ac:dyDescent="0.25">
      <c r="A171" s="18">
        <v>167</v>
      </c>
      <c r="B171" s="144" t="s">
        <v>4097</v>
      </c>
      <c r="C171" s="142" t="s">
        <v>4098</v>
      </c>
      <c r="D171" s="46" t="s">
        <v>4459</v>
      </c>
      <c r="E171" s="18">
        <v>5</v>
      </c>
      <c r="F171" s="46" t="s">
        <v>4466</v>
      </c>
      <c r="G171" s="28">
        <v>11</v>
      </c>
      <c r="H171" s="28"/>
      <c r="I171" s="28">
        <v>3</v>
      </c>
      <c r="J171" s="28">
        <v>170</v>
      </c>
      <c r="K171" s="30">
        <v>7.8</v>
      </c>
      <c r="L171" s="28">
        <v>6</v>
      </c>
      <c r="M171" s="28"/>
      <c r="N171" s="28">
        <v>0.33</v>
      </c>
      <c r="O171" s="28"/>
      <c r="P171" s="29">
        <f t="shared" si="15"/>
        <v>16.041666666666668</v>
      </c>
      <c r="Q171" s="29">
        <f t="shared" si="16"/>
        <v>1.3636363636363635</v>
      </c>
      <c r="R171" s="29">
        <f t="shared" si="17"/>
        <v>7.3913043478260869</v>
      </c>
      <c r="S171" s="29">
        <f t="shared" si="18"/>
        <v>5.1282051282051286</v>
      </c>
      <c r="T171" s="29">
        <f t="shared" si="19"/>
        <v>6</v>
      </c>
      <c r="U171" s="29">
        <f t="shared" si="20"/>
        <v>12.878787878787879</v>
      </c>
      <c r="V171" s="27">
        <f t="shared" si="21"/>
        <v>34.920454545454547</v>
      </c>
      <c r="W171" s="21"/>
      <c r="X171" s="73"/>
      <c r="Y171" s="64"/>
      <c r="Z171" s="21"/>
    </row>
    <row r="172" spans="1:26" ht="30" x14ac:dyDescent="0.25">
      <c r="A172" s="18">
        <v>168</v>
      </c>
      <c r="B172" s="54" t="s">
        <v>4111</v>
      </c>
      <c r="C172" s="149" t="s">
        <v>4112</v>
      </c>
      <c r="D172" s="46" t="s">
        <v>4459</v>
      </c>
      <c r="E172" s="18">
        <v>6</v>
      </c>
      <c r="F172" s="54" t="s">
        <v>327</v>
      </c>
      <c r="G172" s="28">
        <v>11</v>
      </c>
      <c r="H172" s="28"/>
      <c r="I172" s="28">
        <v>6</v>
      </c>
      <c r="J172" s="28">
        <v>174</v>
      </c>
      <c r="K172" s="30">
        <v>8.1</v>
      </c>
      <c r="L172" s="28">
        <v>6</v>
      </c>
      <c r="M172" s="28"/>
      <c r="N172" s="28">
        <v>0.33</v>
      </c>
      <c r="O172" s="28"/>
      <c r="P172" s="29">
        <f t="shared" si="15"/>
        <v>16.041666666666668</v>
      </c>
      <c r="Q172" s="29">
        <f t="shared" si="16"/>
        <v>2.7272727272727271</v>
      </c>
      <c r="R172" s="29">
        <f t="shared" si="17"/>
        <v>7.5652173913043477</v>
      </c>
      <c r="S172" s="29">
        <f t="shared" si="18"/>
        <v>4.9382716049382722</v>
      </c>
      <c r="T172" s="29">
        <f t="shared" si="19"/>
        <v>6</v>
      </c>
      <c r="U172" s="29">
        <f t="shared" si="20"/>
        <v>12.878787878787879</v>
      </c>
      <c r="V172" s="27">
        <f t="shared" si="21"/>
        <v>34.920454545454547</v>
      </c>
      <c r="W172" s="21"/>
      <c r="X172" s="73"/>
      <c r="Y172" s="64"/>
      <c r="Z172" s="21"/>
    </row>
    <row r="173" spans="1:26" ht="30" x14ac:dyDescent="0.25">
      <c r="A173" s="18">
        <v>169</v>
      </c>
      <c r="B173" s="12" t="s">
        <v>4251</v>
      </c>
      <c r="C173" s="142" t="s">
        <v>4252</v>
      </c>
      <c r="D173" s="144" t="s">
        <v>430</v>
      </c>
      <c r="E173" s="18">
        <v>6</v>
      </c>
      <c r="F173" s="12" t="s">
        <v>431</v>
      </c>
      <c r="G173" s="28">
        <v>16</v>
      </c>
      <c r="H173" s="28"/>
      <c r="I173" s="28">
        <v>1</v>
      </c>
      <c r="J173" s="28">
        <v>150</v>
      </c>
      <c r="K173" s="30">
        <v>8</v>
      </c>
      <c r="L173" s="28">
        <v>7</v>
      </c>
      <c r="M173" s="28"/>
      <c r="N173" s="28">
        <v>1.02</v>
      </c>
      <c r="O173" s="28"/>
      <c r="P173" s="29">
        <f t="shared" si="15"/>
        <v>23.333333333333332</v>
      </c>
      <c r="Q173" s="29">
        <f t="shared" si="16"/>
        <v>0.45454545454545453</v>
      </c>
      <c r="R173" s="29">
        <f t="shared" si="17"/>
        <v>6.5217391304347823</v>
      </c>
      <c r="S173" s="29">
        <f t="shared" si="18"/>
        <v>5</v>
      </c>
      <c r="T173" s="29">
        <f t="shared" si="19"/>
        <v>7</v>
      </c>
      <c r="U173" s="29">
        <f t="shared" si="20"/>
        <v>4.166666666666667</v>
      </c>
      <c r="V173" s="27">
        <f t="shared" si="21"/>
        <v>34.5</v>
      </c>
      <c r="W173" s="21"/>
      <c r="X173" s="73"/>
      <c r="Y173" s="64"/>
      <c r="Z173" s="21"/>
    </row>
    <row r="174" spans="1:26" ht="30" x14ac:dyDescent="0.25">
      <c r="A174" s="18">
        <v>170</v>
      </c>
      <c r="B174" s="62" t="s">
        <v>4077</v>
      </c>
      <c r="C174" s="142" t="s">
        <v>4078</v>
      </c>
      <c r="D174" s="46" t="s">
        <v>314</v>
      </c>
      <c r="E174" s="18">
        <v>5</v>
      </c>
      <c r="F174" s="46" t="s">
        <v>315</v>
      </c>
      <c r="G174" s="28">
        <v>17</v>
      </c>
      <c r="H174" s="28"/>
      <c r="I174" s="28">
        <v>5</v>
      </c>
      <c r="J174" s="28">
        <v>215</v>
      </c>
      <c r="K174" s="30">
        <v>7.1</v>
      </c>
      <c r="L174" s="28">
        <v>6</v>
      </c>
      <c r="M174" s="28"/>
      <c r="N174" s="28">
        <v>1.1599999999999999</v>
      </c>
      <c r="O174" s="28"/>
      <c r="P174" s="29">
        <f t="shared" si="15"/>
        <v>24.791666666666668</v>
      </c>
      <c r="Q174" s="29">
        <f t="shared" si="16"/>
        <v>2.2727272727272729</v>
      </c>
      <c r="R174" s="29">
        <f t="shared" si="17"/>
        <v>9.3478260869565215</v>
      </c>
      <c r="S174" s="29">
        <f t="shared" si="18"/>
        <v>5.6338028169014089</v>
      </c>
      <c r="T174" s="29">
        <f t="shared" si="19"/>
        <v>6</v>
      </c>
      <c r="U174" s="29">
        <f t="shared" si="20"/>
        <v>3.6637931034482762</v>
      </c>
      <c r="V174" s="27">
        <f t="shared" si="21"/>
        <v>34.455459770114942</v>
      </c>
      <c r="W174" s="21"/>
      <c r="X174" s="73"/>
      <c r="Y174" s="64"/>
      <c r="Z174" s="21"/>
    </row>
    <row r="175" spans="1:26" ht="30" x14ac:dyDescent="0.25">
      <c r="A175" s="18">
        <v>171</v>
      </c>
      <c r="B175" s="46" t="s">
        <v>4081</v>
      </c>
      <c r="C175" s="142" t="s">
        <v>4082</v>
      </c>
      <c r="D175" s="46" t="s">
        <v>915</v>
      </c>
      <c r="E175" s="18">
        <v>6</v>
      </c>
      <c r="F175" s="147" t="s">
        <v>1680</v>
      </c>
      <c r="G175" s="28">
        <v>9</v>
      </c>
      <c r="H175" s="28"/>
      <c r="I175" s="28">
        <v>10</v>
      </c>
      <c r="J175" s="28">
        <v>175</v>
      </c>
      <c r="K175" s="30">
        <v>9.1999999999999993</v>
      </c>
      <c r="L175" s="28">
        <v>6</v>
      </c>
      <c r="M175" s="28"/>
      <c r="N175" s="28">
        <v>0.28000000000000003</v>
      </c>
      <c r="O175" s="28"/>
      <c r="P175" s="29">
        <f t="shared" si="15"/>
        <v>13.125</v>
      </c>
      <c r="Q175" s="29">
        <f t="shared" si="16"/>
        <v>4.5454545454545459</v>
      </c>
      <c r="R175" s="29">
        <f t="shared" si="17"/>
        <v>7.6086956521739131</v>
      </c>
      <c r="S175" s="29">
        <f t="shared" si="18"/>
        <v>4.3478260869565224</v>
      </c>
      <c r="T175" s="29">
        <f t="shared" si="19"/>
        <v>6</v>
      </c>
      <c r="U175" s="29">
        <f t="shared" si="20"/>
        <v>15.178571428571427</v>
      </c>
      <c r="V175" s="27">
        <f t="shared" si="21"/>
        <v>34.303571428571431</v>
      </c>
      <c r="W175" s="21"/>
      <c r="X175" s="73"/>
      <c r="Y175" s="64"/>
      <c r="Z175" s="21"/>
    </row>
    <row r="176" spans="1:26" ht="30" x14ac:dyDescent="0.25">
      <c r="A176" s="18">
        <v>172</v>
      </c>
      <c r="B176" s="161" t="s">
        <v>3940</v>
      </c>
      <c r="C176" s="142" t="s">
        <v>3941</v>
      </c>
      <c r="D176" s="159" t="s">
        <v>193</v>
      </c>
      <c r="E176" s="160">
        <v>6</v>
      </c>
      <c r="F176" s="159" t="s">
        <v>194</v>
      </c>
      <c r="G176" s="28">
        <v>15</v>
      </c>
      <c r="H176" s="28"/>
      <c r="I176" s="28">
        <v>5</v>
      </c>
      <c r="J176" s="28">
        <v>170</v>
      </c>
      <c r="K176" s="30">
        <v>8.8000000000000007</v>
      </c>
      <c r="L176" s="28">
        <v>8.1999999999999993</v>
      </c>
      <c r="M176" s="28"/>
      <c r="N176" s="28">
        <v>1.02</v>
      </c>
      <c r="O176" s="28"/>
      <c r="P176" s="29">
        <f t="shared" si="15"/>
        <v>21.875</v>
      </c>
      <c r="Q176" s="29">
        <f t="shared" si="16"/>
        <v>2.2727272727272729</v>
      </c>
      <c r="R176" s="29">
        <f t="shared" si="17"/>
        <v>7.3913043478260869</v>
      </c>
      <c r="S176" s="29">
        <f t="shared" si="18"/>
        <v>4.545454545454545</v>
      </c>
      <c r="T176" s="29">
        <f t="shared" si="19"/>
        <v>8.1999999999999993</v>
      </c>
      <c r="U176" s="29">
        <f t="shared" si="20"/>
        <v>4.166666666666667</v>
      </c>
      <c r="V176" s="27">
        <f t="shared" si="21"/>
        <v>34.241666666666667</v>
      </c>
      <c r="W176" s="21"/>
      <c r="X176" s="73"/>
      <c r="Y176" s="64"/>
      <c r="Z176" s="21"/>
    </row>
    <row r="177" spans="1:26" ht="30" x14ac:dyDescent="0.25">
      <c r="A177" s="18">
        <v>173</v>
      </c>
      <c r="B177" s="144" t="s">
        <v>4193</v>
      </c>
      <c r="C177" s="142" t="s">
        <v>4194</v>
      </c>
      <c r="D177" s="46" t="s">
        <v>380</v>
      </c>
      <c r="E177" s="18">
        <v>6</v>
      </c>
      <c r="F177" s="46" t="s">
        <v>381</v>
      </c>
      <c r="G177" s="28">
        <v>11</v>
      </c>
      <c r="H177" s="28"/>
      <c r="I177" s="28">
        <v>0</v>
      </c>
      <c r="J177" s="28">
        <v>173</v>
      </c>
      <c r="K177" s="30">
        <v>9</v>
      </c>
      <c r="L177" s="28">
        <v>7.5</v>
      </c>
      <c r="M177" s="28"/>
      <c r="N177" s="28">
        <v>0.4</v>
      </c>
      <c r="O177" s="28"/>
      <c r="P177" s="29">
        <f t="shared" si="15"/>
        <v>16.041666666666668</v>
      </c>
      <c r="Q177" s="29">
        <f t="shared" si="16"/>
        <v>0</v>
      </c>
      <c r="R177" s="29">
        <f t="shared" si="17"/>
        <v>7.5217391304347823</v>
      </c>
      <c r="S177" s="29">
        <f t="shared" si="18"/>
        <v>4.4444444444444446</v>
      </c>
      <c r="T177" s="29">
        <f t="shared" si="19"/>
        <v>7.5</v>
      </c>
      <c r="U177" s="29">
        <f t="shared" si="20"/>
        <v>10.625</v>
      </c>
      <c r="V177" s="27">
        <f t="shared" si="21"/>
        <v>34.166666666666671</v>
      </c>
      <c r="W177" s="21"/>
      <c r="X177" s="73"/>
      <c r="Y177" s="64"/>
      <c r="Z177" s="21"/>
    </row>
    <row r="178" spans="1:26" ht="30" x14ac:dyDescent="0.25">
      <c r="A178" s="18">
        <v>174</v>
      </c>
      <c r="B178" s="161" t="s">
        <v>3938</v>
      </c>
      <c r="C178" s="142" t="s">
        <v>3939</v>
      </c>
      <c r="D178" s="159" t="s">
        <v>193</v>
      </c>
      <c r="E178" s="160">
        <v>6</v>
      </c>
      <c r="F178" s="159" t="s">
        <v>194</v>
      </c>
      <c r="G178" s="28">
        <v>15</v>
      </c>
      <c r="H178" s="28"/>
      <c r="I178" s="28">
        <v>3</v>
      </c>
      <c r="J178" s="28">
        <v>160</v>
      </c>
      <c r="K178" s="30">
        <v>8.8000000000000007</v>
      </c>
      <c r="L178" s="28">
        <v>8</v>
      </c>
      <c r="M178" s="28"/>
      <c r="N178" s="28">
        <v>1.08</v>
      </c>
      <c r="O178" s="28"/>
      <c r="P178" s="29">
        <f t="shared" si="15"/>
        <v>21.875</v>
      </c>
      <c r="Q178" s="29">
        <f t="shared" si="16"/>
        <v>1.3636363636363635</v>
      </c>
      <c r="R178" s="29">
        <f t="shared" si="17"/>
        <v>6.9565217391304346</v>
      </c>
      <c r="S178" s="29">
        <f t="shared" si="18"/>
        <v>4.545454545454545</v>
      </c>
      <c r="T178" s="29">
        <f t="shared" si="19"/>
        <v>8</v>
      </c>
      <c r="U178" s="29">
        <f t="shared" si="20"/>
        <v>3.9351851851851851</v>
      </c>
      <c r="V178" s="27">
        <f t="shared" si="21"/>
        <v>33.810185185185183</v>
      </c>
      <c r="W178" s="21"/>
      <c r="X178" s="73"/>
      <c r="Y178" s="64"/>
      <c r="Z178" s="21"/>
    </row>
    <row r="179" spans="1:26" ht="30" x14ac:dyDescent="0.25">
      <c r="A179" s="18">
        <v>175</v>
      </c>
      <c r="B179" s="46" t="s">
        <v>4065</v>
      </c>
      <c r="C179" s="142" t="s">
        <v>4066</v>
      </c>
      <c r="D179" s="46" t="s">
        <v>282</v>
      </c>
      <c r="E179" s="18">
        <v>6</v>
      </c>
      <c r="F179" s="46" t="s">
        <v>283</v>
      </c>
      <c r="G179" s="28">
        <v>8</v>
      </c>
      <c r="H179" s="28"/>
      <c r="I179" s="28">
        <v>6</v>
      </c>
      <c r="J179" s="28">
        <v>203</v>
      </c>
      <c r="K179" s="30">
        <v>8.5</v>
      </c>
      <c r="L179" s="28">
        <v>10</v>
      </c>
      <c r="M179" s="28"/>
      <c r="N179" s="28">
        <v>0.35</v>
      </c>
      <c r="O179" s="28"/>
      <c r="P179" s="29">
        <f t="shared" si="15"/>
        <v>11.666666666666666</v>
      </c>
      <c r="Q179" s="29">
        <f t="shared" si="16"/>
        <v>2.7272727272727271</v>
      </c>
      <c r="R179" s="29">
        <f t="shared" si="17"/>
        <v>8.8260869565217384</v>
      </c>
      <c r="S179" s="29">
        <f t="shared" si="18"/>
        <v>4.7058823529411766</v>
      </c>
      <c r="T179" s="29">
        <f t="shared" si="19"/>
        <v>10</v>
      </c>
      <c r="U179" s="29">
        <f t="shared" si="20"/>
        <v>12.142857142857144</v>
      </c>
      <c r="V179" s="27">
        <f t="shared" si="21"/>
        <v>33.80952380952381</v>
      </c>
      <c r="W179" s="21"/>
      <c r="X179" s="73"/>
      <c r="Y179" s="64"/>
      <c r="Z179" s="21"/>
    </row>
    <row r="180" spans="1:26" ht="30" x14ac:dyDescent="0.25">
      <c r="A180" s="18">
        <v>176</v>
      </c>
      <c r="B180" s="46" t="s">
        <v>4007</v>
      </c>
      <c r="C180" s="142" t="s">
        <v>4008</v>
      </c>
      <c r="D180" s="46" t="s">
        <v>4460</v>
      </c>
      <c r="E180" s="18">
        <v>6</v>
      </c>
      <c r="F180" s="143" t="s">
        <v>3189</v>
      </c>
      <c r="G180" s="28">
        <v>11</v>
      </c>
      <c r="H180" s="28"/>
      <c r="I180" s="28">
        <v>0</v>
      </c>
      <c r="J180" s="28">
        <v>180</v>
      </c>
      <c r="K180" s="30">
        <v>7.8</v>
      </c>
      <c r="L180" s="28">
        <v>9.8000000000000007</v>
      </c>
      <c r="M180" s="28"/>
      <c r="N180" s="28">
        <v>0.54</v>
      </c>
      <c r="O180" s="28"/>
      <c r="P180" s="29">
        <f t="shared" si="15"/>
        <v>16.041666666666668</v>
      </c>
      <c r="Q180" s="29">
        <f t="shared" si="16"/>
        <v>0</v>
      </c>
      <c r="R180" s="29">
        <f t="shared" si="17"/>
        <v>7.8260869565217392</v>
      </c>
      <c r="S180" s="29">
        <f t="shared" si="18"/>
        <v>5.1282051282051286</v>
      </c>
      <c r="T180" s="29">
        <f t="shared" si="19"/>
        <v>9.8000000000000007</v>
      </c>
      <c r="U180" s="29">
        <f t="shared" si="20"/>
        <v>7.8703703703703702</v>
      </c>
      <c r="V180" s="27">
        <f t="shared" si="21"/>
        <v>33.712037037037035</v>
      </c>
      <c r="W180" s="21"/>
      <c r="X180" s="73"/>
      <c r="Y180" s="64"/>
      <c r="Z180" s="21"/>
    </row>
    <row r="181" spans="1:26" ht="30" x14ac:dyDescent="0.25">
      <c r="A181" s="18">
        <v>177</v>
      </c>
      <c r="B181" s="45" t="s">
        <v>4216</v>
      </c>
      <c r="C181" s="142" t="s">
        <v>4217</v>
      </c>
      <c r="D181" s="46" t="s">
        <v>395</v>
      </c>
      <c r="E181" s="18">
        <v>5</v>
      </c>
      <c r="F181" s="46" t="s">
        <v>396</v>
      </c>
      <c r="G181" s="28">
        <v>19</v>
      </c>
      <c r="H181" s="28"/>
      <c r="I181" s="28">
        <v>0</v>
      </c>
      <c r="J181" s="28">
        <v>155</v>
      </c>
      <c r="K181" s="30">
        <v>10.199999999999999</v>
      </c>
      <c r="L181" s="28">
        <v>5</v>
      </c>
      <c r="M181" s="28"/>
      <c r="N181" s="28">
        <v>4.51</v>
      </c>
      <c r="O181" s="28"/>
      <c r="P181" s="29">
        <f t="shared" si="15"/>
        <v>27.708333333333332</v>
      </c>
      <c r="Q181" s="29">
        <f t="shared" si="16"/>
        <v>0</v>
      </c>
      <c r="R181" s="29">
        <f t="shared" si="17"/>
        <v>6.7391304347826084</v>
      </c>
      <c r="S181" s="29">
        <f t="shared" si="18"/>
        <v>3.9215686274509807</v>
      </c>
      <c r="T181" s="29">
        <f t="shared" si="19"/>
        <v>5</v>
      </c>
      <c r="U181" s="29">
        <f t="shared" si="20"/>
        <v>0.94235033259423506</v>
      </c>
      <c r="V181" s="27">
        <f t="shared" si="21"/>
        <v>33.650683665927566</v>
      </c>
      <c r="W181" s="21"/>
      <c r="X181" s="73"/>
      <c r="Y181" s="64"/>
      <c r="Z181" s="21"/>
    </row>
    <row r="182" spans="1:26" ht="45" x14ac:dyDescent="0.25">
      <c r="A182" s="18">
        <v>178</v>
      </c>
      <c r="B182" s="144" t="s">
        <v>4291</v>
      </c>
      <c r="C182" s="142" t="s">
        <v>4292</v>
      </c>
      <c r="D182" s="46" t="s">
        <v>4461</v>
      </c>
      <c r="E182" s="18">
        <v>6</v>
      </c>
      <c r="F182" s="46" t="s">
        <v>3491</v>
      </c>
      <c r="G182" s="28">
        <v>18</v>
      </c>
      <c r="H182" s="28"/>
      <c r="I182" s="28">
        <v>1</v>
      </c>
      <c r="J182" s="28">
        <v>138</v>
      </c>
      <c r="K182" s="30">
        <v>10.5</v>
      </c>
      <c r="L182" s="28">
        <v>4</v>
      </c>
      <c r="M182" s="28"/>
      <c r="N182" s="28">
        <v>1.25</v>
      </c>
      <c r="O182" s="28"/>
      <c r="P182" s="29">
        <f t="shared" si="15"/>
        <v>26.25</v>
      </c>
      <c r="Q182" s="29">
        <f t="shared" si="16"/>
        <v>0.45454545454545453</v>
      </c>
      <c r="R182" s="29">
        <f t="shared" si="17"/>
        <v>6</v>
      </c>
      <c r="S182" s="29">
        <f t="shared" si="18"/>
        <v>3.8095238095238093</v>
      </c>
      <c r="T182" s="29">
        <f t="shared" si="19"/>
        <v>4</v>
      </c>
      <c r="U182" s="29">
        <f t="shared" si="20"/>
        <v>3.4</v>
      </c>
      <c r="V182" s="27">
        <f t="shared" si="21"/>
        <v>33.65</v>
      </c>
      <c r="W182" s="21"/>
      <c r="X182" s="73"/>
      <c r="Y182" s="64"/>
      <c r="Z182" s="21"/>
    </row>
    <row r="183" spans="1:26" ht="30" x14ac:dyDescent="0.25">
      <c r="A183" s="18">
        <v>179</v>
      </c>
      <c r="B183" s="147" t="s">
        <v>3974</v>
      </c>
      <c r="C183" s="148" t="s">
        <v>3975</v>
      </c>
      <c r="D183" s="46" t="s">
        <v>4451</v>
      </c>
      <c r="E183" s="18">
        <v>5</v>
      </c>
      <c r="F183" s="46" t="s">
        <v>220</v>
      </c>
      <c r="G183" s="28">
        <v>13</v>
      </c>
      <c r="H183" s="28"/>
      <c r="I183" s="28">
        <v>2</v>
      </c>
      <c r="J183" s="28">
        <v>160</v>
      </c>
      <c r="K183" s="30">
        <v>9</v>
      </c>
      <c r="L183" s="28">
        <v>7</v>
      </c>
      <c r="M183" s="28"/>
      <c r="N183" s="28">
        <v>0.56000000000000005</v>
      </c>
      <c r="O183" s="28"/>
      <c r="P183" s="29">
        <f t="shared" si="15"/>
        <v>18.958333333333332</v>
      </c>
      <c r="Q183" s="29">
        <f t="shared" si="16"/>
        <v>0.90909090909090906</v>
      </c>
      <c r="R183" s="29">
        <f t="shared" si="17"/>
        <v>6.9565217391304346</v>
      </c>
      <c r="S183" s="29">
        <f t="shared" si="18"/>
        <v>4.4444444444444446</v>
      </c>
      <c r="T183" s="29">
        <f t="shared" si="19"/>
        <v>7</v>
      </c>
      <c r="U183" s="29">
        <f t="shared" si="20"/>
        <v>7.5892857142857135</v>
      </c>
      <c r="V183" s="27">
        <f t="shared" si="21"/>
        <v>33.547619047619044</v>
      </c>
      <c r="W183" s="21"/>
      <c r="X183" s="73"/>
      <c r="Y183" s="64"/>
      <c r="Z183" s="21"/>
    </row>
    <row r="184" spans="1:26" ht="30" x14ac:dyDescent="0.25">
      <c r="A184" s="18">
        <v>180</v>
      </c>
      <c r="B184" s="144" t="s">
        <v>4386</v>
      </c>
      <c r="C184" s="142" t="s">
        <v>4387</v>
      </c>
      <c r="D184" s="144" t="s">
        <v>1127</v>
      </c>
      <c r="E184" s="18">
        <v>6</v>
      </c>
      <c r="F184" s="12" t="s">
        <v>1128</v>
      </c>
      <c r="G184" s="28">
        <v>8</v>
      </c>
      <c r="H184" s="28"/>
      <c r="I184" s="28">
        <v>7</v>
      </c>
      <c r="J184" s="28">
        <v>163</v>
      </c>
      <c r="K184" s="30">
        <v>7.4</v>
      </c>
      <c r="L184" s="28">
        <v>10</v>
      </c>
      <c r="M184" s="28"/>
      <c r="N184" s="28">
        <v>0.36</v>
      </c>
      <c r="O184" s="28"/>
      <c r="P184" s="29">
        <f t="shared" si="15"/>
        <v>11.666666666666666</v>
      </c>
      <c r="Q184" s="29">
        <f t="shared" si="16"/>
        <v>3.1818181818181817</v>
      </c>
      <c r="R184" s="29">
        <f t="shared" si="17"/>
        <v>7.0869565217391308</v>
      </c>
      <c r="S184" s="29">
        <f t="shared" si="18"/>
        <v>5.4054054054054053</v>
      </c>
      <c r="T184" s="29">
        <f t="shared" si="19"/>
        <v>10</v>
      </c>
      <c r="U184" s="29">
        <f t="shared" si="20"/>
        <v>11.805555555555555</v>
      </c>
      <c r="V184" s="27">
        <f t="shared" si="21"/>
        <v>33.472222222222221</v>
      </c>
      <c r="W184" s="21"/>
      <c r="X184" s="73"/>
      <c r="Y184" s="64"/>
      <c r="Z184" s="21"/>
    </row>
    <row r="185" spans="1:26" ht="30" x14ac:dyDescent="0.25">
      <c r="A185" s="18">
        <v>181</v>
      </c>
      <c r="B185" s="145" t="s">
        <v>3676</v>
      </c>
      <c r="C185" s="142" t="s">
        <v>3677</v>
      </c>
      <c r="D185" s="46" t="s">
        <v>61</v>
      </c>
      <c r="E185" s="18">
        <v>6</v>
      </c>
      <c r="F185" s="146" t="s">
        <v>63</v>
      </c>
      <c r="G185" s="28">
        <v>13</v>
      </c>
      <c r="H185" s="28"/>
      <c r="I185" s="28">
        <v>0</v>
      </c>
      <c r="J185" s="28">
        <v>150</v>
      </c>
      <c r="K185" s="30">
        <v>8.6</v>
      </c>
      <c r="L185" s="28">
        <v>4</v>
      </c>
      <c r="M185" s="28"/>
      <c r="N185" s="28">
        <v>0.41</v>
      </c>
      <c r="O185" s="28">
        <f>IF(N185&lt;&gt;"",INT(N185)*60+(N185-INT(N185))*100,"")</f>
        <v>41</v>
      </c>
      <c r="P185" s="29">
        <f t="shared" si="15"/>
        <v>18.958333333333332</v>
      </c>
      <c r="Q185" s="29">
        <f t="shared" si="16"/>
        <v>0</v>
      </c>
      <c r="R185" s="29">
        <f t="shared" si="17"/>
        <v>6.5217391304347823</v>
      </c>
      <c r="S185" s="29">
        <f t="shared" si="18"/>
        <v>4.6511627906976747</v>
      </c>
      <c r="T185" s="29">
        <f t="shared" si="19"/>
        <v>4</v>
      </c>
      <c r="U185" s="29">
        <f t="shared" si="20"/>
        <v>10.365853658536587</v>
      </c>
      <c r="V185" s="27">
        <f t="shared" si="21"/>
        <v>33.324186991869922</v>
      </c>
      <c r="W185" s="21"/>
      <c r="X185" s="73"/>
      <c r="Y185" s="64"/>
      <c r="Z185" s="21"/>
    </row>
    <row r="186" spans="1:26" ht="30" x14ac:dyDescent="0.25">
      <c r="A186" s="18">
        <v>182</v>
      </c>
      <c r="B186" s="156" t="s">
        <v>3910</v>
      </c>
      <c r="C186" s="157" t="s">
        <v>3911</v>
      </c>
      <c r="D186" s="46" t="s">
        <v>165</v>
      </c>
      <c r="E186" s="41">
        <v>6</v>
      </c>
      <c r="F186" s="62" t="s">
        <v>820</v>
      </c>
      <c r="G186" s="28">
        <v>13</v>
      </c>
      <c r="H186" s="28"/>
      <c r="I186" s="28">
        <v>2</v>
      </c>
      <c r="J186" s="28">
        <v>170</v>
      </c>
      <c r="K186" s="30">
        <v>8.5</v>
      </c>
      <c r="L186" s="28">
        <v>10</v>
      </c>
      <c r="M186" s="28"/>
      <c r="N186" s="28">
        <v>1</v>
      </c>
      <c r="O186" s="28"/>
      <c r="P186" s="29">
        <f t="shared" si="15"/>
        <v>18.958333333333332</v>
      </c>
      <c r="Q186" s="29">
        <f t="shared" si="16"/>
        <v>0.90909090909090906</v>
      </c>
      <c r="R186" s="29">
        <f t="shared" si="17"/>
        <v>7.3913043478260869</v>
      </c>
      <c r="S186" s="29">
        <f t="shared" si="18"/>
        <v>4.7058823529411766</v>
      </c>
      <c r="T186" s="29">
        <f t="shared" si="19"/>
        <v>10</v>
      </c>
      <c r="U186" s="29">
        <f t="shared" si="20"/>
        <v>4.25</v>
      </c>
      <c r="V186" s="27">
        <f t="shared" si="21"/>
        <v>33.208333333333329</v>
      </c>
      <c r="W186" s="21"/>
      <c r="X186" s="73"/>
      <c r="Y186" s="64"/>
      <c r="Z186" s="21"/>
    </row>
    <row r="187" spans="1:26" ht="30" x14ac:dyDescent="0.25">
      <c r="A187" s="18">
        <v>183</v>
      </c>
      <c r="B187" s="144" t="s">
        <v>4055</v>
      </c>
      <c r="C187" s="142" t="s">
        <v>4056</v>
      </c>
      <c r="D187" s="144" t="s">
        <v>282</v>
      </c>
      <c r="E187" s="18">
        <v>6</v>
      </c>
      <c r="F187" s="12" t="s">
        <v>301</v>
      </c>
      <c r="G187" s="28">
        <v>11</v>
      </c>
      <c r="H187" s="28"/>
      <c r="I187" s="28">
        <v>10</v>
      </c>
      <c r="J187" s="28">
        <v>176</v>
      </c>
      <c r="K187" s="30">
        <v>8.3000000000000007</v>
      </c>
      <c r="L187" s="28">
        <v>9.9</v>
      </c>
      <c r="M187" s="28"/>
      <c r="N187" s="28">
        <v>0.59</v>
      </c>
      <c r="O187" s="28"/>
      <c r="P187" s="29">
        <f t="shared" si="15"/>
        <v>16.041666666666668</v>
      </c>
      <c r="Q187" s="29">
        <f t="shared" si="16"/>
        <v>4.5454545454545459</v>
      </c>
      <c r="R187" s="29">
        <f t="shared" si="17"/>
        <v>7.6521739130434785</v>
      </c>
      <c r="S187" s="29">
        <f t="shared" si="18"/>
        <v>4.8192771084337345</v>
      </c>
      <c r="T187" s="29">
        <f t="shared" si="19"/>
        <v>9.9</v>
      </c>
      <c r="U187" s="29">
        <f t="shared" si="20"/>
        <v>7.2033898305084749</v>
      </c>
      <c r="V187" s="27">
        <f t="shared" si="21"/>
        <v>33.145056497175148</v>
      </c>
      <c r="W187" s="21"/>
      <c r="X187" s="73"/>
      <c r="Y187" s="64"/>
      <c r="Z187" s="21"/>
    </row>
    <row r="188" spans="1:26" ht="30" x14ac:dyDescent="0.25">
      <c r="A188" s="18">
        <v>184</v>
      </c>
      <c r="B188" s="46" t="s">
        <v>4092</v>
      </c>
      <c r="C188" s="149" t="s">
        <v>4093</v>
      </c>
      <c r="D188" s="46" t="s">
        <v>4457</v>
      </c>
      <c r="E188" s="48">
        <v>5</v>
      </c>
      <c r="F188" s="46" t="s">
        <v>1698</v>
      </c>
      <c r="G188" s="28">
        <v>9</v>
      </c>
      <c r="H188" s="28"/>
      <c r="I188" s="28">
        <v>7</v>
      </c>
      <c r="J188" s="28">
        <v>173</v>
      </c>
      <c r="K188" s="30">
        <v>7.4</v>
      </c>
      <c r="L188" s="28">
        <v>7</v>
      </c>
      <c r="M188" s="28"/>
      <c r="N188" s="28">
        <v>0.33</v>
      </c>
      <c r="O188" s="28"/>
      <c r="P188" s="29">
        <f t="shared" si="15"/>
        <v>13.125</v>
      </c>
      <c r="Q188" s="29">
        <f t="shared" si="16"/>
        <v>3.1818181818181817</v>
      </c>
      <c r="R188" s="29">
        <f t="shared" si="17"/>
        <v>7.5217391304347823</v>
      </c>
      <c r="S188" s="29">
        <f t="shared" si="18"/>
        <v>5.4054054054054053</v>
      </c>
      <c r="T188" s="29">
        <f t="shared" si="19"/>
        <v>7</v>
      </c>
      <c r="U188" s="29">
        <f t="shared" si="20"/>
        <v>12.878787878787879</v>
      </c>
      <c r="V188" s="27">
        <f t="shared" si="21"/>
        <v>33.003787878787875</v>
      </c>
      <c r="W188" s="21"/>
      <c r="X188" s="73"/>
      <c r="Y188" s="64"/>
      <c r="Z188" s="21"/>
    </row>
    <row r="189" spans="1:26" ht="30" x14ac:dyDescent="0.25">
      <c r="A189" s="18">
        <v>185</v>
      </c>
      <c r="B189" s="144" t="s">
        <v>4127</v>
      </c>
      <c r="C189" s="142" t="s">
        <v>4128</v>
      </c>
      <c r="D189" s="46" t="s">
        <v>330</v>
      </c>
      <c r="E189" s="18">
        <v>6</v>
      </c>
      <c r="F189" s="46" t="s">
        <v>942</v>
      </c>
      <c r="G189" s="28">
        <v>10</v>
      </c>
      <c r="H189" s="28"/>
      <c r="I189" s="28">
        <v>8</v>
      </c>
      <c r="J189" s="28">
        <v>178</v>
      </c>
      <c r="K189" s="30">
        <v>7.7</v>
      </c>
      <c r="L189" s="28">
        <v>8</v>
      </c>
      <c r="M189" s="28"/>
      <c r="N189" s="28">
        <v>0.41</v>
      </c>
      <c r="O189" s="28"/>
      <c r="P189" s="29">
        <f t="shared" si="15"/>
        <v>14.583333333333334</v>
      </c>
      <c r="Q189" s="29">
        <f t="shared" si="16"/>
        <v>3.6363636363636362</v>
      </c>
      <c r="R189" s="29">
        <f t="shared" si="17"/>
        <v>7.7391304347826084</v>
      </c>
      <c r="S189" s="29">
        <f t="shared" si="18"/>
        <v>5.1948051948051948</v>
      </c>
      <c r="T189" s="29">
        <f t="shared" si="19"/>
        <v>8</v>
      </c>
      <c r="U189" s="29">
        <f t="shared" si="20"/>
        <v>10.365853658536587</v>
      </c>
      <c r="V189" s="27">
        <f t="shared" si="21"/>
        <v>32.949186991869922</v>
      </c>
      <c r="W189" s="21"/>
      <c r="X189" s="73"/>
      <c r="Y189" s="64"/>
      <c r="Z189" s="21"/>
    </row>
    <row r="190" spans="1:26" ht="30" x14ac:dyDescent="0.25">
      <c r="A190" s="18">
        <v>186</v>
      </c>
      <c r="B190" s="12" t="s">
        <v>3686</v>
      </c>
      <c r="C190" s="142" t="s">
        <v>3687</v>
      </c>
      <c r="D190" s="46" t="s">
        <v>664</v>
      </c>
      <c r="E190" s="18">
        <v>5</v>
      </c>
      <c r="F190" s="46" t="s">
        <v>2853</v>
      </c>
      <c r="G190" s="28">
        <v>13</v>
      </c>
      <c r="H190" s="28"/>
      <c r="I190" s="28">
        <v>0</v>
      </c>
      <c r="J190" s="28">
        <v>130</v>
      </c>
      <c r="K190" s="30">
        <v>9</v>
      </c>
      <c r="L190" s="28">
        <v>3</v>
      </c>
      <c r="M190" s="28"/>
      <c r="N190" s="28">
        <v>0.39</v>
      </c>
      <c r="O190" s="28">
        <f>IF(N190&lt;&gt;"",INT(N190)*60+(N190-INT(N190))*100,"")</f>
        <v>39</v>
      </c>
      <c r="P190" s="29">
        <f t="shared" si="15"/>
        <v>18.958333333333332</v>
      </c>
      <c r="Q190" s="29">
        <f t="shared" si="16"/>
        <v>0</v>
      </c>
      <c r="R190" s="29">
        <f t="shared" si="17"/>
        <v>5.6521739130434785</v>
      </c>
      <c r="S190" s="29">
        <f t="shared" si="18"/>
        <v>4.4444444444444446</v>
      </c>
      <c r="T190" s="29">
        <f t="shared" si="19"/>
        <v>3</v>
      </c>
      <c r="U190" s="29">
        <f t="shared" si="20"/>
        <v>10.897435897435898</v>
      </c>
      <c r="V190" s="27">
        <f t="shared" si="21"/>
        <v>32.855769230769226</v>
      </c>
      <c r="W190" s="21"/>
      <c r="X190" s="73"/>
      <c r="Y190" s="64"/>
      <c r="Z190" s="21"/>
    </row>
    <row r="191" spans="1:26" ht="30" x14ac:dyDescent="0.25">
      <c r="A191" s="18">
        <v>187</v>
      </c>
      <c r="B191" s="46" t="s">
        <v>3996</v>
      </c>
      <c r="C191" s="142" t="s">
        <v>3997</v>
      </c>
      <c r="D191" s="46" t="s">
        <v>4451</v>
      </c>
      <c r="E191" s="18">
        <v>6</v>
      </c>
      <c r="F191" s="46" t="s">
        <v>853</v>
      </c>
      <c r="G191" s="28">
        <v>15</v>
      </c>
      <c r="H191" s="28"/>
      <c r="I191" s="28">
        <v>0</v>
      </c>
      <c r="J191" s="28">
        <v>170</v>
      </c>
      <c r="K191" s="30">
        <v>9.4</v>
      </c>
      <c r="L191" s="28">
        <v>6.5</v>
      </c>
      <c r="M191" s="28"/>
      <c r="N191" s="28">
        <v>1</v>
      </c>
      <c r="O191" s="28"/>
      <c r="P191" s="29">
        <f t="shared" si="15"/>
        <v>21.875</v>
      </c>
      <c r="Q191" s="29">
        <f t="shared" si="16"/>
        <v>0</v>
      </c>
      <c r="R191" s="29">
        <f t="shared" si="17"/>
        <v>7.3913043478260869</v>
      </c>
      <c r="S191" s="29">
        <f t="shared" si="18"/>
        <v>4.2553191489361701</v>
      </c>
      <c r="T191" s="29">
        <f t="shared" si="19"/>
        <v>6.5</v>
      </c>
      <c r="U191" s="29">
        <f t="shared" si="20"/>
        <v>4.25</v>
      </c>
      <c r="V191" s="27">
        <f t="shared" si="21"/>
        <v>32.625</v>
      </c>
      <c r="W191" s="21"/>
      <c r="X191" s="73"/>
      <c r="Y191" s="64"/>
      <c r="Z191" s="21"/>
    </row>
    <row r="192" spans="1:26" ht="30" x14ac:dyDescent="0.25">
      <c r="A192" s="18">
        <v>188</v>
      </c>
      <c r="B192" s="144" t="s">
        <v>4197</v>
      </c>
      <c r="C192" s="142" t="s">
        <v>4198</v>
      </c>
      <c r="D192" s="46" t="s">
        <v>380</v>
      </c>
      <c r="E192" s="18">
        <v>6</v>
      </c>
      <c r="F192" s="46" t="s">
        <v>381</v>
      </c>
      <c r="G192" s="28">
        <v>9</v>
      </c>
      <c r="H192" s="28"/>
      <c r="I192" s="28">
        <v>4</v>
      </c>
      <c r="J192" s="28">
        <v>160</v>
      </c>
      <c r="K192" s="30">
        <v>7.9</v>
      </c>
      <c r="L192" s="28">
        <v>7</v>
      </c>
      <c r="M192" s="28"/>
      <c r="N192" s="28">
        <v>0.34</v>
      </c>
      <c r="O192" s="28"/>
      <c r="P192" s="29">
        <f t="shared" si="15"/>
        <v>13.125</v>
      </c>
      <c r="Q192" s="29">
        <f t="shared" si="16"/>
        <v>1.8181818181818181</v>
      </c>
      <c r="R192" s="29">
        <f t="shared" si="17"/>
        <v>6.9565217391304346</v>
      </c>
      <c r="S192" s="29">
        <f t="shared" si="18"/>
        <v>5.0632911392405058</v>
      </c>
      <c r="T192" s="29">
        <f t="shared" si="19"/>
        <v>7</v>
      </c>
      <c r="U192" s="29">
        <f t="shared" si="20"/>
        <v>12.499999999999998</v>
      </c>
      <c r="V192" s="27">
        <f t="shared" si="21"/>
        <v>32.625</v>
      </c>
      <c r="W192" s="21"/>
      <c r="X192" s="73"/>
      <c r="Y192" s="64"/>
      <c r="Z192" s="21"/>
    </row>
    <row r="193" spans="1:26" ht="30" x14ac:dyDescent="0.25">
      <c r="A193" s="18">
        <v>189</v>
      </c>
      <c r="B193" s="158" t="s">
        <v>3902</v>
      </c>
      <c r="C193" s="157" t="s">
        <v>3903</v>
      </c>
      <c r="D193" s="46" t="s">
        <v>165</v>
      </c>
      <c r="E193" s="41">
        <v>6</v>
      </c>
      <c r="F193" s="62" t="s">
        <v>820</v>
      </c>
      <c r="G193" s="28">
        <v>7</v>
      </c>
      <c r="H193" s="28"/>
      <c r="I193" s="28">
        <v>0</v>
      </c>
      <c r="J193" s="28">
        <v>190</v>
      </c>
      <c r="K193" s="30">
        <v>7.3</v>
      </c>
      <c r="L193" s="28">
        <v>9.9</v>
      </c>
      <c r="M193" s="28"/>
      <c r="N193" s="28">
        <v>0.34</v>
      </c>
      <c r="O193" s="28"/>
      <c r="P193" s="29">
        <f t="shared" si="15"/>
        <v>10.208333333333334</v>
      </c>
      <c r="Q193" s="29">
        <f t="shared" si="16"/>
        <v>0</v>
      </c>
      <c r="R193" s="29">
        <f t="shared" si="17"/>
        <v>8.2608695652173907</v>
      </c>
      <c r="S193" s="29">
        <f t="shared" si="18"/>
        <v>5.4794520547945202</v>
      </c>
      <c r="T193" s="29">
        <f t="shared" si="19"/>
        <v>9.9</v>
      </c>
      <c r="U193" s="29">
        <f t="shared" si="20"/>
        <v>12.499999999999998</v>
      </c>
      <c r="V193" s="27">
        <f t="shared" si="21"/>
        <v>32.608333333333334</v>
      </c>
      <c r="W193" s="21"/>
      <c r="X193" s="73"/>
      <c r="Y193" s="64"/>
      <c r="Z193" s="21"/>
    </row>
    <row r="194" spans="1:26" ht="30" x14ac:dyDescent="0.25">
      <c r="A194" s="18">
        <v>190</v>
      </c>
      <c r="B194" s="54" t="s">
        <v>3970</v>
      </c>
      <c r="C194" s="150" t="s">
        <v>3971</v>
      </c>
      <c r="D194" s="54" t="s">
        <v>4462</v>
      </c>
      <c r="E194" s="58">
        <v>6</v>
      </c>
      <c r="F194" s="54" t="s">
        <v>215</v>
      </c>
      <c r="G194" s="28">
        <v>12</v>
      </c>
      <c r="H194" s="28"/>
      <c r="I194" s="28">
        <v>4</v>
      </c>
      <c r="J194" s="28">
        <v>164</v>
      </c>
      <c r="K194" s="30">
        <v>9.6</v>
      </c>
      <c r="L194" s="28">
        <v>7</v>
      </c>
      <c r="M194" s="28"/>
      <c r="N194" s="28">
        <v>0.53</v>
      </c>
      <c r="O194" s="28"/>
      <c r="P194" s="29">
        <f t="shared" si="15"/>
        <v>17.5</v>
      </c>
      <c r="Q194" s="29">
        <f t="shared" si="16"/>
        <v>1.8181818181818181</v>
      </c>
      <c r="R194" s="29">
        <f t="shared" si="17"/>
        <v>7.1304347826086953</v>
      </c>
      <c r="S194" s="29">
        <f t="shared" si="18"/>
        <v>4.166666666666667</v>
      </c>
      <c r="T194" s="29">
        <f t="shared" si="19"/>
        <v>7</v>
      </c>
      <c r="U194" s="29">
        <f t="shared" si="20"/>
        <v>8.0188679245283012</v>
      </c>
      <c r="V194" s="27">
        <f t="shared" si="21"/>
        <v>32.518867924528301</v>
      </c>
      <c r="W194" s="21"/>
      <c r="X194" s="73"/>
      <c r="Y194" s="64"/>
      <c r="Z194" s="21"/>
    </row>
    <row r="195" spans="1:26" ht="30" x14ac:dyDescent="0.25">
      <c r="A195" s="18">
        <v>191</v>
      </c>
      <c r="B195" s="147" t="s">
        <v>3757</v>
      </c>
      <c r="C195" s="142" t="s">
        <v>3758</v>
      </c>
      <c r="D195" s="46" t="s">
        <v>717</v>
      </c>
      <c r="E195" s="18">
        <v>6</v>
      </c>
      <c r="F195" s="46" t="s">
        <v>113</v>
      </c>
      <c r="G195" s="28">
        <v>17</v>
      </c>
      <c r="H195" s="28"/>
      <c r="I195" s="28">
        <v>0</v>
      </c>
      <c r="J195" s="28">
        <v>120</v>
      </c>
      <c r="K195" s="30">
        <v>9.1999999999999993</v>
      </c>
      <c r="L195" s="28">
        <v>3.5</v>
      </c>
      <c r="M195" s="28"/>
      <c r="N195" s="28">
        <v>1.02</v>
      </c>
      <c r="O195" s="28">
        <f>IF(N195&lt;&gt;"",INT(N195)*60+(N195-INT(N195))*100,"")</f>
        <v>62</v>
      </c>
      <c r="P195" s="29">
        <f t="shared" si="15"/>
        <v>24.791666666666668</v>
      </c>
      <c r="Q195" s="29">
        <f t="shared" si="16"/>
        <v>0</v>
      </c>
      <c r="R195" s="29">
        <f t="shared" si="17"/>
        <v>5.2173913043478262</v>
      </c>
      <c r="S195" s="29">
        <f t="shared" si="18"/>
        <v>4.3478260869565224</v>
      </c>
      <c r="T195" s="29">
        <f t="shared" si="19"/>
        <v>3.5</v>
      </c>
      <c r="U195" s="29">
        <f t="shared" si="20"/>
        <v>4.166666666666667</v>
      </c>
      <c r="V195" s="27">
        <f t="shared" si="21"/>
        <v>32.458333333333336</v>
      </c>
      <c r="W195" s="21"/>
      <c r="X195" s="73"/>
      <c r="Y195" s="64"/>
      <c r="Z195" s="21"/>
    </row>
    <row r="196" spans="1:26" ht="30" x14ac:dyDescent="0.25">
      <c r="A196" s="18">
        <v>192</v>
      </c>
      <c r="B196" s="144" t="s">
        <v>4421</v>
      </c>
      <c r="C196" s="142" t="s">
        <v>4422</v>
      </c>
      <c r="D196" s="46" t="s">
        <v>598</v>
      </c>
      <c r="E196" s="18">
        <v>5</v>
      </c>
      <c r="F196" s="46" t="s">
        <v>599</v>
      </c>
      <c r="G196" s="28">
        <v>13</v>
      </c>
      <c r="H196" s="28"/>
      <c r="I196" s="28">
        <v>0</v>
      </c>
      <c r="J196" s="28">
        <v>140</v>
      </c>
      <c r="K196" s="30">
        <v>10.7</v>
      </c>
      <c r="L196" s="28">
        <v>4</v>
      </c>
      <c r="M196" s="28"/>
      <c r="N196" s="28">
        <v>0.45</v>
      </c>
      <c r="O196" s="28">
        <f>IF(N196&lt;&gt;"",INT(N196)*60+(N196-INT(N196))*100,"")</f>
        <v>45</v>
      </c>
      <c r="P196" s="29">
        <f t="shared" si="15"/>
        <v>18.958333333333332</v>
      </c>
      <c r="Q196" s="29">
        <f t="shared" si="16"/>
        <v>0</v>
      </c>
      <c r="R196" s="29">
        <f t="shared" si="17"/>
        <v>6.0869565217391308</v>
      </c>
      <c r="S196" s="29">
        <f t="shared" si="18"/>
        <v>3.7383177570093462</v>
      </c>
      <c r="T196" s="29">
        <f t="shared" si="19"/>
        <v>4</v>
      </c>
      <c r="U196" s="29">
        <f t="shared" si="20"/>
        <v>9.4444444444444446</v>
      </c>
      <c r="V196" s="27">
        <f t="shared" si="21"/>
        <v>32.402777777777779</v>
      </c>
      <c r="W196" s="21"/>
      <c r="X196" s="73"/>
      <c r="Y196" s="64"/>
      <c r="Z196" s="21"/>
    </row>
    <row r="197" spans="1:26" ht="30" x14ac:dyDescent="0.25">
      <c r="A197" s="18">
        <v>193</v>
      </c>
      <c r="B197" s="145" t="s">
        <v>3674</v>
      </c>
      <c r="C197" s="142" t="s">
        <v>3675</v>
      </c>
      <c r="D197" s="46" t="s">
        <v>61</v>
      </c>
      <c r="E197" s="18">
        <v>6</v>
      </c>
      <c r="F197" s="147" t="s">
        <v>661</v>
      </c>
      <c r="G197" s="28">
        <v>10</v>
      </c>
      <c r="H197" s="28"/>
      <c r="I197" s="28">
        <v>15</v>
      </c>
      <c r="J197" s="28">
        <v>188</v>
      </c>
      <c r="K197" s="30">
        <v>8.5</v>
      </c>
      <c r="L197" s="28">
        <v>6</v>
      </c>
      <c r="M197" s="28"/>
      <c r="N197" s="28">
        <v>0.36</v>
      </c>
      <c r="O197" s="28">
        <f>IF(N197&lt;&gt;"",INT(N197)*60+(N197-INT(N197))*100,"")</f>
        <v>36</v>
      </c>
      <c r="P197" s="29">
        <f t="shared" ref="P197:P260" si="22">(35*G197)/MAX(G:G)</f>
        <v>14.583333333333334</v>
      </c>
      <c r="Q197" s="29">
        <f t="shared" ref="Q197:Q260" si="23">(10*I197)/MAX(I:I)</f>
        <v>6.8181818181818183</v>
      </c>
      <c r="R197" s="29">
        <f t="shared" ref="R197:R260" si="24">(10*J197)/MAX(J:J)</f>
        <v>8.1739130434782616</v>
      </c>
      <c r="S197" s="29">
        <f t="shared" ref="S197:S260" si="25">(10*4)/K197</f>
        <v>4.7058823529411766</v>
      </c>
      <c r="T197" s="29">
        <f t="shared" ref="T197:T260" si="26">(10*L197)/MAX(L:L)</f>
        <v>6</v>
      </c>
      <c r="U197" s="29">
        <f t="shared" ref="U197:U260" si="27">(25*0.17)/N197</f>
        <v>11.805555555555555</v>
      </c>
      <c r="V197" s="27">
        <f t="shared" si="21"/>
        <v>32.388888888888893</v>
      </c>
      <c r="W197" s="21"/>
      <c r="X197" s="73"/>
      <c r="Y197" s="64"/>
      <c r="Z197" s="21"/>
    </row>
    <row r="198" spans="1:26" ht="30" x14ac:dyDescent="0.25">
      <c r="A198" s="18">
        <v>194</v>
      </c>
      <c r="B198" s="46" t="s">
        <v>4354</v>
      </c>
      <c r="C198" s="142" t="s">
        <v>4355</v>
      </c>
      <c r="D198" s="46" t="s">
        <v>4448</v>
      </c>
      <c r="E198" s="49">
        <v>5</v>
      </c>
      <c r="F198" s="46" t="s">
        <v>627</v>
      </c>
      <c r="G198" s="28">
        <v>11</v>
      </c>
      <c r="H198" s="28"/>
      <c r="I198" s="28">
        <v>1</v>
      </c>
      <c r="J198" s="28">
        <v>145</v>
      </c>
      <c r="K198" s="30">
        <v>8.4</v>
      </c>
      <c r="L198" s="28">
        <v>7</v>
      </c>
      <c r="M198" s="28"/>
      <c r="N198" s="28">
        <v>0.46</v>
      </c>
      <c r="O198" s="28"/>
      <c r="P198" s="29">
        <f t="shared" si="22"/>
        <v>16.041666666666668</v>
      </c>
      <c r="Q198" s="29">
        <f t="shared" si="23"/>
        <v>0.45454545454545453</v>
      </c>
      <c r="R198" s="29">
        <f t="shared" si="24"/>
        <v>6.3043478260869561</v>
      </c>
      <c r="S198" s="29">
        <f t="shared" si="25"/>
        <v>4.7619047619047619</v>
      </c>
      <c r="T198" s="29">
        <f t="shared" si="26"/>
        <v>7</v>
      </c>
      <c r="U198" s="29">
        <f t="shared" si="27"/>
        <v>9.2391304347826075</v>
      </c>
      <c r="V198" s="27">
        <f t="shared" si="21"/>
        <v>32.280797101449274</v>
      </c>
      <c r="W198" s="21"/>
      <c r="X198" s="73"/>
      <c r="Y198" s="64"/>
      <c r="Z198" s="21"/>
    </row>
    <row r="199" spans="1:26" ht="30" x14ac:dyDescent="0.25">
      <c r="A199" s="18">
        <v>195</v>
      </c>
      <c r="B199" s="147" t="s">
        <v>4368</v>
      </c>
      <c r="C199" s="142" t="s">
        <v>4369</v>
      </c>
      <c r="D199" s="46" t="s">
        <v>1113</v>
      </c>
      <c r="E199" s="18">
        <v>5</v>
      </c>
      <c r="F199" s="46" t="s">
        <v>1114</v>
      </c>
      <c r="G199" s="28">
        <v>16</v>
      </c>
      <c r="H199" s="28"/>
      <c r="I199" s="28">
        <v>3</v>
      </c>
      <c r="J199" s="28">
        <v>150</v>
      </c>
      <c r="K199" s="30">
        <v>10.5</v>
      </c>
      <c r="L199" s="28">
        <v>6</v>
      </c>
      <c r="M199" s="28"/>
      <c r="N199" s="28">
        <v>1.47</v>
      </c>
      <c r="O199" s="28"/>
      <c r="P199" s="29">
        <f t="shared" si="22"/>
        <v>23.333333333333332</v>
      </c>
      <c r="Q199" s="29">
        <f t="shared" si="23"/>
        <v>1.3636363636363635</v>
      </c>
      <c r="R199" s="29">
        <f t="shared" si="24"/>
        <v>6.5217391304347823</v>
      </c>
      <c r="S199" s="29">
        <f t="shared" si="25"/>
        <v>3.8095238095238093</v>
      </c>
      <c r="T199" s="29">
        <f t="shared" si="26"/>
        <v>6</v>
      </c>
      <c r="U199" s="29">
        <f t="shared" si="27"/>
        <v>2.8911564625850339</v>
      </c>
      <c r="V199" s="27">
        <f t="shared" si="21"/>
        <v>32.224489795918366</v>
      </c>
      <c r="W199" s="21"/>
      <c r="X199" s="73"/>
      <c r="Y199" s="64"/>
      <c r="Z199" s="21"/>
    </row>
    <row r="200" spans="1:26" ht="30" x14ac:dyDescent="0.25">
      <c r="A200" s="18">
        <v>196</v>
      </c>
      <c r="B200" s="62" t="s">
        <v>4119</v>
      </c>
      <c r="C200" s="142" t="s">
        <v>4120</v>
      </c>
      <c r="D200" s="46" t="s">
        <v>330</v>
      </c>
      <c r="E200" s="18">
        <v>6</v>
      </c>
      <c r="F200" s="46" t="s">
        <v>942</v>
      </c>
      <c r="G200" s="28">
        <v>11</v>
      </c>
      <c r="H200" s="28"/>
      <c r="I200" s="28">
        <v>5</v>
      </c>
      <c r="J200" s="28">
        <v>165</v>
      </c>
      <c r="K200" s="30">
        <v>8.6</v>
      </c>
      <c r="L200" s="28">
        <v>7</v>
      </c>
      <c r="M200" s="28"/>
      <c r="N200" s="28">
        <v>0.47</v>
      </c>
      <c r="O200" s="28"/>
      <c r="P200" s="29">
        <f t="shared" si="22"/>
        <v>16.041666666666668</v>
      </c>
      <c r="Q200" s="29">
        <f t="shared" si="23"/>
        <v>2.2727272727272729</v>
      </c>
      <c r="R200" s="29">
        <f t="shared" si="24"/>
        <v>7.1739130434782608</v>
      </c>
      <c r="S200" s="29">
        <f t="shared" si="25"/>
        <v>4.6511627906976747</v>
      </c>
      <c r="T200" s="29">
        <f t="shared" si="26"/>
        <v>7</v>
      </c>
      <c r="U200" s="29">
        <f t="shared" si="27"/>
        <v>9.0425531914893629</v>
      </c>
      <c r="V200" s="27">
        <f t="shared" si="21"/>
        <v>32.084219858156033</v>
      </c>
      <c r="W200" s="21"/>
      <c r="X200" s="73"/>
      <c r="Y200" s="64"/>
      <c r="Z200" s="21"/>
    </row>
    <row r="201" spans="1:26" ht="30" x14ac:dyDescent="0.25">
      <c r="A201" s="18">
        <v>197</v>
      </c>
      <c r="B201" s="144" t="s">
        <v>3805</v>
      </c>
      <c r="C201" s="142" t="s">
        <v>3806</v>
      </c>
      <c r="D201" s="46" t="s">
        <v>165</v>
      </c>
      <c r="E201" s="41">
        <v>5</v>
      </c>
      <c r="F201" s="144" t="s">
        <v>181</v>
      </c>
      <c r="G201" s="28">
        <v>10</v>
      </c>
      <c r="H201" s="28"/>
      <c r="I201" s="28">
        <v>7</v>
      </c>
      <c r="J201" s="28">
        <v>180</v>
      </c>
      <c r="K201" s="30">
        <v>7.7</v>
      </c>
      <c r="L201" s="28">
        <v>9</v>
      </c>
      <c r="M201" s="28"/>
      <c r="N201" s="28">
        <v>0.5</v>
      </c>
      <c r="O201" s="28">
        <f>IF(N201&lt;&gt;"",INT(N201)*60+(N201-INT(N201))*100,"")</f>
        <v>50</v>
      </c>
      <c r="P201" s="29">
        <f t="shared" si="22"/>
        <v>14.583333333333334</v>
      </c>
      <c r="Q201" s="29">
        <f t="shared" si="23"/>
        <v>3.1818181818181817</v>
      </c>
      <c r="R201" s="29">
        <f t="shared" si="24"/>
        <v>7.8260869565217392</v>
      </c>
      <c r="S201" s="29">
        <f t="shared" si="25"/>
        <v>5.1948051948051948</v>
      </c>
      <c r="T201" s="29">
        <f t="shared" si="26"/>
        <v>9</v>
      </c>
      <c r="U201" s="29">
        <f t="shared" si="27"/>
        <v>8.5</v>
      </c>
      <c r="V201" s="27">
        <f t="shared" ref="V201:V264" si="28">P201+T201+U201</f>
        <v>32.083333333333336</v>
      </c>
      <c r="W201" s="21"/>
      <c r="X201" s="73"/>
      <c r="Y201" s="64"/>
      <c r="Z201" s="21"/>
    </row>
    <row r="202" spans="1:26" ht="45" x14ac:dyDescent="0.25">
      <c r="A202" s="18">
        <v>198</v>
      </c>
      <c r="B202" s="19" t="s">
        <v>3966</v>
      </c>
      <c r="C202" s="150" t="s">
        <v>3967</v>
      </c>
      <c r="D202" s="54" t="s">
        <v>2319</v>
      </c>
      <c r="E202" s="58">
        <v>6</v>
      </c>
      <c r="F202" s="54" t="s">
        <v>2320</v>
      </c>
      <c r="G202" s="28">
        <v>10</v>
      </c>
      <c r="H202" s="28"/>
      <c r="I202" s="28">
        <v>0</v>
      </c>
      <c r="J202" s="28">
        <v>175</v>
      </c>
      <c r="K202" s="30">
        <v>9.1</v>
      </c>
      <c r="L202" s="28">
        <v>6</v>
      </c>
      <c r="M202" s="28"/>
      <c r="N202" s="28">
        <v>0.37</v>
      </c>
      <c r="O202" s="28"/>
      <c r="P202" s="29">
        <f t="shared" si="22"/>
        <v>14.583333333333334</v>
      </c>
      <c r="Q202" s="29">
        <f t="shared" si="23"/>
        <v>0</v>
      </c>
      <c r="R202" s="29">
        <f t="shared" si="24"/>
        <v>7.6086956521739131</v>
      </c>
      <c r="S202" s="29">
        <f t="shared" si="25"/>
        <v>4.395604395604396</v>
      </c>
      <c r="T202" s="29">
        <f t="shared" si="26"/>
        <v>6</v>
      </c>
      <c r="U202" s="29">
        <f t="shared" si="27"/>
        <v>11.486486486486486</v>
      </c>
      <c r="V202" s="27">
        <f t="shared" si="28"/>
        <v>32.06981981981982</v>
      </c>
      <c r="W202" s="21"/>
      <c r="X202" s="73"/>
      <c r="Y202" s="64"/>
      <c r="Z202" s="21"/>
    </row>
    <row r="203" spans="1:26" ht="30" x14ac:dyDescent="0.25">
      <c r="A203" s="18">
        <v>199</v>
      </c>
      <c r="B203" s="54" t="s">
        <v>4109</v>
      </c>
      <c r="C203" s="149" t="s">
        <v>4110</v>
      </c>
      <c r="D203" s="46" t="s">
        <v>4453</v>
      </c>
      <c r="E203" s="18">
        <v>6</v>
      </c>
      <c r="F203" s="54" t="s">
        <v>327</v>
      </c>
      <c r="G203" s="28">
        <v>9</v>
      </c>
      <c r="H203" s="28"/>
      <c r="I203" s="28">
        <v>5</v>
      </c>
      <c r="J203" s="28">
        <v>169</v>
      </c>
      <c r="K203" s="30">
        <v>8.4</v>
      </c>
      <c r="L203" s="28">
        <v>9</v>
      </c>
      <c r="M203" s="28"/>
      <c r="N203" s="28">
        <v>0.43</v>
      </c>
      <c r="O203" s="28"/>
      <c r="P203" s="29">
        <f t="shared" si="22"/>
        <v>13.125</v>
      </c>
      <c r="Q203" s="29">
        <f t="shared" si="23"/>
        <v>2.2727272727272729</v>
      </c>
      <c r="R203" s="29">
        <f t="shared" si="24"/>
        <v>7.3478260869565215</v>
      </c>
      <c r="S203" s="29">
        <f t="shared" si="25"/>
        <v>4.7619047619047619</v>
      </c>
      <c r="T203" s="29">
        <f t="shared" si="26"/>
        <v>9</v>
      </c>
      <c r="U203" s="29">
        <f t="shared" si="27"/>
        <v>9.8837209302325579</v>
      </c>
      <c r="V203" s="27">
        <f t="shared" si="28"/>
        <v>32.008720930232556</v>
      </c>
      <c r="W203" s="21"/>
      <c r="X203" s="73"/>
      <c r="Y203" s="64"/>
      <c r="Z203" s="21"/>
    </row>
    <row r="204" spans="1:26" ht="30" x14ac:dyDescent="0.25">
      <c r="A204" s="18">
        <v>200</v>
      </c>
      <c r="B204" s="144" t="s">
        <v>4269</v>
      </c>
      <c r="C204" s="142" t="s">
        <v>4270</v>
      </c>
      <c r="D204" s="144" t="s">
        <v>1018</v>
      </c>
      <c r="E204" s="18">
        <v>6</v>
      </c>
      <c r="F204" s="12" t="s">
        <v>1019</v>
      </c>
      <c r="G204" s="28">
        <v>12</v>
      </c>
      <c r="H204" s="28"/>
      <c r="I204" s="28">
        <v>3</v>
      </c>
      <c r="J204" s="28">
        <v>147</v>
      </c>
      <c r="K204" s="30">
        <v>7.1</v>
      </c>
      <c r="L204" s="28">
        <v>7</v>
      </c>
      <c r="M204" s="28"/>
      <c r="N204" s="28">
        <v>0.56999999999999995</v>
      </c>
      <c r="O204" s="28"/>
      <c r="P204" s="29">
        <f t="shared" si="22"/>
        <v>17.5</v>
      </c>
      <c r="Q204" s="29">
        <f t="shared" si="23"/>
        <v>1.3636363636363635</v>
      </c>
      <c r="R204" s="29">
        <f t="shared" si="24"/>
        <v>6.3913043478260869</v>
      </c>
      <c r="S204" s="29">
        <f t="shared" si="25"/>
        <v>5.6338028169014089</v>
      </c>
      <c r="T204" s="29">
        <f t="shared" si="26"/>
        <v>7</v>
      </c>
      <c r="U204" s="29">
        <f t="shared" si="27"/>
        <v>7.4561403508771935</v>
      </c>
      <c r="V204" s="27">
        <f t="shared" si="28"/>
        <v>31.956140350877192</v>
      </c>
      <c r="W204" s="21"/>
      <c r="X204" s="73"/>
      <c r="Y204" s="64"/>
      <c r="Z204" s="21"/>
    </row>
    <row r="205" spans="1:26" ht="30" x14ac:dyDescent="0.25">
      <c r="A205" s="18">
        <v>201</v>
      </c>
      <c r="B205" s="45" t="s">
        <v>4419</v>
      </c>
      <c r="C205" s="142" t="s">
        <v>4420</v>
      </c>
      <c r="D205" s="46" t="s">
        <v>598</v>
      </c>
      <c r="E205" s="18">
        <v>5</v>
      </c>
      <c r="F205" s="46" t="s">
        <v>599</v>
      </c>
      <c r="G205" s="28">
        <v>14</v>
      </c>
      <c r="H205" s="28"/>
      <c r="I205" s="28">
        <v>0</v>
      </c>
      <c r="J205" s="28">
        <v>152</v>
      </c>
      <c r="K205" s="30">
        <v>9.4</v>
      </c>
      <c r="L205" s="28">
        <v>4</v>
      </c>
      <c r="M205" s="28"/>
      <c r="N205" s="28">
        <v>0.57999999999999996</v>
      </c>
      <c r="O205" s="28">
        <f>IF(N205&lt;&gt;"",INT(N205)*60+(N205-INT(N205))*100,"")</f>
        <v>57.999999999999993</v>
      </c>
      <c r="P205" s="29">
        <f t="shared" si="22"/>
        <v>20.416666666666668</v>
      </c>
      <c r="Q205" s="29">
        <f t="shared" si="23"/>
        <v>0</v>
      </c>
      <c r="R205" s="29">
        <f t="shared" si="24"/>
        <v>6.6086956521739131</v>
      </c>
      <c r="S205" s="29">
        <f t="shared" si="25"/>
        <v>4.2553191489361701</v>
      </c>
      <c r="T205" s="29">
        <f t="shared" si="26"/>
        <v>4</v>
      </c>
      <c r="U205" s="29">
        <f t="shared" si="27"/>
        <v>7.3275862068965525</v>
      </c>
      <c r="V205" s="27">
        <f t="shared" si="28"/>
        <v>31.744252873563219</v>
      </c>
      <c r="W205" s="21"/>
      <c r="X205" s="73"/>
      <c r="Y205" s="64"/>
      <c r="Z205" s="21"/>
    </row>
    <row r="206" spans="1:26" ht="30" x14ac:dyDescent="0.25">
      <c r="A206" s="18">
        <v>202</v>
      </c>
      <c r="B206" s="156" t="s">
        <v>4201</v>
      </c>
      <c r="C206" s="142" t="s">
        <v>4202</v>
      </c>
      <c r="D206" s="46" t="s">
        <v>395</v>
      </c>
      <c r="E206" s="18">
        <v>5</v>
      </c>
      <c r="F206" s="46" t="s">
        <v>396</v>
      </c>
      <c r="G206" s="28">
        <v>16</v>
      </c>
      <c r="H206" s="28"/>
      <c r="I206" s="28">
        <v>5</v>
      </c>
      <c r="J206" s="28">
        <v>163</v>
      </c>
      <c r="K206" s="30">
        <v>8.3000000000000007</v>
      </c>
      <c r="L206" s="28">
        <v>7</v>
      </c>
      <c r="M206" s="28"/>
      <c r="N206" s="28">
        <v>3.45</v>
      </c>
      <c r="O206" s="28"/>
      <c r="P206" s="29">
        <f t="shared" si="22"/>
        <v>23.333333333333332</v>
      </c>
      <c r="Q206" s="29">
        <f t="shared" si="23"/>
        <v>2.2727272727272729</v>
      </c>
      <c r="R206" s="29">
        <f t="shared" si="24"/>
        <v>7.0869565217391308</v>
      </c>
      <c r="S206" s="29">
        <f t="shared" si="25"/>
        <v>4.8192771084337345</v>
      </c>
      <c r="T206" s="29">
        <f t="shared" si="26"/>
        <v>7</v>
      </c>
      <c r="U206" s="29">
        <f t="shared" si="27"/>
        <v>1.2318840579710144</v>
      </c>
      <c r="V206" s="27">
        <f t="shared" si="28"/>
        <v>31.565217391304348</v>
      </c>
      <c r="W206" s="21"/>
      <c r="X206" s="73"/>
      <c r="Y206" s="64"/>
      <c r="Z206" s="21"/>
    </row>
    <row r="207" spans="1:26" ht="30" x14ac:dyDescent="0.25">
      <c r="A207" s="18">
        <v>203</v>
      </c>
      <c r="B207" s="12" t="s">
        <v>4396</v>
      </c>
      <c r="C207" s="41" t="s">
        <v>4397</v>
      </c>
      <c r="D207" s="46" t="s">
        <v>532</v>
      </c>
      <c r="E207" s="14">
        <v>5</v>
      </c>
      <c r="F207" s="46" t="s">
        <v>533</v>
      </c>
      <c r="G207" s="28">
        <v>11</v>
      </c>
      <c r="H207" s="28"/>
      <c r="I207" s="28">
        <v>11</v>
      </c>
      <c r="J207" s="28">
        <v>175</v>
      </c>
      <c r="K207" s="30">
        <v>8.3000000000000007</v>
      </c>
      <c r="L207" s="28">
        <v>5</v>
      </c>
      <c r="M207" s="28"/>
      <c r="N207" s="28">
        <v>0.41</v>
      </c>
      <c r="O207" s="28"/>
      <c r="P207" s="29">
        <f t="shared" si="22"/>
        <v>16.041666666666668</v>
      </c>
      <c r="Q207" s="29">
        <f t="shared" si="23"/>
        <v>5</v>
      </c>
      <c r="R207" s="29">
        <f t="shared" si="24"/>
        <v>7.6086956521739131</v>
      </c>
      <c r="S207" s="29">
        <f t="shared" si="25"/>
        <v>4.8192771084337345</v>
      </c>
      <c r="T207" s="29">
        <f t="shared" si="26"/>
        <v>5</v>
      </c>
      <c r="U207" s="29">
        <f t="shared" si="27"/>
        <v>10.365853658536587</v>
      </c>
      <c r="V207" s="27">
        <f t="shared" si="28"/>
        <v>31.407520325203254</v>
      </c>
      <c r="W207" s="21"/>
      <c r="X207" s="73"/>
      <c r="Y207" s="64"/>
      <c r="Z207" s="21"/>
    </row>
    <row r="208" spans="1:26" ht="30" x14ac:dyDescent="0.25">
      <c r="A208" s="18">
        <v>204</v>
      </c>
      <c r="B208" s="156" t="s">
        <v>4203</v>
      </c>
      <c r="C208" s="142" t="s">
        <v>4204</v>
      </c>
      <c r="D208" s="46" t="s">
        <v>395</v>
      </c>
      <c r="E208" s="18">
        <v>5</v>
      </c>
      <c r="F208" s="46" t="s">
        <v>396</v>
      </c>
      <c r="G208" s="28">
        <v>16</v>
      </c>
      <c r="H208" s="28"/>
      <c r="I208" s="28">
        <v>5</v>
      </c>
      <c r="J208" s="28">
        <v>167</v>
      </c>
      <c r="K208" s="30">
        <v>8.1999999999999993</v>
      </c>
      <c r="L208" s="28">
        <v>7</v>
      </c>
      <c r="M208" s="28"/>
      <c r="N208" s="28">
        <v>4.1100000000000003</v>
      </c>
      <c r="O208" s="28"/>
      <c r="P208" s="29">
        <f t="shared" si="22"/>
        <v>23.333333333333332</v>
      </c>
      <c r="Q208" s="29">
        <f t="shared" si="23"/>
        <v>2.2727272727272729</v>
      </c>
      <c r="R208" s="29">
        <f t="shared" si="24"/>
        <v>7.2608695652173916</v>
      </c>
      <c r="S208" s="29">
        <f t="shared" si="25"/>
        <v>4.8780487804878057</v>
      </c>
      <c r="T208" s="29">
        <f t="shared" si="26"/>
        <v>7</v>
      </c>
      <c r="U208" s="29">
        <f t="shared" si="27"/>
        <v>1.0340632603406326</v>
      </c>
      <c r="V208" s="27">
        <f t="shared" si="28"/>
        <v>31.367396593673966</v>
      </c>
      <c r="W208" s="21"/>
      <c r="X208" s="73"/>
      <c r="Y208" s="64"/>
      <c r="Z208" s="21"/>
    </row>
    <row r="209" spans="1:26" ht="30" x14ac:dyDescent="0.25">
      <c r="A209" s="18">
        <v>205</v>
      </c>
      <c r="B209" s="46" t="s">
        <v>3745</v>
      </c>
      <c r="C209" s="142" t="s">
        <v>3746</v>
      </c>
      <c r="D209" s="46" t="s">
        <v>2140</v>
      </c>
      <c r="E209" s="18">
        <v>5</v>
      </c>
      <c r="F209" s="46" t="s">
        <v>107</v>
      </c>
      <c r="G209" s="11">
        <v>13</v>
      </c>
      <c r="H209" s="28"/>
      <c r="I209" s="28">
        <v>2</v>
      </c>
      <c r="J209" s="28">
        <v>159</v>
      </c>
      <c r="K209" s="30">
        <v>11.1</v>
      </c>
      <c r="L209" s="11">
        <v>5</v>
      </c>
      <c r="M209" s="28"/>
      <c r="N209" s="11">
        <v>0.57999999999999996</v>
      </c>
      <c r="O209" s="28">
        <f>IF(N209&lt;&gt;"",INT(N209)*60+(N209-INT(N209))*100,"")</f>
        <v>57.999999999999993</v>
      </c>
      <c r="P209" s="29">
        <f t="shared" si="22"/>
        <v>18.958333333333332</v>
      </c>
      <c r="Q209" s="29">
        <f t="shared" si="23"/>
        <v>0.90909090909090906</v>
      </c>
      <c r="R209" s="29">
        <f t="shared" si="24"/>
        <v>6.9130434782608692</v>
      </c>
      <c r="S209" s="29">
        <f t="shared" si="25"/>
        <v>3.6036036036036037</v>
      </c>
      <c r="T209" s="29">
        <f t="shared" si="26"/>
        <v>5</v>
      </c>
      <c r="U209" s="29">
        <f t="shared" si="27"/>
        <v>7.3275862068965525</v>
      </c>
      <c r="V209" s="27">
        <f t="shared" si="28"/>
        <v>31.285919540229884</v>
      </c>
      <c r="W209" s="21"/>
      <c r="X209" s="73"/>
      <c r="Y209" s="64"/>
      <c r="Z209" s="21"/>
    </row>
    <row r="210" spans="1:26" ht="30" x14ac:dyDescent="0.25">
      <c r="A210" s="18">
        <v>206</v>
      </c>
      <c r="B210" s="12" t="s">
        <v>4398</v>
      </c>
      <c r="C210" s="41" t="s">
        <v>4399</v>
      </c>
      <c r="D210" s="46" t="s">
        <v>532</v>
      </c>
      <c r="E210" s="14">
        <v>5</v>
      </c>
      <c r="F210" s="46" t="s">
        <v>533</v>
      </c>
      <c r="G210" s="28">
        <v>12</v>
      </c>
      <c r="H210" s="28"/>
      <c r="I210" s="28">
        <v>8</v>
      </c>
      <c r="J210" s="28">
        <v>165</v>
      </c>
      <c r="K210" s="30">
        <v>8.6</v>
      </c>
      <c r="L210" s="28">
        <v>5</v>
      </c>
      <c r="M210" s="28"/>
      <c r="N210" s="28">
        <v>0.49</v>
      </c>
      <c r="O210" s="28"/>
      <c r="P210" s="29">
        <f t="shared" si="22"/>
        <v>17.5</v>
      </c>
      <c r="Q210" s="29">
        <f t="shared" si="23"/>
        <v>3.6363636363636362</v>
      </c>
      <c r="R210" s="29">
        <f t="shared" si="24"/>
        <v>7.1739130434782608</v>
      </c>
      <c r="S210" s="29">
        <f t="shared" si="25"/>
        <v>4.6511627906976747</v>
      </c>
      <c r="T210" s="29">
        <f t="shared" si="26"/>
        <v>5</v>
      </c>
      <c r="U210" s="29">
        <f t="shared" si="27"/>
        <v>8.6734693877551017</v>
      </c>
      <c r="V210" s="27">
        <f t="shared" si="28"/>
        <v>31.173469387755102</v>
      </c>
      <c r="W210" s="21"/>
      <c r="X210" s="73"/>
      <c r="Y210" s="64"/>
      <c r="Z210" s="21"/>
    </row>
    <row r="211" spans="1:26" ht="30" x14ac:dyDescent="0.25">
      <c r="A211" s="18">
        <v>207</v>
      </c>
      <c r="B211" s="156" t="s">
        <v>4017</v>
      </c>
      <c r="C211" s="142" t="s">
        <v>4018</v>
      </c>
      <c r="D211" s="156" t="s">
        <v>272</v>
      </c>
      <c r="E211" s="18">
        <v>5</v>
      </c>
      <c r="F211" s="147" t="s">
        <v>273</v>
      </c>
      <c r="G211" s="28">
        <v>11</v>
      </c>
      <c r="H211" s="28"/>
      <c r="I211" s="28">
        <v>3</v>
      </c>
      <c r="J211" s="28">
        <v>158</v>
      </c>
      <c r="K211" s="30">
        <v>8.6</v>
      </c>
      <c r="L211" s="28">
        <v>6.5</v>
      </c>
      <c r="M211" s="28"/>
      <c r="N211" s="28">
        <v>0.5</v>
      </c>
      <c r="O211" s="28"/>
      <c r="P211" s="29">
        <f t="shared" si="22"/>
        <v>16.041666666666668</v>
      </c>
      <c r="Q211" s="29">
        <f t="shared" si="23"/>
        <v>1.3636363636363635</v>
      </c>
      <c r="R211" s="29">
        <f t="shared" si="24"/>
        <v>6.8695652173913047</v>
      </c>
      <c r="S211" s="29">
        <f t="shared" si="25"/>
        <v>4.6511627906976747</v>
      </c>
      <c r="T211" s="29">
        <f t="shared" si="26"/>
        <v>6.5</v>
      </c>
      <c r="U211" s="29">
        <f t="shared" si="27"/>
        <v>8.5</v>
      </c>
      <c r="V211" s="27">
        <f t="shared" si="28"/>
        <v>31.041666666666668</v>
      </c>
      <c r="W211" s="21"/>
      <c r="X211" s="73"/>
      <c r="Y211" s="64"/>
      <c r="Z211" s="21"/>
    </row>
    <row r="212" spans="1:26" ht="30" x14ac:dyDescent="0.25">
      <c r="A212" s="18">
        <v>208</v>
      </c>
      <c r="B212" s="144" t="s">
        <v>3851</v>
      </c>
      <c r="C212" s="142" t="s">
        <v>3852</v>
      </c>
      <c r="D212" s="46" t="s">
        <v>165</v>
      </c>
      <c r="E212" s="41">
        <v>5</v>
      </c>
      <c r="F212" s="144" t="s">
        <v>820</v>
      </c>
      <c r="G212" s="28">
        <v>9</v>
      </c>
      <c r="H212" s="28"/>
      <c r="I212" s="28">
        <v>0</v>
      </c>
      <c r="J212" s="28">
        <v>160</v>
      </c>
      <c r="K212" s="30">
        <v>7.9</v>
      </c>
      <c r="L212" s="28">
        <v>10</v>
      </c>
      <c r="M212" s="28"/>
      <c r="N212" s="28">
        <v>0.54</v>
      </c>
      <c r="O212" s="28"/>
      <c r="P212" s="29">
        <f t="shared" si="22"/>
        <v>13.125</v>
      </c>
      <c r="Q212" s="29">
        <f t="shared" si="23"/>
        <v>0</v>
      </c>
      <c r="R212" s="29">
        <f t="shared" si="24"/>
        <v>6.9565217391304346</v>
      </c>
      <c r="S212" s="29">
        <f t="shared" si="25"/>
        <v>5.0632911392405058</v>
      </c>
      <c r="T212" s="29">
        <f t="shared" si="26"/>
        <v>10</v>
      </c>
      <c r="U212" s="29">
        <f t="shared" si="27"/>
        <v>7.8703703703703702</v>
      </c>
      <c r="V212" s="27">
        <f t="shared" si="28"/>
        <v>30.99537037037037</v>
      </c>
      <c r="W212" s="21"/>
      <c r="X212" s="73"/>
      <c r="Y212" s="64"/>
      <c r="Z212" s="21"/>
    </row>
    <row r="213" spans="1:26" ht="30" x14ac:dyDescent="0.25">
      <c r="A213" s="18">
        <v>209</v>
      </c>
      <c r="B213" s="45" t="s">
        <v>4059</v>
      </c>
      <c r="C213" s="142" t="s">
        <v>4060</v>
      </c>
      <c r="D213" s="144" t="s">
        <v>282</v>
      </c>
      <c r="E213" s="18">
        <v>6</v>
      </c>
      <c r="F213" s="12" t="s">
        <v>301</v>
      </c>
      <c r="G213" s="28">
        <v>9</v>
      </c>
      <c r="H213" s="28"/>
      <c r="I213" s="28">
        <v>0</v>
      </c>
      <c r="J213" s="28">
        <v>148</v>
      </c>
      <c r="K213" s="30">
        <v>9.4</v>
      </c>
      <c r="L213" s="28">
        <v>8.1999999999999993</v>
      </c>
      <c r="M213" s="28"/>
      <c r="N213" s="28">
        <v>0.44</v>
      </c>
      <c r="O213" s="28"/>
      <c r="P213" s="29">
        <f t="shared" si="22"/>
        <v>13.125</v>
      </c>
      <c r="Q213" s="29">
        <f t="shared" si="23"/>
        <v>0</v>
      </c>
      <c r="R213" s="29">
        <f t="shared" si="24"/>
        <v>6.4347826086956523</v>
      </c>
      <c r="S213" s="29">
        <f t="shared" si="25"/>
        <v>4.2553191489361701</v>
      </c>
      <c r="T213" s="29">
        <f t="shared" si="26"/>
        <v>8.1999999999999993</v>
      </c>
      <c r="U213" s="29">
        <f t="shared" si="27"/>
        <v>9.6590909090909083</v>
      </c>
      <c r="V213" s="27">
        <f t="shared" si="28"/>
        <v>30.984090909090909</v>
      </c>
      <c r="W213" s="21"/>
      <c r="X213" s="73"/>
      <c r="Y213" s="64"/>
      <c r="Z213" s="21"/>
    </row>
    <row r="214" spans="1:26" ht="30" x14ac:dyDescent="0.25">
      <c r="A214" s="18">
        <v>210</v>
      </c>
      <c r="B214" s="144" t="s">
        <v>3998</v>
      </c>
      <c r="C214" s="142" t="s">
        <v>3999</v>
      </c>
      <c r="D214" s="46" t="s">
        <v>4458</v>
      </c>
      <c r="E214" s="18">
        <v>5</v>
      </c>
      <c r="F214" s="46" t="s">
        <v>248</v>
      </c>
      <c r="G214" s="28">
        <v>9</v>
      </c>
      <c r="H214" s="28"/>
      <c r="I214" s="28">
        <v>10</v>
      </c>
      <c r="J214" s="28">
        <v>160</v>
      </c>
      <c r="K214" s="30">
        <v>7.8</v>
      </c>
      <c r="L214" s="28">
        <v>9.5</v>
      </c>
      <c r="M214" s="28"/>
      <c r="N214" s="28">
        <v>0.51</v>
      </c>
      <c r="O214" s="28"/>
      <c r="P214" s="29">
        <f t="shared" si="22"/>
        <v>13.125</v>
      </c>
      <c r="Q214" s="29">
        <f t="shared" si="23"/>
        <v>4.5454545454545459</v>
      </c>
      <c r="R214" s="29">
        <f t="shared" si="24"/>
        <v>6.9565217391304346</v>
      </c>
      <c r="S214" s="29">
        <f t="shared" si="25"/>
        <v>5.1282051282051286</v>
      </c>
      <c r="T214" s="29">
        <f t="shared" si="26"/>
        <v>9.5</v>
      </c>
      <c r="U214" s="29">
        <f t="shared" si="27"/>
        <v>8.3333333333333339</v>
      </c>
      <c r="V214" s="27">
        <f t="shared" si="28"/>
        <v>30.958333333333336</v>
      </c>
      <c r="W214" s="21"/>
      <c r="X214" s="73"/>
      <c r="Y214" s="64"/>
      <c r="Z214" s="21"/>
    </row>
    <row r="215" spans="1:26" ht="30" x14ac:dyDescent="0.25">
      <c r="A215" s="18">
        <v>211</v>
      </c>
      <c r="B215" s="12" t="s">
        <v>4023</v>
      </c>
      <c r="C215" s="142" t="s">
        <v>4024</v>
      </c>
      <c r="D215" s="46" t="s">
        <v>528</v>
      </c>
      <c r="E215" s="14">
        <v>5</v>
      </c>
      <c r="F215" s="46" t="s">
        <v>1640</v>
      </c>
      <c r="G215" s="28">
        <v>10</v>
      </c>
      <c r="H215" s="28"/>
      <c r="I215" s="28">
        <v>3</v>
      </c>
      <c r="J215" s="28">
        <v>155</v>
      </c>
      <c r="K215" s="30">
        <v>9.8000000000000007</v>
      </c>
      <c r="L215" s="28">
        <v>6</v>
      </c>
      <c r="M215" s="28"/>
      <c r="N215" s="28">
        <v>0.41</v>
      </c>
      <c r="O215" s="28"/>
      <c r="P215" s="29">
        <f t="shared" si="22"/>
        <v>14.583333333333334</v>
      </c>
      <c r="Q215" s="29">
        <f t="shared" si="23"/>
        <v>1.3636363636363635</v>
      </c>
      <c r="R215" s="29">
        <f t="shared" si="24"/>
        <v>6.7391304347826084</v>
      </c>
      <c r="S215" s="29">
        <f t="shared" si="25"/>
        <v>4.0816326530612246</v>
      </c>
      <c r="T215" s="29">
        <f t="shared" si="26"/>
        <v>6</v>
      </c>
      <c r="U215" s="29">
        <f t="shared" si="27"/>
        <v>10.365853658536587</v>
      </c>
      <c r="V215" s="27">
        <f t="shared" si="28"/>
        <v>30.949186991869922</v>
      </c>
      <c r="W215" s="21"/>
      <c r="X215" s="73"/>
      <c r="Y215" s="64"/>
      <c r="Z215" s="21"/>
    </row>
    <row r="216" spans="1:26" ht="30" x14ac:dyDescent="0.25">
      <c r="A216" s="18">
        <v>212</v>
      </c>
      <c r="B216" s="12" t="s">
        <v>3934</v>
      </c>
      <c r="C216" s="142" t="s">
        <v>3935</v>
      </c>
      <c r="D216" s="159" t="s">
        <v>193</v>
      </c>
      <c r="E216" s="160">
        <v>6</v>
      </c>
      <c r="F216" s="159" t="s">
        <v>837</v>
      </c>
      <c r="G216" s="28">
        <v>12</v>
      </c>
      <c r="H216" s="28"/>
      <c r="I216" s="28">
        <v>8</v>
      </c>
      <c r="J216" s="28">
        <v>155</v>
      </c>
      <c r="K216" s="30">
        <v>8.1999999999999993</v>
      </c>
      <c r="L216" s="28">
        <v>9.1999999999999993</v>
      </c>
      <c r="M216" s="28"/>
      <c r="N216" s="28">
        <v>1.02</v>
      </c>
      <c r="O216" s="28"/>
      <c r="P216" s="29">
        <f t="shared" si="22"/>
        <v>17.5</v>
      </c>
      <c r="Q216" s="29">
        <f t="shared" si="23"/>
        <v>3.6363636363636362</v>
      </c>
      <c r="R216" s="29">
        <f t="shared" si="24"/>
        <v>6.7391304347826084</v>
      </c>
      <c r="S216" s="29">
        <f t="shared" si="25"/>
        <v>4.8780487804878057</v>
      </c>
      <c r="T216" s="29">
        <f t="shared" si="26"/>
        <v>9.1999999999999993</v>
      </c>
      <c r="U216" s="29">
        <f t="shared" si="27"/>
        <v>4.166666666666667</v>
      </c>
      <c r="V216" s="27">
        <f t="shared" si="28"/>
        <v>30.866666666666667</v>
      </c>
      <c r="W216" s="21"/>
      <c r="X216" s="73"/>
      <c r="Y216" s="64"/>
      <c r="Z216" s="21"/>
    </row>
    <row r="217" spans="1:26" ht="30" x14ac:dyDescent="0.25">
      <c r="A217" s="18">
        <v>213</v>
      </c>
      <c r="B217" s="156" t="s">
        <v>4205</v>
      </c>
      <c r="C217" s="142" t="s">
        <v>4206</v>
      </c>
      <c r="D217" s="46" t="s">
        <v>395</v>
      </c>
      <c r="E217" s="18">
        <v>5</v>
      </c>
      <c r="F217" s="46" t="s">
        <v>396</v>
      </c>
      <c r="G217" s="28">
        <v>16</v>
      </c>
      <c r="H217" s="28"/>
      <c r="I217" s="28">
        <v>6</v>
      </c>
      <c r="J217" s="28">
        <v>201</v>
      </c>
      <c r="K217" s="30">
        <v>8.1</v>
      </c>
      <c r="L217" s="28">
        <v>6.5</v>
      </c>
      <c r="M217" s="28"/>
      <c r="N217" s="28">
        <v>4.2</v>
      </c>
      <c r="O217" s="28"/>
      <c r="P217" s="29">
        <f t="shared" si="22"/>
        <v>23.333333333333332</v>
      </c>
      <c r="Q217" s="29">
        <f t="shared" si="23"/>
        <v>2.7272727272727271</v>
      </c>
      <c r="R217" s="29">
        <f t="shared" si="24"/>
        <v>8.7391304347826093</v>
      </c>
      <c r="S217" s="29">
        <f t="shared" si="25"/>
        <v>4.9382716049382722</v>
      </c>
      <c r="T217" s="29">
        <f t="shared" si="26"/>
        <v>6.5</v>
      </c>
      <c r="U217" s="29">
        <f t="shared" si="27"/>
        <v>1.0119047619047619</v>
      </c>
      <c r="V217" s="27">
        <f t="shared" si="28"/>
        <v>30.845238095238095</v>
      </c>
      <c r="W217" s="21"/>
      <c r="X217" s="73"/>
      <c r="Y217" s="64"/>
      <c r="Z217" s="21"/>
    </row>
    <row r="218" spans="1:26" ht="30" x14ac:dyDescent="0.25">
      <c r="A218" s="18">
        <v>214</v>
      </c>
      <c r="B218" s="156" t="s">
        <v>4212</v>
      </c>
      <c r="C218" s="142" t="s">
        <v>4213</v>
      </c>
      <c r="D218" s="46" t="s">
        <v>395</v>
      </c>
      <c r="E218" s="18">
        <v>5</v>
      </c>
      <c r="F218" s="46" t="s">
        <v>396</v>
      </c>
      <c r="G218" s="28">
        <v>16</v>
      </c>
      <c r="H218" s="28"/>
      <c r="I218" s="28">
        <v>3</v>
      </c>
      <c r="J218" s="28">
        <v>169</v>
      </c>
      <c r="K218" s="30">
        <v>8.1</v>
      </c>
      <c r="L218" s="28">
        <v>6.5</v>
      </c>
      <c r="M218" s="28"/>
      <c r="N218" s="28">
        <v>4.3099999999999996</v>
      </c>
      <c r="O218" s="28"/>
      <c r="P218" s="29">
        <f t="shared" si="22"/>
        <v>23.333333333333332</v>
      </c>
      <c r="Q218" s="29">
        <f t="shared" si="23"/>
        <v>1.3636363636363635</v>
      </c>
      <c r="R218" s="29">
        <f t="shared" si="24"/>
        <v>7.3478260869565215</v>
      </c>
      <c r="S218" s="29">
        <f t="shared" si="25"/>
        <v>4.9382716049382722</v>
      </c>
      <c r="T218" s="29">
        <f t="shared" si="26"/>
        <v>6.5</v>
      </c>
      <c r="U218" s="29">
        <f t="shared" si="27"/>
        <v>0.98607888631090501</v>
      </c>
      <c r="V218" s="27">
        <f t="shared" si="28"/>
        <v>30.819412219644239</v>
      </c>
      <c r="W218" s="21"/>
      <c r="X218" s="73"/>
      <c r="Y218" s="64"/>
      <c r="Z218" s="21"/>
    </row>
    <row r="219" spans="1:26" x14ac:dyDescent="0.25">
      <c r="A219" s="18">
        <v>215</v>
      </c>
      <c r="B219" s="144" t="s">
        <v>3747</v>
      </c>
      <c r="C219" s="142" t="s">
        <v>3748</v>
      </c>
      <c r="D219" s="144" t="s">
        <v>717</v>
      </c>
      <c r="E219" s="18">
        <v>5</v>
      </c>
      <c r="F219" s="43" t="s">
        <v>113</v>
      </c>
      <c r="G219" s="28">
        <v>16</v>
      </c>
      <c r="H219" s="28"/>
      <c r="I219" s="28">
        <v>0</v>
      </c>
      <c r="J219" s="28">
        <v>130</v>
      </c>
      <c r="K219" s="30">
        <v>9.4</v>
      </c>
      <c r="L219" s="28">
        <v>4</v>
      </c>
      <c r="M219" s="28"/>
      <c r="N219" s="28">
        <v>1.22</v>
      </c>
      <c r="O219" s="28">
        <f>IF(N219&lt;&gt;"",INT(N219)*60+(N219-INT(N219))*100,"")</f>
        <v>82</v>
      </c>
      <c r="P219" s="29">
        <f t="shared" si="22"/>
        <v>23.333333333333332</v>
      </c>
      <c r="Q219" s="29">
        <f t="shared" si="23"/>
        <v>0</v>
      </c>
      <c r="R219" s="29">
        <f t="shared" si="24"/>
        <v>5.6521739130434785</v>
      </c>
      <c r="S219" s="29">
        <f t="shared" si="25"/>
        <v>4.2553191489361701</v>
      </c>
      <c r="T219" s="29">
        <f t="shared" si="26"/>
        <v>4</v>
      </c>
      <c r="U219" s="29">
        <f t="shared" si="27"/>
        <v>3.4836065573770494</v>
      </c>
      <c r="V219" s="27">
        <f t="shared" si="28"/>
        <v>30.81693989071038</v>
      </c>
      <c r="W219" s="21"/>
      <c r="X219" s="73"/>
      <c r="Y219" s="64"/>
      <c r="Z219" s="21"/>
    </row>
    <row r="220" spans="1:26" ht="30" x14ac:dyDescent="0.25">
      <c r="A220" s="18">
        <v>216</v>
      </c>
      <c r="B220" s="46" t="s">
        <v>4180</v>
      </c>
      <c r="C220" s="142" t="s">
        <v>4181</v>
      </c>
      <c r="D220" s="46" t="s">
        <v>380</v>
      </c>
      <c r="E220" s="18">
        <v>5</v>
      </c>
      <c r="F220" s="46" t="s">
        <v>3372</v>
      </c>
      <c r="G220" s="28">
        <v>9</v>
      </c>
      <c r="H220" s="28"/>
      <c r="I220" s="28">
        <v>10</v>
      </c>
      <c r="J220" s="28">
        <v>193</v>
      </c>
      <c r="K220" s="30">
        <v>8.1</v>
      </c>
      <c r="L220" s="28">
        <v>6.5</v>
      </c>
      <c r="M220" s="28"/>
      <c r="N220" s="28">
        <v>0.38</v>
      </c>
      <c r="O220" s="28"/>
      <c r="P220" s="29">
        <f t="shared" si="22"/>
        <v>13.125</v>
      </c>
      <c r="Q220" s="29">
        <f t="shared" si="23"/>
        <v>4.5454545454545459</v>
      </c>
      <c r="R220" s="29">
        <f t="shared" si="24"/>
        <v>8.3913043478260878</v>
      </c>
      <c r="S220" s="29">
        <f t="shared" si="25"/>
        <v>4.9382716049382722</v>
      </c>
      <c r="T220" s="29">
        <f t="shared" si="26"/>
        <v>6.5</v>
      </c>
      <c r="U220" s="29">
        <f t="shared" si="27"/>
        <v>11.184210526315789</v>
      </c>
      <c r="V220" s="27">
        <f t="shared" si="28"/>
        <v>30.809210526315788</v>
      </c>
      <c r="W220" s="21"/>
      <c r="X220" s="73"/>
      <c r="Y220" s="64"/>
      <c r="Z220" s="21"/>
    </row>
    <row r="221" spans="1:26" ht="30" x14ac:dyDescent="0.25">
      <c r="A221" s="18">
        <v>217</v>
      </c>
      <c r="B221" s="12" t="s">
        <v>4243</v>
      </c>
      <c r="C221" s="142" t="s">
        <v>4244</v>
      </c>
      <c r="D221" s="144" t="s">
        <v>430</v>
      </c>
      <c r="E221" s="18">
        <v>6</v>
      </c>
      <c r="F221" s="12" t="s">
        <v>431</v>
      </c>
      <c r="G221" s="28">
        <v>8</v>
      </c>
      <c r="H221" s="28"/>
      <c r="I221" s="28">
        <v>5</v>
      </c>
      <c r="J221" s="28">
        <v>200</v>
      </c>
      <c r="K221" s="30">
        <v>7.7</v>
      </c>
      <c r="L221" s="28">
        <v>10</v>
      </c>
      <c r="M221" s="28"/>
      <c r="N221" s="28">
        <v>0.47</v>
      </c>
      <c r="O221" s="28"/>
      <c r="P221" s="29">
        <f t="shared" si="22"/>
        <v>11.666666666666666</v>
      </c>
      <c r="Q221" s="29">
        <f t="shared" si="23"/>
        <v>2.2727272727272729</v>
      </c>
      <c r="R221" s="29">
        <f t="shared" si="24"/>
        <v>8.695652173913043</v>
      </c>
      <c r="S221" s="29">
        <f t="shared" si="25"/>
        <v>5.1948051948051948</v>
      </c>
      <c r="T221" s="29">
        <f t="shared" si="26"/>
        <v>10</v>
      </c>
      <c r="U221" s="29">
        <f t="shared" si="27"/>
        <v>9.0425531914893629</v>
      </c>
      <c r="V221" s="27">
        <f t="shared" si="28"/>
        <v>30.709219858156025</v>
      </c>
      <c r="W221" s="21"/>
      <c r="X221" s="73"/>
      <c r="Y221" s="64"/>
      <c r="Z221" s="21"/>
    </row>
    <row r="222" spans="1:26" ht="30" x14ac:dyDescent="0.25">
      <c r="A222" s="18">
        <v>218</v>
      </c>
      <c r="B222" s="144" t="s">
        <v>4423</v>
      </c>
      <c r="C222" s="142" t="s">
        <v>4424</v>
      </c>
      <c r="D222" s="46" t="s">
        <v>598</v>
      </c>
      <c r="E222" s="18">
        <v>5</v>
      </c>
      <c r="F222" s="46" t="s">
        <v>599</v>
      </c>
      <c r="G222" s="28">
        <v>14</v>
      </c>
      <c r="H222" s="28"/>
      <c r="I222" s="28">
        <v>0</v>
      </c>
      <c r="J222" s="28">
        <v>156</v>
      </c>
      <c r="K222" s="30">
        <v>8.8000000000000007</v>
      </c>
      <c r="L222" s="28">
        <v>6</v>
      </c>
      <c r="M222" s="28"/>
      <c r="N222" s="28">
        <v>1</v>
      </c>
      <c r="O222" s="28">
        <f>IF(N222&lt;&gt;"",INT(N222)*60+(N222-INT(N222))*100,"")</f>
        <v>60</v>
      </c>
      <c r="P222" s="29">
        <f t="shared" si="22"/>
        <v>20.416666666666668</v>
      </c>
      <c r="Q222" s="29">
        <f t="shared" si="23"/>
        <v>0</v>
      </c>
      <c r="R222" s="29">
        <f t="shared" si="24"/>
        <v>6.7826086956521738</v>
      </c>
      <c r="S222" s="29">
        <f t="shared" si="25"/>
        <v>4.545454545454545</v>
      </c>
      <c r="T222" s="29">
        <f t="shared" si="26"/>
        <v>6</v>
      </c>
      <c r="U222" s="29">
        <f t="shared" si="27"/>
        <v>4.25</v>
      </c>
      <c r="V222" s="27">
        <f t="shared" si="28"/>
        <v>30.666666666666668</v>
      </c>
      <c r="W222" s="21"/>
      <c r="X222" s="73"/>
      <c r="Y222" s="64"/>
      <c r="Z222" s="21"/>
    </row>
    <row r="223" spans="1:26" ht="30" x14ac:dyDescent="0.25">
      <c r="A223" s="18">
        <v>219</v>
      </c>
      <c r="B223" s="161" t="s">
        <v>3926</v>
      </c>
      <c r="C223" s="162" t="s">
        <v>3927</v>
      </c>
      <c r="D223" s="159" t="s">
        <v>193</v>
      </c>
      <c r="E223" s="160">
        <v>5</v>
      </c>
      <c r="F223" s="159" t="s">
        <v>194</v>
      </c>
      <c r="G223" s="28">
        <v>13</v>
      </c>
      <c r="H223" s="28"/>
      <c r="I223" s="28">
        <v>6</v>
      </c>
      <c r="J223" s="28">
        <v>125</v>
      </c>
      <c r="K223" s="30">
        <v>8.1999999999999993</v>
      </c>
      <c r="L223" s="28">
        <v>7.5</v>
      </c>
      <c r="M223" s="28"/>
      <c r="N223" s="28">
        <v>1.01</v>
      </c>
      <c r="O223" s="28"/>
      <c r="P223" s="29">
        <f t="shared" si="22"/>
        <v>18.958333333333332</v>
      </c>
      <c r="Q223" s="29">
        <f t="shared" si="23"/>
        <v>2.7272727272727271</v>
      </c>
      <c r="R223" s="29">
        <f t="shared" si="24"/>
        <v>5.4347826086956523</v>
      </c>
      <c r="S223" s="29">
        <f t="shared" si="25"/>
        <v>4.8780487804878057</v>
      </c>
      <c r="T223" s="29">
        <f t="shared" si="26"/>
        <v>7.5</v>
      </c>
      <c r="U223" s="29">
        <f t="shared" si="27"/>
        <v>4.2079207920792081</v>
      </c>
      <c r="V223" s="27">
        <f t="shared" si="28"/>
        <v>30.666254125412539</v>
      </c>
      <c r="W223" s="21"/>
      <c r="X223" s="73"/>
      <c r="Y223" s="64"/>
      <c r="Z223" s="21"/>
    </row>
    <row r="224" spans="1:26" ht="30" x14ac:dyDescent="0.25">
      <c r="A224" s="18">
        <v>220</v>
      </c>
      <c r="B224" s="46" t="s">
        <v>4186</v>
      </c>
      <c r="C224" s="142" t="s">
        <v>3782</v>
      </c>
      <c r="D224" s="46" t="s">
        <v>380</v>
      </c>
      <c r="E224" s="18">
        <v>5</v>
      </c>
      <c r="F224" s="46" t="s">
        <v>3372</v>
      </c>
      <c r="G224" s="28">
        <v>8</v>
      </c>
      <c r="H224" s="28"/>
      <c r="I224" s="28">
        <v>5</v>
      </c>
      <c r="J224" s="28">
        <v>157</v>
      </c>
      <c r="K224" s="30">
        <v>8.5</v>
      </c>
      <c r="L224" s="28">
        <v>7.5</v>
      </c>
      <c r="M224" s="28"/>
      <c r="N224" s="28">
        <v>0.37</v>
      </c>
      <c r="O224" s="28"/>
      <c r="P224" s="29">
        <f t="shared" si="22"/>
        <v>11.666666666666666</v>
      </c>
      <c r="Q224" s="29">
        <f t="shared" si="23"/>
        <v>2.2727272727272729</v>
      </c>
      <c r="R224" s="29">
        <f t="shared" si="24"/>
        <v>6.8260869565217392</v>
      </c>
      <c r="S224" s="29">
        <f t="shared" si="25"/>
        <v>4.7058823529411766</v>
      </c>
      <c r="T224" s="29">
        <f t="shared" si="26"/>
        <v>7.5</v>
      </c>
      <c r="U224" s="29">
        <f t="shared" si="27"/>
        <v>11.486486486486486</v>
      </c>
      <c r="V224" s="27">
        <f t="shared" si="28"/>
        <v>30.653153153153148</v>
      </c>
      <c r="W224" s="21"/>
      <c r="X224" s="73"/>
      <c r="Y224" s="64"/>
      <c r="Z224" s="21"/>
    </row>
    <row r="225" spans="1:26" ht="30" x14ac:dyDescent="0.25">
      <c r="A225" s="18">
        <v>221</v>
      </c>
      <c r="B225" s="144" t="s">
        <v>3807</v>
      </c>
      <c r="C225" s="142" t="s">
        <v>3808</v>
      </c>
      <c r="D225" s="46" t="s">
        <v>165</v>
      </c>
      <c r="E225" s="41">
        <v>5</v>
      </c>
      <c r="F225" s="144" t="s">
        <v>820</v>
      </c>
      <c r="G225" s="28">
        <v>7</v>
      </c>
      <c r="H225" s="28"/>
      <c r="I225" s="28">
        <v>4</v>
      </c>
      <c r="J225" s="28">
        <v>180</v>
      </c>
      <c r="K225" s="30">
        <v>7.5</v>
      </c>
      <c r="L225" s="28">
        <v>10</v>
      </c>
      <c r="M225" s="28"/>
      <c r="N225" s="28">
        <v>0.41</v>
      </c>
      <c r="O225" s="28">
        <f>IF(N225&lt;&gt;"",INT(N225)*60+(N225-INT(N225))*100,"")</f>
        <v>41</v>
      </c>
      <c r="P225" s="29">
        <f t="shared" si="22"/>
        <v>10.208333333333334</v>
      </c>
      <c r="Q225" s="29">
        <f t="shared" si="23"/>
        <v>1.8181818181818181</v>
      </c>
      <c r="R225" s="29">
        <f t="shared" si="24"/>
        <v>7.8260869565217392</v>
      </c>
      <c r="S225" s="29">
        <f t="shared" si="25"/>
        <v>5.333333333333333</v>
      </c>
      <c r="T225" s="29">
        <f t="shared" si="26"/>
        <v>10</v>
      </c>
      <c r="U225" s="29">
        <f t="shared" si="27"/>
        <v>10.365853658536587</v>
      </c>
      <c r="V225" s="27">
        <f t="shared" si="28"/>
        <v>30.574186991869922</v>
      </c>
      <c r="W225" s="21"/>
      <c r="X225" s="73"/>
      <c r="Y225" s="64"/>
      <c r="Z225" s="21"/>
    </row>
    <row r="226" spans="1:26" ht="30" x14ac:dyDescent="0.25">
      <c r="A226" s="18">
        <v>222</v>
      </c>
      <c r="B226" s="156" t="s">
        <v>4214</v>
      </c>
      <c r="C226" s="142" t="s">
        <v>4215</v>
      </c>
      <c r="D226" s="46" t="s">
        <v>395</v>
      </c>
      <c r="E226" s="18">
        <v>5</v>
      </c>
      <c r="F226" s="46" t="s">
        <v>396</v>
      </c>
      <c r="G226" s="28">
        <v>16</v>
      </c>
      <c r="H226" s="28"/>
      <c r="I226" s="28">
        <v>4</v>
      </c>
      <c r="J226" s="28">
        <v>168</v>
      </c>
      <c r="K226" s="30">
        <v>8.1</v>
      </c>
      <c r="L226" s="28">
        <v>6</v>
      </c>
      <c r="M226" s="28"/>
      <c r="N226" s="28">
        <v>3.48</v>
      </c>
      <c r="O226" s="28"/>
      <c r="P226" s="29">
        <f t="shared" si="22"/>
        <v>23.333333333333332</v>
      </c>
      <c r="Q226" s="29">
        <f t="shared" si="23"/>
        <v>1.8181818181818181</v>
      </c>
      <c r="R226" s="29">
        <f t="shared" si="24"/>
        <v>7.3043478260869561</v>
      </c>
      <c r="S226" s="29">
        <f t="shared" si="25"/>
        <v>4.9382716049382722</v>
      </c>
      <c r="T226" s="29">
        <f t="shared" si="26"/>
        <v>6</v>
      </c>
      <c r="U226" s="29">
        <f t="shared" si="27"/>
        <v>1.2212643678160919</v>
      </c>
      <c r="V226" s="27">
        <f t="shared" si="28"/>
        <v>30.554597701149426</v>
      </c>
      <c r="W226" s="21"/>
      <c r="X226" s="73"/>
      <c r="Y226" s="64"/>
      <c r="Z226" s="21"/>
    </row>
    <row r="227" spans="1:26" ht="30" x14ac:dyDescent="0.25">
      <c r="A227" s="18">
        <v>223</v>
      </c>
      <c r="B227" s="45" t="s">
        <v>4095</v>
      </c>
      <c r="C227" s="142" t="s">
        <v>4096</v>
      </c>
      <c r="D227" s="46" t="s">
        <v>4459</v>
      </c>
      <c r="E227" s="18">
        <v>5</v>
      </c>
      <c r="F227" s="46" t="s">
        <v>1698</v>
      </c>
      <c r="G227" s="28">
        <v>8</v>
      </c>
      <c r="H227" s="28"/>
      <c r="I227" s="28">
        <v>3</v>
      </c>
      <c r="J227" s="28">
        <v>170</v>
      </c>
      <c r="K227" s="30">
        <v>9.5</v>
      </c>
      <c r="L227" s="28">
        <v>9</v>
      </c>
      <c r="M227" s="28"/>
      <c r="N227" s="28">
        <v>0.43</v>
      </c>
      <c r="O227" s="28"/>
      <c r="P227" s="29">
        <f t="shared" si="22"/>
        <v>11.666666666666666</v>
      </c>
      <c r="Q227" s="29">
        <f t="shared" si="23"/>
        <v>1.3636363636363635</v>
      </c>
      <c r="R227" s="29">
        <f t="shared" si="24"/>
        <v>7.3913043478260869</v>
      </c>
      <c r="S227" s="29">
        <f t="shared" si="25"/>
        <v>4.2105263157894735</v>
      </c>
      <c r="T227" s="29">
        <f t="shared" si="26"/>
        <v>9</v>
      </c>
      <c r="U227" s="29">
        <f t="shared" si="27"/>
        <v>9.8837209302325579</v>
      </c>
      <c r="V227" s="27">
        <f t="shared" si="28"/>
        <v>30.55038759689922</v>
      </c>
      <c r="W227" s="21"/>
      <c r="X227" s="73"/>
      <c r="Y227" s="64"/>
      <c r="Z227" s="21"/>
    </row>
    <row r="228" spans="1:26" ht="30" x14ac:dyDescent="0.25">
      <c r="A228" s="18">
        <v>224</v>
      </c>
      <c r="B228" s="156" t="s">
        <v>2785</v>
      </c>
      <c r="C228" s="142" t="s">
        <v>4209</v>
      </c>
      <c r="D228" s="46" t="s">
        <v>395</v>
      </c>
      <c r="E228" s="18">
        <v>5</v>
      </c>
      <c r="F228" s="46" t="s">
        <v>396</v>
      </c>
      <c r="G228" s="28">
        <v>17</v>
      </c>
      <c r="H228" s="28"/>
      <c r="I228" s="28">
        <v>0</v>
      </c>
      <c r="J228" s="28">
        <v>158</v>
      </c>
      <c r="K228" s="30">
        <v>10.6</v>
      </c>
      <c r="L228" s="28">
        <v>5</v>
      </c>
      <c r="M228" s="28"/>
      <c r="N228" s="28">
        <v>7.22</v>
      </c>
      <c r="O228" s="28"/>
      <c r="P228" s="29">
        <f t="shared" si="22"/>
        <v>24.791666666666668</v>
      </c>
      <c r="Q228" s="29">
        <f t="shared" si="23"/>
        <v>0</v>
      </c>
      <c r="R228" s="29">
        <f t="shared" si="24"/>
        <v>6.8695652173913047</v>
      </c>
      <c r="S228" s="29">
        <f t="shared" si="25"/>
        <v>3.7735849056603774</v>
      </c>
      <c r="T228" s="29">
        <f t="shared" si="26"/>
        <v>5</v>
      </c>
      <c r="U228" s="29">
        <f t="shared" si="27"/>
        <v>0.58864265927977844</v>
      </c>
      <c r="V228" s="27">
        <f t="shared" si="28"/>
        <v>30.380309325946445</v>
      </c>
      <c r="W228" s="21"/>
      <c r="X228" s="73"/>
      <c r="Y228" s="64"/>
      <c r="Z228" s="21"/>
    </row>
    <row r="229" spans="1:26" ht="30" x14ac:dyDescent="0.25">
      <c r="A229" s="18">
        <v>225</v>
      </c>
      <c r="B229" s="144" t="s">
        <v>3843</v>
      </c>
      <c r="C229" s="142" t="s">
        <v>3844</v>
      </c>
      <c r="D229" s="46" t="s">
        <v>165</v>
      </c>
      <c r="E229" s="41">
        <v>5</v>
      </c>
      <c r="F229" s="144" t="s">
        <v>820</v>
      </c>
      <c r="G229" s="28">
        <v>7</v>
      </c>
      <c r="H229" s="28"/>
      <c r="I229" s="28">
        <v>9</v>
      </c>
      <c r="J229" s="28">
        <v>175</v>
      </c>
      <c r="K229" s="30">
        <v>8.6999999999999993</v>
      </c>
      <c r="L229" s="28">
        <v>9.8000000000000007</v>
      </c>
      <c r="M229" s="28"/>
      <c r="N229" s="28">
        <v>0.41</v>
      </c>
      <c r="O229" s="28"/>
      <c r="P229" s="29">
        <f t="shared" si="22"/>
        <v>10.208333333333334</v>
      </c>
      <c r="Q229" s="29">
        <f t="shared" si="23"/>
        <v>4.0909090909090908</v>
      </c>
      <c r="R229" s="29">
        <f t="shared" si="24"/>
        <v>7.6086956521739131</v>
      </c>
      <c r="S229" s="29">
        <f t="shared" si="25"/>
        <v>4.597701149425288</v>
      </c>
      <c r="T229" s="29">
        <f t="shared" si="26"/>
        <v>9.8000000000000007</v>
      </c>
      <c r="U229" s="29">
        <f t="shared" si="27"/>
        <v>10.365853658536587</v>
      </c>
      <c r="V229" s="27">
        <f t="shared" si="28"/>
        <v>30.374186991869919</v>
      </c>
      <c r="W229" s="21"/>
      <c r="X229" s="73"/>
      <c r="Y229" s="64"/>
      <c r="Z229" s="21"/>
    </row>
    <row r="230" spans="1:26" ht="30" x14ac:dyDescent="0.25">
      <c r="A230" s="18">
        <v>226</v>
      </c>
      <c r="B230" s="144" t="s">
        <v>4182</v>
      </c>
      <c r="C230" s="142" t="s">
        <v>4183</v>
      </c>
      <c r="D230" s="46" t="s">
        <v>380</v>
      </c>
      <c r="E230" s="18">
        <v>5</v>
      </c>
      <c r="F230" s="46" t="s">
        <v>3372</v>
      </c>
      <c r="G230" s="28">
        <v>11</v>
      </c>
      <c r="H230" s="28"/>
      <c r="I230" s="28">
        <v>3</v>
      </c>
      <c r="J230" s="28">
        <v>138</v>
      </c>
      <c r="K230" s="30">
        <v>9.1999999999999993</v>
      </c>
      <c r="L230" s="28">
        <v>7</v>
      </c>
      <c r="M230" s="28"/>
      <c r="N230" s="28">
        <v>0.57999999999999996</v>
      </c>
      <c r="O230" s="28"/>
      <c r="P230" s="29">
        <f t="shared" si="22"/>
        <v>16.041666666666668</v>
      </c>
      <c r="Q230" s="29">
        <f t="shared" si="23"/>
        <v>1.3636363636363635</v>
      </c>
      <c r="R230" s="29">
        <f t="shared" si="24"/>
        <v>6</v>
      </c>
      <c r="S230" s="29">
        <f t="shared" si="25"/>
        <v>4.3478260869565224</v>
      </c>
      <c r="T230" s="29">
        <f t="shared" si="26"/>
        <v>7</v>
      </c>
      <c r="U230" s="29">
        <f t="shared" si="27"/>
        <v>7.3275862068965525</v>
      </c>
      <c r="V230" s="27">
        <f t="shared" si="28"/>
        <v>30.369252873563219</v>
      </c>
      <c r="W230" s="21"/>
      <c r="X230" s="73"/>
      <c r="Y230" s="64"/>
      <c r="Z230" s="21"/>
    </row>
    <row r="231" spans="1:26" ht="30" x14ac:dyDescent="0.25">
      <c r="A231" s="18">
        <v>227</v>
      </c>
      <c r="B231" s="144" t="s">
        <v>4309</v>
      </c>
      <c r="C231" s="142" t="s">
        <v>4310</v>
      </c>
      <c r="D231" s="46" t="s">
        <v>483</v>
      </c>
      <c r="E231" s="18">
        <v>5</v>
      </c>
      <c r="F231" s="12" t="s">
        <v>475</v>
      </c>
      <c r="G231" s="28">
        <v>10</v>
      </c>
      <c r="H231" s="28"/>
      <c r="I231" s="28">
        <v>8</v>
      </c>
      <c r="J231" s="28">
        <v>175</v>
      </c>
      <c r="K231" s="30">
        <v>8.9</v>
      </c>
      <c r="L231" s="28">
        <v>8</v>
      </c>
      <c r="M231" s="28"/>
      <c r="N231" s="28">
        <v>0.56000000000000005</v>
      </c>
      <c r="O231" s="28"/>
      <c r="P231" s="29">
        <f t="shared" si="22"/>
        <v>14.583333333333334</v>
      </c>
      <c r="Q231" s="29">
        <f t="shared" si="23"/>
        <v>3.6363636363636362</v>
      </c>
      <c r="R231" s="29">
        <f t="shared" si="24"/>
        <v>7.6086956521739131</v>
      </c>
      <c r="S231" s="29">
        <f t="shared" si="25"/>
        <v>4.4943820224719095</v>
      </c>
      <c r="T231" s="29">
        <f t="shared" si="26"/>
        <v>8</v>
      </c>
      <c r="U231" s="29">
        <f t="shared" si="27"/>
        <v>7.5892857142857135</v>
      </c>
      <c r="V231" s="27">
        <f t="shared" si="28"/>
        <v>30.172619047619051</v>
      </c>
      <c r="W231" s="21"/>
      <c r="X231" s="73"/>
      <c r="Y231" s="64"/>
      <c r="Z231" s="21"/>
    </row>
    <row r="232" spans="1:26" ht="30" x14ac:dyDescent="0.25">
      <c r="A232" s="18">
        <v>228</v>
      </c>
      <c r="B232" s="145" t="s">
        <v>3670</v>
      </c>
      <c r="C232" s="142" t="s">
        <v>3671</v>
      </c>
      <c r="D232" s="46" t="s">
        <v>61</v>
      </c>
      <c r="E232" s="18">
        <v>6</v>
      </c>
      <c r="F232" s="146" t="s">
        <v>63</v>
      </c>
      <c r="G232" s="28">
        <v>8</v>
      </c>
      <c r="H232" s="28"/>
      <c r="I232" s="28">
        <v>11</v>
      </c>
      <c r="J232" s="28">
        <v>187</v>
      </c>
      <c r="K232" s="30">
        <v>8.4</v>
      </c>
      <c r="L232" s="28">
        <v>6</v>
      </c>
      <c r="M232" s="28"/>
      <c r="N232" s="28">
        <v>0.34</v>
      </c>
      <c r="O232" s="28">
        <f>IF(N232&lt;&gt;"",INT(N232)*60+(N232-INT(N232))*100,"")</f>
        <v>34</v>
      </c>
      <c r="P232" s="29">
        <f t="shared" si="22"/>
        <v>11.666666666666666</v>
      </c>
      <c r="Q232" s="29">
        <f t="shared" si="23"/>
        <v>5</v>
      </c>
      <c r="R232" s="29">
        <f t="shared" si="24"/>
        <v>8.1304347826086953</v>
      </c>
      <c r="S232" s="29">
        <f t="shared" si="25"/>
        <v>4.7619047619047619</v>
      </c>
      <c r="T232" s="29">
        <f t="shared" si="26"/>
        <v>6</v>
      </c>
      <c r="U232" s="29">
        <f t="shared" si="27"/>
        <v>12.499999999999998</v>
      </c>
      <c r="V232" s="27">
        <f t="shared" si="28"/>
        <v>30.166666666666664</v>
      </c>
      <c r="W232" s="21"/>
      <c r="X232" s="73"/>
      <c r="Y232" s="64"/>
      <c r="Z232" s="21"/>
    </row>
    <row r="233" spans="1:26" ht="30" x14ac:dyDescent="0.25">
      <c r="A233" s="18">
        <v>229</v>
      </c>
      <c r="B233" s="12" t="s">
        <v>4324</v>
      </c>
      <c r="C233" s="142" t="s">
        <v>4325</v>
      </c>
      <c r="D233" s="46" t="s">
        <v>4321</v>
      </c>
      <c r="E233" s="18">
        <v>5</v>
      </c>
      <c r="F233" s="147" t="s">
        <v>504</v>
      </c>
      <c r="G233" s="28">
        <v>8</v>
      </c>
      <c r="H233" s="28"/>
      <c r="I233" s="28">
        <v>4</v>
      </c>
      <c r="J233" s="28">
        <v>160</v>
      </c>
      <c r="K233" s="30">
        <v>8.4</v>
      </c>
      <c r="L233" s="28">
        <v>6</v>
      </c>
      <c r="M233" s="28"/>
      <c r="N233" s="28">
        <v>0.34</v>
      </c>
      <c r="O233" s="28"/>
      <c r="P233" s="29">
        <f t="shared" si="22"/>
        <v>11.666666666666666</v>
      </c>
      <c r="Q233" s="29">
        <f t="shared" si="23"/>
        <v>1.8181818181818181</v>
      </c>
      <c r="R233" s="29">
        <f t="shared" si="24"/>
        <v>6.9565217391304346</v>
      </c>
      <c r="S233" s="29">
        <f t="shared" si="25"/>
        <v>4.7619047619047619</v>
      </c>
      <c r="T233" s="29">
        <f t="shared" si="26"/>
        <v>6</v>
      </c>
      <c r="U233" s="29">
        <f t="shared" si="27"/>
        <v>12.499999999999998</v>
      </c>
      <c r="V233" s="27">
        <f t="shared" si="28"/>
        <v>30.166666666666664</v>
      </c>
      <c r="W233" s="21"/>
      <c r="X233" s="73"/>
      <c r="Y233" s="64"/>
      <c r="Z233" s="21"/>
    </row>
    <row r="234" spans="1:26" ht="30" x14ac:dyDescent="0.25">
      <c r="A234" s="18">
        <v>230</v>
      </c>
      <c r="B234" s="156" t="s">
        <v>4019</v>
      </c>
      <c r="C234" s="142" t="s">
        <v>4020</v>
      </c>
      <c r="D234" s="156" t="s">
        <v>272</v>
      </c>
      <c r="E234" s="18">
        <v>5</v>
      </c>
      <c r="F234" s="147" t="s">
        <v>273</v>
      </c>
      <c r="G234" s="28">
        <v>9</v>
      </c>
      <c r="H234" s="28"/>
      <c r="I234" s="28">
        <v>3</v>
      </c>
      <c r="J234" s="28">
        <v>162</v>
      </c>
      <c r="K234" s="30">
        <v>8.8000000000000007</v>
      </c>
      <c r="L234" s="28">
        <v>4.5</v>
      </c>
      <c r="M234" s="28"/>
      <c r="N234" s="28">
        <v>0.34</v>
      </c>
      <c r="O234" s="28"/>
      <c r="P234" s="29">
        <f t="shared" si="22"/>
        <v>13.125</v>
      </c>
      <c r="Q234" s="29">
        <f t="shared" si="23"/>
        <v>1.3636363636363635</v>
      </c>
      <c r="R234" s="29">
        <f t="shared" si="24"/>
        <v>7.0434782608695654</v>
      </c>
      <c r="S234" s="29">
        <f t="shared" si="25"/>
        <v>4.545454545454545</v>
      </c>
      <c r="T234" s="29">
        <f t="shared" si="26"/>
        <v>4.5</v>
      </c>
      <c r="U234" s="29">
        <f t="shared" si="27"/>
        <v>12.499999999999998</v>
      </c>
      <c r="V234" s="27">
        <f t="shared" si="28"/>
        <v>30.125</v>
      </c>
      <c r="W234" s="21"/>
      <c r="X234" s="73"/>
      <c r="Y234" s="64"/>
      <c r="Z234" s="21"/>
    </row>
    <row r="235" spans="1:26" ht="30" x14ac:dyDescent="0.25">
      <c r="A235" s="18">
        <v>231</v>
      </c>
      <c r="B235" s="46" t="s">
        <v>3793</v>
      </c>
      <c r="C235" s="142" t="s">
        <v>3794</v>
      </c>
      <c r="D235" s="46" t="s">
        <v>2954</v>
      </c>
      <c r="E235" s="18">
        <v>6</v>
      </c>
      <c r="F235" s="46" t="s">
        <v>134</v>
      </c>
      <c r="G235" s="31">
        <v>18</v>
      </c>
      <c r="H235" s="31"/>
      <c r="I235" s="31">
        <v>5</v>
      </c>
      <c r="J235" s="31">
        <v>121</v>
      </c>
      <c r="K235" s="176">
        <v>8.6</v>
      </c>
      <c r="L235" s="31">
        <v>0</v>
      </c>
      <c r="M235" s="31"/>
      <c r="N235" s="31">
        <v>1.1100000000000001</v>
      </c>
      <c r="O235" s="31">
        <f>IF(N235&lt;&gt;"",INT(N235)*60+(N235-INT(N235))*100,"")</f>
        <v>71.000000000000014</v>
      </c>
      <c r="P235" s="29">
        <f t="shared" si="22"/>
        <v>26.25</v>
      </c>
      <c r="Q235" s="29">
        <f t="shared" si="23"/>
        <v>2.2727272727272729</v>
      </c>
      <c r="R235" s="29">
        <f t="shared" si="24"/>
        <v>5.2608695652173916</v>
      </c>
      <c r="S235" s="29">
        <f t="shared" si="25"/>
        <v>4.6511627906976747</v>
      </c>
      <c r="T235" s="29">
        <f t="shared" si="26"/>
        <v>0</v>
      </c>
      <c r="U235" s="29">
        <f t="shared" si="27"/>
        <v>3.8288288288288284</v>
      </c>
      <c r="V235" s="32">
        <f t="shared" si="28"/>
        <v>30.078828828828829</v>
      </c>
      <c r="W235" s="21"/>
      <c r="X235" s="73"/>
      <c r="Y235" s="64"/>
      <c r="Z235" s="21"/>
    </row>
    <row r="236" spans="1:26" ht="30" x14ac:dyDescent="0.25">
      <c r="A236" s="18">
        <v>232</v>
      </c>
      <c r="B236" s="46" t="s">
        <v>3914</v>
      </c>
      <c r="C236" s="142" t="s">
        <v>3915</v>
      </c>
      <c r="D236" s="46" t="s">
        <v>187</v>
      </c>
      <c r="E236" s="18">
        <v>6</v>
      </c>
      <c r="F236" s="46" t="s">
        <v>188</v>
      </c>
      <c r="G236" s="28">
        <v>8</v>
      </c>
      <c r="H236" s="28"/>
      <c r="I236" s="28">
        <v>5</v>
      </c>
      <c r="J236" s="28">
        <v>183</v>
      </c>
      <c r="K236" s="30">
        <v>7.5</v>
      </c>
      <c r="L236" s="28">
        <v>8.5</v>
      </c>
      <c r="M236" s="28"/>
      <c r="N236" s="28">
        <v>0.43</v>
      </c>
      <c r="O236" s="28"/>
      <c r="P236" s="29">
        <f t="shared" si="22"/>
        <v>11.666666666666666</v>
      </c>
      <c r="Q236" s="29">
        <f t="shared" si="23"/>
        <v>2.2727272727272729</v>
      </c>
      <c r="R236" s="29">
        <f t="shared" si="24"/>
        <v>7.9565217391304346</v>
      </c>
      <c r="S236" s="29">
        <f t="shared" si="25"/>
        <v>5.333333333333333</v>
      </c>
      <c r="T236" s="29">
        <f t="shared" si="26"/>
        <v>8.5</v>
      </c>
      <c r="U236" s="29">
        <f t="shared" si="27"/>
        <v>9.8837209302325579</v>
      </c>
      <c r="V236" s="27">
        <f t="shared" si="28"/>
        <v>30.05038759689922</v>
      </c>
      <c r="W236" s="21"/>
      <c r="X236" s="73"/>
      <c r="Y236" s="64"/>
      <c r="Z236" s="21"/>
    </row>
    <row r="237" spans="1:26" ht="30" x14ac:dyDescent="0.25">
      <c r="A237" s="18">
        <v>233</v>
      </c>
      <c r="B237" s="46" t="s">
        <v>4009</v>
      </c>
      <c r="C237" s="142" t="s">
        <v>4010</v>
      </c>
      <c r="D237" s="46" t="s">
        <v>247</v>
      </c>
      <c r="E237" s="18">
        <v>6</v>
      </c>
      <c r="F237" s="143" t="s">
        <v>3189</v>
      </c>
      <c r="G237" s="28">
        <v>11</v>
      </c>
      <c r="H237" s="28"/>
      <c r="I237" s="28">
        <v>9</v>
      </c>
      <c r="J237" s="28">
        <v>190</v>
      </c>
      <c r="K237" s="30">
        <v>7.8</v>
      </c>
      <c r="L237" s="28">
        <v>9.8000000000000007</v>
      </c>
      <c r="M237" s="28"/>
      <c r="N237" s="28">
        <v>1.02</v>
      </c>
      <c r="O237" s="28"/>
      <c r="P237" s="29">
        <f t="shared" si="22"/>
        <v>16.041666666666668</v>
      </c>
      <c r="Q237" s="29">
        <f t="shared" si="23"/>
        <v>4.0909090909090908</v>
      </c>
      <c r="R237" s="29">
        <f t="shared" si="24"/>
        <v>8.2608695652173907</v>
      </c>
      <c r="S237" s="29">
        <f t="shared" si="25"/>
        <v>5.1282051282051286</v>
      </c>
      <c r="T237" s="29">
        <f t="shared" si="26"/>
        <v>9.8000000000000007</v>
      </c>
      <c r="U237" s="29">
        <f t="shared" si="27"/>
        <v>4.166666666666667</v>
      </c>
      <c r="V237" s="27">
        <f t="shared" si="28"/>
        <v>30.008333333333336</v>
      </c>
      <c r="W237" s="21"/>
      <c r="X237" s="73"/>
      <c r="Y237" s="64"/>
      <c r="Z237" s="21"/>
    </row>
    <row r="238" spans="1:26" ht="30" x14ac:dyDescent="0.25">
      <c r="A238" s="18">
        <v>234</v>
      </c>
      <c r="B238" s="151" t="s">
        <v>3739</v>
      </c>
      <c r="C238" s="142" t="s">
        <v>3740</v>
      </c>
      <c r="D238" s="151" t="s">
        <v>98</v>
      </c>
      <c r="E238" s="18">
        <v>6</v>
      </c>
      <c r="F238" s="151" t="s">
        <v>705</v>
      </c>
      <c r="G238" s="28">
        <v>9</v>
      </c>
      <c r="H238" s="28"/>
      <c r="I238" s="28">
        <v>4</v>
      </c>
      <c r="J238" s="28">
        <v>190</v>
      </c>
      <c r="K238" s="30">
        <v>7.9</v>
      </c>
      <c r="L238" s="28">
        <v>7.5</v>
      </c>
      <c r="M238" s="28"/>
      <c r="N238" s="28">
        <v>0.46</v>
      </c>
      <c r="O238" s="28">
        <f>IF(N238&lt;&gt;"",INT(N238)*60+(N238-INT(N238))*100,"")</f>
        <v>46</v>
      </c>
      <c r="P238" s="29">
        <f t="shared" si="22"/>
        <v>13.125</v>
      </c>
      <c r="Q238" s="29">
        <f t="shared" si="23"/>
        <v>1.8181818181818181</v>
      </c>
      <c r="R238" s="29">
        <f t="shared" si="24"/>
        <v>8.2608695652173907</v>
      </c>
      <c r="S238" s="29">
        <f t="shared" si="25"/>
        <v>5.0632911392405058</v>
      </c>
      <c r="T238" s="29">
        <f t="shared" si="26"/>
        <v>7.5</v>
      </c>
      <c r="U238" s="29">
        <f t="shared" si="27"/>
        <v>9.2391304347826075</v>
      </c>
      <c r="V238" s="27">
        <f t="shared" si="28"/>
        <v>29.864130434782609</v>
      </c>
      <c r="W238" s="21"/>
      <c r="X238" s="73"/>
      <c r="Y238" s="64"/>
      <c r="Z238" s="21"/>
    </row>
    <row r="239" spans="1:26" ht="30" x14ac:dyDescent="0.25">
      <c r="A239" s="18">
        <v>235</v>
      </c>
      <c r="B239" s="144" t="s">
        <v>4372</v>
      </c>
      <c r="C239" s="142" t="s">
        <v>4373</v>
      </c>
      <c r="D239" s="46" t="s">
        <v>1113</v>
      </c>
      <c r="E239" s="18">
        <v>5</v>
      </c>
      <c r="F239" s="46" t="s">
        <v>1114</v>
      </c>
      <c r="G239" s="28">
        <v>15</v>
      </c>
      <c r="H239" s="28"/>
      <c r="I239" s="28">
        <v>3</v>
      </c>
      <c r="J239" s="28">
        <v>121</v>
      </c>
      <c r="K239" s="30">
        <v>10.3</v>
      </c>
      <c r="L239" s="28">
        <v>5</v>
      </c>
      <c r="M239" s="28"/>
      <c r="N239" s="28">
        <v>1.5</v>
      </c>
      <c r="O239" s="28"/>
      <c r="P239" s="29">
        <f t="shared" si="22"/>
        <v>21.875</v>
      </c>
      <c r="Q239" s="29">
        <f t="shared" si="23"/>
        <v>1.3636363636363635</v>
      </c>
      <c r="R239" s="29">
        <f t="shared" si="24"/>
        <v>5.2608695652173916</v>
      </c>
      <c r="S239" s="29">
        <f t="shared" si="25"/>
        <v>3.8834951456310676</v>
      </c>
      <c r="T239" s="29">
        <f t="shared" si="26"/>
        <v>5</v>
      </c>
      <c r="U239" s="29">
        <f t="shared" si="27"/>
        <v>2.8333333333333335</v>
      </c>
      <c r="V239" s="27">
        <f t="shared" si="28"/>
        <v>29.708333333333332</v>
      </c>
      <c r="W239" s="21"/>
      <c r="X239" s="73"/>
      <c r="Y239" s="64"/>
      <c r="Z239" s="21"/>
    </row>
    <row r="240" spans="1:26" ht="30" x14ac:dyDescent="0.25">
      <c r="A240" s="18">
        <v>236</v>
      </c>
      <c r="B240" s="144" t="s">
        <v>3823</v>
      </c>
      <c r="C240" s="149" t="s">
        <v>3824</v>
      </c>
      <c r="D240" s="46" t="s">
        <v>165</v>
      </c>
      <c r="E240" s="41">
        <v>5</v>
      </c>
      <c r="F240" s="144" t="s">
        <v>181</v>
      </c>
      <c r="G240" s="28">
        <v>8</v>
      </c>
      <c r="H240" s="28"/>
      <c r="I240" s="28">
        <v>1</v>
      </c>
      <c r="J240" s="28">
        <v>175</v>
      </c>
      <c r="K240" s="30">
        <v>8.4</v>
      </c>
      <c r="L240" s="28">
        <v>9</v>
      </c>
      <c r="M240" s="28"/>
      <c r="N240" s="28">
        <v>0.48</v>
      </c>
      <c r="O240" s="28">
        <f>IF(N240&lt;&gt;"",INT(N240)*60+(N240-INT(N240))*100,"")</f>
        <v>48</v>
      </c>
      <c r="P240" s="29">
        <f t="shared" si="22"/>
        <v>11.666666666666666</v>
      </c>
      <c r="Q240" s="29">
        <f t="shared" si="23"/>
        <v>0.45454545454545453</v>
      </c>
      <c r="R240" s="29">
        <f t="shared" si="24"/>
        <v>7.6086956521739131</v>
      </c>
      <c r="S240" s="29">
        <f t="shared" si="25"/>
        <v>4.7619047619047619</v>
      </c>
      <c r="T240" s="29">
        <f t="shared" si="26"/>
        <v>9</v>
      </c>
      <c r="U240" s="29">
        <f t="shared" si="27"/>
        <v>8.8541666666666679</v>
      </c>
      <c r="V240" s="27">
        <f t="shared" si="28"/>
        <v>29.520833333333332</v>
      </c>
      <c r="W240" s="21"/>
      <c r="X240" s="73"/>
      <c r="Y240" s="64"/>
      <c r="Z240" s="21"/>
    </row>
    <row r="241" spans="1:26" ht="30" x14ac:dyDescent="0.25">
      <c r="A241" s="18">
        <v>237</v>
      </c>
      <c r="B241" s="144" t="s">
        <v>3817</v>
      </c>
      <c r="C241" s="142" t="s">
        <v>3818</v>
      </c>
      <c r="D241" s="46" t="s">
        <v>165</v>
      </c>
      <c r="E241" s="41">
        <v>5</v>
      </c>
      <c r="F241" s="144" t="s">
        <v>181</v>
      </c>
      <c r="G241" s="28">
        <v>8</v>
      </c>
      <c r="H241" s="28"/>
      <c r="I241" s="28">
        <v>0</v>
      </c>
      <c r="J241" s="28">
        <v>170</v>
      </c>
      <c r="K241" s="30">
        <v>8.3000000000000007</v>
      </c>
      <c r="L241" s="28">
        <v>9.3000000000000007</v>
      </c>
      <c r="M241" s="28"/>
      <c r="N241" s="28">
        <v>0.5</v>
      </c>
      <c r="O241" s="28">
        <f>IF(N241&lt;&gt;"",INT(N241)*60+(N241-INT(N241))*100,"")</f>
        <v>50</v>
      </c>
      <c r="P241" s="29">
        <f t="shared" si="22"/>
        <v>11.666666666666666</v>
      </c>
      <c r="Q241" s="29">
        <f t="shared" si="23"/>
        <v>0</v>
      </c>
      <c r="R241" s="29">
        <f t="shared" si="24"/>
        <v>7.3913043478260869</v>
      </c>
      <c r="S241" s="29">
        <f t="shared" si="25"/>
        <v>4.8192771084337345</v>
      </c>
      <c r="T241" s="29">
        <f t="shared" si="26"/>
        <v>9.3000000000000007</v>
      </c>
      <c r="U241" s="29">
        <f t="shared" si="27"/>
        <v>8.5</v>
      </c>
      <c r="V241" s="27">
        <f t="shared" si="28"/>
        <v>29.466666666666669</v>
      </c>
      <c r="W241" s="21"/>
      <c r="X241" s="73"/>
      <c r="Y241" s="64"/>
      <c r="Z241" s="21"/>
    </row>
    <row r="242" spans="1:26" ht="30" x14ac:dyDescent="0.25">
      <c r="A242" s="18">
        <v>238</v>
      </c>
      <c r="B242" s="156" t="s">
        <v>3900</v>
      </c>
      <c r="C242" s="157" t="s">
        <v>3901</v>
      </c>
      <c r="D242" s="46" t="s">
        <v>165</v>
      </c>
      <c r="E242" s="41">
        <v>6</v>
      </c>
      <c r="F242" s="62" t="s">
        <v>820</v>
      </c>
      <c r="G242" s="28">
        <v>7</v>
      </c>
      <c r="H242" s="28"/>
      <c r="I242" s="28">
        <v>0</v>
      </c>
      <c r="J242" s="28">
        <v>170</v>
      </c>
      <c r="K242" s="30">
        <v>7.4</v>
      </c>
      <c r="L242" s="28">
        <v>8</v>
      </c>
      <c r="M242" s="28"/>
      <c r="N242" s="28">
        <v>0.38</v>
      </c>
      <c r="O242" s="28"/>
      <c r="P242" s="29">
        <f t="shared" si="22"/>
        <v>10.208333333333334</v>
      </c>
      <c r="Q242" s="29">
        <f t="shared" si="23"/>
        <v>0</v>
      </c>
      <c r="R242" s="29">
        <f t="shared" si="24"/>
        <v>7.3913043478260869</v>
      </c>
      <c r="S242" s="29">
        <f t="shared" si="25"/>
        <v>5.4054054054054053</v>
      </c>
      <c r="T242" s="29">
        <f t="shared" si="26"/>
        <v>8</v>
      </c>
      <c r="U242" s="29">
        <f t="shared" si="27"/>
        <v>11.184210526315789</v>
      </c>
      <c r="V242" s="27">
        <f t="shared" si="28"/>
        <v>29.392543859649123</v>
      </c>
      <c r="W242" s="21"/>
      <c r="X242" s="73"/>
      <c r="Y242" s="64"/>
      <c r="Z242" s="21"/>
    </row>
    <row r="243" spans="1:26" ht="30" x14ac:dyDescent="0.25">
      <c r="A243" s="18">
        <v>239</v>
      </c>
      <c r="B243" s="46" t="s">
        <v>4259</v>
      </c>
      <c r="C243" s="142" t="s">
        <v>4260</v>
      </c>
      <c r="D243" s="46" t="s">
        <v>3469</v>
      </c>
      <c r="E243" s="18">
        <v>5</v>
      </c>
      <c r="F243" s="46" t="s">
        <v>1019</v>
      </c>
      <c r="G243" s="28">
        <v>9</v>
      </c>
      <c r="H243" s="28"/>
      <c r="I243" s="28">
        <v>3</v>
      </c>
      <c r="J243" s="28">
        <v>150</v>
      </c>
      <c r="K243" s="30">
        <v>7.1</v>
      </c>
      <c r="L243" s="28">
        <v>7.5</v>
      </c>
      <c r="M243" s="28"/>
      <c r="N243" s="28">
        <v>0.49</v>
      </c>
      <c r="O243" s="28"/>
      <c r="P243" s="29">
        <f t="shared" si="22"/>
        <v>13.125</v>
      </c>
      <c r="Q243" s="29">
        <f t="shared" si="23"/>
        <v>1.3636363636363635</v>
      </c>
      <c r="R243" s="29">
        <f t="shared" si="24"/>
        <v>6.5217391304347823</v>
      </c>
      <c r="S243" s="29">
        <f t="shared" si="25"/>
        <v>5.6338028169014089</v>
      </c>
      <c r="T243" s="29">
        <f t="shared" si="26"/>
        <v>7.5</v>
      </c>
      <c r="U243" s="29">
        <f t="shared" si="27"/>
        <v>8.6734693877551017</v>
      </c>
      <c r="V243" s="27">
        <f t="shared" si="28"/>
        <v>29.298469387755102</v>
      </c>
      <c r="W243" s="21"/>
      <c r="X243" s="73"/>
      <c r="Y243" s="64"/>
      <c r="Z243" s="21"/>
    </row>
    <row r="244" spans="1:26" ht="30" x14ac:dyDescent="0.25">
      <c r="A244" s="18">
        <v>240</v>
      </c>
      <c r="B244" s="147" t="s">
        <v>4049</v>
      </c>
      <c r="C244" s="148" t="s">
        <v>4050</v>
      </c>
      <c r="D244" s="144" t="s">
        <v>282</v>
      </c>
      <c r="E244" s="18">
        <v>6</v>
      </c>
      <c r="F244" s="12" t="s">
        <v>283</v>
      </c>
      <c r="G244" s="28">
        <v>5</v>
      </c>
      <c r="H244" s="28"/>
      <c r="I244" s="28">
        <v>3</v>
      </c>
      <c r="J244" s="28">
        <v>194</v>
      </c>
      <c r="K244" s="30">
        <v>7.8</v>
      </c>
      <c r="L244" s="28">
        <v>7.3</v>
      </c>
      <c r="M244" s="28"/>
      <c r="N244" s="28">
        <v>0.28999999999999998</v>
      </c>
      <c r="O244" s="28"/>
      <c r="P244" s="29">
        <f t="shared" si="22"/>
        <v>7.291666666666667</v>
      </c>
      <c r="Q244" s="29">
        <f t="shared" si="23"/>
        <v>1.3636363636363635</v>
      </c>
      <c r="R244" s="29">
        <f t="shared" si="24"/>
        <v>8.4347826086956523</v>
      </c>
      <c r="S244" s="29">
        <f t="shared" si="25"/>
        <v>5.1282051282051286</v>
      </c>
      <c r="T244" s="29">
        <f t="shared" si="26"/>
        <v>7.3</v>
      </c>
      <c r="U244" s="29">
        <f t="shared" si="27"/>
        <v>14.655172413793105</v>
      </c>
      <c r="V244" s="27">
        <f t="shared" si="28"/>
        <v>29.246839080459772</v>
      </c>
      <c r="W244" s="21"/>
      <c r="X244" s="73"/>
      <c r="Y244" s="64"/>
      <c r="Z244" s="21"/>
    </row>
    <row r="245" spans="1:26" ht="30" x14ac:dyDescent="0.25">
      <c r="A245" s="18">
        <v>241</v>
      </c>
      <c r="B245" s="46" t="s">
        <v>4261</v>
      </c>
      <c r="C245" s="142" t="s">
        <v>4262</v>
      </c>
      <c r="D245" s="46" t="s">
        <v>3469</v>
      </c>
      <c r="E245" s="18">
        <v>5</v>
      </c>
      <c r="F245" s="46" t="s">
        <v>1019</v>
      </c>
      <c r="G245" s="28">
        <v>9</v>
      </c>
      <c r="H245" s="28"/>
      <c r="I245" s="28">
        <v>1</v>
      </c>
      <c r="J245" s="28">
        <v>140</v>
      </c>
      <c r="K245" s="30">
        <v>8.1</v>
      </c>
      <c r="L245" s="28">
        <v>7</v>
      </c>
      <c r="M245" s="28"/>
      <c r="N245" s="28">
        <v>0.47</v>
      </c>
      <c r="O245" s="28"/>
      <c r="P245" s="29">
        <f t="shared" si="22"/>
        <v>13.125</v>
      </c>
      <c r="Q245" s="29">
        <f t="shared" si="23"/>
        <v>0.45454545454545453</v>
      </c>
      <c r="R245" s="29">
        <f t="shared" si="24"/>
        <v>6.0869565217391308</v>
      </c>
      <c r="S245" s="29">
        <f t="shared" si="25"/>
        <v>4.9382716049382722</v>
      </c>
      <c r="T245" s="29">
        <f t="shared" si="26"/>
        <v>7</v>
      </c>
      <c r="U245" s="29">
        <f t="shared" si="27"/>
        <v>9.0425531914893629</v>
      </c>
      <c r="V245" s="27">
        <f t="shared" si="28"/>
        <v>29.167553191489361</v>
      </c>
      <c r="W245" s="21"/>
      <c r="X245" s="73"/>
      <c r="Y245" s="64"/>
      <c r="Z245" s="21"/>
    </row>
    <row r="246" spans="1:26" ht="30" x14ac:dyDescent="0.25">
      <c r="A246" s="18">
        <v>242</v>
      </c>
      <c r="B246" s="62" t="s">
        <v>4073</v>
      </c>
      <c r="C246" s="142" t="s">
        <v>4074</v>
      </c>
      <c r="D246" s="46" t="s">
        <v>314</v>
      </c>
      <c r="E246" s="18">
        <v>5</v>
      </c>
      <c r="F246" s="46" t="s">
        <v>315</v>
      </c>
      <c r="G246" s="28">
        <v>16</v>
      </c>
      <c r="H246" s="28"/>
      <c r="I246" s="28">
        <v>1</v>
      </c>
      <c r="J246" s="28">
        <v>190</v>
      </c>
      <c r="K246" s="30">
        <v>6.9</v>
      </c>
      <c r="L246" s="28">
        <v>3</v>
      </c>
      <c r="M246" s="28"/>
      <c r="N246" s="28">
        <v>1.5</v>
      </c>
      <c r="O246" s="28"/>
      <c r="P246" s="29">
        <f t="shared" si="22"/>
        <v>23.333333333333332</v>
      </c>
      <c r="Q246" s="29">
        <f t="shared" si="23"/>
        <v>0.45454545454545453</v>
      </c>
      <c r="R246" s="29">
        <f t="shared" si="24"/>
        <v>8.2608695652173907</v>
      </c>
      <c r="S246" s="29">
        <f t="shared" si="25"/>
        <v>5.7971014492753623</v>
      </c>
      <c r="T246" s="29">
        <f t="shared" si="26"/>
        <v>3</v>
      </c>
      <c r="U246" s="29">
        <f t="shared" si="27"/>
        <v>2.8333333333333335</v>
      </c>
      <c r="V246" s="27">
        <f t="shared" si="28"/>
        <v>29.166666666666664</v>
      </c>
      <c r="W246" s="21"/>
      <c r="X246" s="73"/>
      <c r="Y246" s="64"/>
      <c r="Z246" s="21"/>
    </row>
    <row r="247" spans="1:26" ht="30" x14ac:dyDescent="0.25">
      <c r="A247" s="18">
        <v>243</v>
      </c>
      <c r="B247" s="46" t="s">
        <v>3912</v>
      </c>
      <c r="C247" s="142" t="s">
        <v>3913</v>
      </c>
      <c r="D247" s="46" t="s">
        <v>187</v>
      </c>
      <c r="E247" s="18">
        <v>5</v>
      </c>
      <c r="F247" s="46" t="s">
        <v>188</v>
      </c>
      <c r="G247" s="28">
        <v>7</v>
      </c>
      <c r="H247" s="28"/>
      <c r="I247" s="28">
        <v>8</v>
      </c>
      <c r="J247" s="28">
        <v>180</v>
      </c>
      <c r="K247" s="30">
        <v>7.2</v>
      </c>
      <c r="L247" s="28">
        <v>9.5</v>
      </c>
      <c r="M247" s="28"/>
      <c r="N247" s="28">
        <v>0.45</v>
      </c>
      <c r="O247" s="28"/>
      <c r="P247" s="29">
        <f t="shared" si="22"/>
        <v>10.208333333333334</v>
      </c>
      <c r="Q247" s="29">
        <f t="shared" si="23"/>
        <v>3.6363636363636362</v>
      </c>
      <c r="R247" s="29">
        <f t="shared" si="24"/>
        <v>7.8260869565217392</v>
      </c>
      <c r="S247" s="29">
        <f t="shared" si="25"/>
        <v>5.5555555555555554</v>
      </c>
      <c r="T247" s="29">
        <f t="shared" si="26"/>
        <v>9.5</v>
      </c>
      <c r="U247" s="29">
        <f t="shared" si="27"/>
        <v>9.4444444444444446</v>
      </c>
      <c r="V247" s="27">
        <f t="shared" si="28"/>
        <v>29.152777777777779</v>
      </c>
      <c r="W247" s="21"/>
      <c r="X247" s="73"/>
      <c r="Y247" s="64"/>
      <c r="Z247" s="21"/>
    </row>
    <row r="248" spans="1:26" ht="45" x14ac:dyDescent="0.25">
      <c r="A248" s="18">
        <v>244</v>
      </c>
      <c r="B248" s="147" t="s">
        <v>4303</v>
      </c>
      <c r="C248" s="142" t="s">
        <v>4304</v>
      </c>
      <c r="D248" s="46" t="s">
        <v>2683</v>
      </c>
      <c r="E248" s="18">
        <v>6</v>
      </c>
      <c r="F248" s="46" t="s">
        <v>3491</v>
      </c>
      <c r="G248" s="28">
        <v>14</v>
      </c>
      <c r="H248" s="28"/>
      <c r="I248" s="28">
        <v>5</v>
      </c>
      <c r="J248" s="28">
        <v>150</v>
      </c>
      <c r="K248" s="30">
        <v>9.6</v>
      </c>
      <c r="L248" s="28">
        <v>5</v>
      </c>
      <c r="M248" s="28"/>
      <c r="N248" s="28">
        <v>1.1399999999999999</v>
      </c>
      <c r="O248" s="28"/>
      <c r="P248" s="29">
        <f t="shared" si="22"/>
        <v>20.416666666666668</v>
      </c>
      <c r="Q248" s="29">
        <f t="shared" si="23"/>
        <v>2.2727272727272729</v>
      </c>
      <c r="R248" s="29">
        <f t="shared" si="24"/>
        <v>6.5217391304347823</v>
      </c>
      <c r="S248" s="29">
        <f t="shared" si="25"/>
        <v>4.166666666666667</v>
      </c>
      <c r="T248" s="29">
        <f t="shared" si="26"/>
        <v>5</v>
      </c>
      <c r="U248" s="29">
        <f t="shared" si="27"/>
        <v>3.7280701754385968</v>
      </c>
      <c r="V248" s="27">
        <f t="shared" si="28"/>
        <v>29.144736842105264</v>
      </c>
      <c r="W248" s="21"/>
      <c r="X248" s="73"/>
      <c r="Y248" s="64"/>
      <c r="Z248" s="21"/>
    </row>
    <row r="249" spans="1:26" ht="30" x14ac:dyDescent="0.25">
      <c r="A249" s="18">
        <v>245</v>
      </c>
      <c r="B249" s="156" t="s">
        <v>4207</v>
      </c>
      <c r="C249" s="142" t="s">
        <v>4208</v>
      </c>
      <c r="D249" s="46" t="s">
        <v>395</v>
      </c>
      <c r="E249" s="18">
        <v>5</v>
      </c>
      <c r="F249" s="46" t="s">
        <v>396</v>
      </c>
      <c r="G249" s="28">
        <v>16</v>
      </c>
      <c r="H249" s="28"/>
      <c r="I249" s="28">
        <v>1</v>
      </c>
      <c r="J249" s="28">
        <v>156</v>
      </c>
      <c r="K249" s="30">
        <v>9.3000000000000007</v>
      </c>
      <c r="L249" s="28">
        <v>5</v>
      </c>
      <c r="M249" s="28"/>
      <c r="N249" s="28">
        <v>5.31</v>
      </c>
      <c r="O249" s="28"/>
      <c r="P249" s="29">
        <f t="shared" si="22"/>
        <v>23.333333333333332</v>
      </c>
      <c r="Q249" s="29">
        <f t="shared" si="23"/>
        <v>0.45454545454545453</v>
      </c>
      <c r="R249" s="29">
        <f t="shared" si="24"/>
        <v>6.7826086956521738</v>
      </c>
      <c r="S249" s="29">
        <f t="shared" si="25"/>
        <v>4.301075268817204</v>
      </c>
      <c r="T249" s="29">
        <f t="shared" si="26"/>
        <v>5</v>
      </c>
      <c r="U249" s="29">
        <f t="shared" si="27"/>
        <v>0.80037664783427498</v>
      </c>
      <c r="V249" s="27">
        <f t="shared" si="28"/>
        <v>29.133709981167605</v>
      </c>
      <c r="W249" s="21"/>
      <c r="X249" s="73"/>
      <c r="Y249" s="64"/>
      <c r="Z249" s="21"/>
    </row>
    <row r="250" spans="1:26" ht="30" x14ac:dyDescent="0.25">
      <c r="A250" s="18">
        <v>246</v>
      </c>
      <c r="B250" s="161" t="s">
        <v>3928</v>
      </c>
      <c r="C250" s="162" t="s">
        <v>3929</v>
      </c>
      <c r="D250" s="159" t="s">
        <v>193</v>
      </c>
      <c r="E250" s="160">
        <v>6</v>
      </c>
      <c r="F250" s="159" t="s">
        <v>194</v>
      </c>
      <c r="G250" s="28">
        <v>12</v>
      </c>
      <c r="H250" s="28"/>
      <c r="I250" s="28">
        <v>3</v>
      </c>
      <c r="J250" s="28">
        <v>155</v>
      </c>
      <c r="K250" s="30">
        <v>9.1</v>
      </c>
      <c r="L250" s="28">
        <v>7.5</v>
      </c>
      <c r="M250" s="28"/>
      <c r="N250" s="28">
        <v>1.03</v>
      </c>
      <c r="O250" s="28"/>
      <c r="P250" s="29">
        <f t="shared" si="22"/>
        <v>17.5</v>
      </c>
      <c r="Q250" s="29">
        <f t="shared" si="23"/>
        <v>1.3636363636363635</v>
      </c>
      <c r="R250" s="29">
        <f t="shared" si="24"/>
        <v>6.7391304347826084</v>
      </c>
      <c r="S250" s="29">
        <f t="shared" si="25"/>
        <v>4.395604395604396</v>
      </c>
      <c r="T250" s="29">
        <f t="shared" si="26"/>
        <v>7.5</v>
      </c>
      <c r="U250" s="29">
        <f t="shared" si="27"/>
        <v>4.1262135922330092</v>
      </c>
      <c r="V250" s="27">
        <f t="shared" si="28"/>
        <v>29.126213592233007</v>
      </c>
      <c r="W250" s="21"/>
      <c r="X250" s="73"/>
      <c r="Y250" s="64"/>
      <c r="Z250" s="21"/>
    </row>
    <row r="251" spans="1:26" ht="30" x14ac:dyDescent="0.25">
      <c r="A251" s="18">
        <v>247</v>
      </c>
      <c r="B251" s="12" t="s">
        <v>4129</v>
      </c>
      <c r="C251" s="142" t="s">
        <v>4130</v>
      </c>
      <c r="D251" s="46" t="s">
        <v>330</v>
      </c>
      <c r="E251" s="18">
        <v>6</v>
      </c>
      <c r="F251" s="46" t="s">
        <v>942</v>
      </c>
      <c r="G251" s="28">
        <v>7</v>
      </c>
      <c r="H251" s="28"/>
      <c r="I251" s="28">
        <v>9</v>
      </c>
      <c r="J251" s="28">
        <v>185</v>
      </c>
      <c r="K251" s="30">
        <v>7.9</v>
      </c>
      <c r="L251" s="28">
        <v>8</v>
      </c>
      <c r="M251" s="28"/>
      <c r="N251" s="28">
        <v>0.39</v>
      </c>
      <c r="O251" s="28"/>
      <c r="P251" s="29">
        <f t="shared" si="22"/>
        <v>10.208333333333334</v>
      </c>
      <c r="Q251" s="29">
        <f t="shared" si="23"/>
        <v>4.0909090909090908</v>
      </c>
      <c r="R251" s="29">
        <f t="shared" si="24"/>
        <v>8.0434782608695645</v>
      </c>
      <c r="S251" s="29">
        <f t="shared" si="25"/>
        <v>5.0632911392405058</v>
      </c>
      <c r="T251" s="29">
        <f t="shared" si="26"/>
        <v>8</v>
      </c>
      <c r="U251" s="29">
        <f t="shared" si="27"/>
        <v>10.897435897435898</v>
      </c>
      <c r="V251" s="27">
        <f t="shared" si="28"/>
        <v>29.105769230769234</v>
      </c>
      <c r="W251" s="21"/>
      <c r="X251" s="73"/>
      <c r="Y251" s="64"/>
      <c r="Z251" s="21"/>
    </row>
    <row r="252" spans="1:26" ht="30" x14ac:dyDescent="0.25">
      <c r="A252" s="18">
        <v>248</v>
      </c>
      <c r="B252" s="12" t="s">
        <v>4249</v>
      </c>
      <c r="C252" s="142" t="s">
        <v>4250</v>
      </c>
      <c r="D252" s="46" t="s">
        <v>430</v>
      </c>
      <c r="E252" s="18">
        <v>6</v>
      </c>
      <c r="F252" s="46" t="s">
        <v>431</v>
      </c>
      <c r="G252" s="28">
        <v>11</v>
      </c>
      <c r="H252" s="28"/>
      <c r="I252" s="28">
        <v>2</v>
      </c>
      <c r="J252" s="28">
        <v>160</v>
      </c>
      <c r="K252" s="30">
        <v>8.1</v>
      </c>
      <c r="L252" s="28">
        <v>9</v>
      </c>
      <c r="M252" s="28"/>
      <c r="N252" s="28">
        <v>1.0900000000000001</v>
      </c>
      <c r="O252" s="28"/>
      <c r="P252" s="29">
        <f t="shared" si="22"/>
        <v>16.041666666666668</v>
      </c>
      <c r="Q252" s="29">
        <f t="shared" si="23"/>
        <v>0.90909090909090906</v>
      </c>
      <c r="R252" s="29">
        <f t="shared" si="24"/>
        <v>6.9565217391304346</v>
      </c>
      <c r="S252" s="29">
        <f t="shared" si="25"/>
        <v>4.9382716049382722</v>
      </c>
      <c r="T252" s="29">
        <f t="shared" si="26"/>
        <v>9</v>
      </c>
      <c r="U252" s="29">
        <f t="shared" si="27"/>
        <v>3.8990825688073389</v>
      </c>
      <c r="V252" s="27">
        <f t="shared" si="28"/>
        <v>28.940749235474009</v>
      </c>
      <c r="W252" s="21"/>
      <c r="X252" s="73"/>
      <c r="Y252" s="64"/>
      <c r="Z252" s="21"/>
    </row>
    <row r="253" spans="1:26" ht="30" x14ac:dyDescent="0.25">
      <c r="A253" s="18">
        <v>249</v>
      </c>
      <c r="B253" s="156" t="s">
        <v>3896</v>
      </c>
      <c r="C253" s="157" t="s">
        <v>3897</v>
      </c>
      <c r="D253" s="46" t="s">
        <v>165</v>
      </c>
      <c r="E253" s="41">
        <v>6</v>
      </c>
      <c r="F253" s="62" t="s">
        <v>820</v>
      </c>
      <c r="G253" s="28">
        <v>8</v>
      </c>
      <c r="H253" s="28"/>
      <c r="I253" s="28">
        <v>0</v>
      </c>
      <c r="J253" s="28">
        <v>180</v>
      </c>
      <c r="K253" s="30">
        <v>9.4</v>
      </c>
      <c r="L253" s="28">
        <v>9.9</v>
      </c>
      <c r="M253" s="28"/>
      <c r="N253" s="28">
        <v>0.57999999999999996</v>
      </c>
      <c r="O253" s="28"/>
      <c r="P253" s="29">
        <f t="shared" si="22"/>
        <v>11.666666666666666</v>
      </c>
      <c r="Q253" s="29">
        <f t="shared" si="23"/>
        <v>0</v>
      </c>
      <c r="R253" s="29">
        <f t="shared" si="24"/>
        <v>7.8260869565217392</v>
      </c>
      <c r="S253" s="29">
        <f t="shared" si="25"/>
        <v>4.2553191489361701</v>
      </c>
      <c r="T253" s="29">
        <f t="shared" si="26"/>
        <v>9.9</v>
      </c>
      <c r="U253" s="29">
        <f t="shared" si="27"/>
        <v>7.3275862068965525</v>
      </c>
      <c r="V253" s="27">
        <f t="shared" si="28"/>
        <v>28.894252873563218</v>
      </c>
      <c r="W253" s="21"/>
      <c r="X253" s="73"/>
      <c r="Y253" s="64"/>
      <c r="Z253" s="21"/>
    </row>
    <row r="254" spans="1:26" ht="45" x14ac:dyDescent="0.25">
      <c r="A254" s="18">
        <v>250</v>
      </c>
      <c r="B254" s="46" t="s">
        <v>4301</v>
      </c>
      <c r="C254" s="142" t="s">
        <v>4302</v>
      </c>
      <c r="D254" s="46" t="s">
        <v>2683</v>
      </c>
      <c r="E254" s="18">
        <v>6</v>
      </c>
      <c r="F254" s="46" t="s">
        <v>3491</v>
      </c>
      <c r="G254" s="28">
        <v>13</v>
      </c>
      <c r="H254" s="28"/>
      <c r="I254" s="28">
        <v>2</v>
      </c>
      <c r="J254" s="28">
        <v>130</v>
      </c>
      <c r="K254" s="30">
        <v>10.1</v>
      </c>
      <c r="L254" s="28">
        <v>6</v>
      </c>
      <c r="M254" s="28"/>
      <c r="N254" s="28">
        <v>1.1100000000000001</v>
      </c>
      <c r="O254" s="28"/>
      <c r="P254" s="29">
        <f t="shared" si="22"/>
        <v>18.958333333333332</v>
      </c>
      <c r="Q254" s="29">
        <f t="shared" si="23"/>
        <v>0.90909090909090906</v>
      </c>
      <c r="R254" s="29">
        <f t="shared" si="24"/>
        <v>5.6521739130434785</v>
      </c>
      <c r="S254" s="29">
        <f t="shared" si="25"/>
        <v>3.9603960396039604</v>
      </c>
      <c r="T254" s="29">
        <f t="shared" si="26"/>
        <v>6</v>
      </c>
      <c r="U254" s="29">
        <f t="shared" si="27"/>
        <v>3.8288288288288284</v>
      </c>
      <c r="V254" s="27">
        <f t="shared" si="28"/>
        <v>28.787162162162161</v>
      </c>
      <c r="W254" s="21"/>
      <c r="X254" s="73"/>
      <c r="Y254" s="64"/>
      <c r="Z254" s="21"/>
    </row>
    <row r="255" spans="1:26" ht="30" x14ac:dyDescent="0.25">
      <c r="A255" s="18">
        <v>251</v>
      </c>
      <c r="B255" s="144" t="s">
        <v>3835</v>
      </c>
      <c r="C255" s="142" t="s">
        <v>3836</v>
      </c>
      <c r="D255" s="46" t="s">
        <v>165</v>
      </c>
      <c r="E255" s="41">
        <v>5</v>
      </c>
      <c r="F255" s="144" t="s">
        <v>820</v>
      </c>
      <c r="G255" s="28">
        <v>5</v>
      </c>
      <c r="H255" s="28"/>
      <c r="I255" s="28">
        <v>11</v>
      </c>
      <c r="J255" s="28">
        <v>180</v>
      </c>
      <c r="K255" s="30">
        <v>7.1</v>
      </c>
      <c r="L255" s="28">
        <v>10</v>
      </c>
      <c r="M255" s="28"/>
      <c r="N255" s="28">
        <v>0.37</v>
      </c>
      <c r="O255" s="28"/>
      <c r="P255" s="29">
        <f t="shared" si="22"/>
        <v>7.291666666666667</v>
      </c>
      <c r="Q255" s="29">
        <f t="shared" si="23"/>
        <v>5</v>
      </c>
      <c r="R255" s="29">
        <f t="shared" si="24"/>
        <v>7.8260869565217392</v>
      </c>
      <c r="S255" s="29">
        <f t="shared" si="25"/>
        <v>5.6338028169014089</v>
      </c>
      <c r="T255" s="29">
        <f t="shared" si="26"/>
        <v>10</v>
      </c>
      <c r="U255" s="29">
        <f t="shared" si="27"/>
        <v>11.486486486486486</v>
      </c>
      <c r="V255" s="27">
        <f t="shared" si="28"/>
        <v>28.778153153153156</v>
      </c>
      <c r="W255" s="21"/>
      <c r="X255" s="73"/>
      <c r="Y255" s="64"/>
      <c r="Z255" s="21"/>
    </row>
    <row r="256" spans="1:26" ht="45" x14ac:dyDescent="0.25">
      <c r="A256" s="18">
        <v>252</v>
      </c>
      <c r="B256" s="144" t="s">
        <v>4275</v>
      </c>
      <c r="C256" s="41" t="s">
        <v>4276</v>
      </c>
      <c r="D256" s="46" t="s">
        <v>3478</v>
      </c>
      <c r="E256" s="18">
        <v>5</v>
      </c>
      <c r="F256" s="46" t="s">
        <v>437</v>
      </c>
      <c r="G256" s="28">
        <v>13</v>
      </c>
      <c r="H256" s="28"/>
      <c r="I256" s="28">
        <v>7</v>
      </c>
      <c r="J256" s="28">
        <v>138</v>
      </c>
      <c r="K256" s="30">
        <v>8.6</v>
      </c>
      <c r="L256" s="28">
        <v>5.5</v>
      </c>
      <c r="M256" s="28"/>
      <c r="N256" s="28">
        <v>1.01</v>
      </c>
      <c r="O256" s="28"/>
      <c r="P256" s="29">
        <f t="shared" si="22"/>
        <v>18.958333333333332</v>
      </c>
      <c r="Q256" s="29">
        <f t="shared" si="23"/>
        <v>3.1818181818181817</v>
      </c>
      <c r="R256" s="29">
        <f t="shared" si="24"/>
        <v>6</v>
      </c>
      <c r="S256" s="29">
        <f t="shared" si="25"/>
        <v>4.6511627906976747</v>
      </c>
      <c r="T256" s="29">
        <f t="shared" si="26"/>
        <v>5.5</v>
      </c>
      <c r="U256" s="29">
        <f t="shared" si="27"/>
        <v>4.2079207920792081</v>
      </c>
      <c r="V256" s="27">
        <f t="shared" si="28"/>
        <v>28.666254125412539</v>
      </c>
      <c r="W256" s="21"/>
      <c r="X256" s="73"/>
      <c r="Y256" s="64"/>
      <c r="Z256" s="21"/>
    </row>
    <row r="257" spans="1:26" ht="30" x14ac:dyDescent="0.25">
      <c r="A257" s="18">
        <v>253</v>
      </c>
      <c r="B257" s="12" t="s">
        <v>4463</v>
      </c>
      <c r="C257" s="41" t="s">
        <v>4083</v>
      </c>
      <c r="D257" s="12" t="s">
        <v>317</v>
      </c>
      <c r="E257" s="14">
        <v>5</v>
      </c>
      <c r="F257" s="12" t="s">
        <v>921</v>
      </c>
      <c r="G257" s="28">
        <v>9</v>
      </c>
      <c r="H257" s="28"/>
      <c r="I257" s="28">
        <v>7</v>
      </c>
      <c r="J257" s="28">
        <v>170</v>
      </c>
      <c r="K257" s="30">
        <v>8.1999999999999993</v>
      </c>
      <c r="L257" s="28">
        <v>6</v>
      </c>
      <c r="M257" s="28"/>
      <c r="N257" s="28">
        <v>0.45</v>
      </c>
      <c r="O257" s="28"/>
      <c r="P257" s="29">
        <f t="shared" si="22"/>
        <v>13.125</v>
      </c>
      <c r="Q257" s="29">
        <f t="shared" si="23"/>
        <v>3.1818181818181817</v>
      </c>
      <c r="R257" s="29">
        <f t="shared" si="24"/>
        <v>7.3913043478260869</v>
      </c>
      <c r="S257" s="29">
        <f t="shared" si="25"/>
        <v>4.8780487804878057</v>
      </c>
      <c r="T257" s="29">
        <f t="shared" si="26"/>
        <v>6</v>
      </c>
      <c r="U257" s="29">
        <f t="shared" si="27"/>
        <v>9.4444444444444446</v>
      </c>
      <c r="V257" s="27">
        <f t="shared" si="28"/>
        <v>28.569444444444443</v>
      </c>
      <c r="W257" s="21"/>
      <c r="X257" s="73"/>
      <c r="Y257" s="64"/>
      <c r="Z257" s="21"/>
    </row>
    <row r="258" spans="1:26" ht="30" x14ac:dyDescent="0.25">
      <c r="A258" s="18">
        <v>254</v>
      </c>
      <c r="B258" s="12" t="s">
        <v>3803</v>
      </c>
      <c r="C258" s="142" t="s">
        <v>3804</v>
      </c>
      <c r="D258" s="46" t="s">
        <v>140</v>
      </c>
      <c r="E258" s="18">
        <v>6</v>
      </c>
      <c r="F258" s="46" t="s">
        <v>141</v>
      </c>
      <c r="G258" s="28">
        <v>8</v>
      </c>
      <c r="H258" s="28"/>
      <c r="I258" s="28">
        <v>3</v>
      </c>
      <c r="J258" s="28">
        <v>210</v>
      </c>
      <c r="K258" s="30">
        <v>7.8</v>
      </c>
      <c r="L258" s="28">
        <v>7.2</v>
      </c>
      <c r="M258" s="28"/>
      <c r="N258" s="28">
        <v>0.44</v>
      </c>
      <c r="O258" s="28">
        <f>IF(N258&lt;&gt;"",INT(N258)*60+(N258-INT(N258))*100,"")</f>
        <v>44</v>
      </c>
      <c r="P258" s="29">
        <f t="shared" si="22"/>
        <v>11.666666666666666</v>
      </c>
      <c r="Q258" s="29">
        <f t="shared" si="23"/>
        <v>1.3636363636363635</v>
      </c>
      <c r="R258" s="29">
        <f t="shared" si="24"/>
        <v>9.1304347826086953</v>
      </c>
      <c r="S258" s="29">
        <f t="shared" si="25"/>
        <v>5.1282051282051286</v>
      </c>
      <c r="T258" s="29">
        <f t="shared" si="26"/>
        <v>7.2</v>
      </c>
      <c r="U258" s="29">
        <f t="shared" si="27"/>
        <v>9.6590909090909083</v>
      </c>
      <c r="V258" s="27">
        <f t="shared" si="28"/>
        <v>28.525757575757574</v>
      </c>
      <c r="W258" s="21"/>
      <c r="X258" s="73"/>
      <c r="Y258" s="64"/>
      <c r="Z258" s="21"/>
    </row>
    <row r="259" spans="1:26" ht="30" x14ac:dyDescent="0.25">
      <c r="A259" s="18">
        <v>255</v>
      </c>
      <c r="B259" s="146" t="s">
        <v>3853</v>
      </c>
      <c r="C259" s="150" t="s">
        <v>3814</v>
      </c>
      <c r="D259" s="54" t="s">
        <v>165</v>
      </c>
      <c r="E259" s="28">
        <v>5</v>
      </c>
      <c r="F259" s="146" t="s">
        <v>820</v>
      </c>
      <c r="G259" s="28">
        <v>7</v>
      </c>
      <c r="H259" s="28"/>
      <c r="I259" s="28">
        <v>2</v>
      </c>
      <c r="J259" s="28">
        <v>145</v>
      </c>
      <c r="K259" s="30">
        <v>7.9</v>
      </c>
      <c r="L259" s="28">
        <v>9</v>
      </c>
      <c r="M259" s="28"/>
      <c r="N259" s="28">
        <v>0.46</v>
      </c>
      <c r="O259" s="28"/>
      <c r="P259" s="29">
        <f t="shared" si="22"/>
        <v>10.208333333333334</v>
      </c>
      <c r="Q259" s="29">
        <f t="shared" si="23"/>
        <v>0.90909090909090906</v>
      </c>
      <c r="R259" s="29">
        <f t="shared" si="24"/>
        <v>6.3043478260869561</v>
      </c>
      <c r="S259" s="29">
        <f t="shared" si="25"/>
        <v>5.0632911392405058</v>
      </c>
      <c r="T259" s="29">
        <f t="shared" si="26"/>
        <v>9</v>
      </c>
      <c r="U259" s="29">
        <f t="shared" si="27"/>
        <v>9.2391304347826075</v>
      </c>
      <c r="V259" s="27">
        <f t="shared" si="28"/>
        <v>28.447463768115945</v>
      </c>
      <c r="W259" s="21"/>
      <c r="X259" s="73"/>
      <c r="Y259" s="64"/>
      <c r="Z259" s="21"/>
    </row>
    <row r="260" spans="1:26" ht="30" x14ac:dyDescent="0.25">
      <c r="A260" s="18">
        <v>256</v>
      </c>
      <c r="B260" s="161" t="s">
        <v>3930</v>
      </c>
      <c r="C260" s="142" t="s">
        <v>3931</v>
      </c>
      <c r="D260" s="159" t="s">
        <v>193</v>
      </c>
      <c r="E260" s="160">
        <v>5</v>
      </c>
      <c r="F260" s="159" t="s">
        <v>194</v>
      </c>
      <c r="G260" s="28">
        <v>9</v>
      </c>
      <c r="H260" s="28"/>
      <c r="I260" s="28">
        <v>3</v>
      </c>
      <c r="J260" s="28">
        <v>145</v>
      </c>
      <c r="K260" s="30">
        <v>8.4</v>
      </c>
      <c r="L260" s="28">
        <v>7.8</v>
      </c>
      <c r="M260" s="28"/>
      <c r="N260" s="28">
        <v>0.56999999999999995</v>
      </c>
      <c r="O260" s="28"/>
      <c r="P260" s="29">
        <f t="shared" si="22"/>
        <v>13.125</v>
      </c>
      <c r="Q260" s="29">
        <f t="shared" si="23"/>
        <v>1.3636363636363635</v>
      </c>
      <c r="R260" s="29">
        <f t="shared" si="24"/>
        <v>6.3043478260869561</v>
      </c>
      <c r="S260" s="29">
        <f t="shared" si="25"/>
        <v>4.7619047619047619</v>
      </c>
      <c r="T260" s="29">
        <f t="shared" si="26"/>
        <v>7.8</v>
      </c>
      <c r="U260" s="29">
        <f t="shared" si="27"/>
        <v>7.4561403508771935</v>
      </c>
      <c r="V260" s="27">
        <f t="shared" si="28"/>
        <v>28.381140350877196</v>
      </c>
      <c r="W260" s="21"/>
      <c r="X260" s="73"/>
      <c r="Y260" s="64"/>
      <c r="Z260" s="21"/>
    </row>
    <row r="261" spans="1:26" ht="30" x14ac:dyDescent="0.25">
      <c r="A261" s="18">
        <v>257</v>
      </c>
      <c r="B261" s="161" t="s">
        <v>3920</v>
      </c>
      <c r="C261" s="142" t="s">
        <v>3921</v>
      </c>
      <c r="D261" s="159" t="s">
        <v>193</v>
      </c>
      <c r="E261" s="160">
        <v>5</v>
      </c>
      <c r="F261" s="159" t="s">
        <v>194</v>
      </c>
      <c r="G261" s="28">
        <v>11</v>
      </c>
      <c r="H261" s="28"/>
      <c r="I261" s="28">
        <v>5</v>
      </c>
      <c r="J261" s="28">
        <v>130</v>
      </c>
      <c r="K261" s="30">
        <v>8.1</v>
      </c>
      <c r="L261" s="28">
        <v>8</v>
      </c>
      <c r="M261" s="28"/>
      <c r="N261" s="28">
        <v>1.01</v>
      </c>
      <c r="O261" s="28"/>
      <c r="P261" s="29">
        <f t="shared" ref="P261:P324" si="29">(35*G261)/MAX(G:G)</f>
        <v>16.041666666666668</v>
      </c>
      <c r="Q261" s="29">
        <f t="shared" ref="Q261:Q324" si="30">(10*I261)/MAX(I:I)</f>
        <v>2.2727272727272729</v>
      </c>
      <c r="R261" s="29">
        <f t="shared" ref="R261:R324" si="31">(10*J261)/MAX(J:J)</f>
        <v>5.6521739130434785</v>
      </c>
      <c r="S261" s="29">
        <f t="shared" ref="S261:S271" si="32">(10*4)/K261</f>
        <v>4.9382716049382722</v>
      </c>
      <c r="T261" s="29">
        <f t="shared" ref="T261:T324" si="33">(10*L261)/MAX(L:L)</f>
        <v>8</v>
      </c>
      <c r="U261" s="29">
        <f t="shared" ref="U261:U271" si="34">(25*0.17)/N261</f>
        <v>4.2079207920792081</v>
      </c>
      <c r="V261" s="27">
        <f t="shared" si="28"/>
        <v>28.249587458745875</v>
      </c>
      <c r="W261" s="21"/>
      <c r="X261" s="73"/>
      <c r="Y261" s="64"/>
      <c r="Z261" s="21"/>
    </row>
    <row r="262" spans="1:26" ht="30" x14ac:dyDescent="0.25">
      <c r="A262" s="18">
        <v>258</v>
      </c>
      <c r="B262" s="46" t="s">
        <v>4045</v>
      </c>
      <c r="C262" s="142" t="s">
        <v>4046</v>
      </c>
      <c r="D262" s="46" t="s">
        <v>282</v>
      </c>
      <c r="E262" s="18">
        <v>6</v>
      </c>
      <c r="F262" s="46" t="s">
        <v>283</v>
      </c>
      <c r="G262" s="28">
        <v>7</v>
      </c>
      <c r="H262" s="28"/>
      <c r="I262" s="28">
        <v>6</v>
      </c>
      <c r="J262" s="28">
        <v>180</v>
      </c>
      <c r="K262" s="30">
        <v>9</v>
      </c>
      <c r="L262" s="28">
        <v>7.8</v>
      </c>
      <c r="M262" s="28"/>
      <c r="N262" s="28">
        <v>0.42</v>
      </c>
      <c r="O262" s="28"/>
      <c r="P262" s="29">
        <f t="shared" si="29"/>
        <v>10.208333333333334</v>
      </c>
      <c r="Q262" s="29">
        <f t="shared" si="30"/>
        <v>2.7272727272727271</v>
      </c>
      <c r="R262" s="29">
        <f t="shared" si="31"/>
        <v>7.8260869565217392</v>
      </c>
      <c r="S262" s="29">
        <f t="shared" si="32"/>
        <v>4.4444444444444446</v>
      </c>
      <c r="T262" s="29">
        <f t="shared" si="33"/>
        <v>7.8</v>
      </c>
      <c r="U262" s="29">
        <f t="shared" si="34"/>
        <v>10.119047619047619</v>
      </c>
      <c r="V262" s="27">
        <f t="shared" si="28"/>
        <v>28.127380952380953</v>
      </c>
      <c r="W262" s="21"/>
      <c r="X262" s="73"/>
      <c r="Y262" s="64"/>
      <c r="Z262" s="21"/>
    </row>
    <row r="263" spans="1:26" ht="30" x14ac:dyDescent="0.25">
      <c r="A263" s="18">
        <v>259</v>
      </c>
      <c r="B263" s="144" t="s">
        <v>3833</v>
      </c>
      <c r="C263" s="142" t="s">
        <v>3834</v>
      </c>
      <c r="D263" s="46" t="s">
        <v>165</v>
      </c>
      <c r="E263" s="41">
        <v>5</v>
      </c>
      <c r="F263" s="144" t="s">
        <v>820</v>
      </c>
      <c r="G263" s="28">
        <v>5</v>
      </c>
      <c r="H263" s="28"/>
      <c r="I263" s="28">
        <v>0</v>
      </c>
      <c r="J263" s="28">
        <v>165</v>
      </c>
      <c r="K263" s="30">
        <v>8.1</v>
      </c>
      <c r="L263" s="28">
        <v>9.9</v>
      </c>
      <c r="M263" s="28"/>
      <c r="N263" s="28">
        <v>0.39</v>
      </c>
      <c r="O263" s="28">
        <f>IF(N263&lt;&gt;"",INT(N263)*60+(N263-INT(N263))*100,"")</f>
        <v>39</v>
      </c>
      <c r="P263" s="29">
        <f t="shared" si="29"/>
        <v>7.291666666666667</v>
      </c>
      <c r="Q263" s="29">
        <f t="shared" si="30"/>
        <v>0</v>
      </c>
      <c r="R263" s="29">
        <f t="shared" si="31"/>
        <v>7.1739130434782608</v>
      </c>
      <c r="S263" s="29">
        <f t="shared" si="32"/>
        <v>4.9382716049382722</v>
      </c>
      <c r="T263" s="29">
        <f t="shared" si="33"/>
        <v>9.9</v>
      </c>
      <c r="U263" s="29">
        <f t="shared" si="34"/>
        <v>10.897435897435898</v>
      </c>
      <c r="V263" s="27">
        <f t="shared" si="28"/>
        <v>28.089102564102564</v>
      </c>
      <c r="W263" s="21"/>
      <c r="X263" s="73"/>
      <c r="Y263" s="64"/>
      <c r="Z263" s="21"/>
    </row>
    <row r="264" spans="1:26" ht="30" x14ac:dyDescent="0.25">
      <c r="A264" s="18">
        <v>260</v>
      </c>
      <c r="B264" s="46" t="s">
        <v>4313</v>
      </c>
      <c r="C264" s="142" t="s">
        <v>4314</v>
      </c>
      <c r="D264" s="46" t="s">
        <v>483</v>
      </c>
      <c r="E264" s="18">
        <v>5</v>
      </c>
      <c r="F264" s="147" t="s">
        <v>484</v>
      </c>
      <c r="G264" s="28">
        <v>8</v>
      </c>
      <c r="H264" s="28"/>
      <c r="I264" s="28">
        <v>7</v>
      </c>
      <c r="J264" s="28">
        <v>185</v>
      </c>
      <c r="K264" s="30">
        <v>9.1</v>
      </c>
      <c r="L264" s="28">
        <v>8</v>
      </c>
      <c r="M264" s="28"/>
      <c r="N264" s="28">
        <v>0.51</v>
      </c>
      <c r="O264" s="28"/>
      <c r="P264" s="29">
        <f t="shared" si="29"/>
        <v>11.666666666666666</v>
      </c>
      <c r="Q264" s="29">
        <f t="shared" si="30"/>
        <v>3.1818181818181817</v>
      </c>
      <c r="R264" s="29">
        <f t="shared" si="31"/>
        <v>8.0434782608695645</v>
      </c>
      <c r="S264" s="29">
        <f t="shared" si="32"/>
        <v>4.395604395604396</v>
      </c>
      <c r="T264" s="29">
        <f t="shared" si="33"/>
        <v>8</v>
      </c>
      <c r="U264" s="29">
        <f t="shared" si="34"/>
        <v>8.3333333333333339</v>
      </c>
      <c r="V264" s="27">
        <f t="shared" si="28"/>
        <v>28</v>
      </c>
      <c r="W264" s="21"/>
      <c r="X264" s="73"/>
      <c r="Y264" s="64"/>
      <c r="Z264" s="21"/>
    </row>
    <row r="265" spans="1:26" ht="30" x14ac:dyDescent="0.25">
      <c r="A265" s="18">
        <v>261</v>
      </c>
      <c r="B265" s="144" t="s">
        <v>3813</v>
      </c>
      <c r="C265" s="150" t="s">
        <v>3814</v>
      </c>
      <c r="D265" s="46" t="s">
        <v>165</v>
      </c>
      <c r="E265" s="41">
        <v>5</v>
      </c>
      <c r="F265" s="144" t="s">
        <v>166</v>
      </c>
      <c r="G265" s="28">
        <v>7</v>
      </c>
      <c r="H265" s="28"/>
      <c r="I265" s="28">
        <v>0</v>
      </c>
      <c r="J265" s="28">
        <v>170</v>
      </c>
      <c r="K265" s="30">
        <v>7.9</v>
      </c>
      <c r="L265" s="28">
        <v>9.1999999999999993</v>
      </c>
      <c r="M265" s="28"/>
      <c r="N265" s="28">
        <v>0.5</v>
      </c>
      <c r="O265" s="28">
        <f>IF(N265&lt;&gt;"",INT(N265)*60+(N265-INT(N265))*100,"")</f>
        <v>50</v>
      </c>
      <c r="P265" s="29">
        <f t="shared" si="29"/>
        <v>10.208333333333334</v>
      </c>
      <c r="Q265" s="29">
        <f t="shared" si="30"/>
        <v>0</v>
      </c>
      <c r="R265" s="29">
        <f t="shared" si="31"/>
        <v>7.3913043478260869</v>
      </c>
      <c r="S265" s="29">
        <f t="shared" si="32"/>
        <v>5.0632911392405058</v>
      </c>
      <c r="T265" s="29">
        <f t="shared" si="33"/>
        <v>9.1999999999999993</v>
      </c>
      <c r="U265" s="29">
        <f t="shared" si="34"/>
        <v>8.5</v>
      </c>
      <c r="V265" s="27">
        <f t="shared" ref="V265:V328" si="35">P265+T265+U265</f>
        <v>27.908333333333331</v>
      </c>
      <c r="W265" s="21"/>
      <c r="X265" s="73"/>
      <c r="Y265" s="64"/>
      <c r="Z265" s="21"/>
    </row>
    <row r="266" spans="1:26" ht="30" x14ac:dyDescent="0.25">
      <c r="A266" s="18">
        <v>262</v>
      </c>
      <c r="B266" s="62" t="s">
        <v>4131</v>
      </c>
      <c r="C266" s="41" t="s">
        <v>4132</v>
      </c>
      <c r="D266" s="168" t="s">
        <v>4448</v>
      </c>
      <c r="E266" s="14">
        <v>5</v>
      </c>
      <c r="F266" s="12" t="s">
        <v>627</v>
      </c>
      <c r="G266" s="28">
        <v>8</v>
      </c>
      <c r="H266" s="28"/>
      <c r="I266" s="28">
        <v>1</v>
      </c>
      <c r="J266" s="28">
        <v>140</v>
      </c>
      <c r="K266" s="30">
        <v>9.1</v>
      </c>
      <c r="L266" s="28">
        <v>7</v>
      </c>
      <c r="M266" s="28"/>
      <c r="N266" s="28">
        <v>0.46</v>
      </c>
      <c r="O266" s="28"/>
      <c r="P266" s="29">
        <f t="shared" si="29"/>
        <v>11.666666666666666</v>
      </c>
      <c r="Q266" s="29">
        <f t="shared" si="30"/>
        <v>0.45454545454545453</v>
      </c>
      <c r="R266" s="29">
        <f t="shared" si="31"/>
        <v>6.0869565217391308</v>
      </c>
      <c r="S266" s="29">
        <f t="shared" si="32"/>
        <v>4.395604395604396</v>
      </c>
      <c r="T266" s="29">
        <f t="shared" si="33"/>
        <v>7</v>
      </c>
      <c r="U266" s="29">
        <f t="shared" si="34"/>
        <v>9.2391304347826075</v>
      </c>
      <c r="V266" s="27">
        <f t="shared" si="35"/>
        <v>27.905797101449274</v>
      </c>
      <c r="W266" s="21"/>
      <c r="X266" s="73"/>
      <c r="Y266" s="64"/>
      <c r="Z266" s="21"/>
    </row>
    <row r="267" spans="1:26" ht="30" x14ac:dyDescent="0.25">
      <c r="A267" s="18">
        <v>263</v>
      </c>
      <c r="B267" s="144" t="s">
        <v>4053</v>
      </c>
      <c r="C267" s="142" t="s">
        <v>4054</v>
      </c>
      <c r="D267" s="144" t="s">
        <v>282</v>
      </c>
      <c r="E267" s="18">
        <v>6</v>
      </c>
      <c r="F267" s="12" t="s">
        <v>283</v>
      </c>
      <c r="G267" s="28">
        <v>7</v>
      </c>
      <c r="H267" s="28"/>
      <c r="I267" s="28">
        <v>0</v>
      </c>
      <c r="J267" s="28">
        <v>181</v>
      </c>
      <c r="K267" s="30">
        <v>8.1999999999999993</v>
      </c>
      <c r="L267" s="28">
        <v>8.1999999999999993</v>
      </c>
      <c r="M267" s="28"/>
      <c r="N267" s="28">
        <v>0.45</v>
      </c>
      <c r="O267" s="28"/>
      <c r="P267" s="29">
        <f t="shared" si="29"/>
        <v>10.208333333333334</v>
      </c>
      <c r="Q267" s="29">
        <f t="shared" si="30"/>
        <v>0</v>
      </c>
      <c r="R267" s="29">
        <f t="shared" si="31"/>
        <v>7.8695652173913047</v>
      </c>
      <c r="S267" s="29">
        <f t="shared" si="32"/>
        <v>4.8780487804878057</v>
      </c>
      <c r="T267" s="29">
        <f t="shared" si="33"/>
        <v>8.1999999999999993</v>
      </c>
      <c r="U267" s="29">
        <f t="shared" si="34"/>
        <v>9.4444444444444446</v>
      </c>
      <c r="V267" s="27">
        <f t="shared" si="35"/>
        <v>27.852777777777774</v>
      </c>
      <c r="W267" s="21"/>
      <c r="X267" s="73"/>
      <c r="Y267" s="64"/>
      <c r="Z267" s="21"/>
    </row>
    <row r="268" spans="1:26" ht="30" x14ac:dyDescent="0.25">
      <c r="A268" s="18">
        <v>264</v>
      </c>
      <c r="B268" s="62" t="s">
        <v>3795</v>
      </c>
      <c r="C268" s="142" t="s">
        <v>3796</v>
      </c>
      <c r="D268" s="46" t="s">
        <v>140</v>
      </c>
      <c r="E268" s="18">
        <v>5</v>
      </c>
      <c r="F268" s="46" t="s">
        <v>150</v>
      </c>
      <c r="G268" s="28">
        <v>9</v>
      </c>
      <c r="H268" s="28"/>
      <c r="I268" s="28">
        <v>8</v>
      </c>
      <c r="J268" s="28">
        <v>194</v>
      </c>
      <c r="K268" s="30">
        <v>8.5</v>
      </c>
      <c r="L268" s="28">
        <v>7.1</v>
      </c>
      <c r="M268" s="28"/>
      <c r="N268" s="28">
        <v>0.56000000000000005</v>
      </c>
      <c r="O268" s="28">
        <f>IF(N268&lt;&gt;"",INT(N268)*60+(N268-INT(N268))*100,"")</f>
        <v>56.000000000000007</v>
      </c>
      <c r="P268" s="29">
        <f t="shared" si="29"/>
        <v>13.125</v>
      </c>
      <c r="Q268" s="29">
        <f t="shared" si="30"/>
        <v>3.6363636363636362</v>
      </c>
      <c r="R268" s="29">
        <f t="shared" si="31"/>
        <v>8.4347826086956523</v>
      </c>
      <c r="S268" s="29">
        <f t="shared" si="32"/>
        <v>4.7058823529411766</v>
      </c>
      <c r="T268" s="29">
        <f t="shared" si="33"/>
        <v>7.1</v>
      </c>
      <c r="U268" s="29">
        <f t="shared" si="34"/>
        <v>7.5892857142857135</v>
      </c>
      <c r="V268" s="27">
        <f t="shared" si="35"/>
        <v>27.814285714285717</v>
      </c>
      <c r="W268" s="21"/>
      <c r="X268" s="73"/>
      <c r="Y268" s="64"/>
      <c r="Z268" s="21"/>
    </row>
    <row r="269" spans="1:26" ht="30" x14ac:dyDescent="0.25">
      <c r="A269" s="18">
        <v>265</v>
      </c>
      <c r="B269" s="46" t="s">
        <v>4267</v>
      </c>
      <c r="C269" s="142" t="s">
        <v>4268</v>
      </c>
      <c r="D269" s="46" t="s">
        <v>1018</v>
      </c>
      <c r="E269" s="18">
        <v>6</v>
      </c>
      <c r="F269" s="46" t="s">
        <v>1019</v>
      </c>
      <c r="G269" s="28">
        <v>10</v>
      </c>
      <c r="H269" s="28"/>
      <c r="I269" s="28">
        <v>1</v>
      </c>
      <c r="J269" s="28">
        <v>116</v>
      </c>
      <c r="K269" s="30">
        <v>8.1</v>
      </c>
      <c r="L269" s="28">
        <v>6</v>
      </c>
      <c r="M269" s="28"/>
      <c r="N269" s="28">
        <v>0.59</v>
      </c>
      <c r="O269" s="28"/>
      <c r="P269" s="29">
        <f t="shared" si="29"/>
        <v>14.583333333333334</v>
      </c>
      <c r="Q269" s="29">
        <f t="shared" si="30"/>
        <v>0.45454545454545453</v>
      </c>
      <c r="R269" s="29">
        <f t="shared" si="31"/>
        <v>5.0434782608695654</v>
      </c>
      <c r="S269" s="29">
        <f t="shared" si="32"/>
        <v>4.9382716049382722</v>
      </c>
      <c r="T269" s="29">
        <f t="shared" si="33"/>
        <v>6</v>
      </c>
      <c r="U269" s="29">
        <f t="shared" si="34"/>
        <v>7.2033898305084749</v>
      </c>
      <c r="V269" s="27">
        <f t="shared" si="35"/>
        <v>27.78672316384181</v>
      </c>
      <c r="W269" s="21"/>
      <c r="X269" s="73"/>
      <c r="Y269" s="64"/>
      <c r="Z269" s="21"/>
    </row>
    <row r="270" spans="1:26" ht="30" x14ac:dyDescent="0.25">
      <c r="A270" s="18">
        <v>266</v>
      </c>
      <c r="B270" s="144" t="s">
        <v>3666</v>
      </c>
      <c r="C270" s="142" t="s">
        <v>3667</v>
      </c>
      <c r="D270" s="46" t="s">
        <v>647</v>
      </c>
      <c r="E270" s="18">
        <v>5</v>
      </c>
      <c r="F270" s="46" t="s">
        <v>648</v>
      </c>
      <c r="G270" s="28">
        <v>9</v>
      </c>
      <c r="H270" s="28"/>
      <c r="I270" s="28">
        <v>6</v>
      </c>
      <c r="J270" s="28">
        <v>186</v>
      </c>
      <c r="K270" s="30">
        <v>8.8000000000000007</v>
      </c>
      <c r="L270" s="28">
        <v>5</v>
      </c>
      <c r="M270" s="28"/>
      <c r="N270" s="28">
        <v>0.44</v>
      </c>
      <c r="O270" s="28">
        <f>IF(N270&lt;&gt;"",INT(N270)*60+(N270-INT(N270))*100,"")</f>
        <v>44</v>
      </c>
      <c r="P270" s="29">
        <f t="shared" si="29"/>
        <v>13.125</v>
      </c>
      <c r="Q270" s="29">
        <f t="shared" si="30"/>
        <v>2.7272727272727271</v>
      </c>
      <c r="R270" s="29">
        <f t="shared" si="31"/>
        <v>8.0869565217391308</v>
      </c>
      <c r="S270" s="29">
        <f t="shared" si="32"/>
        <v>4.545454545454545</v>
      </c>
      <c r="T270" s="29">
        <f t="shared" si="33"/>
        <v>5</v>
      </c>
      <c r="U270" s="29">
        <f t="shared" si="34"/>
        <v>9.6590909090909083</v>
      </c>
      <c r="V270" s="27">
        <f t="shared" si="35"/>
        <v>27.784090909090907</v>
      </c>
      <c r="W270" s="21"/>
      <c r="X270" s="73"/>
      <c r="Y270" s="64"/>
      <c r="Z270" s="21"/>
    </row>
    <row r="271" spans="1:26" ht="30" x14ac:dyDescent="0.25">
      <c r="A271" s="18">
        <v>267</v>
      </c>
      <c r="B271" s="144" t="s">
        <v>4224</v>
      </c>
      <c r="C271" s="142" t="s">
        <v>4225</v>
      </c>
      <c r="D271" s="46" t="s">
        <v>395</v>
      </c>
      <c r="E271" s="18">
        <v>6</v>
      </c>
      <c r="F271" s="46" t="s">
        <v>396</v>
      </c>
      <c r="G271" s="28">
        <v>15</v>
      </c>
      <c r="H271" s="28"/>
      <c r="I271" s="28">
        <v>0</v>
      </c>
      <c r="J271" s="28">
        <v>153</v>
      </c>
      <c r="K271" s="30">
        <v>11.7</v>
      </c>
      <c r="L271" s="28">
        <v>5</v>
      </c>
      <c r="M271" s="28"/>
      <c r="N271" s="28">
        <v>5.05</v>
      </c>
      <c r="O271" s="28"/>
      <c r="P271" s="29">
        <f t="shared" si="29"/>
        <v>21.875</v>
      </c>
      <c r="Q271" s="29">
        <f t="shared" si="30"/>
        <v>0</v>
      </c>
      <c r="R271" s="29">
        <f t="shared" si="31"/>
        <v>6.6521739130434785</v>
      </c>
      <c r="S271" s="29">
        <f t="shared" si="32"/>
        <v>3.4188034188034191</v>
      </c>
      <c r="T271" s="29">
        <f t="shared" si="33"/>
        <v>5</v>
      </c>
      <c r="U271" s="29">
        <f t="shared" si="34"/>
        <v>0.84158415841584167</v>
      </c>
      <c r="V271" s="27">
        <f t="shared" si="35"/>
        <v>27.716584158415841</v>
      </c>
      <c r="W271" s="21"/>
      <c r="X271" s="73"/>
      <c r="Y271" s="64"/>
      <c r="Z271" s="21"/>
    </row>
    <row r="272" spans="1:26" ht="30" x14ac:dyDescent="0.25">
      <c r="A272" s="18">
        <v>268</v>
      </c>
      <c r="B272" s="124" t="s">
        <v>4404</v>
      </c>
      <c r="C272" s="41" t="s">
        <v>4405</v>
      </c>
      <c r="D272" s="46" t="s">
        <v>532</v>
      </c>
      <c r="E272" s="14">
        <v>6</v>
      </c>
      <c r="F272" s="46" t="s">
        <v>543</v>
      </c>
      <c r="G272" s="28">
        <v>19</v>
      </c>
      <c r="H272" s="28"/>
      <c r="I272" s="28">
        <v>0</v>
      </c>
      <c r="J272" s="28">
        <v>0</v>
      </c>
      <c r="K272" s="30">
        <v>0</v>
      </c>
      <c r="L272" s="28">
        <v>0</v>
      </c>
      <c r="M272" s="28"/>
      <c r="N272" s="28">
        <v>0</v>
      </c>
      <c r="O272" s="28"/>
      <c r="P272" s="29">
        <f t="shared" si="29"/>
        <v>27.708333333333332</v>
      </c>
      <c r="Q272" s="29">
        <f t="shared" si="30"/>
        <v>0</v>
      </c>
      <c r="R272" s="29">
        <f t="shared" si="31"/>
        <v>0</v>
      </c>
      <c r="S272" s="29">
        <v>0</v>
      </c>
      <c r="T272" s="29">
        <f t="shared" si="33"/>
        <v>0</v>
      </c>
      <c r="U272" s="29">
        <v>0</v>
      </c>
      <c r="V272" s="27">
        <f t="shared" si="35"/>
        <v>27.708333333333332</v>
      </c>
      <c r="W272" s="21"/>
      <c r="X272" s="73"/>
      <c r="Y272" s="64"/>
      <c r="Z272" s="21"/>
    </row>
    <row r="273" spans="1:26" ht="45" x14ac:dyDescent="0.25">
      <c r="A273" s="18">
        <v>269</v>
      </c>
      <c r="B273" s="12" t="s">
        <v>3968</v>
      </c>
      <c r="C273" s="142" t="s">
        <v>3969</v>
      </c>
      <c r="D273" s="46" t="s">
        <v>2319</v>
      </c>
      <c r="E273" s="18">
        <v>6</v>
      </c>
      <c r="F273" s="46" t="s">
        <v>2320</v>
      </c>
      <c r="G273" s="28">
        <v>12</v>
      </c>
      <c r="H273" s="28"/>
      <c r="I273" s="28">
        <v>3</v>
      </c>
      <c r="J273" s="28">
        <v>163</v>
      </c>
      <c r="K273" s="30">
        <v>10.1</v>
      </c>
      <c r="L273" s="28">
        <v>6</v>
      </c>
      <c r="M273" s="28"/>
      <c r="N273" s="28">
        <v>1.02</v>
      </c>
      <c r="O273" s="28"/>
      <c r="P273" s="29">
        <f t="shared" si="29"/>
        <v>17.5</v>
      </c>
      <c r="Q273" s="29">
        <f t="shared" si="30"/>
        <v>1.3636363636363635</v>
      </c>
      <c r="R273" s="29">
        <f t="shared" si="31"/>
        <v>7.0869565217391308</v>
      </c>
      <c r="S273" s="29">
        <f t="shared" ref="S273:S283" si="36">(10*4)/K273</f>
        <v>3.9603960396039604</v>
      </c>
      <c r="T273" s="29">
        <f t="shared" si="33"/>
        <v>6</v>
      </c>
      <c r="U273" s="29">
        <f t="shared" ref="U273:U283" si="37">(25*0.17)/N273</f>
        <v>4.166666666666667</v>
      </c>
      <c r="V273" s="27">
        <f t="shared" si="35"/>
        <v>27.666666666666668</v>
      </c>
      <c r="W273" s="21"/>
      <c r="X273" s="73"/>
      <c r="Y273" s="64"/>
      <c r="Z273" s="21"/>
    </row>
    <row r="274" spans="1:26" ht="30" x14ac:dyDescent="0.25">
      <c r="A274" s="18">
        <v>270</v>
      </c>
      <c r="B274" s="144" t="s">
        <v>4218</v>
      </c>
      <c r="C274" s="148" t="s">
        <v>4219</v>
      </c>
      <c r="D274" s="46" t="s">
        <v>395</v>
      </c>
      <c r="E274" s="18">
        <v>6</v>
      </c>
      <c r="F274" s="46" t="s">
        <v>396</v>
      </c>
      <c r="G274" s="28">
        <v>14</v>
      </c>
      <c r="H274" s="28"/>
      <c r="I274" s="28">
        <v>2</v>
      </c>
      <c r="J274" s="28">
        <v>130</v>
      </c>
      <c r="K274" s="30">
        <v>9.1</v>
      </c>
      <c r="L274" s="28">
        <v>6</v>
      </c>
      <c r="M274" s="28"/>
      <c r="N274" s="28">
        <v>3.56</v>
      </c>
      <c r="O274" s="28"/>
      <c r="P274" s="29">
        <f t="shared" si="29"/>
        <v>20.416666666666668</v>
      </c>
      <c r="Q274" s="29">
        <f t="shared" si="30"/>
        <v>0.90909090909090906</v>
      </c>
      <c r="R274" s="29">
        <f t="shared" si="31"/>
        <v>5.6521739130434785</v>
      </c>
      <c r="S274" s="29">
        <f t="shared" si="36"/>
        <v>4.395604395604396</v>
      </c>
      <c r="T274" s="29">
        <f t="shared" si="33"/>
        <v>6</v>
      </c>
      <c r="U274" s="29">
        <f t="shared" si="37"/>
        <v>1.1938202247191012</v>
      </c>
      <c r="V274" s="27">
        <f t="shared" si="35"/>
        <v>27.610486891385769</v>
      </c>
      <c r="W274" s="21"/>
      <c r="X274" s="73"/>
      <c r="Y274" s="64"/>
      <c r="Z274" s="21"/>
    </row>
    <row r="275" spans="1:26" ht="30" x14ac:dyDescent="0.25">
      <c r="A275" s="18">
        <v>271</v>
      </c>
      <c r="B275" s="158" t="s">
        <v>3904</v>
      </c>
      <c r="C275" s="157" t="s">
        <v>3905</v>
      </c>
      <c r="D275" s="46" t="s">
        <v>165</v>
      </c>
      <c r="E275" s="41">
        <v>6</v>
      </c>
      <c r="F275" s="62" t="s">
        <v>820</v>
      </c>
      <c r="G275" s="28">
        <v>4</v>
      </c>
      <c r="H275" s="28"/>
      <c r="I275" s="28">
        <v>0</v>
      </c>
      <c r="J275" s="28">
        <v>135</v>
      </c>
      <c r="K275" s="30">
        <v>8.8000000000000007</v>
      </c>
      <c r="L275" s="28">
        <v>9</v>
      </c>
      <c r="M275" s="28"/>
      <c r="N275" s="28">
        <v>0.34</v>
      </c>
      <c r="O275" s="28"/>
      <c r="P275" s="29">
        <f t="shared" si="29"/>
        <v>5.833333333333333</v>
      </c>
      <c r="Q275" s="29">
        <f t="shared" si="30"/>
        <v>0</v>
      </c>
      <c r="R275" s="29">
        <f t="shared" si="31"/>
        <v>5.8695652173913047</v>
      </c>
      <c r="S275" s="29">
        <f t="shared" si="36"/>
        <v>4.545454545454545</v>
      </c>
      <c r="T275" s="29">
        <f t="shared" si="33"/>
        <v>9</v>
      </c>
      <c r="U275" s="29">
        <f t="shared" si="37"/>
        <v>12.499999999999998</v>
      </c>
      <c r="V275" s="27">
        <f t="shared" si="35"/>
        <v>27.333333333333329</v>
      </c>
      <c r="W275" s="21"/>
      <c r="X275" s="73"/>
      <c r="Y275" s="64"/>
      <c r="Z275" s="21"/>
    </row>
    <row r="276" spans="1:26" ht="45" x14ac:dyDescent="0.25">
      <c r="A276" s="18">
        <v>272</v>
      </c>
      <c r="B276" s="147" t="s">
        <v>4283</v>
      </c>
      <c r="C276" s="148" t="s">
        <v>4284</v>
      </c>
      <c r="D276" s="46" t="s">
        <v>4452</v>
      </c>
      <c r="E276" s="18">
        <v>5</v>
      </c>
      <c r="F276" s="46" t="s">
        <v>437</v>
      </c>
      <c r="G276" s="28">
        <v>13</v>
      </c>
      <c r="H276" s="28"/>
      <c r="I276" s="28">
        <v>5</v>
      </c>
      <c r="J276" s="28">
        <v>140</v>
      </c>
      <c r="K276" s="30">
        <v>8.8000000000000007</v>
      </c>
      <c r="L276" s="28">
        <v>4.5</v>
      </c>
      <c r="M276" s="28"/>
      <c r="N276" s="28">
        <v>1.1000000000000001</v>
      </c>
      <c r="O276" s="28"/>
      <c r="P276" s="29">
        <f t="shared" si="29"/>
        <v>18.958333333333332</v>
      </c>
      <c r="Q276" s="29">
        <f t="shared" si="30"/>
        <v>2.2727272727272729</v>
      </c>
      <c r="R276" s="29">
        <f t="shared" si="31"/>
        <v>6.0869565217391308</v>
      </c>
      <c r="S276" s="29">
        <f t="shared" si="36"/>
        <v>4.545454545454545</v>
      </c>
      <c r="T276" s="29">
        <f t="shared" si="33"/>
        <v>4.5</v>
      </c>
      <c r="U276" s="29">
        <f t="shared" si="37"/>
        <v>3.8636363636363633</v>
      </c>
      <c r="V276" s="27">
        <f t="shared" si="35"/>
        <v>27.321969696969695</v>
      </c>
      <c r="W276" s="21"/>
      <c r="X276" s="73"/>
      <c r="Y276" s="64"/>
      <c r="Z276" s="21"/>
    </row>
    <row r="277" spans="1:26" ht="45" x14ac:dyDescent="0.25">
      <c r="A277" s="18">
        <v>273</v>
      </c>
      <c r="B277" s="46" t="s">
        <v>4293</v>
      </c>
      <c r="C277" s="142" t="s">
        <v>4294</v>
      </c>
      <c r="D277" s="46" t="s">
        <v>2683</v>
      </c>
      <c r="E277" s="18">
        <v>6</v>
      </c>
      <c r="F277" s="46" t="s">
        <v>3491</v>
      </c>
      <c r="G277" s="28">
        <v>5</v>
      </c>
      <c r="H277" s="28"/>
      <c r="I277" s="28">
        <v>12</v>
      </c>
      <c r="J277" s="28">
        <v>160</v>
      </c>
      <c r="K277" s="30">
        <v>7.7</v>
      </c>
      <c r="L277" s="28">
        <v>9</v>
      </c>
      <c r="M277" s="28"/>
      <c r="N277" s="28">
        <v>0.39</v>
      </c>
      <c r="O277" s="28"/>
      <c r="P277" s="29">
        <f t="shared" si="29"/>
        <v>7.291666666666667</v>
      </c>
      <c r="Q277" s="29">
        <f t="shared" si="30"/>
        <v>5.4545454545454541</v>
      </c>
      <c r="R277" s="29">
        <f t="shared" si="31"/>
        <v>6.9565217391304346</v>
      </c>
      <c r="S277" s="29">
        <f t="shared" si="36"/>
        <v>5.1948051948051948</v>
      </c>
      <c r="T277" s="29">
        <f t="shared" si="33"/>
        <v>9</v>
      </c>
      <c r="U277" s="29">
        <f t="shared" si="37"/>
        <v>10.897435897435898</v>
      </c>
      <c r="V277" s="27">
        <f t="shared" si="35"/>
        <v>27.189102564102566</v>
      </c>
      <c r="W277" s="21"/>
      <c r="X277" s="73"/>
      <c r="Y277" s="64"/>
      <c r="Z277" s="21"/>
    </row>
    <row r="278" spans="1:26" ht="30" x14ac:dyDescent="0.25">
      <c r="A278" s="18">
        <v>274</v>
      </c>
      <c r="B278" s="46" t="s">
        <v>4039</v>
      </c>
      <c r="C278" s="142" t="s">
        <v>4040</v>
      </c>
      <c r="D278" s="46" t="s">
        <v>282</v>
      </c>
      <c r="E278" s="18">
        <v>5</v>
      </c>
      <c r="F278" s="46" t="s">
        <v>283</v>
      </c>
      <c r="G278" s="28">
        <v>6</v>
      </c>
      <c r="H278" s="28"/>
      <c r="I278" s="28">
        <v>4</v>
      </c>
      <c r="J278" s="28">
        <v>170</v>
      </c>
      <c r="K278" s="30">
        <v>8.4</v>
      </c>
      <c r="L278" s="28">
        <v>9.8000000000000007</v>
      </c>
      <c r="M278" s="28"/>
      <c r="N278" s="28">
        <v>0.5</v>
      </c>
      <c r="O278" s="28"/>
      <c r="P278" s="29">
        <f t="shared" si="29"/>
        <v>8.75</v>
      </c>
      <c r="Q278" s="29">
        <f t="shared" si="30"/>
        <v>1.8181818181818181</v>
      </c>
      <c r="R278" s="29">
        <f t="shared" si="31"/>
        <v>7.3913043478260869</v>
      </c>
      <c r="S278" s="29">
        <f t="shared" si="36"/>
        <v>4.7619047619047619</v>
      </c>
      <c r="T278" s="29">
        <f t="shared" si="33"/>
        <v>9.8000000000000007</v>
      </c>
      <c r="U278" s="29">
        <f t="shared" si="37"/>
        <v>8.5</v>
      </c>
      <c r="V278" s="27">
        <f t="shared" si="35"/>
        <v>27.05</v>
      </c>
      <c r="W278" s="21"/>
      <c r="X278" s="73"/>
      <c r="Y278" s="64"/>
      <c r="Z278" s="21"/>
    </row>
    <row r="279" spans="1:26" ht="30" x14ac:dyDescent="0.25">
      <c r="A279" s="18">
        <v>275</v>
      </c>
      <c r="B279" s="46" t="s">
        <v>4035</v>
      </c>
      <c r="C279" s="142" t="s">
        <v>4036</v>
      </c>
      <c r="D279" s="46" t="s">
        <v>282</v>
      </c>
      <c r="E279" s="18">
        <v>5</v>
      </c>
      <c r="F279" s="147" t="s">
        <v>283</v>
      </c>
      <c r="G279" s="28">
        <v>8</v>
      </c>
      <c r="H279" s="28"/>
      <c r="I279" s="28">
        <v>0</v>
      </c>
      <c r="J279" s="28">
        <v>136</v>
      </c>
      <c r="K279" s="30">
        <v>7.6</v>
      </c>
      <c r="L279" s="28">
        <v>7.6</v>
      </c>
      <c r="M279" s="28"/>
      <c r="N279" s="28">
        <v>0.55000000000000004</v>
      </c>
      <c r="O279" s="28"/>
      <c r="P279" s="29">
        <f t="shared" si="29"/>
        <v>11.666666666666666</v>
      </c>
      <c r="Q279" s="29">
        <f t="shared" si="30"/>
        <v>0</v>
      </c>
      <c r="R279" s="29">
        <f t="shared" si="31"/>
        <v>5.9130434782608692</v>
      </c>
      <c r="S279" s="29">
        <f t="shared" si="36"/>
        <v>5.2631578947368425</v>
      </c>
      <c r="T279" s="29">
        <f t="shared" si="33"/>
        <v>7.6</v>
      </c>
      <c r="U279" s="29">
        <f t="shared" si="37"/>
        <v>7.7272727272727266</v>
      </c>
      <c r="V279" s="27">
        <f t="shared" si="35"/>
        <v>26.993939393939392</v>
      </c>
      <c r="W279" s="21"/>
      <c r="X279" s="73"/>
      <c r="Y279" s="64"/>
      <c r="Z279" s="21"/>
    </row>
    <row r="280" spans="1:26" ht="30" x14ac:dyDescent="0.25">
      <c r="A280" s="18">
        <v>276</v>
      </c>
      <c r="B280" s="45" t="s">
        <v>4057</v>
      </c>
      <c r="C280" s="142" t="s">
        <v>4058</v>
      </c>
      <c r="D280" s="144" t="s">
        <v>282</v>
      </c>
      <c r="E280" s="18">
        <v>5</v>
      </c>
      <c r="F280" s="46" t="s">
        <v>283</v>
      </c>
      <c r="G280" s="28">
        <v>6</v>
      </c>
      <c r="H280" s="28"/>
      <c r="I280" s="28">
        <v>0</v>
      </c>
      <c r="J280" s="28">
        <v>154</v>
      </c>
      <c r="K280" s="30">
        <v>8.8000000000000007</v>
      </c>
      <c r="L280" s="28">
        <v>9</v>
      </c>
      <c r="M280" s="28"/>
      <c r="N280" s="28">
        <v>0.46</v>
      </c>
      <c r="O280" s="28"/>
      <c r="P280" s="29">
        <f t="shared" si="29"/>
        <v>8.75</v>
      </c>
      <c r="Q280" s="29">
        <f t="shared" si="30"/>
        <v>0</v>
      </c>
      <c r="R280" s="29">
        <f t="shared" si="31"/>
        <v>6.6956521739130439</v>
      </c>
      <c r="S280" s="29">
        <f t="shared" si="36"/>
        <v>4.545454545454545</v>
      </c>
      <c r="T280" s="29">
        <f t="shared" si="33"/>
        <v>9</v>
      </c>
      <c r="U280" s="29">
        <f t="shared" si="37"/>
        <v>9.2391304347826075</v>
      </c>
      <c r="V280" s="27">
        <f t="shared" si="35"/>
        <v>26.989130434782609</v>
      </c>
      <c r="W280" s="21"/>
      <c r="X280" s="73"/>
      <c r="Y280" s="64"/>
      <c r="Z280" s="21"/>
    </row>
    <row r="281" spans="1:26" ht="30" x14ac:dyDescent="0.25">
      <c r="A281" s="18">
        <v>277</v>
      </c>
      <c r="B281" s="166" t="s">
        <v>4067</v>
      </c>
      <c r="C281" s="150" t="s">
        <v>4068</v>
      </c>
      <c r="D281" s="54" t="s">
        <v>314</v>
      </c>
      <c r="E281" s="58">
        <v>5</v>
      </c>
      <c r="F281" s="54" t="s">
        <v>315</v>
      </c>
      <c r="G281" s="28">
        <v>13</v>
      </c>
      <c r="H281" s="28"/>
      <c r="I281" s="28">
        <v>1</v>
      </c>
      <c r="J281" s="28">
        <v>174</v>
      </c>
      <c r="K281" s="30">
        <v>7.6</v>
      </c>
      <c r="L281" s="28">
        <v>4</v>
      </c>
      <c r="M281" s="28"/>
      <c r="N281" s="28">
        <v>1.1499999999999999</v>
      </c>
      <c r="O281" s="28"/>
      <c r="P281" s="29">
        <f t="shared" si="29"/>
        <v>18.958333333333332</v>
      </c>
      <c r="Q281" s="29">
        <f t="shared" si="30"/>
        <v>0.45454545454545453</v>
      </c>
      <c r="R281" s="29">
        <f t="shared" si="31"/>
        <v>7.5652173913043477</v>
      </c>
      <c r="S281" s="29">
        <f t="shared" si="36"/>
        <v>5.2631578947368425</v>
      </c>
      <c r="T281" s="29">
        <f t="shared" si="33"/>
        <v>4</v>
      </c>
      <c r="U281" s="29">
        <f t="shared" si="37"/>
        <v>3.6956521739130439</v>
      </c>
      <c r="V281" s="27">
        <f t="shared" si="35"/>
        <v>26.653985507246375</v>
      </c>
      <c r="W281" s="21"/>
      <c r="X281" s="73"/>
      <c r="Y281" s="64"/>
      <c r="Z281" s="21"/>
    </row>
    <row r="282" spans="1:26" ht="30" x14ac:dyDescent="0.25">
      <c r="A282" s="18">
        <v>278</v>
      </c>
      <c r="B282" s="46" t="s">
        <v>4037</v>
      </c>
      <c r="C282" s="142" t="s">
        <v>4038</v>
      </c>
      <c r="D282" s="46" t="s">
        <v>282</v>
      </c>
      <c r="E282" s="18">
        <v>5</v>
      </c>
      <c r="F282" s="46" t="s">
        <v>283</v>
      </c>
      <c r="G282" s="28">
        <v>9</v>
      </c>
      <c r="H282" s="28"/>
      <c r="I282" s="28">
        <v>0</v>
      </c>
      <c r="J282" s="28">
        <v>146</v>
      </c>
      <c r="K282" s="30">
        <v>8.8000000000000007</v>
      </c>
      <c r="L282" s="28">
        <v>9.4</v>
      </c>
      <c r="M282" s="28"/>
      <c r="N282" s="28">
        <v>1.1000000000000001</v>
      </c>
      <c r="O282" s="28"/>
      <c r="P282" s="29">
        <f t="shared" si="29"/>
        <v>13.125</v>
      </c>
      <c r="Q282" s="29">
        <f t="shared" si="30"/>
        <v>0</v>
      </c>
      <c r="R282" s="29">
        <f t="shared" si="31"/>
        <v>6.3478260869565215</v>
      </c>
      <c r="S282" s="29">
        <f t="shared" si="36"/>
        <v>4.545454545454545</v>
      </c>
      <c r="T282" s="29">
        <f t="shared" si="33"/>
        <v>9.4</v>
      </c>
      <c r="U282" s="29">
        <f t="shared" si="37"/>
        <v>3.8636363636363633</v>
      </c>
      <c r="V282" s="27">
        <f t="shared" si="35"/>
        <v>26.388636363636362</v>
      </c>
      <c r="W282" s="21"/>
      <c r="X282" s="73"/>
      <c r="Y282" s="64"/>
      <c r="Z282" s="21"/>
    </row>
    <row r="283" spans="1:26" ht="30" x14ac:dyDescent="0.25">
      <c r="A283" s="18">
        <v>279</v>
      </c>
      <c r="B283" s="156" t="s">
        <v>3862</v>
      </c>
      <c r="C283" s="148" t="s">
        <v>3863</v>
      </c>
      <c r="D283" s="46" t="s">
        <v>165</v>
      </c>
      <c r="E283" s="41">
        <v>6</v>
      </c>
      <c r="F283" s="62" t="s">
        <v>817</v>
      </c>
      <c r="G283" s="35">
        <v>9</v>
      </c>
      <c r="H283" s="28"/>
      <c r="I283" s="28">
        <v>0</v>
      </c>
      <c r="J283" s="28">
        <v>130</v>
      </c>
      <c r="K283" s="30">
        <v>9.1</v>
      </c>
      <c r="L283" s="35">
        <v>9.1999999999999993</v>
      </c>
      <c r="M283" s="28"/>
      <c r="N283" s="35">
        <v>1.07</v>
      </c>
      <c r="O283" s="28"/>
      <c r="P283" s="29">
        <f t="shared" si="29"/>
        <v>13.125</v>
      </c>
      <c r="Q283" s="29">
        <f t="shared" si="30"/>
        <v>0</v>
      </c>
      <c r="R283" s="29">
        <f t="shared" si="31"/>
        <v>5.6521739130434785</v>
      </c>
      <c r="S283" s="29">
        <f t="shared" si="36"/>
        <v>4.395604395604396</v>
      </c>
      <c r="T283" s="29">
        <f t="shared" si="33"/>
        <v>9.1999999999999993</v>
      </c>
      <c r="U283" s="29">
        <f t="shared" si="37"/>
        <v>3.9719626168224296</v>
      </c>
      <c r="V283" s="27">
        <f t="shared" si="35"/>
        <v>26.29696261682243</v>
      </c>
      <c r="W283" s="21"/>
      <c r="X283" s="73"/>
      <c r="Y283" s="64"/>
      <c r="Z283" s="21"/>
    </row>
    <row r="284" spans="1:26" ht="30" x14ac:dyDescent="0.25">
      <c r="A284" s="18">
        <v>280</v>
      </c>
      <c r="B284" s="124" t="s">
        <v>4407</v>
      </c>
      <c r="C284" s="41" t="s">
        <v>4408</v>
      </c>
      <c r="D284" s="46" t="s">
        <v>532</v>
      </c>
      <c r="E284" s="14">
        <v>6</v>
      </c>
      <c r="F284" s="46" t="s">
        <v>543</v>
      </c>
      <c r="G284" s="28">
        <v>18</v>
      </c>
      <c r="H284" s="28"/>
      <c r="I284" s="28">
        <v>0</v>
      </c>
      <c r="J284" s="28">
        <v>0</v>
      </c>
      <c r="K284" s="30">
        <v>0</v>
      </c>
      <c r="L284" s="28">
        <v>0</v>
      </c>
      <c r="M284" s="28"/>
      <c r="N284" s="28">
        <v>0</v>
      </c>
      <c r="O284" s="28">
        <f>IF(N284&lt;&gt;"",INT(N284)*60+(N284-INT(N284))*100,"")</f>
        <v>0</v>
      </c>
      <c r="P284" s="29">
        <f t="shared" si="29"/>
        <v>26.25</v>
      </c>
      <c r="Q284" s="29">
        <f t="shared" si="30"/>
        <v>0</v>
      </c>
      <c r="R284" s="29">
        <f t="shared" si="31"/>
        <v>0</v>
      </c>
      <c r="S284" s="29">
        <v>0</v>
      </c>
      <c r="T284" s="29">
        <f t="shared" si="33"/>
        <v>0</v>
      </c>
      <c r="U284" s="29">
        <v>0</v>
      </c>
      <c r="V284" s="27">
        <f t="shared" si="35"/>
        <v>26.25</v>
      </c>
      <c r="W284" s="21"/>
      <c r="X284" s="73"/>
      <c r="Y284" s="64"/>
      <c r="Z284" s="21"/>
    </row>
    <row r="285" spans="1:26" ht="30" x14ac:dyDescent="0.25">
      <c r="A285" s="18">
        <v>281</v>
      </c>
      <c r="B285" s="124" t="s">
        <v>4409</v>
      </c>
      <c r="C285" s="41" t="s">
        <v>4410</v>
      </c>
      <c r="D285" s="46" t="s">
        <v>532</v>
      </c>
      <c r="E285" s="14">
        <v>6</v>
      </c>
      <c r="F285" s="46" t="s">
        <v>543</v>
      </c>
      <c r="G285" s="28">
        <v>18</v>
      </c>
      <c r="H285" s="28"/>
      <c r="I285" s="28">
        <v>0</v>
      </c>
      <c r="J285" s="28">
        <v>0</v>
      </c>
      <c r="K285" s="30">
        <v>0</v>
      </c>
      <c r="L285" s="28">
        <v>0</v>
      </c>
      <c r="M285" s="28"/>
      <c r="N285" s="28">
        <v>0</v>
      </c>
      <c r="O285" s="28">
        <f>IF(N285&lt;&gt;"",INT(N285)*60+(N285-INT(N285))*100,"")</f>
        <v>0</v>
      </c>
      <c r="P285" s="29">
        <f t="shared" si="29"/>
        <v>26.25</v>
      </c>
      <c r="Q285" s="29">
        <f t="shared" si="30"/>
        <v>0</v>
      </c>
      <c r="R285" s="29">
        <f t="shared" si="31"/>
        <v>0</v>
      </c>
      <c r="S285" s="29">
        <v>0</v>
      </c>
      <c r="T285" s="29">
        <f t="shared" si="33"/>
        <v>0</v>
      </c>
      <c r="U285" s="29">
        <v>0</v>
      </c>
      <c r="V285" s="27">
        <f t="shared" si="35"/>
        <v>26.25</v>
      </c>
      <c r="W285" s="21"/>
      <c r="X285" s="73"/>
      <c r="Y285" s="64"/>
      <c r="Z285" s="21"/>
    </row>
    <row r="286" spans="1:26" ht="30" x14ac:dyDescent="0.25">
      <c r="A286" s="18">
        <v>282</v>
      </c>
      <c r="B286" s="144" t="s">
        <v>4433</v>
      </c>
      <c r="C286" s="142" t="s">
        <v>4434</v>
      </c>
      <c r="D286" s="46" t="s">
        <v>598</v>
      </c>
      <c r="E286" s="18">
        <v>5</v>
      </c>
      <c r="F286" s="46" t="s">
        <v>599</v>
      </c>
      <c r="G286" s="28">
        <v>13</v>
      </c>
      <c r="H286" s="28"/>
      <c r="I286" s="28">
        <v>0</v>
      </c>
      <c r="J286" s="28">
        <v>100</v>
      </c>
      <c r="K286" s="30">
        <v>12</v>
      </c>
      <c r="L286" s="28">
        <v>3</v>
      </c>
      <c r="M286" s="28"/>
      <c r="N286" s="28">
        <v>1</v>
      </c>
      <c r="O286" s="28">
        <f>IF(N286&lt;&gt;"",INT(N286)*60+(N286-INT(N286))*100,"")</f>
        <v>60</v>
      </c>
      <c r="P286" s="29">
        <f t="shared" si="29"/>
        <v>18.958333333333332</v>
      </c>
      <c r="Q286" s="29">
        <f t="shared" si="30"/>
        <v>0</v>
      </c>
      <c r="R286" s="29">
        <f t="shared" si="31"/>
        <v>4.3478260869565215</v>
      </c>
      <c r="S286" s="29">
        <f t="shared" ref="S286:S328" si="38">(10*4)/K286</f>
        <v>3.3333333333333335</v>
      </c>
      <c r="T286" s="29">
        <f t="shared" si="33"/>
        <v>3</v>
      </c>
      <c r="U286" s="29">
        <f t="shared" ref="U286:U328" si="39">(25*0.17)/N286</f>
        <v>4.25</v>
      </c>
      <c r="V286" s="27">
        <f t="shared" si="35"/>
        <v>26.208333333333332</v>
      </c>
      <c r="W286" s="21"/>
      <c r="X286" s="73"/>
      <c r="Y286" s="64"/>
      <c r="Z286" s="21"/>
    </row>
    <row r="287" spans="1:26" ht="30" x14ac:dyDescent="0.25">
      <c r="A287" s="18">
        <v>283</v>
      </c>
      <c r="B287" s="144" t="s">
        <v>4344</v>
      </c>
      <c r="C287" s="142" t="s">
        <v>4345</v>
      </c>
      <c r="D287" s="46" t="s">
        <v>1099</v>
      </c>
      <c r="E287" s="18">
        <v>5</v>
      </c>
      <c r="F287" s="46" t="s">
        <v>1100</v>
      </c>
      <c r="G287" s="28">
        <v>13</v>
      </c>
      <c r="H287" s="28"/>
      <c r="I287" s="28">
        <v>14</v>
      </c>
      <c r="J287" s="28">
        <v>160</v>
      </c>
      <c r="K287" s="30">
        <v>9</v>
      </c>
      <c r="L287" s="28">
        <v>6</v>
      </c>
      <c r="M287" s="28"/>
      <c r="N287" s="28">
        <v>3.5</v>
      </c>
      <c r="O287" s="28"/>
      <c r="P287" s="29">
        <f t="shared" si="29"/>
        <v>18.958333333333332</v>
      </c>
      <c r="Q287" s="29">
        <f t="shared" si="30"/>
        <v>6.3636363636363633</v>
      </c>
      <c r="R287" s="29">
        <f t="shared" si="31"/>
        <v>6.9565217391304346</v>
      </c>
      <c r="S287" s="29">
        <f t="shared" si="38"/>
        <v>4.4444444444444446</v>
      </c>
      <c r="T287" s="29">
        <f t="shared" si="33"/>
        <v>6</v>
      </c>
      <c r="U287" s="29">
        <f t="shared" si="39"/>
        <v>1.2142857142857142</v>
      </c>
      <c r="V287" s="27">
        <f t="shared" si="35"/>
        <v>26.172619047619047</v>
      </c>
      <c r="W287" s="21"/>
      <c r="X287" s="73"/>
      <c r="Y287" s="64"/>
      <c r="Z287" s="21"/>
    </row>
    <row r="288" spans="1:26" ht="30" x14ac:dyDescent="0.25">
      <c r="A288" s="18">
        <v>284</v>
      </c>
      <c r="B288" s="144" t="s">
        <v>4121</v>
      </c>
      <c r="C288" s="142" t="s">
        <v>4122</v>
      </c>
      <c r="D288" s="46" t="s">
        <v>330</v>
      </c>
      <c r="E288" s="18">
        <v>6</v>
      </c>
      <c r="F288" s="46" t="s">
        <v>942</v>
      </c>
      <c r="G288" s="28">
        <v>6</v>
      </c>
      <c r="H288" s="28"/>
      <c r="I288" s="28">
        <v>7</v>
      </c>
      <c r="J288" s="28">
        <v>169</v>
      </c>
      <c r="K288" s="30">
        <v>7.8</v>
      </c>
      <c r="L288" s="28">
        <v>7</v>
      </c>
      <c r="M288" s="28"/>
      <c r="N288" s="28">
        <v>0.41</v>
      </c>
      <c r="O288" s="28"/>
      <c r="P288" s="29">
        <f t="shared" si="29"/>
        <v>8.75</v>
      </c>
      <c r="Q288" s="29">
        <f t="shared" si="30"/>
        <v>3.1818181818181817</v>
      </c>
      <c r="R288" s="29">
        <f t="shared" si="31"/>
        <v>7.3478260869565215</v>
      </c>
      <c r="S288" s="29">
        <f t="shared" si="38"/>
        <v>5.1282051282051286</v>
      </c>
      <c r="T288" s="29">
        <f t="shared" si="33"/>
        <v>7</v>
      </c>
      <c r="U288" s="29">
        <f t="shared" si="39"/>
        <v>10.365853658536587</v>
      </c>
      <c r="V288" s="27">
        <f t="shared" si="35"/>
        <v>26.115853658536587</v>
      </c>
      <c r="W288" s="21"/>
      <c r="X288" s="73"/>
      <c r="Y288" s="64"/>
      <c r="Z288" s="21"/>
    </row>
    <row r="289" spans="1:26" ht="30" x14ac:dyDescent="0.25">
      <c r="A289" s="18">
        <v>285</v>
      </c>
      <c r="B289" s="156" t="s">
        <v>3864</v>
      </c>
      <c r="C289" s="157" t="s">
        <v>3865</v>
      </c>
      <c r="D289" s="46" t="s">
        <v>165</v>
      </c>
      <c r="E289" s="41">
        <v>6</v>
      </c>
      <c r="F289" s="62" t="s">
        <v>817</v>
      </c>
      <c r="G289" s="28">
        <v>4</v>
      </c>
      <c r="H289" s="28"/>
      <c r="I289" s="28">
        <v>7</v>
      </c>
      <c r="J289" s="28">
        <v>180</v>
      </c>
      <c r="K289" s="30">
        <v>7.9</v>
      </c>
      <c r="L289" s="28">
        <v>9.8000000000000007</v>
      </c>
      <c r="M289" s="28"/>
      <c r="N289" s="28">
        <v>0.41</v>
      </c>
      <c r="O289" s="28"/>
      <c r="P289" s="29">
        <f t="shared" si="29"/>
        <v>5.833333333333333</v>
      </c>
      <c r="Q289" s="29">
        <f t="shared" si="30"/>
        <v>3.1818181818181817</v>
      </c>
      <c r="R289" s="29">
        <f t="shared" si="31"/>
        <v>7.8260869565217392</v>
      </c>
      <c r="S289" s="29">
        <f t="shared" si="38"/>
        <v>5.0632911392405058</v>
      </c>
      <c r="T289" s="29">
        <f t="shared" si="33"/>
        <v>9.8000000000000007</v>
      </c>
      <c r="U289" s="29">
        <f t="shared" si="39"/>
        <v>10.365853658536587</v>
      </c>
      <c r="V289" s="27">
        <f t="shared" si="35"/>
        <v>25.999186991869919</v>
      </c>
      <c r="W289" s="21"/>
      <c r="X289" s="73"/>
      <c r="Y289" s="64"/>
      <c r="Z289" s="21"/>
    </row>
    <row r="290" spans="1:26" ht="30" x14ac:dyDescent="0.25">
      <c r="A290" s="18">
        <v>286</v>
      </c>
      <c r="B290" s="151" t="s">
        <v>3743</v>
      </c>
      <c r="C290" s="142" t="s">
        <v>3744</v>
      </c>
      <c r="D290" s="151" t="s">
        <v>98</v>
      </c>
      <c r="E290" s="18">
        <v>6</v>
      </c>
      <c r="F290" s="151" t="s">
        <v>705</v>
      </c>
      <c r="G290" s="28">
        <v>11</v>
      </c>
      <c r="H290" s="28"/>
      <c r="I290" s="174">
        <v>22</v>
      </c>
      <c r="J290" s="28">
        <v>7.8</v>
      </c>
      <c r="K290" s="30">
        <v>8.5</v>
      </c>
      <c r="L290" s="28">
        <v>0</v>
      </c>
      <c r="M290" s="28"/>
      <c r="N290" s="28">
        <v>0.43</v>
      </c>
      <c r="O290" s="28">
        <f>IF(N290&lt;&gt;"",INT(N290)*60+(N290-INT(N290))*100,"")</f>
        <v>43</v>
      </c>
      <c r="P290" s="29">
        <f t="shared" si="29"/>
        <v>16.041666666666668</v>
      </c>
      <c r="Q290" s="29">
        <f t="shared" si="30"/>
        <v>10</v>
      </c>
      <c r="R290" s="29">
        <f t="shared" si="31"/>
        <v>0.33913043478260868</v>
      </c>
      <c r="S290" s="29">
        <f t="shared" si="38"/>
        <v>4.7058823529411766</v>
      </c>
      <c r="T290" s="29">
        <f t="shared" si="33"/>
        <v>0</v>
      </c>
      <c r="U290" s="29">
        <f t="shared" si="39"/>
        <v>9.8837209302325579</v>
      </c>
      <c r="V290" s="27">
        <f t="shared" si="35"/>
        <v>25.925387596899228</v>
      </c>
      <c r="W290" s="21"/>
      <c r="X290" s="73"/>
      <c r="Y290" s="64"/>
      <c r="Z290" s="21"/>
    </row>
    <row r="291" spans="1:26" ht="30" x14ac:dyDescent="0.25">
      <c r="A291" s="18">
        <v>287</v>
      </c>
      <c r="B291" s="144" t="s">
        <v>3815</v>
      </c>
      <c r="C291" s="142" t="s">
        <v>3816</v>
      </c>
      <c r="D291" s="46" t="s">
        <v>165</v>
      </c>
      <c r="E291" s="41">
        <v>5</v>
      </c>
      <c r="F291" s="144" t="s">
        <v>181</v>
      </c>
      <c r="G291" s="28">
        <v>6</v>
      </c>
      <c r="H291" s="28"/>
      <c r="I291" s="28">
        <v>7</v>
      </c>
      <c r="J291" s="28">
        <v>185</v>
      </c>
      <c r="K291" s="30">
        <v>7.7</v>
      </c>
      <c r="L291" s="28">
        <v>9</v>
      </c>
      <c r="M291" s="28"/>
      <c r="N291" s="28">
        <v>0.52</v>
      </c>
      <c r="O291" s="28">
        <f>IF(N291&lt;&gt;"",INT(N291)*60+(N291-INT(N291))*100,"")</f>
        <v>52</v>
      </c>
      <c r="P291" s="29">
        <f t="shared" si="29"/>
        <v>8.75</v>
      </c>
      <c r="Q291" s="29">
        <f t="shared" si="30"/>
        <v>3.1818181818181817</v>
      </c>
      <c r="R291" s="29">
        <f t="shared" si="31"/>
        <v>8.0434782608695645</v>
      </c>
      <c r="S291" s="29">
        <f t="shared" si="38"/>
        <v>5.1948051948051948</v>
      </c>
      <c r="T291" s="29">
        <f t="shared" si="33"/>
        <v>9</v>
      </c>
      <c r="U291" s="29">
        <f t="shared" si="39"/>
        <v>8.1730769230769234</v>
      </c>
      <c r="V291" s="27">
        <f t="shared" si="35"/>
        <v>25.923076923076923</v>
      </c>
      <c r="W291" s="21"/>
      <c r="X291" s="73"/>
      <c r="Y291" s="64"/>
      <c r="Z291" s="21"/>
    </row>
    <row r="292" spans="1:26" ht="30" x14ac:dyDescent="0.25">
      <c r="A292" s="18">
        <v>288</v>
      </c>
      <c r="B292" s="62" t="s">
        <v>4069</v>
      </c>
      <c r="C292" s="142" t="s">
        <v>4070</v>
      </c>
      <c r="D292" s="46" t="s">
        <v>314</v>
      </c>
      <c r="E292" s="18">
        <v>5</v>
      </c>
      <c r="F292" s="46" t="s">
        <v>315</v>
      </c>
      <c r="G292" s="28">
        <v>11</v>
      </c>
      <c r="H292" s="28"/>
      <c r="I292" s="28">
        <v>1</v>
      </c>
      <c r="J292" s="28">
        <v>160</v>
      </c>
      <c r="K292" s="30">
        <v>7.5</v>
      </c>
      <c r="L292" s="28">
        <v>8</v>
      </c>
      <c r="M292" s="28"/>
      <c r="N292" s="28">
        <v>2.2999999999999998</v>
      </c>
      <c r="O292" s="28"/>
      <c r="P292" s="29">
        <f t="shared" si="29"/>
        <v>16.041666666666668</v>
      </c>
      <c r="Q292" s="29">
        <f t="shared" si="30"/>
        <v>0.45454545454545453</v>
      </c>
      <c r="R292" s="29">
        <f t="shared" si="31"/>
        <v>6.9565217391304346</v>
      </c>
      <c r="S292" s="29">
        <f t="shared" si="38"/>
        <v>5.333333333333333</v>
      </c>
      <c r="T292" s="29">
        <f t="shared" si="33"/>
        <v>8</v>
      </c>
      <c r="U292" s="29">
        <f t="shared" si="39"/>
        <v>1.847826086956522</v>
      </c>
      <c r="V292" s="27">
        <f t="shared" si="35"/>
        <v>25.889492753623191</v>
      </c>
      <c r="W292" s="21"/>
      <c r="X292" s="73"/>
      <c r="Y292" s="64"/>
      <c r="Z292" s="21"/>
    </row>
    <row r="293" spans="1:26" ht="30" x14ac:dyDescent="0.25">
      <c r="A293" s="18">
        <v>289</v>
      </c>
      <c r="B293" s="145" t="s">
        <v>3672</v>
      </c>
      <c r="C293" s="142" t="s">
        <v>3673</v>
      </c>
      <c r="D293" s="46" t="s">
        <v>61</v>
      </c>
      <c r="E293" s="18">
        <v>5</v>
      </c>
      <c r="F293" s="146" t="s">
        <v>63</v>
      </c>
      <c r="G293" s="28">
        <v>7</v>
      </c>
      <c r="H293" s="28"/>
      <c r="I293" s="28">
        <v>0</v>
      </c>
      <c r="J293" s="28">
        <v>150</v>
      </c>
      <c r="K293" s="30">
        <v>8.9</v>
      </c>
      <c r="L293" s="28">
        <v>7</v>
      </c>
      <c r="M293" s="28"/>
      <c r="N293" s="28">
        <v>0.49</v>
      </c>
      <c r="O293" s="28">
        <f>IF(N293&lt;&gt;"",INT(N293)*60+(N293-INT(N293))*100,"")</f>
        <v>49</v>
      </c>
      <c r="P293" s="29">
        <f t="shared" si="29"/>
        <v>10.208333333333334</v>
      </c>
      <c r="Q293" s="29">
        <f t="shared" si="30"/>
        <v>0</v>
      </c>
      <c r="R293" s="29">
        <f t="shared" si="31"/>
        <v>6.5217391304347823</v>
      </c>
      <c r="S293" s="29">
        <f t="shared" si="38"/>
        <v>4.4943820224719095</v>
      </c>
      <c r="T293" s="29">
        <f t="shared" si="33"/>
        <v>7</v>
      </c>
      <c r="U293" s="29">
        <f t="shared" si="39"/>
        <v>8.6734693877551017</v>
      </c>
      <c r="V293" s="27">
        <f t="shared" si="35"/>
        <v>25.881802721088437</v>
      </c>
      <c r="W293" s="21"/>
      <c r="X293" s="73"/>
      <c r="Y293" s="64"/>
      <c r="Z293" s="21"/>
    </row>
    <row r="294" spans="1:26" ht="30" x14ac:dyDescent="0.25">
      <c r="A294" s="18">
        <v>290</v>
      </c>
      <c r="B294" s="156" t="s">
        <v>3906</v>
      </c>
      <c r="C294" s="157" t="s">
        <v>3907</v>
      </c>
      <c r="D294" s="46" t="s">
        <v>165</v>
      </c>
      <c r="E294" s="41">
        <v>6</v>
      </c>
      <c r="F294" s="62" t="s">
        <v>820</v>
      </c>
      <c r="G294" s="28">
        <v>8</v>
      </c>
      <c r="H294" s="28"/>
      <c r="I294" s="28">
        <v>2</v>
      </c>
      <c r="J294" s="28">
        <v>160</v>
      </c>
      <c r="K294" s="30">
        <v>8.6999999999999993</v>
      </c>
      <c r="L294" s="28">
        <v>9.9</v>
      </c>
      <c r="M294" s="28"/>
      <c r="N294" s="28">
        <v>1.01</v>
      </c>
      <c r="O294" s="28"/>
      <c r="P294" s="29">
        <f t="shared" si="29"/>
        <v>11.666666666666666</v>
      </c>
      <c r="Q294" s="29">
        <f t="shared" si="30"/>
        <v>0.90909090909090906</v>
      </c>
      <c r="R294" s="29">
        <f t="shared" si="31"/>
        <v>6.9565217391304346</v>
      </c>
      <c r="S294" s="29">
        <f t="shared" si="38"/>
        <v>4.597701149425288</v>
      </c>
      <c r="T294" s="29">
        <f t="shared" si="33"/>
        <v>9.9</v>
      </c>
      <c r="U294" s="29">
        <f t="shared" si="39"/>
        <v>4.2079207920792081</v>
      </c>
      <c r="V294" s="27">
        <f t="shared" si="35"/>
        <v>25.774587458745874</v>
      </c>
      <c r="W294" s="21"/>
      <c r="X294" s="73"/>
      <c r="Y294" s="64"/>
      <c r="Z294" s="21"/>
    </row>
    <row r="295" spans="1:26" ht="30" x14ac:dyDescent="0.25">
      <c r="A295" s="18">
        <v>291</v>
      </c>
      <c r="B295" s="156" t="s">
        <v>3860</v>
      </c>
      <c r="C295" s="149" t="s">
        <v>3861</v>
      </c>
      <c r="D295" s="46" t="s">
        <v>165</v>
      </c>
      <c r="E295" s="41">
        <v>6</v>
      </c>
      <c r="F295" s="62" t="s">
        <v>817</v>
      </c>
      <c r="G295" s="28">
        <v>6</v>
      </c>
      <c r="H295" s="28"/>
      <c r="I295" s="28">
        <v>7</v>
      </c>
      <c r="J295" s="28">
        <v>200</v>
      </c>
      <c r="K295" s="30">
        <v>8.6999999999999993</v>
      </c>
      <c r="L295" s="28">
        <v>9</v>
      </c>
      <c r="M295" s="28"/>
      <c r="N295" s="28">
        <v>0.53</v>
      </c>
      <c r="O295" s="28"/>
      <c r="P295" s="29">
        <f t="shared" si="29"/>
        <v>8.75</v>
      </c>
      <c r="Q295" s="29">
        <f t="shared" si="30"/>
        <v>3.1818181818181817</v>
      </c>
      <c r="R295" s="29">
        <f t="shared" si="31"/>
        <v>8.695652173913043</v>
      </c>
      <c r="S295" s="29">
        <f t="shared" si="38"/>
        <v>4.597701149425288</v>
      </c>
      <c r="T295" s="29">
        <f t="shared" si="33"/>
        <v>9</v>
      </c>
      <c r="U295" s="29">
        <f t="shared" si="39"/>
        <v>8.0188679245283012</v>
      </c>
      <c r="V295" s="27">
        <f t="shared" si="35"/>
        <v>25.768867924528301</v>
      </c>
      <c r="W295" s="21"/>
      <c r="X295" s="73"/>
      <c r="Y295" s="64"/>
      <c r="Z295" s="21"/>
    </row>
    <row r="296" spans="1:26" ht="30" x14ac:dyDescent="0.25">
      <c r="A296" s="18">
        <v>292</v>
      </c>
      <c r="B296" s="46" t="s">
        <v>4311</v>
      </c>
      <c r="C296" s="142" t="s">
        <v>4312</v>
      </c>
      <c r="D296" s="46" t="s">
        <v>483</v>
      </c>
      <c r="E296" s="18">
        <v>5</v>
      </c>
      <c r="F296" s="12" t="s">
        <v>475</v>
      </c>
      <c r="G296" s="28">
        <v>8</v>
      </c>
      <c r="H296" s="28"/>
      <c r="I296" s="28">
        <v>3</v>
      </c>
      <c r="J296" s="28">
        <v>160</v>
      </c>
      <c r="K296" s="30">
        <v>8.8000000000000007</v>
      </c>
      <c r="L296" s="28">
        <v>6</v>
      </c>
      <c r="M296" s="28"/>
      <c r="N296" s="28">
        <v>0.53</v>
      </c>
      <c r="O296" s="28"/>
      <c r="P296" s="29">
        <f t="shared" si="29"/>
        <v>11.666666666666666</v>
      </c>
      <c r="Q296" s="29">
        <f t="shared" si="30"/>
        <v>1.3636363636363635</v>
      </c>
      <c r="R296" s="29">
        <f t="shared" si="31"/>
        <v>6.9565217391304346</v>
      </c>
      <c r="S296" s="29">
        <f t="shared" si="38"/>
        <v>4.545454545454545</v>
      </c>
      <c r="T296" s="29">
        <f t="shared" si="33"/>
        <v>6</v>
      </c>
      <c r="U296" s="29">
        <f t="shared" si="39"/>
        <v>8.0188679245283012</v>
      </c>
      <c r="V296" s="27">
        <f t="shared" si="35"/>
        <v>25.685534591194966</v>
      </c>
      <c r="W296" s="21"/>
      <c r="X296" s="73"/>
      <c r="Y296" s="64"/>
      <c r="Z296" s="21"/>
    </row>
    <row r="297" spans="1:26" ht="45" x14ac:dyDescent="0.25">
      <c r="A297" s="18">
        <v>293</v>
      </c>
      <c r="B297" s="144" t="s">
        <v>4305</v>
      </c>
      <c r="C297" s="142" t="s">
        <v>4306</v>
      </c>
      <c r="D297" s="46" t="s">
        <v>4454</v>
      </c>
      <c r="E297" s="18">
        <v>6</v>
      </c>
      <c r="F297" s="46" t="s">
        <v>3491</v>
      </c>
      <c r="G297" s="28">
        <v>5</v>
      </c>
      <c r="H297" s="28"/>
      <c r="I297" s="28">
        <v>10</v>
      </c>
      <c r="J297" s="28">
        <v>163</v>
      </c>
      <c r="K297" s="30">
        <v>8.9</v>
      </c>
      <c r="L297" s="28">
        <v>6.5</v>
      </c>
      <c r="M297" s="28"/>
      <c r="N297" s="28">
        <v>0.36</v>
      </c>
      <c r="O297" s="28"/>
      <c r="P297" s="29">
        <f t="shared" si="29"/>
        <v>7.291666666666667</v>
      </c>
      <c r="Q297" s="29">
        <f t="shared" si="30"/>
        <v>4.5454545454545459</v>
      </c>
      <c r="R297" s="29">
        <f t="shared" si="31"/>
        <v>7.0869565217391308</v>
      </c>
      <c r="S297" s="29">
        <f t="shared" si="38"/>
        <v>4.4943820224719095</v>
      </c>
      <c r="T297" s="29">
        <f t="shared" si="33"/>
        <v>6.5</v>
      </c>
      <c r="U297" s="29">
        <f t="shared" si="39"/>
        <v>11.805555555555555</v>
      </c>
      <c r="V297" s="27">
        <f t="shared" si="35"/>
        <v>25.597222222222221</v>
      </c>
      <c r="W297" s="21"/>
      <c r="X297" s="73"/>
      <c r="Y297" s="64"/>
      <c r="Z297" s="21"/>
    </row>
    <row r="298" spans="1:26" ht="30" x14ac:dyDescent="0.25">
      <c r="A298" s="18">
        <v>294</v>
      </c>
      <c r="B298" s="161" t="s">
        <v>3942</v>
      </c>
      <c r="C298" s="142" t="s">
        <v>3943</v>
      </c>
      <c r="D298" s="159" t="s">
        <v>193</v>
      </c>
      <c r="E298" s="160">
        <v>6</v>
      </c>
      <c r="F298" s="159" t="s">
        <v>194</v>
      </c>
      <c r="G298" s="28">
        <v>9</v>
      </c>
      <c r="H298" s="28"/>
      <c r="I298" s="28">
        <v>5</v>
      </c>
      <c r="J298" s="28">
        <v>150</v>
      </c>
      <c r="K298" s="30">
        <v>8</v>
      </c>
      <c r="L298" s="28">
        <v>8.3000000000000007</v>
      </c>
      <c r="M298" s="28"/>
      <c r="N298" s="28">
        <v>1.04</v>
      </c>
      <c r="O298" s="28"/>
      <c r="P298" s="29">
        <f t="shared" si="29"/>
        <v>13.125</v>
      </c>
      <c r="Q298" s="29">
        <f t="shared" si="30"/>
        <v>2.2727272727272729</v>
      </c>
      <c r="R298" s="29">
        <f t="shared" si="31"/>
        <v>6.5217391304347823</v>
      </c>
      <c r="S298" s="29">
        <f t="shared" si="38"/>
        <v>5</v>
      </c>
      <c r="T298" s="29">
        <f t="shared" si="33"/>
        <v>8.3000000000000007</v>
      </c>
      <c r="U298" s="29">
        <f t="shared" si="39"/>
        <v>4.0865384615384617</v>
      </c>
      <c r="V298" s="27">
        <f t="shared" si="35"/>
        <v>25.511538461538464</v>
      </c>
      <c r="W298" s="21"/>
      <c r="X298" s="73"/>
      <c r="Y298" s="64"/>
      <c r="Z298" s="21"/>
    </row>
    <row r="299" spans="1:26" ht="30" x14ac:dyDescent="0.25">
      <c r="A299" s="18">
        <v>295</v>
      </c>
      <c r="B299" s="46" t="s">
        <v>4187</v>
      </c>
      <c r="C299" s="142" t="s">
        <v>4188</v>
      </c>
      <c r="D299" s="46" t="s">
        <v>380</v>
      </c>
      <c r="E299" s="18">
        <v>5</v>
      </c>
      <c r="F299" s="46" t="s">
        <v>3372</v>
      </c>
      <c r="G299" s="28">
        <v>7</v>
      </c>
      <c r="H299" s="28"/>
      <c r="I299" s="28">
        <v>0</v>
      </c>
      <c r="J299" s="28">
        <v>161</v>
      </c>
      <c r="K299" s="30">
        <v>8.6999999999999993</v>
      </c>
      <c r="L299" s="28">
        <v>6</v>
      </c>
      <c r="M299" s="28"/>
      <c r="N299" s="28">
        <v>0.46</v>
      </c>
      <c r="O299" s="28"/>
      <c r="P299" s="29">
        <f t="shared" si="29"/>
        <v>10.208333333333334</v>
      </c>
      <c r="Q299" s="29">
        <f t="shared" si="30"/>
        <v>0</v>
      </c>
      <c r="R299" s="29">
        <f t="shared" si="31"/>
        <v>7</v>
      </c>
      <c r="S299" s="29">
        <f t="shared" si="38"/>
        <v>4.597701149425288</v>
      </c>
      <c r="T299" s="29">
        <f t="shared" si="33"/>
        <v>6</v>
      </c>
      <c r="U299" s="29">
        <f t="shared" si="39"/>
        <v>9.2391304347826075</v>
      </c>
      <c r="V299" s="27">
        <f t="shared" si="35"/>
        <v>25.447463768115945</v>
      </c>
      <c r="W299" s="21"/>
      <c r="X299" s="73"/>
      <c r="Y299" s="64"/>
      <c r="Z299" s="21"/>
    </row>
    <row r="300" spans="1:26" ht="30" x14ac:dyDescent="0.25">
      <c r="A300" s="18">
        <v>296</v>
      </c>
      <c r="B300" s="147" t="s">
        <v>4263</v>
      </c>
      <c r="C300" s="142" t="s">
        <v>4264</v>
      </c>
      <c r="D300" s="46" t="s">
        <v>3469</v>
      </c>
      <c r="E300" s="18">
        <v>5</v>
      </c>
      <c r="F300" s="46" t="s">
        <v>1019</v>
      </c>
      <c r="G300" s="28">
        <v>10</v>
      </c>
      <c r="H300" s="28"/>
      <c r="I300" s="28">
        <v>1</v>
      </c>
      <c r="J300" s="28">
        <v>157</v>
      </c>
      <c r="K300" s="30">
        <v>7.1</v>
      </c>
      <c r="L300" s="28">
        <v>7</v>
      </c>
      <c r="M300" s="28"/>
      <c r="N300" s="28">
        <v>1.1000000000000001</v>
      </c>
      <c r="O300" s="28"/>
      <c r="P300" s="29">
        <f t="shared" si="29"/>
        <v>14.583333333333334</v>
      </c>
      <c r="Q300" s="29">
        <f t="shared" si="30"/>
        <v>0.45454545454545453</v>
      </c>
      <c r="R300" s="29">
        <f t="shared" si="31"/>
        <v>6.8260869565217392</v>
      </c>
      <c r="S300" s="29">
        <f t="shared" si="38"/>
        <v>5.6338028169014089</v>
      </c>
      <c r="T300" s="29">
        <f t="shared" si="33"/>
        <v>7</v>
      </c>
      <c r="U300" s="29">
        <f t="shared" si="39"/>
        <v>3.8636363636363633</v>
      </c>
      <c r="V300" s="27">
        <f t="shared" si="35"/>
        <v>25.446969696969699</v>
      </c>
      <c r="W300" s="21"/>
      <c r="X300" s="73"/>
      <c r="Y300" s="64"/>
      <c r="Z300" s="21"/>
    </row>
    <row r="301" spans="1:26" ht="30" x14ac:dyDescent="0.25">
      <c r="A301" s="18">
        <v>297</v>
      </c>
      <c r="B301" s="12" t="s">
        <v>4245</v>
      </c>
      <c r="C301" s="142" t="s">
        <v>4246</v>
      </c>
      <c r="D301" s="144" t="s">
        <v>430</v>
      </c>
      <c r="E301" s="18">
        <v>6</v>
      </c>
      <c r="F301" s="12" t="s">
        <v>431</v>
      </c>
      <c r="G301" s="28">
        <v>9</v>
      </c>
      <c r="H301" s="28"/>
      <c r="I301" s="28">
        <v>3</v>
      </c>
      <c r="J301" s="28">
        <v>150</v>
      </c>
      <c r="K301" s="30">
        <v>8</v>
      </c>
      <c r="L301" s="28">
        <v>8</v>
      </c>
      <c r="M301" s="28"/>
      <c r="N301" s="28">
        <v>1.03</v>
      </c>
      <c r="O301" s="28"/>
      <c r="P301" s="29">
        <f t="shared" si="29"/>
        <v>13.125</v>
      </c>
      <c r="Q301" s="29">
        <f t="shared" si="30"/>
        <v>1.3636363636363635</v>
      </c>
      <c r="R301" s="29">
        <f t="shared" si="31"/>
        <v>6.5217391304347823</v>
      </c>
      <c r="S301" s="29">
        <f t="shared" si="38"/>
        <v>5</v>
      </c>
      <c r="T301" s="29">
        <f t="shared" si="33"/>
        <v>8</v>
      </c>
      <c r="U301" s="29">
        <f t="shared" si="39"/>
        <v>4.1262135922330092</v>
      </c>
      <c r="V301" s="27">
        <f t="shared" si="35"/>
        <v>25.251213592233007</v>
      </c>
      <c r="W301" s="21"/>
      <c r="X301" s="73"/>
      <c r="Y301" s="64"/>
      <c r="Z301" s="21"/>
    </row>
    <row r="302" spans="1:26" ht="30" x14ac:dyDescent="0.25">
      <c r="A302" s="18">
        <v>298</v>
      </c>
      <c r="B302" s="45" t="s">
        <v>3980</v>
      </c>
      <c r="C302" s="142" t="s">
        <v>3981</v>
      </c>
      <c r="D302" s="46" t="s">
        <v>4451</v>
      </c>
      <c r="E302" s="18">
        <v>6</v>
      </c>
      <c r="F302" s="46" t="s">
        <v>853</v>
      </c>
      <c r="G302" s="28">
        <v>2</v>
      </c>
      <c r="H302" s="28"/>
      <c r="I302" s="28">
        <v>10</v>
      </c>
      <c r="J302" s="28">
        <v>180</v>
      </c>
      <c r="K302" s="30">
        <v>8.4</v>
      </c>
      <c r="L302" s="28">
        <v>9</v>
      </c>
      <c r="M302" s="28"/>
      <c r="N302" s="28">
        <v>0.32</v>
      </c>
      <c r="O302" s="28"/>
      <c r="P302" s="29">
        <f t="shared" si="29"/>
        <v>2.9166666666666665</v>
      </c>
      <c r="Q302" s="29">
        <f t="shared" si="30"/>
        <v>4.5454545454545459</v>
      </c>
      <c r="R302" s="29">
        <f t="shared" si="31"/>
        <v>7.8260869565217392</v>
      </c>
      <c r="S302" s="29">
        <f t="shared" si="38"/>
        <v>4.7619047619047619</v>
      </c>
      <c r="T302" s="29">
        <f t="shared" si="33"/>
        <v>9</v>
      </c>
      <c r="U302" s="29">
        <f t="shared" si="39"/>
        <v>13.28125</v>
      </c>
      <c r="V302" s="27">
        <f t="shared" si="35"/>
        <v>25.197916666666664</v>
      </c>
      <c r="W302" s="21"/>
      <c r="X302" s="73"/>
      <c r="Y302" s="64"/>
      <c r="Z302" s="21"/>
    </row>
    <row r="303" spans="1:26" ht="30" x14ac:dyDescent="0.25">
      <c r="A303" s="18">
        <v>299</v>
      </c>
      <c r="B303" s="12" t="s">
        <v>3801</v>
      </c>
      <c r="C303" s="142" t="s">
        <v>3802</v>
      </c>
      <c r="D303" s="46" t="s">
        <v>140</v>
      </c>
      <c r="E303" s="18">
        <v>6</v>
      </c>
      <c r="F303" s="46" t="s">
        <v>141</v>
      </c>
      <c r="G303" s="28">
        <v>6</v>
      </c>
      <c r="H303" s="28"/>
      <c r="I303" s="28">
        <v>1</v>
      </c>
      <c r="J303" s="28">
        <v>180</v>
      </c>
      <c r="K303" s="30">
        <v>7.8</v>
      </c>
      <c r="L303" s="28">
        <v>7</v>
      </c>
      <c r="M303" s="28"/>
      <c r="N303" s="28">
        <v>0.45</v>
      </c>
      <c r="O303" s="28">
        <f>IF(N303&lt;&gt;"",INT(N303)*60+(N303-INT(N303))*100,"")</f>
        <v>45</v>
      </c>
      <c r="P303" s="29">
        <f t="shared" si="29"/>
        <v>8.75</v>
      </c>
      <c r="Q303" s="29">
        <f t="shared" si="30"/>
        <v>0.45454545454545453</v>
      </c>
      <c r="R303" s="29">
        <f t="shared" si="31"/>
        <v>7.8260869565217392</v>
      </c>
      <c r="S303" s="29">
        <f t="shared" si="38"/>
        <v>5.1282051282051286</v>
      </c>
      <c r="T303" s="29">
        <f t="shared" si="33"/>
        <v>7</v>
      </c>
      <c r="U303" s="29">
        <f t="shared" si="39"/>
        <v>9.4444444444444446</v>
      </c>
      <c r="V303" s="27">
        <f t="shared" si="35"/>
        <v>25.194444444444443</v>
      </c>
      <c r="W303" s="21"/>
      <c r="X303" s="73"/>
      <c r="Y303" s="64"/>
      <c r="Z303" s="21"/>
    </row>
    <row r="304" spans="1:26" ht="30" x14ac:dyDescent="0.25">
      <c r="A304" s="18">
        <v>300</v>
      </c>
      <c r="B304" s="62" t="s">
        <v>4149</v>
      </c>
      <c r="C304" s="41" t="s">
        <v>4150</v>
      </c>
      <c r="D304" s="46" t="s">
        <v>3323</v>
      </c>
      <c r="E304" s="18">
        <v>5</v>
      </c>
      <c r="F304" s="46" t="s">
        <v>339</v>
      </c>
      <c r="G304" s="28">
        <v>0</v>
      </c>
      <c r="H304" s="28"/>
      <c r="I304" s="28">
        <v>5</v>
      </c>
      <c r="J304" s="28">
        <v>193</v>
      </c>
      <c r="K304" s="30">
        <v>7.7</v>
      </c>
      <c r="L304" s="28">
        <v>10</v>
      </c>
      <c r="M304" s="28"/>
      <c r="N304" s="28">
        <v>0.28000000000000003</v>
      </c>
      <c r="O304" s="28"/>
      <c r="P304" s="29">
        <f t="shared" si="29"/>
        <v>0</v>
      </c>
      <c r="Q304" s="29">
        <f t="shared" si="30"/>
        <v>2.2727272727272729</v>
      </c>
      <c r="R304" s="29">
        <f t="shared" si="31"/>
        <v>8.3913043478260878</v>
      </c>
      <c r="S304" s="29">
        <f t="shared" si="38"/>
        <v>5.1948051948051948</v>
      </c>
      <c r="T304" s="29">
        <f t="shared" si="33"/>
        <v>10</v>
      </c>
      <c r="U304" s="29">
        <f t="shared" si="39"/>
        <v>15.178571428571427</v>
      </c>
      <c r="V304" s="27">
        <f t="shared" si="35"/>
        <v>25.178571428571427</v>
      </c>
      <c r="W304" s="21"/>
      <c r="X304" s="73"/>
      <c r="Y304" s="64"/>
      <c r="Z304" s="21"/>
    </row>
    <row r="305" spans="1:26" ht="30" x14ac:dyDescent="0.25">
      <c r="A305" s="18">
        <v>301</v>
      </c>
      <c r="B305" s="46" t="s">
        <v>3781</v>
      </c>
      <c r="C305" s="41" t="s">
        <v>3782</v>
      </c>
      <c r="D305" s="46" t="s">
        <v>4464</v>
      </c>
      <c r="E305" s="18">
        <v>5</v>
      </c>
      <c r="F305" s="46" t="s">
        <v>2955</v>
      </c>
      <c r="G305" s="28">
        <v>13</v>
      </c>
      <c r="H305" s="28"/>
      <c r="I305" s="28">
        <v>5</v>
      </c>
      <c r="J305" s="28">
        <v>127</v>
      </c>
      <c r="K305" s="30">
        <v>8.1</v>
      </c>
      <c r="L305" s="28">
        <v>3</v>
      </c>
      <c r="M305" s="28"/>
      <c r="N305" s="28">
        <v>1.32</v>
      </c>
      <c r="O305" s="28">
        <f>IF(N305&lt;&gt;"",INT(N305)*60+(N305-INT(N305))*100,"")</f>
        <v>92</v>
      </c>
      <c r="P305" s="29">
        <f t="shared" si="29"/>
        <v>18.958333333333332</v>
      </c>
      <c r="Q305" s="29">
        <f t="shared" si="30"/>
        <v>2.2727272727272729</v>
      </c>
      <c r="R305" s="29">
        <f t="shared" si="31"/>
        <v>5.5217391304347823</v>
      </c>
      <c r="S305" s="29">
        <f t="shared" si="38"/>
        <v>4.9382716049382722</v>
      </c>
      <c r="T305" s="29">
        <f t="shared" si="33"/>
        <v>3</v>
      </c>
      <c r="U305" s="29">
        <f t="shared" si="39"/>
        <v>3.2196969696969697</v>
      </c>
      <c r="V305" s="27">
        <f t="shared" si="35"/>
        <v>25.178030303030301</v>
      </c>
      <c r="W305" s="21"/>
      <c r="X305" s="73"/>
      <c r="Y305" s="64"/>
      <c r="Z305" s="21"/>
    </row>
    <row r="306" spans="1:26" ht="30" x14ac:dyDescent="0.25">
      <c r="A306" s="18">
        <v>302</v>
      </c>
      <c r="B306" s="12" t="s">
        <v>4437</v>
      </c>
      <c r="C306" s="157" t="s">
        <v>4438</v>
      </c>
      <c r="D306" s="46" t="s">
        <v>598</v>
      </c>
      <c r="E306" s="18">
        <v>6</v>
      </c>
      <c r="F306" s="46" t="s">
        <v>599</v>
      </c>
      <c r="G306" s="28">
        <v>8</v>
      </c>
      <c r="H306" s="28"/>
      <c r="I306" s="28">
        <v>5</v>
      </c>
      <c r="J306" s="28">
        <v>163</v>
      </c>
      <c r="K306" s="30">
        <v>9.4</v>
      </c>
      <c r="L306" s="28">
        <v>5</v>
      </c>
      <c r="M306" s="28"/>
      <c r="N306" s="28">
        <v>0.5</v>
      </c>
      <c r="O306" s="28">
        <f>IF(N306&lt;&gt;"",INT(N306)*60+(N306-INT(N306))*100,"")</f>
        <v>50</v>
      </c>
      <c r="P306" s="29">
        <f t="shared" si="29"/>
        <v>11.666666666666666</v>
      </c>
      <c r="Q306" s="29">
        <f t="shared" si="30"/>
        <v>2.2727272727272729</v>
      </c>
      <c r="R306" s="29">
        <f t="shared" si="31"/>
        <v>7.0869565217391308</v>
      </c>
      <c r="S306" s="29">
        <f t="shared" si="38"/>
        <v>4.2553191489361701</v>
      </c>
      <c r="T306" s="29">
        <f t="shared" si="33"/>
        <v>5</v>
      </c>
      <c r="U306" s="29">
        <f t="shared" si="39"/>
        <v>8.5</v>
      </c>
      <c r="V306" s="27">
        <f t="shared" si="35"/>
        <v>25.166666666666664</v>
      </c>
      <c r="W306" s="21"/>
      <c r="X306" s="73"/>
      <c r="Y306" s="64"/>
      <c r="Z306" s="21"/>
    </row>
    <row r="307" spans="1:26" ht="30" x14ac:dyDescent="0.25">
      <c r="A307" s="18">
        <v>303</v>
      </c>
      <c r="B307" s="46" t="s">
        <v>4374</v>
      </c>
      <c r="C307" s="142" t="s">
        <v>4375</v>
      </c>
      <c r="D307" s="46" t="s">
        <v>1113</v>
      </c>
      <c r="E307" s="18">
        <v>5</v>
      </c>
      <c r="F307" s="46" t="s">
        <v>1114</v>
      </c>
      <c r="G307" s="28">
        <v>13</v>
      </c>
      <c r="H307" s="28"/>
      <c r="I307" s="28">
        <v>2</v>
      </c>
      <c r="J307" s="28">
        <v>132</v>
      </c>
      <c r="K307" s="30">
        <v>11</v>
      </c>
      <c r="L307" s="28">
        <v>4</v>
      </c>
      <c r="M307" s="28"/>
      <c r="N307" s="28">
        <v>2.02</v>
      </c>
      <c r="O307" s="28"/>
      <c r="P307" s="29">
        <f t="shared" si="29"/>
        <v>18.958333333333332</v>
      </c>
      <c r="Q307" s="29">
        <f t="shared" si="30"/>
        <v>0.90909090909090906</v>
      </c>
      <c r="R307" s="29">
        <f t="shared" si="31"/>
        <v>5.7391304347826084</v>
      </c>
      <c r="S307" s="29">
        <f t="shared" si="38"/>
        <v>3.6363636363636362</v>
      </c>
      <c r="T307" s="29">
        <f t="shared" si="33"/>
        <v>4</v>
      </c>
      <c r="U307" s="29">
        <f t="shared" si="39"/>
        <v>2.1039603960396041</v>
      </c>
      <c r="V307" s="27">
        <f t="shared" si="35"/>
        <v>25.062293729372936</v>
      </c>
      <c r="W307" s="21"/>
      <c r="X307" s="73"/>
      <c r="Y307" s="64"/>
      <c r="Z307" s="21"/>
    </row>
    <row r="308" spans="1:26" ht="30" x14ac:dyDescent="0.25">
      <c r="A308" s="18">
        <v>304</v>
      </c>
      <c r="B308" s="147" t="s">
        <v>4222</v>
      </c>
      <c r="C308" s="142" t="s">
        <v>4223</v>
      </c>
      <c r="D308" s="46" t="s">
        <v>395</v>
      </c>
      <c r="E308" s="18">
        <v>6</v>
      </c>
      <c r="F308" s="46" t="s">
        <v>396</v>
      </c>
      <c r="G308" s="28">
        <v>13</v>
      </c>
      <c r="H308" s="28"/>
      <c r="I308" s="28">
        <v>0</v>
      </c>
      <c r="J308" s="28">
        <v>160</v>
      </c>
      <c r="K308" s="30">
        <v>11.1</v>
      </c>
      <c r="L308" s="28">
        <v>5</v>
      </c>
      <c r="M308" s="28"/>
      <c r="N308" s="28">
        <v>4.26</v>
      </c>
      <c r="O308" s="28"/>
      <c r="P308" s="29">
        <f t="shared" si="29"/>
        <v>18.958333333333332</v>
      </c>
      <c r="Q308" s="29">
        <f t="shared" si="30"/>
        <v>0</v>
      </c>
      <c r="R308" s="29">
        <f t="shared" si="31"/>
        <v>6.9565217391304346</v>
      </c>
      <c r="S308" s="29">
        <f t="shared" si="38"/>
        <v>3.6036036036036037</v>
      </c>
      <c r="T308" s="29">
        <f t="shared" si="33"/>
        <v>5</v>
      </c>
      <c r="U308" s="29">
        <f t="shared" si="39"/>
        <v>0.99765258215962449</v>
      </c>
      <c r="V308" s="27">
        <f t="shared" si="35"/>
        <v>24.955985915492956</v>
      </c>
      <c r="W308" s="21"/>
      <c r="X308" s="73"/>
      <c r="Y308" s="64"/>
      <c r="Z308" s="21"/>
    </row>
    <row r="309" spans="1:26" ht="30" x14ac:dyDescent="0.25">
      <c r="A309" s="18">
        <v>305</v>
      </c>
      <c r="B309" s="170" t="s">
        <v>4210</v>
      </c>
      <c r="C309" s="150" t="s">
        <v>4211</v>
      </c>
      <c r="D309" s="54" t="s">
        <v>395</v>
      </c>
      <c r="E309" s="58">
        <v>5</v>
      </c>
      <c r="F309" s="54" t="s">
        <v>396</v>
      </c>
      <c r="G309" s="28">
        <v>13</v>
      </c>
      <c r="H309" s="28"/>
      <c r="I309" s="28">
        <v>0</v>
      </c>
      <c r="J309" s="28">
        <v>160</v>
      </c>
      <c r="K309" s="30">
        <v>10.8</v>
      </c>
      <c r="L309" s="28">
        <v>5</v>
      </c>
      <c r="M309" s="28"/>
      <c r="N309" s="28">
        <v>6.5</v>
      </c>
      <c r="O309" s="28"/>
      <c r="P309" s="29">
        <f t="shared" si="29"/>
        <v>18.958333333333332</v>
      </c>
      <c r="Q309" s="29">
        <f t="shared" si="30"/>
        <v>0</v>
      </c>
      <c r="R309" s="29">
        <f t="shared" si="31"/>
        <v>6.9565217391304346</v>
      </c>
      <c r="S309" s="29">
        <f t="shared" si="38"/>
        <v>3.7037037037037033</v>
      </c>
      <c r="T309" s="29">
        <f t="shared" si="33"/>
        <v>5</v>
      </c>
      <c r="U309" s="29">
        <f t="shared" si="39"/>
        <v>0.65384615384615385</v>
      </c>
      <c r="V309" s="27">
        <f t="shared" si="35"/>
        <v>24.612179487179485</v>
      </c>
      <c r="W309" s="21"/>
      <c r="X309" s="73"/>
      <c r="Y309" s="64"/>
      <c r="Z309" s="21"/>
    </row>
    <row r="310" spans="1:26" ht="45" x14ac:dyDescent="0.25">
      <c r="A310" s="18">
        <v>306</v>
      </c>
      <c r="B310" s="144" t="s">
        <v>4279</v>
      </c>
      <c r="C310" s="41" t="s">
        <v>4280</v>
      </c>
      <c r="D310" s="46" t="s">
        <v>4465</v>
      </c>
      <c r="E310" s="18">
        <v>5</v>
      </c>
      <c r="F310" s="46" t="s">
        <v>437</v>
      </c>
      <c r="G310" s="28">
        <v>10</v>
      </c>
      <c r="H310" s="28"/>
      <c r="I310" s="28">
        <v>7</v>
      </c>
      <c r="J310" s="28">
        <v>136</v>
      </c>
      <c r="K310" s="30">
        <v>9.6</v>
      </c>
      <c r="L310" s="28">
        <v>6</v>
      </c>
      <c r="M310" s="28"/>
      <c r="N310" s="28">
        <v>1.1200000000000001</v>
      </c>
      <c r="O310" s="28"/>
      <c r="P310" s="29">
        <f t="shared" si="29"/>
        <v>14.583333333333334</v>
      </c>
      <c r="Q310" s="29">
        <f t="shared" si="30"/>
        <v>3.1818181818181817</v>
      </c>
      <c r="R310" s="29">
        <f t="shared" si="31"/>
        <v>5.9130434782608692</v>
      </c>
      <c r="S310" s="29">
        <f t="shared" si="38"/>
        <v>4.166666666666667</v>
      </c>
      <c r="T310" s="29">
        <f t="shared" si="33"/>
        <v>6</v>
      </c>
      <c r="U310" s="29">
        <f t="shared" si="39"/>
        <v>3.7946428571428568</v>
      </c>
      <c r="V310" s="27">
        <f t="shared" si="35"/>
        <v>24.377976190476193</v>
      </c>
      <c r="W310" s="21"/>
      <c r="X310" s="73"/>
      <c r="Y310" s="64"/>
      <c r="Z310" s="21"/>
    </row>
    <row r="311" spans="1:26" ht="45" x14ac:dyDescent="0.25">
      <c r="A311" s="18">
        <v>307</v>
      </c>
      <c r="B311" s="46" t="s">
        <v>3660</v>
      </c>
      <c r="C311" s="142" t="s">
        <v>3661</v>
      </c>
      <c r="D311" s="46" t="s">
        <v>51</v>
      </c>
      <c r="E311" s="18">
        <v>5</v>
      </c>
      <c r="F311" s="46" t="s">
        <v>52</v>
      </c>
      <c r="G311" s="34">
        <v>6</v>
      </c>
      <c r="H311" s="31"/>
      <c r="I311" s="31">
        <v>0</v>
      </c>
      <c r="J311" s="31">
        <v>145</v>
      </c>
      <c r="K311" s="176">
        <v>9.4</v>
      </c>
      <c r="L311" s="34">
        <v>6</v>
      </c>
      <c r="M311" s="31"/>
      <c r="N311" s="34">
        <v>0.45</v>
      </c>
      <c r="O311" s="31">
        <f>IF(N311&lt;&gt;"",INT(N311)*60+(N311-INT(N311))*100,"")</f>
        <v>45</v>
      </c>
      <c r="P311" s="29">
        <f t="shared" si="29"/>
        <v>8.75</v>
      </c>
      <c r="Q311" s="29">
        <f t="shared" si="30"/>
        <v>0</v>
      </c>
      <c r="R311" s="29">
        <f t="shared" si="31"/>
        <v>6.3043478260869561</v>
      </c>
      <c r="S311" s="29">
        <f t="shared" si="38"/>
        <v>4.2553191489361701</v>
      </c>
      <c r="T311" s="29">
        <f t="shared" si="33"/>
        <v>6</v>
      </c>
      <c r="U311" s="29">
        <f t="shared" si="39"/>
        <v>9.4444444444444446</v>
      </c>
      <c r="V311" s="32">
        <f t="shared" si="35"/>
        <v>24.194444444444443</v>
      </c>
      <c r="W311" s="21"/>
      <c r="X311" s="73"/>
      <c r="Y311" s="64"/>
      <c r="Z311" s="21"/>
    </row>
    <row r="312" spans="1:26" ht="30" x14ac:dyDescent="0.25">
      <c r="A312" s="18">
        <v>308</v>
      </c>
      <c r="B312" s="46" t="s">
        <v>4100</v>
      </c>
      <c r="C312" s="142" t="s">
        <v>4101</v>
      </c>
      <c r="D312" s="46" t="s">
        <v>4459</v>
      </c>
      <c r="E312" s="18">
        <v>6</v>
      </c>
      <c r="F312" s="54" t="s">
        <v>931</v>
      </c>
      <c r="G312" s="28">
        <v>5</v>
      </c>
      <c r="H312" s="28"/>
      <c r="I312" s="28">
        <v>3</v>
      </c>
      <c r="J312" s="28">
        <v>135</v>
      </c>
      <c r="K312" s="30">
        <v>8.6</v>
      </c>
      <c r="L312" s="28">
        <v>4</v>
      </c>
      <c r="M312" s="28"/>
      <c r="N312" s="28">
        <v>0.33</v>
      </c>
      <c r="O312" s="28"/>
      <c r="P312" s="29">
        <f t="shared" si="29"/>
        <v>7.291666666666667</v>
      </c>
      <c r="Q312" s="29">
        <f t="shared" si="30"/>
        <v>1.3636363636363635</v>
      </c>
      <c r="R312" s="29">
        <f t="shared" si="31"/>
        <v>5.8695652173913047</v>
      </c>
      <c r="S312" s="29">
        <f t="shared" si="38"/>
        <v>4.6511627906976747</v>
      </c>
      <c r="T312" s="29">
        <f t="shared" si="33"/>
        <v>4</v>
      </c>
      <c r="U312" s="29">
        <f t="shared" si="39"/>
        <v>12.878787878787879</v>
      </c>
      <c r="V312" s="27">
        <f t="shared" si="35"/>
        <v>24.170454545454547</v>
      </c>
      <c r="W312" s="21"/>
      <c r="X312" s="73"/>
      <c r="Y312" s="64"/>
      <c r="Z312" s="21"/>
    </row>
    <row r="313" spans="1:26" ht="30" x14ac:dyDescent="0.25">
      <c r="A313" s="18">
        <v>309</v>
      </c>
      <c r="B313" s="62" t="s">
        <v>4135</v>
      </c>
      <c r="C313" s="41" t="s">
        <v>4136</v>
      </c>
      <c r="D313" s="46" t="s">
        <v>3323</v>
      </c>
      <c r="E313" s="18">
        <v>5</v>
      </c>
      <c r="F313" s="46" t="s">
        <v>339</v>
      </c>
      <c r="G313" s="28">
        <v>0</v>
      </c>
      <c r="H313" s="28"/>
      <c r="I313" s="28">
        <v>4</v>
      </c>
      <c r="J313" s="28">
        <v>170</v>
      </c>
      <c r="K313" s="30">
        <v>8.4</v>
      </c>
      <c r="L313" s="28">
        <v>10</v>
      </c>
      <c r="M313" s="28"/>
      <c r="N313" s="28">
        <v>0.3</v>
      </c>
      <c r="O313" s="28"/>
      <c r="P313" s="29">
        <f t="shared" si="29"/>
        <v>0</v>
      </c>
      <c r="Q313" s="29">
        <f t="shared" si="30"/>
        <v>1.8181818181818181</v>
      </c>
      <c r="R313" s="29">
        <f t="shared" si="31"/>
        <v>7.3913043478260869</v>
      </c>
      <c r="S313" s="29">
        <f t="shared" si="38"/>
        <v>4.7619047619047619</v>
      </c>
      <c r="T313" s="29">
        <f t="shared" si="33"/>
        <v>10</v>
      </c>
      <c r="U313" s="29">
        <f t="shared" si="39"/>
        <v>14.166666666666668</v>
      </c>
      <c r="V313" s="27">
        <f t="shared" si="35"/>
        <v>24.166666666666668</v>
      </c>
      <c r="W313" s="21"/>
      <c r="X313" s="73"/>
      <c r="Y313" s="64"/>
      <c r="Z313" s="21"/>
    </row>
    <row r="314" spans="1:26" ht="30" x14ac:dyDescent="0.25">
      <c r="A314" s="18">
        <v>310</v>
      </c>
      <c r="B314" s="62" t="s">
        <v>4141</v>
      </c>
      <c r="C314" s="41" t="s">
        <v>4142</v>
      </c>
      <c r="D314" s="46" t="s">
        <v>3323</v>
      </c>
      <c r="E314" s="18">
        <v>5</v>
      </c>
      <c r="F314" s="46" t="s">
        <v>339</v>
      </c>
      <c r="G314" s="28">
        <v>0</v>
      </c>
      <c r="H314" s="28"/>
      <c r="I314" s="28">
        <v>5</v>
      </c>
      <c r="J314" s="28">
        <v>185</v>
      </c>
      <c r="K314" s="30">
        <v>8</v>
      </c>
      <c r="L314" s="28">
        <v>10</v>
      </c>
      <c r="M314" s="28"/>
      <c r="N314" s="28">
        <v>0.3</v>
      </c>
      <c r="O314" s="28"/>
      <c r="P314" s="29">
        <f t="shared" si="29"/>
        <v>0</v>
      </c>
      <c r="Q314" s="29">
        <f t="shared" si="30"/>
        <v>2.2727272727272729</v>
      </c>
      <c r="R314" s="29">
        <f t="shared" si="31"/>
        <v>8.0434782608695645</v>
      </c>
      <c r="S314" s="29">
        <f t="shared" si="38"/>
        <v>5</v>
      </c>
      <c r="T314" s="29">
        <f t="shared" si="33"/>
        <v>10</v>
      </c>
      <c r="U314" s="29">
        <f t="shared" si="39"/>
        <v>14.166666666666668</v>
      </c>
      <c r="V314" s="27">
        <f t="shared" si="35"/>
        <v>24.166666666666668</v>
      </c>
      <c r="W314" s="21"/>
      <c r="X314" s="73"/>
      <c r="Y314" s="64"/>
      <c r="Z314" s="21"/>
    </row>
    <row r="315" spans="1:26" ht="30" x14ac:dyDescent="0.25">
      <c r="A315" s="18">
        <v>311</v>
      </c>
      <c r="B315" s="144" t="s">
        <v>3821</v>
      </c>
      <c r="C315" s="142" t="s">
        <v>3822</v>
      </c>
      <c r="D315" s="46" t="s">
        <v>165</v>
      </c>
      <c r="E315" s="41">
        <v>5</v>
      </c>
      <c r="F315" s="144" t="s">
        <v>181</v>
      </c>
      <c r="G315" s="28">
        <v>3</v>
      </c>
      <c r="H315" s="28"/>
      <c r="I315" s="28">
        <v>3</v>
      </c>
      <c r="J315" s="28">
        <v>185</v>
      </c>
      <c r="K315" s="30">
        <v>7.7</v>
      </c>
      <c r="L315" s="28">
        <v>9</v>
      </c>
      <c r="M315" s="28"/>
      <c r="N315" s="28">
        <v>0.4</v>
      </c>
      <c r="O315" s="28">
        <f>IF(N315&lt;&gt;"",INT(N315)*60+(N315-INT(N315))*100,"")</f>
        <v>40</v>
      </c>
      <c r="P315" s="29">
        <f t="shared" si="29"/>
        <v>4.375</v>
      </c>
      <c r="Q315" s="29">
        <f t="shared" si="30"/>
        <v>1.3636363636363635</v>
      </c>
      <c r="R315" s="29">
        <f t="shared" si="31"/>
        <v>8.0434782608695645</v>
      </c>
      <c r="S315" s="29">
        <f t="shared" si="38"/>
        <v>5.1948051948051948</v>
      </c>
      <c r="T315" s="29">
        <f t="shared" si="33"/>
        <v>9</v>
      </c>
      <c r="U315" s="29">
        <f t="shared" si="39"/>
        <v>10.625</v>
      </c>
      <c r="V315" s="27">
        <f t="shared" si="35"/>
        <v>24</v>
      </c>
      <c r="W315" s="21"/>
      <c r="X315" s="73"/>
      <c r="Y315" s="64"/>
      <c r="Z315" s="21"/>
    </row>
    <row r="316" spans="1:26" ht="30" x14ac:dyDescent="0.25">
      <c r="A316" s="18">
        <v>312</v>
      </c>
      <c r="B316" s="144" t="s">
        <v>3829</v>
      </c>
      <c r="C316" s="142" t="s">
        <v>3830</v>
      </c>
      <c r="D316" s="46" t="s">
        <v>165</v>
      </c>
      <c r="E316" s="41">
        <v>5</v>
      </c>
      <c r="F316" s="144" t="s">
        <v>166</v>
      </c>
      <c r="G316" s="28">
        <v>4</v>
      </c>
      <c r="H316" s="28"/>
      <c r="I316" s="28">
        <v>4</v>
      </c>
      <c r="J316" s="28">
        <v>170</v>
      </c>
      <c r="K316" s="30">
        <v>7.8</v>
      </c>
      <c r="L316" s="28">
        <v>9.6</v>
      </c>
      <c r="M316" s="28"/>
      <c r="N316" s="28">
        <v>0.5</v>
      </c>
      <c r="O316" s="28">
        <f>IF(N316&lt;&gt;"",INT(N316)*60+(N316-INT(N316))*100,"")</f>
        <v>50</v>
      </c>
      <c r="P316" s="29">
        <f t="shared" si="29"/>
        <v>5.833333333333333</v>
      </c>
      <c r="Q316" s="29">
        <f t="shared" si="30"/>
        <v>1.8181818181818181</v>
      </c>
      <c r="R316" s="29">
        <f t="shared" si="31"/>
        <v>7.3913043478260869</v>
      </c>
      <c r="S316" s="29">
        <f t="shared" si="38"/>
        <v>5.1282051282051286</v>
      </c>
      <c r="T316" s="29">
        <f t="shared" si="33"/>
        <v>9.6</v>
      </c>
      <c r="U316" s="29">
        <f t="shared" si="39"/>
        <v>8.5</v>
      </c>
      <c r="V316" s="27">
        <f t="shared" si="35"/>
        <v>23.933333333333334</v>
      </c>
      <c r="W316" s="21"/>
      <c r="X316" s="73"/>
      <c r="Y316" s="64"/>
      <c r="Z316" s="21"/>
    </row>
    <row r="317" spans="1:26" ht="30" x14ac:dyDescent="0.25">
      <c r="A317" s="18">
        <v>313</v>
      </c>
      <c r="B317" s="147" t="s">
        <v>3737</v>
      </c>
      <c r="C317" s="148" t="s">
        <v>3738</v>
      </c>
      <c r="D317" s="46" t="s">
        <v>4467</v>
      </c>
      <c r="E317" s="18">
        <v>6</v>
      </c>
      <c r="F317" s="12" t="s">
        <v>83</v>
      </c>
      <c r="G317" s="35">
        <v>8</v>
      </c>
      <c r="H317" s="28"/>
      <c r="I317" s="28">
        <v>2</v>
      </c>
      <c r="J317" s="28">
        <v>160</v>
      </c>
      <c r="K317" s="30">
        <v>10.6</v>
      </c>
      <c r="L317" s="35">
        <v>7.9</v>
      </c>
      <c r="M317" s="28"/>
      <c r="N317" s="35">
        <v>1.01</v>
      </c>
      <c r="O317" s="28">
        <f>IF(N317&lt;&gt;"",INT(N317)*60+(N317-INT(N317))*100,"")</f>
        <v>61</v>
      </c>
      <c r="P317" s="29">
        <f t="shared" si="29"/>
        <v>11.666666666666666</v>
      </c>
      <c r="Q317" s="29">
        <f t="shared" si="30"/>
        <v>0.90909090909090906</v>
      </c>
      <c r="R317" s="29">
        <f t="shared" si="31"/>
        <v>6.9565217391304346</v>
      </c>
      <c r="S317" s="29">
        <f t="shared" si="38"/>
        <v>3.7735849056603774</v>
      </c>
      <c r="T317" s="29">
        <f t="shared" si="33"/>
        <v>7.9</v>
      </c>
      <c r="U317" s="29">
        <f t="shared" si="39"/>
        <v>4.2079207920792081</v>
      </c>
      <c r="V317" s="27">
        <f t="shared" si="35"/>
        <v>23.774587458745874</v>
      </c>
      <c r="W317" s="21"/>
      <c r="X317" s="73"/>
      <c r="Y317" s="64"/>
      <c r="Z317" s="21"/>
    </row>
    <row r="318" spans="1:26" ht="30" x14ac:dyDescent="0.25">
      <c r="A318" s="18">
        <v>314</v>
      </c>
      <c r="B318" s="161" t="s">
        <v>3944</v>
      </c>
      <c r="C318" s="142" t="s">
        <v>3945</v>
      </c>
      <c r="D318" s="159" t="s">
        <v>193</v>
      </c>
      <c r="E318" s="160">
        <v>6</v>
      </c>
      <c r="F318" s="159" t="s">
        <v>194</v>
      </c>
      <c r="G318" s="28">
        <v>8</v>
      </c>
      <c r="H318" s="28"/>
      <c r="I318" s="28">
        <v>4</v>
      </c>
      <c r="J318" s="28">
        <v>165</v>
      </c>
      <c r="K318" s="30">
        <v>9</v>
      </c>
      <c r="L318" s="28">
        <v>8</v>
      </c>
      <c r="M318" s="28"/>
      <c r="N318" s="28">
        <v>1.04</v>
      </c>
      <c r="O318" s="28"/>
      <c r="P318" s="29">
        <f t="shared" si="29"/>
        <v>11.666666666666666</v>
      </c>
      <c r="Q318" s="29">
        <f t="shared" si="30"/>
        <v>1.8181818181818181</v>
      </c>
      <c r="R318" s="29">
        <f t="shared" si="31"/>
        <v>7.1739130434782608</v>
      </c>
      <c r="S318" s="29">
        <f t="shared" si="38"/>
        <v>4.4444444444444446</v>
      </c>
      <c r="T318" s="29">
        <f t="shared" si="33"/>
        <v>8</v>
      </c>
      <c r="U318" s="29">
        <f t="shared" si="39"/>
        <v>4.0865384615384617</v>
      </c>
      <c r="V318" s="27">
        <f t="shared" si="35"/>
        <v>23.753205128205124</v>
      </c>
      <c r="W318" s="21"/>
      <c r="X318" s="73"/>
      <c r="Y318" s="64"/>
      <c r="Z318" s="21"/>
    </row>
    <row r="319" spans="1:26" ht="30" x14ac:dyDescent="0.25">
      <c r="A319" s="18">
        <v>315</v>
      </c>
      <c r="B319" s="147" t="s">
        <v>4051</v>
      </c>
      <c r="C319" s="148" t="s">
        <v>4052</v>
      </c>
      <c r="D319" s="144" t="s">
        <v>282</v>
      </c>
      <c r="E319" s="18">
        <v>6</v>
      </c>
      <c r="F319" s="12" t="s">
        <v>283</v>
      </c>
      <c r="G319" s="28">
        <v>3</v>
      </c>
      <c r="H319" s="28"/>
      <c r="I319" s="28">
        <v>4</v>
      </c>
      <c r="J319" s="28">
        <v>180</v>
      </c>
      <c r="K319" s="30">
        <v>8.1</v>
      </c>
      <c r="L319" s="28">
        <v>9</v>
      </c>
      <c r="M319" s="28"/>
      <c r="N319" s="28">
        <v>0.41</v>
      </c>
      <c r="O319" s="28"/>
      <c r="P319" s="29">
        <f t="shared" si="29"/>
        <v>4.375</v>
      </c>
      <c r="Q319" s="29">
        <f t="shared" si="30"/>
        <v>1.8181818181818181</v>
      </c>
      <c r="R319" s="29">
        <f t="shared" si="31"/>
        <v>7.8260869565217392</v>
      </c>
      <c r="S319" s="29">
        <f t="shared" si="38"/>
        <v>4.9382716049382722</v>
      </c>
      <c r="T319" s="29">
        <f t="shared" si="33"/>
        <v>9</v>
      </c>
      <c r="U319" s="29">
        <f t="shared" si="39"/>
        <v>10.365853658536587</v>
      </c>
      <c r="V319" s="27">
        <f t="shared" si="35"/>
        <v>23.740853658536587</v>
      </c>
      <c r="W319" s="21"/>
      <c r="X319" s="73"/>
      <c r="Y319" s="64"/>
      <c r="Z319" s="21"/>
    </row>
    <row r="320" spans="1:26" ht="30" x14ac:dyDescent="0.25">
      <c r="A320" s="18">
        <v>316</v>
      </c>
      <c r="B320" s="46" t="s">
        <v>4000</v>
      </c>
      <c r="C320" s="142" t="s">
        <v>4001</v>
      </c>
      <c r="D320" s="46" t="s">
        <v>247</v>
      </c>
      <c r="E320" s="18">
        <v>5</v>
      </c>
      <c r="F320" s="46" t="s">
        <v>248</v>
      </c>
      <c r="G320" s="28">
        <v>4</v>
      </c>
      <c r="H320" s="28"/>
      <c r="I320" s="28">
        <v>6</v>
      </c>
      <c r="J320" s="28">
        <v>175</v>
      </c>
      <c r="K320" s="30">
        <v>8.1999999999999993</v>
      </c>
      <c r="L320" s="28">
        <v>9.5</v>
      </c>
      <c r="M320" s="28"/>
      <c r="N320" s="28">
        <v>0.52</v>
      </c>
      <c r="O320" s="28"/>
      <c r="P320" s="29">
        <f t="shared" si="29"/>
        <v>5.833333333333333</v>
      </c>
      <c r="Q320" s="29">
        <f t="shared" si="30"/>
        <v>2.7272727272727271</v>
      </c>
      <c r="R320" s="29">
        <f t="shared" si="31"/>
        <v>7.6086956521739131</v>
      </c>
      <c r="S320" s="29">
        <f t="shared" si="38"/>
        <v>4.8780487804878057</v>
      </c>
      <c r="T320" s="29">
        <f t="shared" si="33"/>
        <v>9.5</v>
      </c>
      <c r="U320" s="29">
        <f t="shared" si="39"/>
        <v>8.1730769230769234</v>
      </c>
      <c r="V320" s="27">
        <f t="shared" si="35"/>
        <v>23.506410256410255</v>
      </c>
      <c r="W320" s="21"/>
      <c r="X320" s="73"/>
      <c r="Y320" s="64"/>
      <c r="Z320" s="21"/>
    </row>
    <row r="321" spans="1:26" ht="30" x14ac:dyDescent="0.25">
      <c r="A321" s="18">
        <v>317</v>
      </c>
      <c r="B321" s="12" t="s">
        <v>4025</v>
      </c>
      <c r="C321" s="142" t="s">
        <v>4026</v>
      </c>
      <c r="D321" s="46" t="s">
        <v>528</v>
      </c>
      <c r="E321" s="41">
        <v>5</v>
      </c>
      <c r="F321" s="46" t="s">
        <v>1640</v>
      </c>
      <c r="G321" s="28">
        <v>9</v>
      </c>
      <c r="H321" s="28"/>
      <c r="I321" s="28">
        <v>2</v>
      </c>
      <c r="J321" s="28">
        <v>160</v>
      </c>
      <c r="K321" s="30">
        <v>9.6999999999999993</v>
      </c>
      <c r="L321" s="28">
        <v>6</v>
      </c>
      <c r="M321" s="28"/>
      <c r="N321" s="28">
        <v>1.04</v>
      </c>
      <c r="O321" s="28"/>
      <c r="P321" s="29">
        <f t="shared" si="29"/>
        <v>13.125</v>
      </c>
      <c r="Q321" s="29">
        <f t="shared" si="30"/>
        <v>0.90909090909090906</v>
      </c>
      <c r="R321" s="29">
        <f t="shared" si="31"/>
        <v>6.9565217391304346</v>
      </c>
      <c r="S321" s="29">
        <f t="shared" si="38"/>
        <v>4.123711340206186</v>
      </c>
      <c r="T321" s="29">
        <f t="shared" si="33"/>
        <v>6</v>
      </c>
      <c r="U321" s="29">
        <f t="shared" si="39"/>
        <v>4.0865384615384617</v>
      </c>
      <c r="V321" s="27">
        <f t="shared" si="35"/>
        <v>23.21153846153846</v>
      </c>
      <c r="W321" s="21"/>
      <c r="X321" s="73"/>
      <c r="Y321" s="64"/>
      <c r="Z321" s="21"/>
    </row>
    <row r="322" spans="1:26" ht="45" x14ac:dyDescent="0.25">
      <c r="A322" s="18">
        <v>318</v>
      </c>
      <c r="B322" s="144" t="s">
        <v>4273</v>
      </c>
      <c r="C322" s="41" t="s">
        <v>4274</v>
      </c>
      <c r="D322" s="46" t="s">
        <v>3478</v>
      </c>
      <c r="E322" s="18">
        <v>5</v>
      </c>
      <c r="F322" s="46" t="s">
        <v>437</v>
      </c>
      <c r="G322" s="28">
        <v>6</v>
      </c>
      <c r="H322" s="28"/>
      <c r="I322" s="28">
        <v>3</v>
      </c>
      <c r="J322" s="28">
        <v>155</v>
      </c>
      <c r="K322" s="30">
        <v>9.5</v>
      </c>
      <c r="L322" s="28">
        <v>7</v>
      </c>
      <c r="M322" s="28"/>
      <c r="N322" s="28">
        <v>0.56999999999999995</v>
      </c>
      <c r="O322" s="28"/>
      <c r="P322" s="29">
        <f t="shared" si="29"/>
        <v>8.75</v>
      </c>
      <c r="Q322" s="29">
        <f t="shared" si="30"/>
        <v>1.3636363636363635</v>
      </c>
      <c r="R322" s="29">
        <f t="shared" si="31"/>
        <v>6.7391304347826084</v>
      </c>
      <c r="S322" s="29">
        <f t="shared" si="38"/>
        <v>4.2105263157894735</v>
      </c>
      <c r="T322" s="29">
        <f t="shared" si="33"/>
        <v>7</v>
      </c>
      <c r="U322" s="29">
        <f t="shared" si="39"/>
        <v>7.4561403508771935</v>
      </c>
      <c r="V322" s="27">
        <f t="shared" si="35"/>
        <v>23.206140350877192</v>
      </c>
      <c r="W322" s="21"/>
      <c r="X322" s="73"/>
      <c r="Y322" s="64"/>
      <c r="Z322" s="21"/>
    </row>
    <row r="323" spans="1:26" ht="30" x14ac:dyDescent="0.25">
      <c r="A323" s="18">
        <v>319</v>
      </c>
      <c r="B323" s="144" t="s">
        <v>4431</v>
      </c>
      <c r="C323" s="142" t="s">
        <v>4432</v>
      </c>
      <c r="D323" s="46" t="s">
        <v>598</v>
      </c>
      <c r="E323" s="18">
        <v>5</v>
      </c>
      <c r="F323" s="46" t="s">
        <v>599</v>
      </c>
      <c r="G323" s="28">
        <v>8</v>
      </c>
      <c r="H323" s="28"/>
      <c r="I323" s="28">
        <v>5</v>
      </c>
      <c r="J323" s="28">
        <v>165</v>
      </c>
      <c r="K323" s="30">
        <v>10.1</v>
      </c>
      <c r="L323" s="28">
        <v>7</v>
      </c>
      <c r="M323" s="28"/>
      <c r="N323" s="28">
        <v>1</v>
      </c>
      <c r="O323" s="28">
        <f>IF(N323&lt;&gt;"",INT(N323)*60+(N323-INT(N323))*100,"")</f>
        <v>60</v>
      </c>
      <c r="P323" s="29">
        <f t="shared" si="29"/>
        <v>11.666666666666666</v>
      </c>
      <c r="Q323" s="29">
        <f t="shared" si="30"/>
        <v>2.2727272727272729</v>
      </c>
      <c r="R323" s="29">
        <f t="shared" si="31"/>
        <v>7.1739130434782608</v>
      </c>
      <c r="S323" s="29">
        <f t="shared" si="38"/>
        <v>3.9603960396039604</v>
      </c>
      <c r="T323" s="29">
        <f t="shared" si="33"/>
        <v>7</v>
      </c>
      <c r="U323" s="29">
        <f t="shared" si="39"/>
        <v>4.25</v>
      </c>
      <c r="V323" s="27">
        <f t="shared" si="35"/>
        <v>22.916666666666664</v>
      </c>
      <c r="W323" s="21"/>
      <c r="X323" s="73"/>
      <c r="Y323" s="64"/>
      <c r="Z323" s="21"/>
    </row>
    <row r="324" spans="1:26" ht="30" x14ac:dyDescent="0.25">
      <c r="A324" s="18">
        <v>320</v>
      </c>
      <c r="B324" s="144" t="s">
        <v>3847</v>
      </c>
      <c r="C324" s="142" t="s">
        <v>3848</v>
      </c>
      <c r="D324" s="46" t="s">
        <v>165</v>
      </c>
      <c r="E324" s="41">
        <v>5</v>
      </c>
      <c r="F324" s="144" t="s">
        <v>820</v>
      </c>
      <c r="G324" s="28">
        <v>0</v>
      </c>
      <c r="H324" s="28"/>
      <c r="I324" s="28">
        <v>0</v>
      </c>
      <c r="J324" s="28">
        <v>155</v>
      </c>
      <c r="K324" s="30">
        <v>8.1999999999999993</v>
      </c>
      <c r="L324" s="28">
        <v>9.6</v>
      </c>
      <c r="M324" s="28"/>
      <c r="N324" s="28">
        <v>0.32</v>
      </c>
      <c r="O324" s="28"/>
      <c r="P324" s="29">
        <f t="shared" si="29"/>
        <v>0</v>
      </c>
      <c r="Q324" s="29">
        <f t="shared" si="30"/>
        <v>0</v>
      </c>
      <c r="R324" s="29">
        <f t="shared" si="31"/>
        <v>6.7391304347826084</v>
      </c>
      <c r="S324" s="29">
        <f t="shared" si="38"/>
        <v>4.8780487804878057</v>
      </c>
      <c r="T324" s="29">
        <f t="shared" si="33"/>
        <v>9.6</v>
      </c>
      <c r="U324" s="29">
        <f t="shared" si="39"/>
        <v>13.28125</v>
      </c>
      <c r="V324" s="27">
        <f t="shared" si="35"/>
        <v>22.881250000000001</v>
      </c>
      <c r="W324" s="21"/>
      <c r="X324" s="73"/>
      <c r="Y324" s="64"/>
      <c r="Z324" s="21"/>
    </row>
    <row r="325" spans="1:26" ht="30" x14ac:dyDescent="0.25">
      <c r="A325" s="18">
        <v>321</v>
      </c>
      <c r="B325" s="144" t="s">
        <v>4189</v>
      </c>
      <c r="C325" s="142" t="s">
        <v>4190</v>
      </c>
      <c r="D325" s="46" t="s">
        <v>380</v>
      </c>
      <c r="E325" s="18">
        <v>6</v>
      </c>
      <c r="F325" s="46" t="s">
        <v>381</v>
      </c>
      <c r="G325" s="28">
        <v>6</v>
      </c>
      <c r="H325" s="28"/>
      <c r="I325" s="28">
        <v>1</v>
      </c>
      <c r="J325" s="28">
        <v>175</v>
      </c>
      <c r="K325" s="30">
        <v>8</v>
      </c>
      <c r="L325" s="28">
        <v>6</v>
      </c>
      <c r="M325" s="28"/>
      <c r="N325" s="28">
        <v>0.53</v>
      </c>
      <c r="O325" s="28"/>
      <c r="P325" s="29">
        <f t="shared" ref="P325:P388" si="40">(35*G325)/MAX(G:G)</f>
        <v>8.75</v>
      </c>
      <c r="Q325" s="29">
        <f t="shared" ref="Q325:Q388" si="41">(10*I325)/MAX(I:I)</f>
        <v>0.45454545454545453</v>
      </c>
      <c r="R325" s="29">
        <f t="shared" ref="R325:R388" si="42">(10*J325)/MAX(J:J)</f>
        <v>7.6086956521739131</v>
      </c>
      <c r="S325" s="29">
        <f t="shared" si="38"/>
        <v>5</v>
      </c>
      <c r="T325" s="29">
        <f t="shared" ref="T325:T388" si="43">(10*L325)/MAX(L:L)</f>
        <v>6</v>
      </c>
      <c r="U325" s="29">
        <f t="shared" si="39"/>
        <v>8.0188679245283012</v>
      </c>
      <c r="V325" s="27">
        <f t="shared" si="35"/>
        <v>22.768867924528301</v>
      </c>
      <c r="W325" s="21"/>
      <c r="X325" s="73"/>
      <c r="Y325" s="64"/>
      <c r="Z325" s="21"/>
    </row>
    <row r="326" spans="1:26" ht="30" x14ac:dyDescent="0.25">
      <c r="A326" s="18">
        <v>322</v>
      </c>
      <c r="B326" s="46" t="s">
        <v>4315</v>
      </c>
      <c r="C326" s="142" t="s">
        <v>4316</v>
      </c>
      <c r="D326" s="46" t="s">
        <v>483</v>
      </c>
      <c r="E326" s="18">
        <v>6</v>
      </c>
      <c r="F326" s="147" t="s">
        <v>475</v>
      </c>
      <c r="G326" s="28">
        <v>6</v>
      </c>
      <c r="H326" s="28"/>
      <c r="I326" s="28">
        <v>5</v>
      </c>
      <c r="J326" s="28">
        <v>169</v>
      </c>
      <c r="K326" s="30">
        <v>8.5</v>
      </c>
      <c r="L326" s="28">
        <v>6</v>
      </c>
      <c r="M326" s="28"/>
      <c r="N326" s="28">
        <v>0.55000000000000004</v>
      </c>
      <c r="O326" s="28"/>
      <c r="P326" s="29">
        <f t="shared" si="40"/>
        <v>8.75</v>
      </c>
      <c r="Q326" s="29">
        <f t="shared" si="41"/>
        <v>2.2727272727272729</v>
      </c>
      <c r="R326" s="29">
        <f t="shared" si="42"/>
        <v>7.3478260869565215</v>
      </c>
      <c r="S326" s="29">
        <f t="shared" si="38"/>
        <v>4.7058823529411766</v>
      </c>
      <c r="T326" s="29">
        <f t="shared" si="43"/>
        <v>6</v>
      </c>
      <c r="U326" s="29">
        <f t="shared" si="39"/>
        <v>7.7272727272727266</v>
      </c>
      <c r="V326" s="27">
        <f t="shared" si="35"/>
        <v>22.477272727272727</v>
      </c>
      <c r="W326" s="21"/>
      <c r="X326" s="73"/>
      <c r="Y326" s="64"/>
      <c r="Z326" s="21"/>
    </row>
    <row r="327" spans="1:26" ht="30" x14ac:dyDescent="0.25">
      <c r="A327" s="18">
        <v>323</v>
      </c>
      <c r="B327" s="144" t="s">
        <v>3845</v>
      </c>
      <c r="C327" s="142" t="s">
        <v>3846</v>
      </c>
      <c r="D327" s="46" t="s">
        <v>165</v>
      </c>
      <c r="E327" s="41">
        <v>5</v>
      </c>
      <c r="F327" s="144" t="s">
        <v>820</v>
      </c>
      <c r="G327" s="28">
        <v>3</v>
      </c>
      <c r="H327" s="28"/>
      <c r="I327" s="28">
        <v>10</v>
      </c>
      <c r="J327" s="28">
        <v>180</v>
      </c>
      <c r="K327" s="30">
        <v>8.4</v>
      </c>
      <c r="L327" s="28">
        <v>10</v>
      </c>
      <c r="M327" s="28"/>
      <c r="N327" s="28">
        <v>0.54</v>
      </c>
      <c r="O327" s="28"/>
      <c r="P327" s="29">
        <f t="shared" si="40"/>
        <v>4.375</v>
      </c>
      <c r="Q327" s="29">
        <f t="shared" si="41"/>
        <v>4.5454545454545459</v>
      </c>
      <c r="R327" s="29">
        <f t="shared" si="42"/>
        <v>7.8260869565217392</v>
      </c>
      <c r="S327" s="29">
        <f t="shared" si="38"/>
        <v>4.7619047619047619</v>
      </c>
      <c r="T327" s="29">
        <f t="shared" si="43"/>
        <v>10</v>
      </c>
      <c r="U327" s="29">
        <f t="shared" si="39"/>
        <v>7.8703703703703702</v>
      </c>
      <c r="V327" s="27">
        <f t="shared" si="35"/>
        <v>22.24537037037037</v>
      </c>
      <c r="W327" s="21"/>
      <c r="X327" s="73"/>
      <c r="Y327" s="64"/>
      <c r="Z327" s="21"/>
    </row>
    <row r="328" spans="1:26" ht="30" x14ac:dyDescent="0.25">
      <c r="A328" s="18">
        <v>324</v>
      </c>
      <c r="B328" s="156" t="s">
        <v>4350</v>
      </c>
      <c r="C328" s="142" t="s">
        <v>4351</v>
      </c>
      <c r="D328" s="46" t="s">
        <v>1099</v>
      </c>
      <c r="E328" s="18">
        <v>6</v>
      </c>
      <c r="F328" s="147" t="s">
        <v>1100</v>
      </c>
      <c r="G328" s="28">
        <v>11</v>
      </c>
      <c r="H328" s="28"/>
      <c r="I328" s="28">
        <v>9</v>
      </c>
      <c r="J328" s="28">
        <v>140</v>
      </c>
      <c r="K328" s="30">
        <v>10.5</v>
      </c>
      <c r="L328" s="28">
        <v>5</v>
      </c>
      <c r="M328" s="28"/>
      <c r="N328" s="28">
        <v>4.0599999999999996</v>
      </c>
      <c r="O328" s="28"/>
      <c r="P328" s="29">
        <f t="shared" si="40"/>
        <v>16.041666666666668</v>
      </c>
      <c r="Q328" s="29">
        <f t="shared" si="41"/>
        <v>4.0909090909090908</v>
      </c>
      <c r="R328" s="29">
        <f t="shared" si="42"/>
        <v>6.0869565217391308</v>
      </c>
      <c r="S328" s="29">
        <f t="shared" si="38"/>
        <v>3.8095238095238093</v>
      </c>
      <c r="T328" s="29">
        <f t="shared" si="43"/>
        <v>5</v>
      </c>
      <c r="U328" s="29">
        <f t="shared" si="39"/>
        <v>1.0467980295566504</v>
      </c>
      <c r="V328" s="27">
        <f t="shared" si="35"/>
        <v>22.088464696223319</v>
      </c>
      <c r="W328" s="21"/>
      <c r="X328" s="73"/>
      <c r="Y328" s="64"/>
      <c r="Z328" s="21"/>
    </row>
    <row r="329" spans="1:26" ht="30" x14ac:dyDescent="0.25">
      <c r="A329" s="18">
        <v>325</v>
      </c>
      <c r="B329" s="180" t="s">
        <v>4406</v>
      </c>
      <c r="C329" s="28" t="s">
        <v>4012</v>
      </c>
      <c r="D329" s="54" t="s">
        <v>532</v>
      </c>
      <c r="E329" s="20">
        <v>6</v>
      </c>
      <c r="F329" s="54" t="s">
        <v>543</v>
      </c>
      <c r="G329" s="28">
        <v>15</v>
      </c>
      <c r="H329" s="28"/>
      <c r="I329" s="28">
        <v>0</v>
      </c>
      <c r="J329" s="28">
        <v>0</v>
      </c>
      <c r="K329" s="30">
        <v>0</v>
      </c>
      <c r="L329" s="28">
        <v>0</v>
      </c>
      <c r="M329" s="28"/>
      <c r="N329" s="28">
        <v>0</v>
      </c>
      <c r="O329" s="28"/>
      <c r="P329" s="29">
        <f t="shared" si="40"/>
        <v>21.875</v>
      </c>
      <c r="Q329" s="29">
        <f t="shared" si="41"/>
        <v>0</v>
      </c>
      <c r="R329" s="29">
        <f t="shared" si="42"/>
        <v>0</v>
      </c>
      <c r="S329" s="29">
        <v>0</v>
      </c>
      <c r="T329" s="29">
        <f t="shared" si="43"/>
        <v>0</v>
      </c>
      <c r="U329" s="29">
        <v>0</v>
      </c>
      <c r="V329" s="27">
        <f t="shared" ref="V329:V392" si="44">P329+T329+U329</f>
        <v>21.875</v>
      </c>
      <c r="W329" s="21"/>
      <c r="X329" s="73"/>
      <c r="Y329" s="64"/>
      <c r="Z329" s="21"/>
    </row>
    <row r="330" spans="1:26" ht="30" x14ac:dyDescent="0.25">
      <c r="A330" s="18">
        <v>326</v>
      </c>
      <c r="B330" s="124" t="s">
        <v>4411</v>
      </c>
      <c r="C330" s="41" t="s">
        <v>4412</v>
      </c>
      <c r="D330" s="46" t="s">
        <v>532</v>
      </c>
      <c r="E330" s="14">
        <v>6</v>
      </c>
      <c r="F330" s="46" t="s">
        <v>543</v>
      </c>
      <c r="G330" s="28">
        <v>15</v>
      </c>
      <c r="H330" s="28"/>
      <c r="I330" s="28">
        <v>0</v>
      </c>
      <c r="J330" s="28">
        <v>0</v>
      </c>
      <c r="K330" s="30">
        <v>0</v>
      </c>
      <c r="L330" s="28">
        <v>0</v>
      </c>
      <c r="M330" s="28"/>
      <c r="N330" s="28">
        <v>0</v>
      </c>
      <c r="O330" s="28">
        <f>IF(N330&lt;&gt;"",INT(N330)*60+(N330-INT(N330))*100,"")</f>
        <v>0</v>
      </c>
      <c r="P330" s="29">
        <f t="shared" si="40"/>
        <v>21.875</v>
      </c>
      <c r="Q330" s="29">
        <f t="shared" si="41"/>
        <v>0</v>
      </c>
      <c r="R330" s="29">
        <f t="shared" si="42"/>
        <v>0</v>
      </c>
      <c r="S330" s="29">
        <v>0</v>
      </c>
      <c r="T330" s="29">
        <f t="shared" si="43"/>
        <v>0</v>
      </c>
      <c r="U330" s="29">
        <v>0</v>
      </c>
      <c r="V330" s="27">
        <f t="shared" si="44"/>
        <v>21.875</v>
      </c>
      <c r="W330" s="21"/>
      <c r="X330" s="73"/>
      <c r="Y330" s="64"/>
      <c r="Z330" s="21"/>
    </row>
    <row r="331" spans="1:26" ht="30" x14ac:dyDescent="0.25">
      <c r="A331" s="18">
        <v>327</v>
      </c>
      <c r="B331" s="147" t="s">
        <v>4090</v>
      </c>
      <c r="C331" s="148" t="s">
        <v>4091</v>
      </c>
      <c r="D331" s="46" t="s">
        <v>4459</v>
      </c>
      <c r="E331" s="18">
        <v>6</v>
      </c>
      <c r="F331" s="46" t="s">
        <v>327</v>
      </c>
      <c r="G331" s="28">
        <v>2</v>
      </c>
      <c r="H331" s="28"/>
      <c r="I331" s="28">
        <v>4</v>
      </c>
      <c r="J331" s="28">
        <v>140</v>
      </c>
      <c r="K331" s="30">
        <v>9.8000000000000007</v>
      </c>
      <c r="L331" s="28">
        <v>6</v>
      </c>
      <c r="M331" s="28"/>
      <c r="N331" s="28">
        <v>0.33</v>
      </c>
      <c r="O331" s="28"/>
      <c r="P331" s="29">
        <f t="shared" si="40"/>
        <v>2.9166666666666665</v>
      </c>
      <c r="Q331" s="29">
        <f t="shared" si="41"/>
        <v>1.8181818181818181</v>
      </c>
      <c r="R331" s="29">
        <f t="shared" si="42"/>
        <v>6.0869565217391308</v>
      </c>
      <c r="S331" s="29">
        <f t="shared" ref="S331:S343" si="45">(10*4)/K331</f>
        <v>4.0816326530612246</v>
      </c>
      <c r="T331" s="29">
        <f t="shared" si="43"/>
        <v>6</v>
      </c>
      <c r="U331" s="29">
        <f t="shared" ref="U331:U342" si="46">(25*0.17)/N331</f>
        <v>12.878787878787879</v>
      </c>
      <c r="V331" s="27">
        <f t="shared" si="44"/>
        <v>21.795454545454547</v>
      </c>
      <c r="W331" s="21"/>
      <c r="X331" s="73"/>
      <c r="Y331" s="64"/>
      <c r="Z331" s="21"/>
    </row>
    <row r="332" spans="1:26" ht="30" x14ac:dyDescent="0.25">
      <c r="A332" s="18">
        <v>328</v>
      </c>
      <c r="B332" s="54" t="s">
        <v>4090</v>
      </c>
      <c r="C332" s="167" t="s">
        <v>4091</v>
      </c>
      <c r="D332" s="54" t="s">
        <v>4453</v>
      </c>
      <c r="E332" s="58">
        <v>6</v>
      </c>
      <c r="F332" s="54" t="s">
        <v>931</v>
      </c>
      <c r="G332" s="28">
        <v>2</v>
      </c>
      <c r="H332" s="28"/>
      <c r="I332" s="28">
        <v>4</v>
      </c>
      <c r="J332" s="28">
        <v>140</v>
      </c>
      <c r="K332" s="30">
        <v>9.8000000000000007</v>
      </c>
      <c r="L332" s="28">
        <v>6</v>
      </c>
      <c r="M332" s="28"/>
      <c r="N332" s="28">
        <v>0.33</v>
      </c>
      <c r="O332" s="28"/>
      <c r="P332" s="29">
        <f t="shared" si="40"/>
        <v>2.9166666666666665</v>
      </c>
      <c r="Q332" s="29">
        <f t="shared" si="41"/>
        <v>1.8181818181818181</v>
      </c>
      <c r="R332" s="29">
        <f t="shared" si="42"/>
        <v>6.0869565217391308</v>
      </c>
      <c r="S332" s="29">
        <f t="shared" si="45"/>
        <v>4.0816326530612246</v>
      </c>
      <c r="T332" s="29">
        <f t="shared" si="43"/>
        <v>6</v>
      </c>
      <c r="U332" s="29">
        <f t="shared" si="46"/>
        <v>12.878787878787879</v>
      </c>
      <c r="V332" s="27">
        <f t="shared" si="44"/>
        <v>21.795454545454547</v>
      </c>
      <c r="W332" s="21"/>
      <c r="X332" s="73"/>
      <c r="Y332" s="64"/>
      <c r="Z332" s="21"/>
    </row>
    <row r="333" spans="1:26" ht="30" x14ac:dyDescent="0.25">
      <c r="A333" s="18">
        <v>329</v>
      </c>
      <c r="B333" s="46" t="s">
        <v>4390</v>
      </c>
      <c r="C333" s="142" t="s">
        <v>4391</v>
      </c>
      <c r="D333" s="46" t="s">
        <v>1127</v>
      </c>
      <c r="E333" s="18">
        <v>6</v>
      </c>
      <c r="F333" s="46" t="s">
        <v>1128</v>
      </c>
      <c r="G333" s="28">
        <v>7</v>
      </c>
      <c r="H333" s="28"/>
      <c r="I333" s="28">
        <v>1</v>
      </c>
      <c r="J333" s="28">
        <v>163</v>
      </c>
      <c r="K333" s="30">
        <v>9.1</v>
      </c>
      <c r="L333" s="28">
        <v>3</v>
      </c>
      <c r="M333" s="28"/>
      <c r="N333" s="28">
        <v>0.5</v>
      </c>
      <c r="O333" s="28"/>
      <c r="P333" s="29">
        <f t="shared" si="40"/>
        <v>10.208333333333334</v>
      </c>
      <c r="Q333" s="29">
        <f t="shared" si="41"/>
        <v>0.45454545454545453</v>
      </c>
      <c r="R333" s="29">
        <f t="shared" si="42"/>
        <v>7.0869565217391308</v>
      </c>
      <c r="S333" s="29">
        <f t="shared" si="45"/>
        <v>4.395604395604396</v>
      </c>
      <c r="T333" s="29">
        <f t="shared" si="43"/>
        <v>3</v>
      </c>
      <c r="U333" s="29">
        <f t="shared" si="46"/>
        <v>8.5</v>
      </c>
      <c r="V333" s="27">
        <f t="shared" si="44"/>
        <v>21.708333333333336</v>
      </c>
      <c r="W333" s="21"/>
      <c r="X333" s="73"/>
      <c r="Y333" s="64"/>
      <c r="Z333" s="21"/>
    </row>
    <row r="334" spans="1:26" ht="45" x14ac:dyDescent="0.25">
      <c r="A334" s="18">
        <v>330</v>
      </c>
      <c r="B334" s="144" t="s">
        <v>4277</v>
      </c>
      <c r="C334" s="41" t="s">
        <v>4278</v>
      </c>
      <c r="D334" s="46" t="s">
        <v>4452</v>
      </c>
      <c r="E334" s="18">
        <v>5</v>
      </c>
      <c r="F334" s="46" t="s">
        <v>437</v>
      </c>
      <c r="G334" s="28">
        <v>6</v>
      </c>
      <c r="H334" s="28"/>
      <c r="I334" s="28">
        <v>4</v>
      </c>
      <c r="J334" s="28">
        <v>142</v>
      </c>
      <c r="K334" s="30">
        <v>10.199999999999999</v>
      </c>
      <c r="L334" s="28">
        <v>5</v>
      </c>
      <c r="M334" s="28"/>
      <c r="N334" s="28">
        <v>0.55000000000000004</v>
      </c>
      <c r="O334" s="28"/>
      <c r="P334" s="29">
        <f t="shared" si="40"/>
        <v>8.75</v>
      </c>
      <c r="Q334" s="29">
        <f t="shared" si="41"/>
        <v>1.8181818181818181</v>
      </c>
      <c r="R334" s="29">
        <f t="shared" si="42"/>
        <v>6.1739130434782608</v>
      </c>
      <c r="S334" s="29">
        <f t="shared" si="45"/>
        <v>3.9215686274509807</v>
      </c>
      <c r="T334" s="29">
        <f t="shared" si="43"/>
        <v>5</v>
      </c>
      <c r="U334" s="29">
        <f t="shared" si="46"/>
        <v>7.7272727272727266</v>
      </c>
      <c r="V334" s="27">
        <f t="shared" si="44"/>
        <v>21.477272727272727</v>
      </c>
      <c r="W334" s="21"/>
      <c r="X334" s="73"/>
      <c r="Y334" s="64"/>
      <c r="Z334" s="21"/>
    </row>
    <row r="335" spans="1:26" ht="30" x14ac:dyDescent="0.25">
      <c r="A335" s="18">
        <v>331</v>
      </c>
      <c r="B335" s="147" t="s">
        <v>3733</v>
      </c>
      <c r="C335" s="142" t="s">
        <v>3734</v>
      </c>
      <c r="D335" s="46" t="s">
        <v>4468</v>
      </c>
      <c r="E335" s="18">
        <v>6</v>
      </c>
      <c r="F335" s="12" t="s">
        <v>83</v>
      </c>
      <c r="G335" s="28">
        <v>10</v>
      </c>
      <c r="H335" s="28"/>
      <c r="I335" s="28">
        <v>0</v>
      </c>
      <c r="J335" s="28">
        <v>130</v>
      </c>
      <c r="K335" s="30">
        <v>11.3</v>
      </c>
      <c r="L335" s="28">
        <v>3.2</v>
      </c>
      <c r="M335" s="28"/>
      <c r="N335" s="28">
        <v>1.18</v>
      </c>
      <c r="O335" s="28">
        <f>IF(N335&lt;&gt;"",INT(N335)*60+(N335-INT(N335))*100,"")</f>
        <v>78</v>
      </c>
      <c r="P335" s="29">
        <f t="shared" si="40"/>
        <v>14.583333333333334</v>
      </c>
      <c r="Q335" s="29">
        <f t="shared" si="41"/>
        <v>0</v>
      </c>
      <c r="R335" s="29">
        <f t="shared" si="42"/>
        <v>5.6521739130434785</v>
      </c>
      <c r="S335" s="29">
        <f t="shared" si="45"/>
        <v>3.5398230088495573</v>
      </c>
      <c r="T335" s="29">
        <f t="shared" si="43"/>
        <v>3.2</v>
      </c>
      <c r="U335" s="29">
        <f t="shared" si="46"/>
        <v>3.6016949152542375</v>
      </c>
      <c r="V335" s="27">
        <f t="shared" si="44"/>
        <v>21.385028248587574</v>
      </c>
      <c r="W335" s="21"/>
      <c r="X335" s="73"/>
      <c r="Y335" s="64"/>
      <c r="Z335" s="21"/>
    </row>
    <row r="336" spans="1:26" ht="30" x14ac:dyDescent="0.25">
      <c r="A336" s="18">
        <v>332</v>
      </c>
      <c r="B336" s="146" t="s">
        <v>4332</v>
      </c>
      <c r="C336" s="48" t="s">
        <v>4333</v>
      </c>
      <c r="D336" s="46" t="s">
        <v>507</v>
      </c>
      <c r="E336" s="48">
        <v>5</v>
      </c>
      <c r="F336" s="46" t="s">
        <v>508</v>
      </c>
      <c r="G336" s="28">
        <v>0</v>
      </c>
      <c r="H336" s="28"/>
      <c r="I336" s="28">
        <v>7</v>
      </c>
      <c r="J336" s="28">
        <v>181</v>
      </c>
      <c r="K336" s="30">
        <v>9.5</v>
      </c>
      <c r="L336" s="28">
        <v>7.5</v>
      </c>
      <c r="M336" s="28"/>
      <c r="N336" s="28">
        <v>0.31</v>
      </c>
      <c r="O336" s="28"/>
      <c r="P336" s="29">
        <f t="shared" si="40"/>
        <v>0</v>
      </c>
      <c r="Q336" s="29">
        <f t="shared" si="41"/>
        <v>3.1818181818181817</v>
      </c>
      <c r="R336" s="29">
        <f t="shared" si="42"/>
        <v>7.8695652173913047</v>
      </c>
      <c r="S336" s="29">
        <f t="shared" si="45"/>
        <v>4.2105263157894735</v>
      </c>
      <c r="T336" s="29">
        <f t="shared" si="43"/>
        <v>7.5</v>
      </c>
      <c r="U336" s="29">
        <f t="shared" si="46"/>
        <v>13.709677419354838</v>
      </c>
      <c r="V336" s="27">
        <f t="shared" si="44"/>
        <v>21.20967741935484</v>
      </c>
      <c r="W336" s="21"/>
      <c r="X336" s="73"/>
      <c r="Y336" s="64"/>
      <c r="Z336" s="21"/>
    </row>
    <row r="337" spans="1:26" ht="30" x14ac:dyDescent="0.25">
      <c r="A337" s="18">
        <v>333</v>
      </c>
      <c r="B337" s="156" t="s">
        <v>4021</v>
      </c>
      <c r="C337" s="142" t="s">
        <v>4022</v>
      </c>
      <c r="D337" s="156" t="s">
        <v>272</v>
      </c>
      <c r="E337" s="18">
        <v>5</v>
      </c>
      <c r="F337" s="46" t="s">
        <v>273</v>
      </c>
      <c r="G337" s="28">
        <v>2</v>
      </c>
      <c r="H337" s="28"/>
      <c r="I337" s="28">
        <v>5</v>
      </c>
      <c r="J337" s="28">
        <v>161</v>
      </c>
      <c r="K337" s="30">
        <v>7.9</v>
      </c>
      <c r="L337" s="28">
        <v>5</v>
      </c>
      <c r="M337" s="28"/>
      <c r="N337" s="28">
        <v>0.32</v>
      </c>
      <c r="O337" s="28"/>
      <c r="P337" s="29">
        <f t="shared" si="40"/>
        <v>2.9166666666666665</v>
      </c>
      <c r="Q337" s="29">
        <f t="shared" si="41"/>
        <v>2.2727272727272729</v>
      </c>
      <c r="R337" s="29">
        <f t="shared" si="42"/>
        <v>7</v>
      </c>
      <c r="S337" s="29">
        <f t="shared" si="45"/>
        <v>5.0632911392405058</v>
      </c>
      <c r="T337" s="29">
        <f t="shared" si="43"/>
        <v>5</v>
      </c>
      <c r="U337" s="29">
        <f t="shared" si="46"/>
        <v>13.28125</v>
      </c>
      <c r="V337" s="27">
        <f t="shared" si="44"/>
        <v>21.197916666666664</v>
      </c>
      <c r="W337" s="21"/>
      <c r="X337" s="73"/>
      <c r="Y337" s="64"/>
      <c r="Z337" s="21"/>
    </row>
    <row r="338" spans="1:26" ht="30" x14ac:dyDescent="0.25">
      <c r="A338" s="18">
        <v>334</v>
      </c>
      <c r="B338" s="144" t="s">
        <v>4004</v>
      </c>
      <c r="C338" s="142" t="s">
        <v>4005</v>
      </c>
      <c r="D338" s="46" t="s">
        <v>4460</v>
      </c>
      <c r="E338" s="18">
        <v>5</v>
      </c>
      <c r="F338" s="12" t="s">
        <v>4006</v>
      </c>
      <c r="G338" s="28">
        <v>5</v>
      </c>
      <c r="H338" s="28"/>
      <c r="I338" s="28">
        <v>0</v>
      </c>
      <c r="J338" s="28">
        <v>180</v>
      </c>
      <c r="K338" s="30">
        <v>7.9</v>
      </c>
      <c r="L338" s="28">
        <v>9.6999999999999993</v>
      </c>
      <c r="M338" s="28"/>
      <c r="N338" s="28">
        <v>1.04</v>
      </c>
      <c r="O338" s="28"/>
      <c r="P338" s="29">
        <f t="shared" si="40"/>
        <v>7.291666666666667</v>
      </c>
      <c r="Q338" s="29">
        <f t="shared" si="41"/>
        <v>0</v>
      </c>
      <c r="R338" s="29">
        <f t="shared" si="42"/>
        <v>7.8260869565217392</v>
      </c>
      <c r="S338" s="29">
        <f t="shared" si="45"/>
        <v>5.0632911392405058</v>
      </c>
      <c r="T338" s="29">
        <f t="shared" si="43"/>
        <v>9.6999999999999993</v>
      </c>
      <c r="U338" s="29">
        <f t="shared" si="46"/>
        <v>4.0865384615384617</v>
      </c>
      <c r="V338" s="27">
        <f t="shared" si="44"/>
        <v>21.078205128205127</v>
      </c>
      <c r="W338" s="21"/>
      <c r="X338" s="73"/>
      <c r="Y338" s="64"/>
      <c r="Z338" s="21"/>
    </row>
    <row r="339" spans="1:26" ht="30" x14ac:dyDescent="0.25">
      <c r="A339" s="18">
        <v>335</v>
      </c>
      <c r="B339" s="46" t="s">
        <v>4378</v>
      </c>
      <c r="C339" s="142" t="s">
        <v>4379</v>
      </c>
      <c r="D339" s="46" t="s">
        <v>1127</v>
      </c>
      <c r="E339" s="18">
        <v>5</v>
      </c>
      <c r="F339" s="147" t="s">
        <v>1128</v>
      </c>
      <c r="G339" s="28">
        <v>6</v>
      </c>
      <c r="H339" s="28"/>
      <c r="I339" s="28">
        <v>3</v>
      </c>
      <c r="J339" s="28">
        <v>157</v>
      </c>
      <c r="K339" s="30">
        <v>7.9</v>
      </c>
      <c r="L339" s="28">
        <v>3</v>
      </c>
      <c r="M339" s="28"/>
      <c r="N339" s="28">
        <v>0.47</v>
      </c>
      <c r="O339" s="28"/>
      <c r="P339" s="29">
        <f t="shared" si="40"/>
        <v>8.75</v>
      </c>
      <c r="Q339" s="29">
        <f t="shared" si="41"/>
        <v>1.3636363636363635</v>
      </c>
      <c r="R339" s="29">
        <f t="shared" si="42"/>
        <v>6.8260869565217392</v>
      </c>
      <c r="S339" s="29">
        <f t="shared" si="45"/>
        <v>5.0632911392405058</v>
      </c>
      <c r="T339" s="29">
        <f t="shared" si="43"/>
        <v>3</v>
      </c>
      <c r="U339" s="29">
        <f t="shared" si="46"/>
        <v>9.0425531914893629</v>
      </c>
      <c r="V339" s="27">
        <f t="shared" si="44"/>
        <v>20.792553191489361</v>
      </c>
      <c r="W339" s="21"/>
      <c r="X339" s="73"/>
      <c r="Y339" s="64"/>
      <c r="Z339" s="21"/>
    </row>
    <row r="340" spans="1:26" ht="30" x14ac:dyDescent="0.25">
      <c r="A340" s="18">
        <v>336</v>
      </c>
      <c r="B340" s="156" t="s">
        <v>3872</v>
      </c>
      <c r="C340" s="157" t="s">
        <v>3873</v>
      </c>
      <c r="D340" s="46" t="s">
        <v>165</v>
      </c>
      <c r="E340" s="41">
        <v>6</v>
      </c>
      <c r="F340" s="62" t="s">
        <v>817</v>
      </c>
      <c r="G340" s="28">
        <v>5</v>
      </c>
      <c r="H340" s="28"/>
      <c r="I340" s="28">
        <v>12</v>
      </c>
      <c r="J340" s="28">
        <v>210</v>
      </c>
      <c r="K340" s="30">
        <v>7.6</v>
      </c>
      <c r="L340" s="28">
        <v>9.9</v>
      </c>
      <c r="M340" s="28"/>
      <c r="N340" s="28">
        <v>1.21</v>
      </c>
      <c r="O340" s="28"/>
      <c r="P340" s="29">
        <f t="shared" si="40"/>
        <v>7.291666666666667</v>
      </c>
      <c r="Q340" s="29">
        <f t="shared" si="41"/>
        <v>5.4545454545454541</v>
      </c>
      <c r="R340" s="29">
        <f t="shared" si="42"/>
        <v>9.1304347826086953</v>
      </c>
      <c r="S340" s="29">
        <f t="shared" si="45"/>
        <v>5.2631578947368425</v>
      </c>
      <c r="T340" s="29">
        <f t="shared" si="43"/>
        <v>9.9</v>
      </c>
      <c r="U340" s="29">
        <f t="shared" si="46"/>
        <v>3.5123966942148761</v>
      </c>
      <c r="V340" s="27">
        <f t="shared" si="44"/>
        <v>20.704063360881541</v>
      </c>
      <c r="W340" s="21"/>
      <c r="X340" s="73"/>
      <c r="Y340" s="64"/>
      <c r="Z340" s="21"/>
    </row>
    <row r="341" spans="1:26" ht="30" x14ac:dyDescent="0.25">
      <c r="A341" s="18">
        <v>337</v>
      </c>
      <c r="B341" s="12" t="s">
        <v>4117</v>
      </c>
      <c r="C341" s="41" t="s">
        <v>4118</v>
      </c>
      <c r="D341" s="12" t="s">
        <v>330</v>
      </c>
      <c r="E341" s="14">
        <v>5</v>
      </c>
      <c r="F341" s="12" t="s">
        <v>942</v>
      </c>
      <c r="G341" s="28">
        <v>6</v>
      </c>
      <c r="H341" s="28"/>
      <c r="I341" s="28">
        <v>4</v>
      </c>
      <c r="J341" s="28">
        <v>148</v>
      </c>
      <c r="K341" s="30">
        <v>8.9</v>
      </c>
      <c r="L341" s="28">
        <v>3</v>
      </c>
      <c r="M341" s="28"/>
      <c r="N341" s="28">
        <v>0.48</v>
      </c>
      <c r="O341" s="28"/>
      <c r="P341" s="29">
        <f t="shared" si="40"/>
        <v>8.75</v>
      </c>
      <c r="Q341" s="29">
        <f t="shared" si="41"/>
        <v>1.8181818181818181</v>
      </c>
      <c r="R341" s="29">
        <f t="shared" si="42"/>
        <v>6.4347826086956523</v>
      </c>
      <c r="S341" s="29">
        <f t="shared" si="45"/>
        <v>4.4943820224719095</v>
      </c>
      <c r="T341" s="29">
        <f t="shared" si="43"/>
        <v>3</v>
      </c>
      <c r="U341" s="29">
        <f t="shared" si="46"/>
        <v>8.8541666666666679</v>
      </c>
      <c r="V341" s="27">
        <f t="shared" si="44"/>
        <v>20.604166666666668</v>
      </c>
      <c r="W341" s="21"/>
      <c r="X341" s="73"/>
      <c r="Y341" s="64"/>
      <c r="Z341" s="21"/>
    </row>
    <row r="342" spans="1:26" ht="30" x14ac:dyDescent="0.25">
      <c r="A342" s="18">
        <v>338</v>
      </c>
      <c r="B342" s="45" t="s">
        <v>4384</v>
      </c>
      <c r="C342" s="142" t="s">
        <v>4385</v>
      </c>
      <c r="D342" s="46" t="s">
        <v>1127</v>
      </c>
      <c r="E342" s="18">
        <v>5</v>
      </c>
      <c r="F342" s="46" t="s">
        <v>1128</v>
      </c>
      <c r="G342" s="28">
        <v>6</v>
      </c>
      <c r="H342" s="28"/>
      <c r="I342" s="28">
        <v>2</v>
      </c>
      <c r="J342" s="28">
        <v>142</v>
      </c>
      <c r="K342" s="30">
        <v>8.9</v>
      </c>
      <c r="L342" s="28">
        <v>4</v>
      </c>
      <c r="M342" s="28"/>
      <c r="N342" s="28">
        <v>0.55000000000000004</v>
      </c>
      <c r="O342" s="28"/>
      <c r="P342" s="29">
        <f t="shared" si="40"/>
        <v>8.75</v>
      </c>
      <c r="Q342" s="29">
        <f t="shared" si="41"/>
        <v>0.90909090909090906</v>
      </c>
      <c r="R342" s="29">
        <f t="shared" si="42"/>
        <v>6.1739130434782608</v>
      </c>
      <c r="S342" s="29">
        <f t="shared" si="45"/>
        <v>4.4943820224719095</v>
      </c>
      <c r="T342" s="29">
        <f t="shared" si="43"/>
        <v>4</v>
      </c>
      <c r="U342" s="29">
        <f t="shared" si="46"/>
        <v>7.7272727272727266</v>
      </c>
      <c r="V342" s="27">
        <f t="shared" si="44"/>
        <v>20.477272727272727</v>
      </c>
      <c r="W342" s="21"/>
      <c r="X342" s="73"/>
      <c r="Y342" s="64"/>
      <c r="Z342" s="21"/>
    </row>
    <row r="343" spans="1:26" ht="30" x14ac:dyDescent="0.25">
      <c r="A343" s="18">
        <v>339</v>
      </c>
      <c r="B343" s="46" t="s">
        <v>3700</v>
      </c>
      <c r="C343" s="149" t="s">
        <v>3701</v>
      </c>
      <c r="D343" s="46" t="s">
        <v>71</v>
      </c>
      <c r="E343" s="18">
        <v>5</v>
      </c>
      <c r="F343" s="46" t="s">
        <v>72</v>
      </c>
      <c r="G343" s="35">
        <v>14</v>
      </c>
      <c r="H343" s="28"/>
      <c r="I343" s="28">
        <v>0</v>
      </c>
      <c r="J343" s="28">
        <v>180</v>
      </c>
      <c r="K343" s="30">
        <v>10.6</v>
      </c>
      <c r="L343" s="35">
        <v>0</v>
      </c>
      <c r="M343" s="28"/>
      <c r="N343" s="35">
        <v>0</v>
      </c>
      <c r="O343" s="28">
        <f>IF(N343&lt;&gt;"",INT(N343)*60+(N343-INT(N343))*100,"")</f>
        <v>0</v>
      </c>
      <c r="P343" s="29">
        <f t="shared" si="40"/>
        <v>20.416666666666668</v>
      </c>
      <c r="Q343" s="29">
        <f t="shared" si="41"/>
        <v>0</v>
      </c>
      <c r="R343" s="29">
        <f t="shared" si="42"/>
        <v>7.8260869565217392</v>
      </c>
      <c r="S343" s="29">
        <f t="shared" si="45"/>
        <v>3.7735849056603774</v>
      </c>
      <c r="T343" s="29">
        <f t="shared" si="43"/>
        <v>0</v>
      </c>
      <c r="U343" s="29">
        <v>0</v>
      </c>
      <c r="V343" s="27">
        <f t="shared" si="44"/>
        <v>20.416666666666668</v>
      </c>
      <c r="W343" s="21"/>
      <c r="X343" s="73"/>
      <c r="Y343" s="64"/>
      <c r="Z343" s="21"/>
    </row>
    <row r="344" spans="1:26" ht="30" x14ac:dyDescent="0.25">
      <c r="A344" s="18">
        <v>340</v>
      </c>
      <c r="B344" s="144" t="s">
        <v>4162</v>
      </c>
      <c r="C344" s="142" t="s">
        <v>4163</v>
      </c>
      <c r="D344" s="144" t="s">
        <v>338</v>
      </c>
      <c r="E344" s="18">
        <v>6</v>
      </c>
      <c r="F344" s="12" t="s">
        <v>949</v>
      </c>
      <c r="G344" s="28">
        <v>14</v>
      </c>
      <c r="H344" s="28"/>
      <c r="I344" s="28">
        <v>0</v>
      </c>
      <c r="J344" s="28">
        <v>0</v>
      </c>
      <c r="K344" s="30">
        <v>0</v>
      </c>
      <c r="L344" s="28">
        <v>0</v>
      </c>
      <c r="M344" s="28"/>
      <c r="N344" s="28">
        <v>0</v>
      </c>
      <c r="O344" s="28"/>
      <c r="P344" s="29">
        <f t="shared" si="40"/>
        <v>20.416666666666668</v>
      </c>
      <c r="Q344" s="29">
        <f t="shared" si="41"/>
        <v>0</v>
      </c>
      <c r="R344" s="29">
        <f t="shared" si="42"/>
        <v>0</v>
      </c>
      <c r="S344" s="29">
        <v>0</v>
      </c>
      <c r="T344" s="29">
        <f t="shared" si="43"/>
        <v>0</v>
      </c>
      <c r="U344" s="29">
        <v>0</v>
      </c>
      <c r="V344" s="27">
        <f t="shared" si="44"/>
        <v>20.416666666666668</v>
      </c>
      <c r="W344" s="21"/>
      <c r="X344" s="73"/>
      <c r="Y344" s="64"/>
      <c r="Z344" s="21"/>
    </row>
    <row r="345" spans="1:26" ht="30" x14ac:dyDescent="0.25">
      <c r="A345" s="18">
        <v>341</v>
      </c>
      <c r="B345" s="46" t="s">
        <v>4307</v>
      </c>
      <c r="C345" s="142" t="s">
        <v>4308</v>
      </c>
      <c r="D345" s="46" t="s">
        <v>474</v>
      </c>
      <c r="E345" s="18">
        <v>5</v>
      </c>
      <c r="F345" s="46" t="s">
        <v>484</v>
      </c>
      <c r="G345" s="28">
        <v>7</v>
      </c>
      <c r="H345" s="28"/>
      <c r="I345" s="28">
        <v>4</v>
      </c>
      <c r="J345" s="28">
        <v>173</v>
      </c>
      <c r="K345" s="30">
        <v>8.6999999999999993</v>
      </c>
      <c r="L345" s="28">
        <v>6</v>
      </c>
      <c r="M345" s="28"/>
      <c r="N345" s="28">
        <v>1.03</v>
      </c>
      <c r="O345" s="28"/>
      <c r="P345" s="29">
        <f t="shared" si="40"/>
        <v>10.208333333333334</v>
      </c>
      <c r="Q345" s="29">
        <f t="shared" si="41"/>
        <v>1.8181818181818181</v>
      </c>
      <c r="R345" s="29">
        <f t="shared" si="42"/>
        <v>7.5217391304347823</v>
      </c>
      <c r="S345" s="29">
        <f t="shared" ref="S345:S360" si="47">(10*4)/K345</f>
        <v>4.597701149425288</v>
      </c>
      <c r="T345" s="29">
        <f t="shared" si="43"/>
        <v>6</v>
      </c>
      <c r="U345" s="29">
        <f t="shared" ref="U345:U358" si="48">(25*0.17)/N345</f>
        <v>4.1262135922330092</v>
      </c>
      <c r="V345" s="27">
        <f t="shared" si="44"/>
        <v>20.334546925566343</v>
      </c>
      <c r="W345" s="21"/>
      <c r="X345" s="73"/>
      <c r="Y345" s="64"/>
      <c r="Z345" s="21"/>
    </row>
    <row r="346" spans="1:26" ht="30" x14ac:dyDescent="0.25">
      <c r="A346" s="18">
        <v>342</v>
      </c>
      <c r="B346" s="144" t="s">
        <v>4342</v>
      </c>
      <c r="C346" s="142" t="s">
        <v>4343</v>
      </c>
      <c r="D346" s="46" t="s">
        <v>1099</v>
      </c>
      <c r="E346" s="18">
        <v>5</v>
      </c>
      <c r="F346" s="46" t="s">
        <v>1100</v>
      </c>
      <c r="G346" s="28">
        <v>9</v>
      </c>
      <c r="H346" s="28"/>
      <c r="I346" s="28">
        <v>12</v>
      </c>
      <c r="J346" s="28">
        <v>155</v>
      </c>
      <c r="K346" s="30">
        <v>9.1</v>
      </c>
      <c r="L346" s="28">
        <v>6</v>
      </c>
      <c r="M346" s="28"/>
      <c r="N346" s="28">
        <v>3.55</v>
      </c>
      <c r="O346" s="28"/>
      <c r="P346" s="29">
        <f t="shared" si="40"/>
        <v>13.125</v>
      </c>
      <c r="Q346" s="29">
        <f t="shared" si="41"/>
        <v>5.4545454545454541</v>
      </c>
      <c r="R346" s="29">
        <f t="shared" si="42"/>
        <v>6.7391304347826084</v>
      </c>
      <c r="S346" s="29">
        <f t="shared" si="47"/>
        <v>4.395604395604396</v>
      </c>
      <c r="T346" s="29">
        <f t="shared" si="43"/>
        <v>6</v>
      </c>
      <c r="U346" s="29">
        <f t="shared" si="48"/>
        <v>1.1971830985915493</v>
      </c>
      <c r="V346" s="27">
        <f t="shared" si="44"/>
        <v>20.322183098591548</v>
      </c>
      <c r="W346" s="21"/>
      <c r="X346" s="73"/>
      <c r="Y346" s="64"/>
      <c r="Z346" s="21"/>
    </row>
    <row r="347" spans="1:26" ht="45" x14ac:dyDescent="0.25">
      <c r="A347" s="18">
        <v>343</v>
      </c>
      <c r="B347" s="144" t="s">
        <v>4281</v>
      </c>
      <c r="C347" s="41" t="s">
        <v>4282</v>
      </c>
      <c r="D347" s="46" t="s">
        <v>4465</v>
      </c>
      <c r="E347" s="18">
        <v>5</v>
      </c>
      <c r="F347" s="46" t="s">
        <v>437</v>
      </c>
      <c r="G347" s="28">
        <v>6</v>
      </c>
      <c r="H347" s="28"/>
      <c r="I347" s="28">
        <v>10</v>
      </c>
      <c r="J347" s="28">
        <v>144</v>
      </c>
      <c r="K347" s="30">
        <v>9.3000000000000007</v>
      </c>
      <c r="L347" s="28">
        <v>7.5</v>
      </c>
      <c r="M347" s="28"/>
      <c r="N347" s="28">
        <v>1.05</v>
      </c>
      <c r="O347" s="28"/>
      <c r="P347" s="29">
        <f t="shared" si="40"/>
        <v>8.75</v>
      </c>
      <c r="Q347" s="29">
        <f t="shared" si="41"/>
        <v>4.5454545454545459</v>
      </c>
      <c r="R347" s="29">
        <f t="shared" si="42"/>
        <v>6.2608695652173916</v>
      </c>
      <c r="S347" s="29">
        <f t="shared" si="47"/>
        <v>4.301075268817204</v>
      </c>
      <c r="T347" s="29">
        <f t="shared" si="43"/>
        <v>7.5</v>
      </c>
      <c r="U347" s="29">
        <f t="shared" si="48"/>
        <v>4.0476190476190474</v>
      </c>
      <c r="V347" s="27">
        <f t="shared" si="44"/>
        <v>20.297619047619047</v>
      </c>
      <c r="W347" s="21"/>
      <c r="X347" s="73"/>
      <c r="Y347" s="64"/>
      <c r="Z347" s="21"/>
    </row>
    <row r="348" spans="1:26" ht="30" x14ac:dyDescent="0.25">
      <c r="A348" s="18">
        <v>344</v>
      </c>
      <c r="B348" s="156" t="s">
        <v>3870</v>
      </c>
      <c r="C348" s="157" t="s">
        <v>3871</v>
      </c>
      <c r="D348" s="46" t="s">
        <v>165</v>
      </c>
      <c r="E348" s="41">
        <v>6</v>
      </c>
      <c r="F348" s="62" t="s">
        <v>817</v>
      </c>
      <c r="G348" s="28">
        <v>0</v>
      </c>
      <c r="H348" s="28"/>
      <c r="I348" s="28">
        <v>0</v>
      </c>
      <c r="J348" s="28">
        <v>160</v>
      </c>
      <c r="K348" s="30">
        <v>8.6</v>
      </c>
      <c r="L348" s="28">
        <v>9.4</v>
      </c>
      <c r="M348" s="28"/>
      <c r="N348" s="28">
        <v>0.39</v>
      </c>
      <c r="O348" s="28"/>
      <c r="P348" s="29">
        <f t="shared" si="40"/>
        <v>0</v>
      </c>
      <c r="Q348" s="29">
        <f t="shared" si="41"/>
        <v>0</v>
      </c>
      <c r="R348" s="29">
        <f t="shared" si="42"/>
        <v>6.9565217391304346</v>
      </c>
      <c r="S348" s="29">
        <f t="shared" si="47"/>
        <v>4.6511627906976747</v>
      </c>
      <c r="T348" s="29">
        <f t="shared" si="43"/>
        <v>9.4</v>
      </c>
      <c r="U348" s="29">
        <f t="shared" si="48"/>
        <v>10.897435897435898</v>
      </c>
      <c r="V348" s="27">
        <f t="shared" si="44"/>
        <v>20.297435897435896</v>
      </c>
      <c r="W348" s="21"/>
      <c r="X348" s="73"/>
      <c r="Y348" s="64"/>
      <c r="Z348" s="21"/>
    </row>
    <row r="349" spans="1:26" ht="30" x14ac:dyDescent="0.25">
      <c r="A349" s="18">
        <v>345</v>
      </c>
      <c r="B349" s="46" t="s">
        <v>3791</v>
      </c>
      <c r="C349" s="142" t="s">
        <v>3792</v>
      </c>
      <c r="D349" s="46" t="s">
        <v>2954</v>
      </c>
      <c r="E349" s="18">
        <v>6</v>
      </c>
      <c r="F349" s="147" t="s">
        <v>134</v>
      </c>
      <c r="G349" s="28">
        <v>10</v>
      </c>
      <c r="H349" s="28"/>
      <c r="I349" s="28">
        <v>0</v>
      </c>
      <c r="J349" s="28">
        <v>120</v>
      </c>
      <c r="K349" s="30">
        <v>9.1</v>
      </c>
      <c r="L349" s="28">
        <v>2</v>
      </c>
      <c r="M349" s="28"/>
      <c r="N349" s="28">
        <v>1.18</v>
      </c>
      <c r="O349" s="28">
        <f>IF(N349&lt;&gt;"",INT(N349)*60+(N349-INT(N349))*100,"")</f>
        <v>78</v>
      </c>
      <c r="P349" s="29">
        <f t="shared" si="40"/>
        <v>14.583333333333334</v>
      </c>
      <c r="Q349" s="29">
        <f t="shared" si="41"/>
        <v>0</v>
      </c>
      <c r="R349" s="29">
        <f t="shared" si="42"/>
        <v>5.2173913043478262</v>
      </c>
      <c r="S349" s="29">
        <f t="shared" si="47"/>
        <v>4.395604395604396</v>
      </c>
      <c r="T349" s="29">
        <f t="shared" si="43"/>
        <v>2</v>
      </c>
      <c r="U349" s="29">
        <f t="shared" si="48"/>
        <v>3.6016949152542375</v>
      </c>
      <c r="V349" s="27">
        <f t="shared" si="44"/>
        <v>20.185028248587574</v>
      </c>
      <c r="W349" s="21"/>
      <c r="X349" s="73"/>
      <c r="Y349" s="64"/>
      <c r="Z349" s="21"/>
    </row>
    <row r="350" spans="1:26" ht="30" x14ac:dyDescent="0.25">
      <c r="A350" s="18">
        <v>346</v>
      </c>
      <c r="B350" s="12" t="s">
        <v>4241</v>
      </c>
      <c r="C350" s="142" t="s">
        <v>4242</v>
      </c>
      <c r="D350" s="144" t="s">
        <v>430</v>
      </c>
      <c r="E350" s="18">
        <v>6</v>
      </c>
      <c r="F350" s="12" t="s">
        <v>431</v>
      </c>
      <c r="G350" s="28">
        <v>2</v>
      </c>
      <c r="H350" s="28"/>
      <c r="I350" s="28">
        <v>5</v>
      </c>
      <c r="J350" s="28">
        <v>180</v>
      </c>
      <c r="K350" s="30">
        <v>7.8</v>
      </c>
      <c r="L350" s="28">
        <v>8</v>
      </c>
      <c r="M350" s="28"/>
      <c r="N350" s="28">
        <v>0.46</v>
      </c>
      <c r="O350" s="28"/>
      <c r="P350" s="29">
        <f t="shared" si="40"/>
        <v>2.9166666666666665</v>
      </c>
      <c r="Q350" s="29">
        <f t="shared" si="41"/>
        <v>2.2727272727272729</v>
      </c>
      <c r="R350" s="29">
        <f t="shared" si="42"/>
        <v>7.8260869565217392</v>
      </c>
      <c r="S350" s="29">
        <f t="shared" si="47"/>
        <v>5.1282051282051286</v>
      </c>
      <c r="T350" s="29">
        <f t="shared" si="43"/>
        <v>8</v>
      </c>
      <c r="U350" s="29">
        <f t="shared" si="48"/>
        <v>9.2391304347826075</v>
      </c>
      <c r="V350" s="27">
        <f t="shared" si="44"/>
        <v>20.155797101449274</v>
      </c>
      <c r="W350" s="21"/>
      <c r="X350" s="73"/>
      <c r="Y350" s="64"/>
      <c r="Z350" s="21"/>
    </row>
    <row r="351" spans="1:26" ht="30" x14ac:dyDescent="0.25">
      <c r="A351" s="18">
        <v>347</v>
      </c>
      <c r="B351" s="46" t="s">
        <v>4088</v>
      </c>
      <c r="C351" s="149" t="s">
        <v>4089</v>
      </c>
      <c r="D351" s="46" t="s">
        <v>4459</v>
      </c>
      <c r="E351" s="18">
        <v>6</v>
      </c>
      <c r="F351" s="46" t="s">
        <v>327</v>
      </c>
      <c r="G351" s="28">
        <v>4</v>
      </c>
      <c r="H351" s="28"/>
      <c r="I351" s="28">
        <v>4</v>
      </c>
      <c r="J351" s="28">
        <v>136</v>
      </c>
      <c r="K351" s="30">
        <v>9.1</v>
      </c>
      <c r="L351" s="28">
        <v>5</v>
      </c>
      <c r="M351" s="28"/>
      <c r="N351" s="28">
        <v>0.46</v>
      </c>
      <c r="O351" s="28"/>
      <c r="P351" s="29">
        <f t="shared" si="40"/>
        <v>5.833333333333333</v>
      </c>
      <c r="Q351" s="29">
        <f t="shared" si="41"/>
        <v>1.8181818181818181</v>
      </c>
      <c r="R351" s="29">
        <f t="shared" si="42"/>
        <v>5.9130434782608692</v>
      </c>
      <c r="S351" s="29">
        <f t="shared" si="47"/>
        <v>4.395604395604396</v>
      </c>
      <c r="T351" s="29">
        <f t="shared" si="43"/>
        <v>5</v>
      </c>
      <c r="U351" s="29">
        <f t="shared" si="48"/>
        <v>9.2391304347826075</v>
      </c>
      <c r="V351" s="27">
        <f t="shared" si="44"/>
        <v>20.072463768115938</v>
      </c>
      <c r="W351" s="21"/>
      <c r="X351" s="73"/>
      <c r="Y351" s="64"/>
      <c r="Z351" s="21"/>
    </row>
    <row r="352" spans="1:26" ht="30" x14ac:dyDescent="0.25">
      <c r="A352" s="18">
        <v>348</v>
      </c>
      <c r="B352" s="146" t="s">
        <v>4334</v>
      </c>
      <c r="C352" s="48" t="s">
        <v>4335</v>
      </c>
      <c r="D352" s="46" t="s">
        <v>507</v>
      </c>
      <c r="E352" s="48">
        <v>5</v>
      </c>
      <c r="F352" s="46" t="s">
        <v>508</v>
      </c>
      <c r="G352" s="28">
        <v>0</v>
      </c>
      <c r="H352" s="28"/>
      <c r="I352" s="28">
        <v>4</v>
      </c>
      <c r="J352" s="28">
        <v>177</v>
      </c>
      <c r="K352" s="30">
        <v>9.1</v>
      </c>
      <c r="L352" s="28">
        <v>9</v>
      </c>
      <c r="M352" s="28"/>
      <c r="N352" s="28">
        <v>0.39</v>
      </c>
      <c r="O352" s="28"/>
      <c r="P352" s="29">
        <f t="shared" si="40"/>
        <v>0</v>
      </c>
      <c r="Q352" s="29">
        <f t="shared" si="41"/>
        <v>1.8181818181818181</v>
      </c>
      <c r="R352" s="29">
        <f t="shared" si="42"/>
        <v>7.6956521739130439</v>
      </c>
      <c r="S352" s="29">
        <f t="shared" si="47"/>
        <v>4.395604395604396</v>
      </c>
      <c r="T352" s="29">
        <f t="shared" si="43"/>
        <v>9</v>
      </c>
      <c r="U352" s="29">
        <f t="shared" si="48"/>
        <v>10.897435897435898</v>
      </c>
      <c r="V352" s="27">
        <f t="shared" si="44"/>
        <v>19.897435897435898</v>
      </c>
      <c r="W352" s="21"/>
      <c r="X352" s="73"/>
      <c r="Y352" s="64"/>
      <c r="Z352" s="21"/>
    </row>
    <row r="353" spans="1:26" ht="30" x14ac:dyDescent="0.25">
      <c r="A353" s="18">
        <v>349</v>
      </c>
      <c r="B353" s="146" t="s">
        <v>4330</v>
      </c>
      <c r="C353" s="48" t="s">
        <v>4331</v>
      </c>
      <c r="D353" s="46" t="s">
        <v>507</v>
      </c>
      <c r="E353" s="48">
        <v>5</v>
      </c>
      <c r="F353" s="46" t="s">
        <v>508</v>
      </c>
      <c r="G353" s="28">
        <v>0</v>
      </c>
      <c r="H353" s="28"/>
      <c r="I353" s="28">
        <v>6</v>
      </c>
      <c r="J353" s="28">
        <v>168</v>
      </c>
      <c r="K353" s="30">
        <v>9.5</v>
      </c>
      <c r="L353" s="28">
        <v>9.5</v>
      </c>
      <c r="M353" s="28"/>
      <c r="N353" s="28">
        <v>0.41</v>
      </c>
      <c r="O353" s="28"/>
      <c r="P353" s="29">
        <f t="shared" si="40"/>
        <v>0</v>
      </c>
      <c r="Q353" s="29">
        <f t="shared" si="41"/>
        <v>2.7272727272727271</v>
      </c>
      <c r="R353" s="29">
        <f t="shared" si="42"/>
        <v>7.3043478260869561</v>
      </c>
      <c r="S353" s="29">
        <f t="shared" si="47"/>
        <v>4.2105263157894735</v>
      </c>
      <c r="T353" s="29">
        <f t="shared" si="43"/>
        <v>9.5</v>
      </c>
      <c r="U353" s="29">
        <f t="shared" si="48"/>
        <v>10.365853658536587</v>
      </c>
      <c r="V353" s="27">
        <f t="shared" si="44"/>
        <v>19.865853658536587</v>
      </c>
      <c r="W353" s="21"/>
      <c r="X353" s="73"/>
      <c r="Y353" s="64"/>
      <c r="Z353" s="21"/>
    </row>
    <row r="354" spans="1:26" ht="30" x14ac:dyDescent="0.25">
      <c r="A354" s="18">
        <v>350</v>
      </c>
      <c r="B354" s="156" t="s">
        <v>4348</v>
      </c>
      <c r="C354" s="142" t="s">
        <v>4349</v>
      </c>
      <c r="D354" s="46" t="s">
        <v>1099</v>
      </c>
      <c r="E354" s="18">
        <v>6</v>
      </c>
      <c r="F354" s="46" t="s">
        <v>1100</v>
      </c>
      <c r="G354" s="28">
        <v>10</v>
      </c>
      <c r="H354" s="28"/>
      <c r="I354" s="28">
        <v>11</v>
      </c>
      <c r="J354" s="28">
        <v>150</v>
      </c>
      <c r="K354" s="30">
        <v>4</v>
      </c>
      <c r="L354" s="28">
        <v>4</v>
      </c>
      <c r="M354" s="28"/>
      <c r="N354" s="28">
        <v>3.36</v>
      </c>
      <c r="O354" s="28"/>
      <c r="P354" s="29">
        <f t="shared" si="40"/>
        <v>14.583333333333334</v>
      </c>
      <c r="Q354" s="29">
        <f t="shared" si="41"/>
        <v>5</v>
      </c>
      <c r="R354" s="29">
        <f t="shared" si="42"/>
        <v>6.5217391304347823</v>
      </c>
      <c r="S354" s="29">
        <f t="shared" si="47"/>
        <v>10</v>
      </c>
      <c r="T354" s="29">
        <f t="shared" si="43"/>
        <v>4</v>
      </c>
      <c r="U354" s="29">
        <f t="shared" si="48"/>
        <v>1.2648809523809523</v>
      </c>
      <c r="V354" s="27">
        <f t="shared" si="44"/>
        <v>19.848214285714288</v>
      </c>
      <c r="W354" s="21"/>
      <c r="X354" s="73"/>
      <c r="Y354" s="64"/>
      <c r="Z354" s="21"/>
    </row>
    <row r="355" spans="1:26" ht="30" x14ac:dyDescent="0.25">
      <c r="A355" s="18">
        <v>351</v>
      </c>
      <c r="B355" s="147" t="s">
        <v>4002</v>
      </c>
      <c r="C355" s="142" t="s">
        <v>4003</v>
      </c>
      <c r="D355" s="46" t="s">
        <v>4458</v>
      </c>
      <c r="E355" s="142">
        <v>5</v>
      </c>
      <c r="F355" s="143" t="s">
        <v>1591</v>
      </c>
      <c r="G355" s="28">
        <v>7</v>
      </c>
      <c r="H355" s="28"/>
      <c r="I355" s="28">
        <v>0</v>
      </c>
      <c r="J355" s="28">
        <v>135</v>
      </c>
      <c r="K355" s="30">
        <v>8.8000000000000007</v>
      </c>
      <c r="L355" s="28">
        <v>6</v>
      </c>
      <c r="M355" s="28"/>
      <c r="N355" s="28">
        <v>1.19</v>
      </c>
      <c r="O355" s="28"/>
      <c r="P355" s="29">
        <f t="shared" si="40"/>
        <v>10.208333333333334</v>
      </c>
      <c r="Q355" s="29">
        <f t="shared" si="41"/>
        <v>0</v>
      </c>
      <c r="R355" s="29">
        <f t="shared" si="42"/>
        <v>5.8695652173913047</v>
      </c>
      <c r="S355" s="29">
        <f t="shared" si="47"/>
        <v>4.545454545454545</v>
      </c>
      <c r="T355" s="29">
        <f t="shared" si="43"/>
        <v>6</v>
      </c>
      <c r="U355" s="29">
        <f t="shared" si="48"/>
        <v>3.5714285714285716</v>
      </c>
      <c r="V355" s="27">
        <f t="shared" si="44"/>
        <v>19.779761904761909</v>
      </c>
      <c r="W355" s="21"/>
      <c r="X355" s="73"/>
      <c r="Y355" s="64"/>
      <c r="Z355" s="21"/>
    </row>
    <row r="356" spans="1:26" ht="30" x14ac:dyDescent="0.25">
      <c r="A356" s="18">
        <v>352</v>
      </c>
      <c r="B356" s="156" t="s">
        <v>3868</v>
      </c>
      <c r="C356" s="157" t="s">
        <v>3869</v>
      </c>
      <c r="D356" s="46" t="s">
        <v>165</v>
      </c>
      <c r="E356" s="41">
        <v>6</v>
      </c>
      <c r="F356" s="62" t="s">
        <v>817</v>
      </c>
      <c r="G356" s="31">
        <v>0</v>
      </c>
      <c r="H356" s="31"/>
      <c r="I356" s="31">
        <v>8</v>
      </c>
      <c r="J356" s="31">
        <v>180</v>
      </c>
      <c r="K356" s="176">
        <v>8</v>
      </c>
      <c r="L356" s="31">
        <v>9.9</v>
      </c>
      <c r="M356" s="31"/>
      <c r="N356" s="31">
        <v>0.44</v>
      </c>
      <c r="O356" s="28"/>
      <c r="P356" s="29">
        <f t="shared" si="40"/>
        <v>0</v>
      </c>
      <c r="Q356" s="29">
        <f t="shared" si="41"/>
        <v>3.6363636363636362</v>
      </c>
      <c r="R356" s="29">
        <f t="shared" si="42"/>
        <v>7.8260869565217392</v>
      </c>
      <c r="S356" s="29">
        <f t="shared" si="47"/>
        <v>5</v>
      </c>
      <c r="T356" s="29">
        <f t="shared" si="43"/>
        <v>9.9</v>
      </c>
      <c r="U356" s="29">
        <f t="shared" si="48"/>
        <v>9.6590909090909083</v>
      </c>
      <c r="V356" s="27">
        <f t="shared" si="44"/>
        <v>19.559090909090909</v>
      </c>
      <c r="W356" s="21"/>
      <c r="X356" s="73"/>
      <c r="Y356" s="64"/>
      <c r="Z356" s="21"/>
    </row>
    <row r="357" spans="1:26" ht="30" x14ac:dyDescent="0.25">
      <c r="A357" s="18">
        <v>353</v>
      </c>
      <c r="B357" s="12" t="s">
        <v>4123</v>
      </c>
      <c r="C357" s="142" t="s">
        <v>4124</v>
      </c>
      <c r="D357" s="46" t="s">
        <v>330</v>
      </c>
      <c r="E357" s="18">
        <v>6</v>
      </c>
      <c r="F357" s="46" t="s">
        <v>942</v>
      </c>
      <c r="G357" s="28">
        <v>8</v>
      </c>
      <c r="H357" s="28"/>
      <c r="I357" s="28">
        <v>3</v>
      </c>
      <c r="J357" s="28">
        <v>160</v>
      </c>
      <c r="K357" s="30">
        <v>9.1</v>
      </c>
      <c r="L357" s="28">
        <v>4</v>
      </c>
      <c r="M357" s="28"/>
      <c r="N357" s="28">
        <v>1.17</v>
      </c>
      <c r="O357" s="28"/>
      <c r="P357" s="29">
        <f t="shared" si="40"/>
        <v>11.666666666666666</v>
      </c>
      <c r="Q357" s="29">
        <f t="shared" si="41"/>
        <v>1.3636363636363635</v>
      </c>
      <c r="R357" s="29">
        <f t="shared" si="42"/>
        <v>6.9565217391304346</v>
      </c>
      <c r="S357" s="29">
        <f t="shared" si="47"/>
        <v>4.395604395604396</v>
      </c>
      <c r="T357" s="29">
        <f t="shared" si="43"/>
        <v>4</v>
      </c>
      <c r="U357" s="29">
        <f t="shared" si="48"/>
        <v>3.6324786324786329</v>
      </c>
      <c r="V357" s="27">
        <f t="shared" si="44"/>
        <v>19.299145299145298</v>
      </c>
      <c r="W357" s="21"/>
      <c r="X357" s="73"/>
      <c r="Y357" s="64"/>
      <c r="Z357" s="21"/>
    </row>
    <row r="358" spans="1:26" ht="30" x14ac:dyDescent="0.25">
      <c r="A358" s="18">
        <v>354</v>
      </c>
      <c r="B358" s="144" t="s">
        <v>4265</v>
      </c>
      <c r="C358" s="142" t="s">
        <v>4266</v>
      </c>
      <c r="D358" s="144" t="s">
        <v>3469</v>
      </c>
      <c r="E358" s="18">
        <v>5</v>
      </c>
      <c r="F358" s="12" t="s">
        <v>1019</v>
      </c>
      <c r="G358" s="28">
        <v>7</v>
      </c>
      <c r="H358" s="28"/>
      <c r="I358" s="28">
        <v>1</v>
      </c>
      <c r="J358" s="28">
        <v>153</v>
      </c>
      <c r="K358" s="30">
        <v>8.1</v>
      </c>
      <c r="L358" s="28">
        <v>5</v>
      </c>
      <c r="M358" s="28"/>
      <c r="N358" s="28">
        <v>1.1200000000000001</v>
      </c>
      <c r="O358" s="28"/>
      <c r="P358" s="29">
        <f t="shared" si="40"/>
        <v>10.208333333333334</v>
      </c>
      <c r="Q358" s="29">
        <f t="shared" si="41"/>
        <v>0.45454545454545453</v>
      </c>
      <c r="R358" s="29">
        <f t="shared" si="42"/>
        <v>6.6521739130434785</v>
      </c>
      <c r="S358" s="29">
        <f t="shared" si="47"/>
        <v>4.9382716049382722</v>
      </c>
      <c r="T358" s="29">
        <f t="shared" si="43"/>
        <v>5</v>
      </c>
      <c r="U358" s="29">
        <f t="shared" si="48"/>
        <v>3.7946428571428568</v>
      </c>
      <c r="V358" s="27">
        <f t="shared" si="44"/>
        <v>19.00297619047619</v>
      </c>
      <c r="W358" s="21"/>
      <c r="X358" s="73"/>
      <c r="Y358" s="64"/>
      <c r="Z358" s="21"/>
    </row>
    <row r="359" spans="1:26" ht="30" x14ac:dyDescent="0.25">
      <c r="A359" s="18">
        <v>355</v>
      </c>
      <c r="B359" s="144" t="s">
        <v>3692</v>
      </c>
      <c r="C359" s="142" t="s">
        <v>3693</v>
      </c>
      <c r="D359" s="144" t="s">
        <v>71</v>
      </c>
      <c r="E359" s="18">
        <v>5</v>
      </c>
      <c r="F359" s="12" t="s">
        <v>72</v>
      </c>
      <c r="G359" s="28">
        <v>13</v>
      </c>
      <c r="H359" s="28"/>
      <c r="I359" s="28">
        <v>0</v>
      </c>
      <c r="J359" s="28">
        <v>155</v>
      </c>
      <c r="K359" s="30">
        <v>18.7</v>
      </c>
      <c r="L359" s="28">
        <v>0</v>
      </c>
      <c r="M359" s="28"/>
      <c r="N359" s="28">
        <v>0</v>
      </c>
      <c r="O359" s="28">
        <f>IF(N359&lt;&gt;"",INT(N359)*60+(N359-INT(N359))*100,"")</f>
        <v>0</v>
      </c>
      <c r="P359" s="29">
        <f t="shared" si="40"/>
        <v>18.958333333333332</v>
      </c>
      <c r="Q359" s="29">
        <f t="shared" si="41"/>
        <v>0</v>
      </c>
      <c r="R359" s="29">
        <f t="shared" si="42"/>
        <v>6.7391304347826084</v>
      </c>
      <c r="S359" s="29">
        <f t="shared" si="47"/>
        <v>2.1390374331550803</v>
      </c>
      <c r="T359" s="29">
        <f t="shared" si="43"/>
        <v>0</v>
      </c>
      <c r="U359" s="29">
        <v>0</v>
      </c>
      <c r="V359" s="27">
        <f t="shared" si="44"/>
        <v>18.958333333333332</v>
      </c>
      <c r="W359" s="21"/>
      <c r="X359" s="73"/>
      <c r="Y359" s="64"/>
      <c r="Z359" s="21"/>
    </row>
    <row r="360" spans="1:26" ht="30" x14ac:dyDescent="0.25">
      <c r="A360" s="18">
        <v>356</v>
      </c>
      <c r="B360" s="144" t="s">
        <v>3702</v>
      </c>
      <c r="C360" s="142" t="s">
        <v>3703</v>
      </c>
      <c r="D360" s="144" t="s">
        <v>71</v>
      </c>
      <c r="E360" s="18">
        <v>5</v>
      </c>
      <c r="F360" s="12" t="s">
        <v>72</v>
      </c>
      <c r="G360" s="28">
        <v>13</v>
      </c>
      <c r="H360" s="28"/>
      <c r="I360" s="28">
        <v>0</v>
      </c>
      <c r="J360" s="28">
        <v>160</v>
      </c>
      <c r="K360" s="30">
        <v>10.7</v>
      </c>
      <c r="L360" s="28">
        <v>0</v>
      </c>
      <c r="M360" s="28"/>
      <c r="N360" s="28">
        <v>0</v>
      </c>
      <c r="O360" s="28">
        <f>IF(N360&lt;&gt;"",INT(N360)*60+(N360-INT(N360))*100,"")</f>
        <v>0</v>
      </c>
      <c r="P360" s="29">
        <f t="shared" si="40"/>
        <v>18.958333333333332</v>
      </c>
      <c r="Q360" s="29">
        <f t="shared" si="41"/>
        <v>0</v>
      </c>
      <c r="R360" s="29">
        <f t="shared" si="42"/>
        <v>6.9565217391304346</v>
      </c>
      <c r="S360" s="29">
        <f t="shared" si="47"/>
        <v>3.7383177570093462</v>
      </c>
      <c r="T360" s="29">
        <f t="shared" si="43"/>
        <v>0</v>
      </c>
      <c r="U360" s="29">
        <v>0</v>
      </c>
      <c r="V360" s="27">
        <f t="shared" si="44"/>
        <v>18.958333333333332</v>
      </c>
      <c r="W360" s="21"/>
      <c r="X360" s="73"/>
      <c r="Y360" s="64"/>
      <c r="Z360" s="21"/>
    </row>
    <row r="361" spans="1:26" ht="30" x14ac:dyDescent="0.25">
      <c r="A361" s="18">
        <v>357</v>
      </c>
      <c r="B361" s="62" t="s">
        <v>4143</v>
      </c>
      <c r="C361" s="41" t="s">
        <v>4144</v>
      </c>
      <c r="D361" s="46" t="s">
        <v>3323</v>
      </c>
      <c r="E361" s="18">
        <v>5</v>
      </c>
      <c r="F361" s="46" t="s">
        <v>339</v>
      </c>
      <c r="G361" s="28">
        <v>13</v>
      </c>
      <c r="H361" s="28"/>
      <c r="I361" s="28">
        <v>0</v>
      </c>
      <c r="J361" s="28">
        <v>0</v>
      </c>
      <c r="K361" s="30">
        <v>0</v>
      </c>
      <c r="L361" s="28">
        <v>0</v>
      </c>
      <c r="M361" s="28"/>
      <c r="N361" s="28">
        <v>0</v>
      </c>
      <c r="O361" s="28"/>
      <c r="P361" s="29">
        <f t="shared" si="40"/>
        <v>18.958333333333332</v>
      </c>
      <c r="Q361" s="29">
        <f t="shared" si="41"/>
        <v>0</v>
      </c>
      <c r="R361" s="29">
        <f t="shared" si="42"/>
        <v>0</v>
      </c>
      <c r="S361" s="29">
        <v>0</v>
      </c>
      <c r="T361" s="29">
        <f t="shared" si="43"/>
        <v>0</v>
      </c>
      <c r="U361" s="29">
        <v>0</v>
      </c>
      <c r="V361" s="27">
        <f t="shared" si="44"/>
        <v>18.958333333333332</v>
      </c>
      <c r="W361" s="21"/>
      <c r="X361" s="73"/>
      <c r="Y361" s="64"/>
      <c r="Z361" s="21"/>
    </row>
    <row r="362" spans="1:26" ht="30" x14ac:dyDescent="0.25">
      <c r="A362" s="18">
        <v>358</v>
      </c>
      <c r="B362" s="46" t="s">
        <v>4160</v>
      </c>
      <c r="C362" s="142" t="s">
        <v>4161</v>
      </c>
      <c r="D362" s="46" t="s">
        <v>338</v>
      </c>
      <c r="E362" s="18">
        <v>6</v>
      </c>
      <c r="F362" s="46" t="s">
        <v>949</v>
      </c>
      <c r="G362" s="28">
        <v>13</v>
      </c>
      <c r="H362" s="28"/>
      <c r="I362" s="28">
        <v>0</v>
      </c>
      <c r="J362" s="28">
        <v>0</v>
      </c>
      <c r="K362" s="30">
        <v>0</v>
      </c>
      <c r="L362" s="28">
        <v>0</v>
      </c>
      <c r="M362" s="28"/>
      <c r="N362" s="28">
        <v>0</v>
      </c>
      <c r="O362" s="28"/>
      <c r="P362" s="29">
        <f t="shared" si="40"/>
        <v>18.958333333333332</v>
      </c>
      <c r="Q362" s="29">
        <f t="shared" si="41"/>
        <v>0</v>
      </c>
      <c r="R362" s="29">
        <f t="shared" si="42"/>
        <v>0</v>
      </c>
      <c r="S362" s="29">
        <v>0</v>
      </c>
      <c r="T362" s="29">
        <f t="shared" si="43"/>
        <v>0</v>
      </c>
      <c r="U362" s="29">
        <v>0</v>
      </c>
      <c r="V362" s="27">
        <f t="shared" si="44"/>
        <v>18.958333333333332</v>
      </c>
      <c r="W362" s="21"/>
      <c r="X362" s="73"/>
      <c r="Y362" s="64"/>
      <c r="Z362" s="21"/>
    </row>
    <row r="363" spans="1:26" ht="30" x14ac:dyDescent="0.25">
      <c r="A363" s="18">
        <v>359</v>
      </c>
      <c r="B363" s="46" t="s">
        <v>4388</v>
      </c>
      <c r="C363" s="142" t="s">
        <v>4389</v>
      </c>
      <c r="D363" s="46" t="s">
        <v>1127</v>
      </c>
      <c r="E363" s="18">
        <v>6</v>
      </c>
      <c r="F363" s="147" t="s">
        <v>1128</v>
      </c>
      <c r="G363" s="28">
        <v>5</v>
      </c>
      <c r="H363" s="28"/>
      <c r="I363" s="28">
        <v>6</v>
      </c>
      <c r="J363" s="28">
        <v>153</v>
      </c>
      <c r="K363" s="30">
        <v>8.6999999999999993</v>
      </c>
      <c r="L363" s="28">
        <v>4</v>
      </c>
      <c r="M363" s="28"/>
      <c r="N363" s="28">
        <v>0.56000000000000005</v>
      </c>
      <c r="O363" s="28"/>
      <c r="P363" s="29">
        <f t="shared" si="40"/>
        <v>7.291666666666667</v>
      </c>
      <c r="Q363" s="29">
        <f t="shared" si="41"/>
        <v>2.7272727272727271</v>
      </c>
      <c r="R363" s="29">
        <f t="shared" si="42"/>
        <v>6.6521739130434785</v>
      </c>
      <c r="S363" s="29">
        <f t="shared" ref="S363:S376" si="49">(10*4)/K363</f>
        <v>4.597701149425288</v>
      </c>
      <c r="T363" s="29">
        <f t="shared" si="43"/>
        <v>4</v>
      </c>
      <c r="U363" s="29">
        <f t="shared" ref="U363:U370" si="50">(25*0.17)/N363</f>
        <v>7.5892857142857135</v>
      </c>
      <c r="V363" s="27">
        <f t="shared" si="44"/>
        <v>18.88095238095238</v>
      </c>
      <c r="W363" s="21"/>
      <c r="X363" s="73"/>
      <c r="Y363" s="64"/>
      <c r="Z363" s="21"/>
    </row>
    <row r="364" spans="1:26" ht="30" x14ac:dyDescent="0.25">
      <c r="A364" s="18">
        <v>360</v>
      </c>
      <c r="B364" s="144" t="s">
        <v>3783</v>
      </c>
      <c r="C364" s="41" t="s">
        <v>3784</v>
      </c>
      <c r="D364" s="144" t="s">
        <v>2954</v>
      </c>
      <c r="E364" s="18">
        <v>5</v>
      </c>
      <c r="F364" s="12" t="s">
        <v>2955</v>
      </c>
      <c r="G364" s="28">
        <v>9</v>
      </c>
      <c r="H364" s="28"/>
      <c r="I364" s="28">
        <v>4</v>
      </c>
      <c r="J364" s="28">
        <v>124</v>
      </c>
      <c r="K364" s="30">
        <v>8.1999999999999993</v>
      </c>
      <c r="L364" s="28">
        <v>2</v>
      </c>
      <c r="M364" s="28"/>
      <c r="N364" s="28">
        <v>1.1499999999999999</v>
      </c>
      <c r="O364" s="28">
        <f>IF(N364&lt;&gt;"",INT(N364)*60+(N364-INT(N364))*100,"")</f>
        <v>74.999999999999986</v>
      </c>
      <c r="P364" s="29">
        <f t="shared" si="40"/>
        <v>13.125</v>
      </c>
      <c r="Q364" s="29">
        <f t="shared" si="41"/>
        <v>1.8181818181818181</v>
      </c>
      <c r="R364" s="29">
        <f t="shared" si="42"/>
        <v>5.3913043478260869</v>
      </c>
      <c r="S364" s="29">
        <f t="shared" si="49"/>
        <v>4.8780487804878057</v>
      </c>
      <c r="T364" s="29">
        <f t="shared" si="43"/>
        <v>2</v>
      </c>
      <c r="U364" s="29">
        <f t="shared" si="50"/>
        <v>3.6956521739130439</v>
      </c>
      <c r="V364" s="27">
        <f t="shared" si="44"/>
        <v>18.820652173913043</v>
      </c>
      <c r="W364" s="21"/>
      <c r="X364" s="73"/>
      <c r="Y364" s="64"/>
      <c r="Z364" s="21"/>
    </row>
    <row r="365" spans="1:26" ht="30" x14ac:dyDescent="0.25">
      <c r="A365" s="18">
        <v>361</v>
      </c>
      <c r="B365" s="12" t="s">
        <v>4027</v>
      </c>
      <c r="C365" s="142" t="s">
        <v>4028</v>
      </c>
      <c r="D365" s="46" t="s">
        <v>528</v>
      </c>
      <c r="E365" s="41">
        <v>6</v>
      </c>
      <c r="F365" s="46" t="s">
        <v>1640</v>
      </c>
      <c r="G365" s="28">
        <v>6</v>
      </c>
      <c r="H365" s="28"/>
      <c r="I365" s="28">
        <v>3</v>
      </c>
      <c r="J365" s="28">
        <v>130</v>
      </c>
      <c r="K365" s="30">
        <v>10</v>
      </c>
      <c r="L365" s="28">
        <v>6</v>
      </c>
      <c r="M365" s="28"/>
      <c r="N365" s="28">
        <v>1.0900000000000001</v>
      </c>
      <c r="O365" s="28"/>
      <c r="P365" s="29">
        <f t="shared" si="40"/>
        <v>8.75</v>
      </c>
      <c r="Q365" s="29">
        <f t="shared" si="41"/>
        <v>1.3636363636363635</v>
      </c>
      <c r="R365" s="29">
        <f t="shared" si="42"/>
        <v>5.6521739130434785</v>
      </c>
      <c r="S365" s="29">
        <f t="shared" si="49"/>
        <v>4</v>
      </c>
      <c r="T365" s="29">
        <f t="shared" si="43"/>
        <v>6</v>
      </c>
      <c r="U365" s="29">
        <f t="shared" si="50"/>
        <v>3.8990825688073389</v>
      </c>
      <c r="V365" s="27">
        <f t="shared" si="44"/>
        <v>18.649082568807337</v>
      </c>
      <c r="W365" s="21"/>
      <c r="X365" s="73"/>
      <c r="Y365" s="64"/>
      <c r="Z365" s="21"/>
    </row>
    <row r="366" spans="1:26" ht="30" x14ac:dyDescent="0.25">
      <c r="A366" s="18">
        <v>362</v>
      </c>
      <c r="B366" s="46" t="s">
        <v>3725</v>
      </c>
      <c r="C366" s="142" t="s">
        <v>3726</v>
      </c>
      <c r="D366" s="46" t="s">
        <v>4456</v>
      </c>
      <c r="E366" s="18">
        <v>5</v>
      </c>
      <c r="F366" s="12" t="s">
        <v>83</v>
      </c>
      <c r="G366" s="28">
        <v>6</v>
      </c>
      <c r="H366" s="28"/>
      <c r="I366" s="28">
        <v>0</v>
      </c>
      <c r="J366" s="28">
        <v>110</v>
      </c>
      <c r="K366" s="30">
        <v>11.4</v>
      </c>
      <c r="L366" s="28">
        <v>6.2</v>
      </c>
      <c r="M366" s="28"/>
      <c r="N366" s="28">
        <v>1.32</v>
      </c>
      <c r="O366" s="28">
        <f>IF(N366&lt;&gt;"",INT(N366)*60+(N366-INT(N366))*100,"")</f>
        <v>92</v>
      </c>
      <c r="P366" s="29">
        <f t="shared" si="40"/>
        <v>8.75</v>
      </c>
      <c r="Q366" s="29">
        <f t="shared" si="41"/>
        <v>0</v>
      </c>
      <c r="R366" s="29">
        <f t="shared" si="42"/>
        <v>4.7826086956521738</v>
      </c>
      <c r="S366" s="29">
        <f t="shared" si="49"/>
        <v>3.5087719298245612</v>
      </c>
      <c r="T366" s="29">
        <f t="shared" si="43"/>
        <v>6.2</v>
      </c>
      <c r="U366" s="29">
        <f t="shared" si="50"/>
        <v>3.2196969696969697</v>
      </c>
      <c r="V366" s="27">
        <f t="shared" si="44"/>
        <v>18.169696969696968</v>
      </c>
      <c r="W366" s="21"/>
      <c r="X366" s="73"/>
      <c r="Y366" s="64"/>
      <c r="Z366" s="21"/>
    </row>
    <row r="367" spans="1:26" ht="30" x14ac:dyDescent="0.25">
      <c r="A367" s="18">
        <v>363</v>
      </c>
      <c r="B367" s="62" t="s">
        <v>4139</v>
      </c>
      <c r="C367" s="41" t="s">
        <v>4140</v>
      </c>
      <c r="D367" s="46" t="s">
        <v>3323</v>
      </c>
      <c r="E367" s="18">
        <v>5</v>
      </c>
      <c r="F367" s="46" t="s">
        <v>339</v>
      </c>
      <c r="G367" s="28">
        <v>0</v>
      </c>
      <c r="H367" s="28"/>
      <c r="I367" s="28">
        <v>1</v>
      </c>
      <c r="J367" s="28">
        <v>171</v>
      </c>
      <c r="K367" s="30">
        <v>9.1</v>
      </c>
      <c r="L367" s="28">
        <v>9</v>
      </c>
      <c r="M367" s="28"/>
      <c r="N367" s="28">
        <v>0.48</v>
      </c>
      <c r="O367" s="28"/>
      <c r="P367" s="29">
        <f t="shared" si="40"/>
        <v>0</v>
      </c>
      <c r="Q367" s="29">
        <f t="shared" si="41"/>
        <v>0.45454545454545453</v>
      </c>
      <c r="R367" s="29">
        <f t="shared" si="42"/>
        <v>7.4347826086956523</v>
      </c>
      <c r="S367" s="29">
        <f t="shared" si="49"/>
        <v>4.395604395604396</v>
      </c>
      <c r="T367" s="29">
        <f t="shared" si="43"/>
        <v>9</v>
      </c>
      <c r="U367" s="29">
        <f t="shared" si="50"/>
        <v>8.8541666666666679</v>
      </c>
      <c r="V367" s="27">
        <f t="shared" si="44"/>
        <v>17.854166666666668</v>
      </c>
      <c r="W367" s="21"/>
      <c r="X367" s="73"/>
      <c r="Y367" s="64"/>
      <c r="Z367" s="21"/>
    </row>
    <row r="368" spans="1:26" ht="30" x14ac:dyDescent="0.25">
      <c r="A368" s="18">
        <v>364</v>
      </c>
      <c r="B368" s="144" t="s">
        <v>4338</v>
      </c>
      <c r="C368" s="18" t="s">
        <v>4339</v>
      </c>
      <c r="D368" s="46" t="s">
        <v>507</v>
      </c>
      <c r="E368" s="18">
        <v>5</v>
      </c>
      <c r="F368" s="46" t="s">
        <v>508</v>
      </c>
      <c r="G368" s="28">
        <v>0</v>
      </c>
      <c r="H368" s="28"/>
      <c r="I368" s="28">
        <v>5</v>
      </c>
      <c r="J368" s="28">
        <v>170</v>
      </c>
      <c r="K368" s="30">
        <v>9</v>
      </c>
      <c r="L368" s="28">
        <v>8.6</v>
      </c>
      <c r="M368" s="28"/>
      <c r="N368" s="28">
        <v>0.46</v>
      </c>
      <c r="O368" s="28"/>
      <c r="P368" s="29">
        <f t="shared" si="40"/>
        <v>0</v>
      </c>
      <c r="Q368" s="29">
        <f t="shared" si="41"/>
        <v>2.2727272727272729</v>
      </c>
      <c r="R368" s="29">
        <f t="shared" si="42"/>
        <v>7.3913043478260869</v>
      </c>
      <c r="S368" s="29">
        <f t="shared" si="49"/>
        <v>4.4444444444444446</v>
      </c>
      <c r="T368" s="29">
        <f t="shared" si="43"/>
        <v>8.6</v>
      </c>
      <c r="U368" s="29">
        <f t="shared" si="50"/>
        <v>9.2391304347826075</v>
      </c>
      <c r="V368" s="27">
        <f t="shared" si="44"/>
        <v>17.839130434782607</v>
      </c>
      <c r="W368" s="21"/>
      <c r="X368" s="73"/>
      <c r="Y368" s="64"/>
      <c r="Z368" s="21"/>
    </row>
    <row r="369" spans="1:26" ht="30" x14ac:dyDescent="0.25">
      <c r="A369" s="18">
        <v>365</v>
      </c>
      <c r="B369" s="144" t="s">
        <v>3854</v>
      </c>
      <c r="C369" s="148" t="s">
        <v>3855</v>
      </c>
      <c r="D369" s="46" t="s">
        <v>165</v>
      </c>
      <c r="E369" s="41">
        <v>5</v>
      </c>
      <c r="F369" s="144" t="s">
        <v>820</v>
      </c>
      <c r="G369" s="28">
        <v>0</v>
      </c>
      <c r="H369" s="28"/>
      <c r="I369" s="28">
        <v>0</v>
      </c>
      <c r="J369" s="28">
        <v>160</v>
      </c>
      <c r="K369" s="30">
        <v>8.3000000000000007</v>
      </c>
      <c r="L369" s="28">
        <v>8.6</v>
      </c>
      <c r="M369" s="28"/>
      <c r="N369" s="28">
        <v>0.47</v>
      </c>
      <c r="O369" s="28"/>
      <c r="P369" s="29">
        <f t="shared" si="40"/>
        <v>0</v>
      </c>
      <c r="Q369" s="29">
        <f t="shared" si="41"/>
        <v>0</v>
      </c>
      <c r="R369" s="29">
        <f t="shared" si="42"/>
        <v>6.9565217391304346</v>
      </c>
      <c r="S369" s="29">
        <f t="shared" si="49"/>
        <v>4.8192771084337345</v>
      </c>
      <c r="T369" s="29">
        <f t="shared" si="43"/>
        <v>8.6</v>
      </c>
      <c r="U369" s="29">
        <f t="shared" si="50"/>
        <v>9.0425531914893629</v>
      </c>
      <c r="V369" s="27">
        <f t="shared" si="44"/>
        <v>17.642553191489363</v>
      </c>
      <c r="W369" s="21"/>
      <c r="X369" s="73"/>
      <c r="Y369" s="64"/>
      <c r="Z369" s="21"/>
    </row>
    <row r="370" spans="1:26" ht="30" x14ac:dyDescent="0.25">
      <c r="A370" s="18">
        <v>366</v>
      </c>
      <c r="B370" s="46" t="s">
        <v>4380</v>
      </c>
      <c r="C370" s="142" t="s">
        <v>4381</v>
      </c>
      <c r="D370" s="46" t="s">
        <v>1127</v>
      </c>
      <c r="E370" s="18">
        <v>5</v>
      </c>
      <c r="F370" s="46" t="s">
        <v>1128</v>
      </c>
      <c r="G370" s="28">
        <v>8</v>
      </c>
      <c r="H370" s="28"/>
      <c r="I370" s="28">
        <v>1</v>
      </c>
      <c r="J370" s="28">
        <v>120</v>
      </c>
      <c r="K370" s="30">
        <v>10.4</v>
      </c>
      <c r="L370" s="28">
        <v>2</v>
      </c>
      <c r="M370" s="28"/>
      <c r="N370" s="28">
        <v>1.08</v>
      </c>
      <c r="O370" s="28"/>
      <c r="P370" s="29">
        <f t="shared" si="40"/>
        <v>11.666666666666666</v>
      </c>
      <c r="Q370" s="29">
        <f t="shared" si="41"/>
        <v>0.45454545454545453</v>
      </c>
      <c r="R370" s="29">
        <f t="shared" si="42"/>
        <v>5.2173913043478262</v>
      </c>
      <c r="S370" s="29">
        <f t="shared" si="49"/>
        <v>3.8461538461538458</v>
      </c>
      <c r="T370" s="29">
        <f t="shared" si="43"/>
        <v>2</v>
      </c>
      <c r="U370" s="29">
        <f t="shared" si="50"/>
        <v>3.9351851851851851</v>
      </c>
      <c r="V370" s="27">
        <f t="shared" si="44"/>
        <v>17.601851851851851</v>
      </c>
      <c r="W370" s="21"/>
      <c r="X370" s="73"/>
      <c r="Y370" s="64"/>
      <c r="Z370" s="21"/>
    </row>
    <row r="371" spans="1:26" ht="30" x14ac:dyDescent="0.25">
      <c r="A371" s="18">
        <v>367</v>
      </c>
      <c r="B371" s="146" t="s">
        <v>3707</v>
      </c>
      <c r="C371" s="150" t="s">
        <v>3708</v>
      </c>
      <c r="D371" s="146" t="s">
        <v>3706</v>
      </c>
      <c r="E371" s="58">
        <v>6</v>
      </c>
      <c r="F371" s="19" t="s">
        <v>72</v>
      </c>
      <c r="G371" s="28">
        <v>12</v>
      </c>
      <c r="H371" s="28"/>
      <c r="I371" s="28">
        <v>1</v>
      </c>
      <c r="J371" s="28">
        <v>120</v>
      </c>
      <c r="K371" s="30">
        <v>13</v>
      </c>
      <c r="L371" s="28">
        <v>0</v>
      </c>
      <c r="M371" s="28"/>
      <c r="N371" s="28">
        <v>0</v>
      </c>
      <c r="O371" s="28">
        <f>IF(N371&lt;&gt;"",INT(N371)*60+(N371-INT(N371))*100,"")</f>
        <v>0</v>
      </c>
      <c r="P371" s="29">
        <f t="shared" si="40"/>
        <v>17.5</v>
      </c>
      <c r="Q371" s="29">
        <f t="shared" si="41"/>
        <v>0.45454545454545453</v>
      </c>
      <c r="R371" s="29">
        <f t="shared" si="42"/>
        <v>5.2173913043478262</v>
      </c>
      <c r="S371" s="29">
        <f t="shared" si="49"/>
        <v>3.0769230769230771</v>
      </c>
      <c r="T371" s="29">
        <f t="shared" si="43"/>
        <v>0</v>
      </c>
      <c r="U371" s="29">
        <v>0</v>
      </c>
      <c r="V371" s="27">
        <f t="shared" si="44"/>
        <v>17.5</v>
      </c>
      <c r="W371" s="21"/>
      <c r="X371" s="73"/>
      <c r="Y371" s="64"/>
      <c r="Z371" s="21"/>
    </row>
    <row r="372" spans="1:26" ht="30" x14ac:dyDescent="0.25">
      <c r="A372" s="18">
        <v>368</v>
      </c>
      <c r="B372" s="144" t="s">
        <v>3819</v>
      </c>
      <c r="C372" s="142" t="s">
        <v>3820</v>
      </c>
      <c r="D372" s="46" t="s">
        <v>165</v>
      </c>
      <c r="E372" s="41">
        <v>5</v>
      </c>
      <c r="F372" s="144" t="s">
        <v>181</v>
      </c>
      <c r="G372" s="28">
        <v>0</v>
      </c>
      <c r="H372" s="28"/>
      <c r="I372" s="28">
        <v>7</v>
      </c>
      <c r="J372" s="28">
        <v>165</v>
      </c>
      <c r="K372" s="30">
        <v>8.1</v>
      </c>
      <c r="L372" s="28">
        <v>9</v>
      </c>
      <c r="M372" s="28"/>
      <c r="N372" s="28">
        <v>0.5</v>
      </c>
      <c r="O372" s="28">
        <f>IF(N372&lt;&gt;"",INT(N372)*60+(N372-INT(N372))*100,"")</f>
        <v>50</v>
      </c>
      <c r="P372" s="29">
        <f t="shared" si="40"/>
        <v>0</v>
      </c>
      <c r="Q372" s="29">
        <f t="shared" si="41"/>
        <v>3.1818181818181817</v>
      </c>
      <c r="R372" s="29">
        <f t="shared" si="42"/>
        <v>7.1739130434782608</v>
      </c>
      <c r="S372" s="29">
        <f t="shared" si="49"/>
        <v>4.9382716049382722</v>
      </c>
      <c r="T372" s="29">
        <f t="shared" si="43"/>
        <v>9</v>
      </c>
      <c r="U372" s="29">
        <f>(25*0.17)/N372</f>
        <v>8.5</v>
      </c>
      <c r="V372" s="27">
        <f t="shared" si="44"/>
        <v>17.5</v>
      </c>
      <c r="W372" s="21"/>
      <c r="X372" s="73"/>
      <c r="Y372" s="64"/>
      <c r="Z372" s="21"/>
    </row>
    <row r="373" spans="1:26" ht="30" x14ac:dyDescent="0.25">
      <c r="A373" s="18">
        <v>369</v>
      </c>
      <c r="B373" s="147" t="s">
        <v>4382</v>
      </c>
      <c r="C373" s="142" t="s">
        <v>4383</v>
      </c>
      <c r="D373" s="46" t="s">
        <v>1127</v>
      </c>
      <c r="E373" s="18">
        <v>5</v>
      </c>
      <c r="F373" s="46" t="s">
        <v>1128</v>
      </c>
      <c r="G373" s="28">
        <v>7</v>
      </c>
      <c r="H373" s="28"/>
      <c r="I373" s="28">
        <v>1</v>
      </c>
      <c r="J373" s="28">
        <v>124</v>
      </c>
      <c r="K373" s="30">
        <v>8.6</v>
      </c>
      <c r="L373" s="28">
        <v>3</v>
      </c>
      <c r="M373" s="28"/>
      <c r="N373" s="28">
        <v>1.07</v>
      </c>
      <c r="O373" s="28"/>
      <c r="P373" s="29">
        <f t="shared" si="40"/>
        <v>10.208333333333334</v>
      </c>
      <c r="Q373" s="29">
        <f t="shared" si="41"/>
        <v>0.45454545454545453</v>
      </c>
      <c r="R373" s="29">
        <f t="shared" si="42"/>
        <v>5.3913043478260869</v>
      </c>
      <c r="S373" s="29">
        <f t="shared" si="49"/>
        <v>4.6511627906976747</v>
      </c>
      <c r="T373" s="29">
        <f t="shared" si="43"/>
        <v>3</v>
      </c>
      <c r="U373" s="29">
        <f>(25*0.17)/N373</f>
        <v>3.9719626168224296</v>
      </c>
      <c r="V373" s="27">
        <f t="shared" si="44"/>
        <v>17.180295950155763</v>
      </c>
      <c r="W373" s="21"/>
      <c r="X373" s="73"/>
      <c r="Y373" s="64"/>
      <c r="Z373" s="21"/>
    </row>
    <row r="374" spans="1:26" ht="30" x14ac:dyDescent="0.25">
      <c r="A374" s="18">
        <v>370</v>
      </c>
      <c r="B374" s="46" t="s">
        <v>3787</v>
      </c>
      <c r="C374" s="142" t="s">
        <v>3788</v>
      </c>
      <c r="D374" s="46" t="s">
        <v>4464</v>
      </c>
      <c r="E374" s="18">
        <v>6</v>
      </c>
      <c r="F374" s="46" t="s">
        <v>134</v>
      </c>
      <c r="G374" s="35">
        <v>9</v>
      </c>
      <c r="H374" s="28"/>
      <c r="I374" s="28">
        <v>0</v>
      </c>
      <c r="J374" s="28">
        <v>112</v>
      </c>
      <c r="K374" s="30">
        <v>8.8000000000000007</v>
      </c>
      <c r="L374" s="35">
        <v>0</v>
      </c>
      <c r="M374" s="28"/>
      <c r="N374" s="35">
        <v>1.19</v>
      </c>
      <c r="O374" s="28">
        <f>IF(N374&lt;&gt;"",INT(N374)*60+(N374-INT(N374))*100,"")</f>
        <v>79</v>
      </c>
      <c r="P374" s="29">
        <f t="shared" si="40"/>
        <v>13.125</v>
      </c>
      <c r="Q374" s="29">
        <f t="shared" si="41"/>
        <v>0</v>
      </c>
      <c r="R374" s="29">
        <f t="shared" si="42"/>
        <v>4.8695652173913047</v>
      </c>
      <c r="S374" s="29">
        <f t="shared" si="49"/>
        <v>4.545454545454545</v>
      </c>
      <c r="T374" s="29">
        <f t="shared" si="43"/>
        <v>0</v>
      </c>
      <c r="U374" s="29">
        <f>(25*0.17)/N374</f>
        <v>3.5714285714285716</v>
      </c>
      <c r="V374" s="27">
        <f t="shared" si="44"/>
        <v>16.696428571428573</v>
      </c>
      <c r="W374" s="21"/>
      <c r="X374" s="73"/>
      <c r="Y374" s="64"/>
      <c r="Z374" s="21"/>
    </row>
    <row r="375" spans="1:26" ht="30" x14ac:dyDescent="0.25">
      <c r="A375" s="18">
        <v>371</v>
      </c>
      <c r="B375" s="62" t="s">
        <v>4071</v>
      </c>
      <c r="C375" s="142" t="s">
        <v>4072</v>
      </c>
      <c r="D375" s="46" t="s">
        <v>314</v>
      </c>
      <c r="E375" s="18">
        <v>5</v>
      </c>
      <c r="F375" s="46" t="s">
        <v>315</v>
      </c>
      <c r="G375" s="28">
        <v>7</v>
      </c>
      <c r="H375" s="28"/>
      <c r="I375" s="28">
        <v>1</v>
      </c>
      <c r="J375" s="28">
        <v>143</v>
      </c>
      <c r="K375" s="30">
        <v>7.7</v>
      </c>
      <c r="L375" s="28">
        <v>3</v>
      </c>
      <c r="M375" s="28"/>
      <c r="N375" s="28">
        <v>1.32</v>
      </c>
      <c r="O375" s="28"/>
      <c r="P375" s="29">
        <f t="shared" si="40"/>
        <v>10.208333333333334</v>
      </c>
      <c r="Q375" s="29">
        <f t="shared" si="41"/>
        <v>0.45454545454545453</v>
      </c>
      <c r="R375" s="29">
        <f t="shared" si="42"/>
        <v>6.2173913043478262</v>
      </c>
      <c r="S375" s="29">
        <f t="shared" si="49"/>
        <v>5.1948051948051948</v>
      </c>
      <c r="T375" s="29">
        <f t="shared" si="43"/>
        <v>3</v>
      </c>
      <c r="U375" s="29">
        <f>(25*0.17)/N375</f>
        <v>3.2196969696969697</v>
      </c>
      <c r="V375" s="27">
        <f t="shared" si="44"/>
        <v>16.428030303030305</v>
      </c>
      <c r="W375" s="21"/>
      <c r="X375" s="73"/>
      <c r="Y375" s="64"/>
      <c r="Z375" s="21"/>
    </row>
    <row r="376" spans="1:26" ht="30" x14ac:dyDescent="0.25">
      <c r="A376" s="18">
        <v>372</v>
      </c>
      <c r="B376" s="144" t="s">
        <v>3789</v>
      </c>
      <c r="C376" s="142" t="s">
        <v>3790</v>
      </c>
      <c r="D376" s="46" t="s">
        <v>4464</v>
      </c>
      <c r="E376" s="18">
        <v>6</v>
      </c>
      <c r="F376" s="12" t="s">
        <v>134</v>
      </c>
      <c r="G376" s="28">
        <v>8</v>
      </c>
      <c r="H376" s="28"/>
      <c r="I376" s="28">
        <v>0</v>
      </c>
      <c r="J376" s="28">
        <v>110</v>
      </c>
      <c r="K376" s="30">
        <v>9.6999999999999993</v>
      </c>
      <c r="L376" s="28">
        <v>2</v>
      </c>
      <c r="M376" s="28"/>
      <c r="N376" s="28">
        <v>1.54</v>
      </c>
      <c r="O376" s="28">
        <f>IF(N376&lt;&gt;"",INT(N376)*60+(N376-INT(N376))*100,"")</f>
        <v>114</v>
      </c>
      <c r="P376" s="29">
        <f t="shared" si="40"/>
        <v>11.666666666666666</v>
      </c>
      <c r="Q376" s="29">
        <f t="shared" si="41"/>
        <v>0</v>
      </c>
      <c r="R376" s="29">
        <f t="shared" si="42"/>
        <v>4.7826086956521738</v>
      </c>
      <c r="S376" s="29">
        <f t="shared" si="49"/>
        <v>4.123711340206186</v>
      </c>
      <c r="T376" s="29">
        <f t="shared" si="43"/>
        <v>2</v>
      </c>
      <c r="U376" s="29">
        <f>(25*0.17)/N376</f>
        <v>2.7597402597402598</v>
      </c>
      <c r="V376" s="27">
        <f t="shared" si="44"/>
        <v>16.426406926406926</v>
      </c>
      <c r="W376" s="21"/>
      <c r="X376" s="73"/>
      <c r="Y376" s="64"/>
      <c r="Z376" s="21"/>
    </row>
    <row r="377" spans="1:26" x14ac:dyDescent="0.25">
      <c r="A377" s="18">
        <v>373</v>
      </c>
      <c r="B377" s="46" t="s">
        <v>3755</v>
      </c>
      <c r="C377" s="142" t="s">
        <v>3756</v>
      </c>
      <c r="D377" s="46" t="s">
        <v>717</v>
      </c>
      <c r="E377" s="18">
        <v>6</v>
      </c>
      <c r="F377" s="46" t="s">
        <v>113</v>
      </c>
      <c r="G377" s="28">
        <v>11</v>
      </c>
      <c r="H377" s="28"/>
      <c r="I377" s="28">
        <v>0</v>
      </c>
      <c r="J377" s="28">
        <v>0</v>
      </c>
      <c r="K377" s="30">
        <v>0</v>
      </c>
      <c r="L377" s="28">
        <v>0</v>
      </c>
      <c r="M377" s="28"/>
      <c r="N377" s="28">
        <v>0</v>
      </c>
      <c r="O377" s="28">
        <f>IF(N377&lt;&gt;"",INT(N377)*60+(N377-INT(N377))*100,"")</f>
        <v>0</v>
      </c>
      <c r="P377" s="29">
        <f t="shared" si="40"/>
        <v>16.041666666666668</v>
      </c>
      <c r="Q377" s="29">
        <f t="shared" si="41"/>
        <v>0</v>
      </c>
      <c r="R377" s="29">
        <f t="shared" si="42"/>
        <v>0</v>
      </c>
      <c r="S377" s="29">
        <v>0</v>
      </c>
      <c r="T377" s="29">
        <f t="shared" si="43"/>
        <v>0</v>
      </c>
      <c r="U377" s="29">
        <v>0</v>
      </c>
      <c r="V377" s="27">
        <f t="shared" si="44"/>
        <v>16.041666666666668</v>
      </c>
      <c r="W377" s="21"/>
      <c r="X377" s="73"/>
      <c r="Y377" s="64"/>
      <c r="Z377" s="21"/>
    </row>
    <row r="378" spans="1:26" ht="30" x14ac:dyDescent="0.25">
      <c r="A378" s="18">
        <v>374</v>
      </c>
      <c r="B378" s="46" t="s">
        <v>4317</v>
      </c>
      <c r="C378" s="142" t="s">
        <v>4318</v>
      </c>
      <c r="D378" s="46" t="s">
        <v>483</v>
      </c>
      <c r="E378" s="18">
        <v>6</v>
      </c>
      <c r="F378" s="46" t="s">
        <v>475</v>
      </c>
      <c r="G378" s="28">
        <v>0</v>
      </c>
      <c r="H378" s="28"/>
      <c r="I378" s="28">
        <v>2</v>
      </c>
      <c r="J378" s="28">
        <v>169</v>
      </c>
      <c r="K378" s="30">
        <v>8</v>
      </c>
      <c r="L378" s="28">
        <v>7</v>
      </c>
      <c r="M378" s="28"/>
      <c r="N378" s="28">
        <v>0.52</v>
      </c>
      <c r="O378" s="28"/>
      <c r="P378" s="29">
        <f t="shared" si="40"/>
        <v>0</v>
      </c>
      <c r="Q378" s="29">
        <f t="shared" si="41"/>
        <v>0.90909090909090906</v>
      </c>
      <c r="R378" s="29">
        <f t="shared" si="42"/>
        <v>7.3478260869565215</v>
      </c>
      <c r="S378" s="29">
        <f>(10*4)/K378</f>
        <v>5</v>
      </c>
      <c r="T378" s="29">
        <f t="shared" si="43"/>
        <v>7</v>
      </c>
      <c r="U378" s="29">
        <f>(25*0.17)/N378</f>
        <v>8.1730769230769234</v>
      </c>
      <c r="V378" s="27">
        <f t="shared" si="44"/>
        <v>15.173076923076923</v>
      </c>
      <c r="W378" s="21"/>
      <c r="X378" s="73"/>
      <c r="Y378" s="64"/>
      <c r="Z378" s="21"/>
    </row>
    <row r="379" spans="1:26" ht="30" x14ac:dyDescent="0.25">
      <c r="A379" s="18">
        <v>375</v>
      </c>
      <c r="B379" s="144" t="s">
        <v>3711</v>
      </c>
      <c r="C379" s="142" t="s">
        <v>3712</v>
      </c>
      <c r="D379" s="144" t="s">
        <v>3706</v>
      </c>
      <c r="E379" s="18">
        <v>6</v>
      </c>
      <c r="F379" s="12" t="s">
        <v>72</v>
      </c>
      <c r="G379" s="28">
        <v>10</v>
      </c>
      <c r="H379" s="28"/>
      <c r="I379" s="28">
        <v>2</v>
      </c>
      <c r="J379" s="28">
        <v>135</v>
      </c>
      <c r="K379" s="30">
        <v>10.8</v>
      </c>
      <c r="L379" s="28">
        <v>0</v>
      </c>
      <c r="M379" s="28"/>
      <c r="N379" s="28">
        <v>0</v>
      </c>
      <c r="O379" s="28">
        <f>IF(N379&lt;&gt;"",INT(N379)*60+(N379-INT(N379))*100,"")</f>
        <v>0</v>
      </c>
      <c r="P379" s="29">
        <f t="shared" si="40"/>
        <v>14.583333333333334</v>
      </c>
      <c r="Q379" s="29">
        <f t="shared" si="41"/>
        <v>0.90909090909090906</v>
      </c>
      <c r="R379" s="29">
        <f t="shared" si="42"/>
        <v>5.8695652173913047</v>
      </c>
      <c r="S379" s="29">
        <f>(10*4)/K379</f>
        <v>3.7037037037037033</v>
      </c>
      <c r="T379" s="29">
        <f t="shared" si="43"/>
        <v>0</v>
      </c>
      <c r="U379" s="29">
        <v>0</v>
      </c>
      <c r="V379" s="27">
        <f t="shared" si="44"/>
        <v>14.583333333333334</v>
      </c>
      <c r="W379" s="21"/>
      <c r="X379" s="73"/>
      <c r="Y379" s="64"/>
      <c r="Z379" s="21"/>
    </row>
    <row r="380" spans="1:26" ht="30" x14ac:dyDescent="0.25">
      <c r="A380" s="18">
        <v>376</v>
      </c>
      <c r="B380" s="46" t="s">
        <v>4041</v>
      </c>
      <c r="C380" s="142" t="s">
        <v>4042</v>
      </c>
      <c r="D380" s="46" t="s">
        <v>282</v>
      </c>
      <c r="E380" s="18">
        <v>5</v>
      </c>
      <c r="F380" s="46" t="s">
        <v>283</v>
      </c>
      <c r="G380" s="28">
        <v>10</v>
      </c>
      <c r="H380" s="28"/>
      <c r="I380" s="28">
        <v>0</v>
      </c>
      <c r="J380" s="28">
        <v>161</v>
      </c>
      <c r="K380" s="30">
        <v>9</v>
      </c>
      <c r="L380" s="28">
        <v>0</v>
      </c>
      <c r="M380" s="28"/>
      <c r="N380" s="28">
        <v>0</v>
      </c>
      <c r="O380" s="28"/>
      <c r="P380" s="29">
        <f t="shared" si="40"/>
        <v>14.583333333333334</v>
      </c>
      <c r="Q380" s="29">
        <f t="shared" si="41"/>
        <v>0</v>
      </c>
      <c r="R380" s="29">
        <f t="shared" si="42"/>
        <v>7</v>
      </c>
      <c r="S380" s="29">
        <f>(10*4)/K380</f>
        <v>4.4444444444444446</v>
      </c>
      <c r="T380" s="29">
        <f t="shared" si="43"/>
        <v>0</v>
      </c>
      <c r="U380" s="29">
        <v>0</v>
      </c>
      <c r="V380" s="27">
        <f t="shared" si="44"/>
        <v>14.583333333333334</v>
      </c>
      <c r="W380" s="21"/>
      <c r="X380" s="73"/>
      <c r="Y380" s="64"/>
      <c r="Z380" s="21"/>
    </row>
    <row r="381" spans="1:26" ht="30" x14ac:dyDescent="0.25">
      <c r="A381" s="18">
        <v>377</v>
      </c>
      <c r="B381" s="54" t="s">
        <v>4107</v>
      </c>
      <c r="C381" s="149" t="s">
        <v>4108</v>
      </c>
      <c r="D381" s="46" t="s">
        <v>4453</v>
      </c>
      <c r="E381" s="18">
        <v>6</v>
      </c>
      <c r="F381" s="54" t="s">
        <v>327</v>
      </c>
      <c r="G381" s="28">
        <v>10</v>
      </c>
      <c r="H381" s="28"/>
      <c r="I381" s="28">
        <v>0</v>
      </c>
      <c r="J381" s="28">
        <v>0</v>
      </c>
      <c r="K381" s="30">
        <v>0</v>
      </c>
      <c r="L381" s="28">
        <v>0</v>
      </c>
      <c r="M381" s="28"/>
      <c r="N381" s="28">
        <v>0</v>
      </c>
      <c r="O381" s="28"/>
      <c r="P381" s="29">
        <f t="shared" si="40"/>
        <v>14.583333333333334</v>
      </c>
      <c r="Q381" s="29">
        <f t="shared" si="41"/>
        <v>0</v>
      </c>
      <c r="R381" s="29">
        <f t="shared" si="42"/>
        <v>0</v>
      </c>
      <c r="S381" s="29">
        <v>0</v>
      </c>
      <c r="T381" s="29">
        <f t="shared" si="43"/>
        <v>0</v>
      </c>
      <c r="U381" s="29">
        <v>0</v>
      </c>
      <c r="V381" s="27">
        <f t="shared" si="44"/>
        <v>14.583333333333334</v>
      </c>
      <c r="W381" s="21"/>
      <c r="X381" s="73"/>
      <c r="Y381" s="64"/>
      <c r="Z381" s="21"/>
    </row>
    <row r="382" spans="1:26" ht="30" x14ac:dyDescent="0.25">
      <c r="A382" s="18">
        <v>378</v>
      </c>
      <c r="B382" s="62" t="s">
        <v>4137</v>
      </c>
      <c r="C382" s="41" t="s">
        <v>4138</v>
      </c>
      <c r="D382" s="46" t="s">
        <v>3323</v>
      </c>
      <c r="E382" s="18">
        <v>5</v>
      </c>
      <c r="F382" s="46" t="s">
        <v>339</v>
      </c>
      <c r="G382" s="28">
        <v>10</v>
      </c>
      <c r="H382" s="28"/>
      <c r="I382" s="28">
        <v>0</v>
      </c>
      <c r="J382" s="28">
        <v>0</v>
      </c>
      <c r="K382" s="30">
        <v>0</v>
      </c>
      <c r="L382" s="28">
        <v>0</v>
      </c>
      <c r="M382" s="28"/>
      <c r="N382" s="28">
        <v>0</v>
      </c>
      <c r="O382" s="28"/>
      <c r="P382" s="29">
        <f t="shared" si="40"/>
        <v>14.583333333333334</v>
      </c>
      <c r="Q382" s="29">
        <f t="shared" si="41"/>
        <v>0</v>
      </c>
      <c r="R382" s="29">
        <f t="shared" si="42"/>
        <v>0</v>
      </c>
      <c r="S382" s="29">
        <v>0</v>
      </c>
      <c r="T382" s="29">
        <f t="shared" si="43"/>
        <v>0</v>
      </c>
      <c r="U382" s="29">
        <v>0</v>
      </c>
      <c r="V382" s="27">
        <f t="shared" si="44"/>
        <v>14.583333333333334</v>
      </c>
      <c r="W382" s="21"/>
      <c r="X382" s="73"/>
      <c r="Y382" s="64"/>
      <c r="Z382" s="21"/>
    </row>
    <row r="383" spans="1:26" ht="45" x14ac:dyDescent="0.25">
      <c r="A383" s="18">
        <v>379</v>
      </c>
      <c r="B383" s="147" t="s">
        <v>4287</v>
      </c>
      <c r="C383" s="148" t="s">
        <v>4288</v>
      </c>
      <c r="D383" s="46" t="s">
        <v>3478</v>
      </c>
      <c r="E383" s="18" t="s">
        <v>2973</v>
      </c>
      <c r="F383" s="46" t="s">
        <v>437</v>
      </c>
      <c r="G383" s="28">
        <v>3</v>
      </c>
      <c r="H383" s="28"/>
      <c r="I383" s="28">
        <v>6</v>
      </c>
      <c r="J383" s="28">
        <v>132</v>
      </c>
      <c r="K383" s="30">
        <v>8.6999999999999993</v>
      </c>
      <c r="L383" s="28">
        <v>3</v>
      </c>
      <c r="M383" s="28"/>
      <c r="N383" s="28">
        <v>0.59</v>
      </c>
      <c r="O383" s="28"/>
      <c r="P383" s="29">
        <f t="shared" si="40"/>
        <v>4.375</v>
      </c>
      <c r="Q383" s="29">
        <f t="shared" si="41"/>
        <v>2.7272727272727271</v>
      </c>
      <c r="R383" s="29">
        <f t="shared" si="42"/>
        <v>5.7391304347826084</v>
      </c>
      <c r="S383" s="29">
        <f t="shared" ref="S383:S388" si="51">(10*4)/K383</f>
        <v>4.597701149425288</v>
      </c>
      <c r="T383" s="29">
        <f t="shared" si="43"/>
        <v>3</v>
      </c>
      <c r="U383" s="29">
        <f>(25*0.17)/N383</f>
        <v>7.2033898305084749</v>
      </c>
      <c r="V383" s="27">
        <f t="shared" si="44"/>
        <v>14.578389830508474</v>
      </c>
      <c r="W383" s="21"/>
      <c r="X383" s="73"/>
      <c r="Y383" s="64"/>
      <c r="Z383" s="21"/>
    </row>
    <row r="384" spans="1:26" ht="30" x14ac:dyDescent="0.25">
      <c r="A384" s="18">
        <v>380</v>
      </c>
      <c r="B384" s="46" t="s">
        <v>4220</v>
      </c>
      <c r="C384" s="142" t="s">
        <v>4221</v>
      </c>
      <c r="D384" s="46" t="s">
        <v>395</v>
      </c>
      <c r="E384" s="18">
        <v>6</v>
      </c>
      <c r="F384" s="46" t="s">
        <v>396</v>
      </c>
      <c r="G384" s="28">
        <v>6</v>
      </c>
      <c r="H384" s="28"/>
      <c r="I384" s="28">
        <v>0</v>
      </c>
      <c r="J384" s="28">
        <v>149</v>
      </c>
      <c r="K384" s="30">
        <v>12.1</v>
      </c>
      <c r="L384" s="28">
        <v>5</v>
      </c>
      <c r="M384" s="28"/>
      <c r="N384" s="28">
        <v>6.46</v>
      </c>
      <c r="O384" s="28"/>
      <c r="P384" s="29">
        <f t="shared" si="40"/>
        <v>8.75</v>
      </c>
      <c r="Q384" s="29">
        <f t="shared" si="41"/>
        <v>0</v>
      </c>
      <c r="R384" s="29">
        <f t="shared" si="42"/>
        <v>6.4782608695652177</v>
      </c>
      <c r="S384" s="29">
        <f t="shared" si="51"/>
        <v>3.3057851239669422</v>
      </c>
      <c r="T384" s="29">
        <f t="shared" si="43"/>
        <v>5</v>
      </c>
      <c r="U384" s="29">
        <f>(25*0.17)/N384</f>
        <v>0.65789473684210531</v>
      </c>
      <c r="V384" s="27">
        <f t="shared" si="44"/>
        <v>14.407894736842106</v>
      </c>
      <c r="W384" s="21"/>
      <c r="X384" s="73"/>
      <c r="Y384" s="64"/>
      <c r="Z384" s="21"/>
    </row>
    <row r="385" spans="1:26" ht="30" x14ac:dyDescent="0.25">
      <c r="A385" s="18">
        <v>381</v>
      </c>
      <c r="B385" s="46" t="s">
        <v>3735</v>
      </c>
      <c r="C385" s="142" t="s">
        <v>3736</v>
      </c>
      <c r="D385" s="46" t="s">
        <v>4467</v>
      </c>
      <c r="E385" s="18">
        <v>6</v>
      </c>
      <c r="F385" s="12" t="s">
        <v>83</v>
      </c>
      <c r="G385" s="28">
        <v>5</v>
      </c>
      <c r="H385" s="28"/>
      <c r="I385" s="28">
        <v>0</v>
      </c>
      <c r="J385" s="28">
        <v>125</v>
      </c>
      <c r="K385" s="30">
        <v>11.6</v>
      </c>
      <c r="L385" s="28">
        <v>3</v>
      </c>
      <c r="M385" s="28"/>
      <c r="N385" s="28">
        <v>1.1499999999999999</v>
      </c>
      <c r="O385" s="28">
        <f>IF(N385&lt;&gt;"",INT(N385)*60+(N385-INT(N385))*100,"")</f>
        <v>74.999999999999986</v>
      </c>
      <c r="P385" s="29">
        <f t="shared" si="40"/>
        <v>7.291666666666667</v>
      </c>
      <c r="Q385" s="29">
        <f t="shared" si="41"/>
        <v>0</v>
      </c>
      <c r="R385" s="29">
        <f t="shared" si="42"/>
        <v>5.4347826086956523</v>
      </c>
      <c r="S385" s="29">
        <f t="shared" si="51"/>
        <v>3.4482758620689657</v>
      </c>
      <c r="T385" s="29">
        <f t="shared" si="43"/>
        <v>3</v>
      </c>
      <c r="U385" s="29">
        <f>(25*0.17)/N385</f>
        <v>3.6956521739130439</v>
      </c>
      <c r="V385" s="27">
        <f t="shared" si="44"/>
        <v>13.987318840579711</v>
      </c>
      <c r="W385" s="21"/>
      <c r="X385" s="73"/>
      <c r="Y385" s="64"/>
      <c r="Z385" s="21"/>
    </row>
    <row r="386" spans="1:26" ht="30" x14ac:dyDescent="0.25">
      <c r="A386" s="18">
        <v>382</v>
      </c>
      <c r="B386" s="62" t="s">
        <v>4145</v>
      </c>
      <c r="C386" s="41" t="s">
        <v>4146</v>
      </c>
      <c r="D386" s="46" t="s">
        <v>3323</v>
      </c>
      <c r="E386" s="18">
        <v>5</v>
      </c>
      <c r="F386" s="46" t="s">
        <v>339</v>
      </c>
      <c r="G386" s="28">
        <v>0</v>
      </c>
      <c r="H386" s="28"/>
      <c r="I386" s="28">
        <v>0</v>
      </c>
      <c r="J386" s="28">
        <v>160</v>
      </c>
      <c r="K386" s="30">
        <v>87</v>
      </c>
      <c r="L386" s="28">
        <v>6</v>
      </c>
      <c r="M386" s="28"/>
      <c r="N386" s="28">
        <v>0.59</v>
      </c>
      <c r="O386" s="28"/>
      <c r="P386" s="29">
        <f t="shared" si="40"/>
        <v>0</v>
      </c>
      <c r="Q386" s="29">
        <f t="shared" si="41"/>
        <v>0</v>
      </c>
      <c r="R386" s="29">
        <f t="shared" si="42"/>
        <v>6.9565217391304346</v>
      </c>
      <c r="S386" s="29">
        <f t="shared" si="51"/>
        <v>0.45977011494252873</v>
      </c>
      <c r="T386" s="29">
        <f t="shared" si="43"/>
        <v>6</v>
      </c>
      <c r="U386" s="29">
        <f>(25*0.17)/N386</f>
        <v>7.2033898305084749</v>
      </c>
      <c r="V386" s="27">
        <f t="shared" si="44"/>
        <v>13.203389830508474</v>
      </c>
      <c r="W386" s="21"/>
      <c r="X386" s="73"/>
      <c r="Y386" s="64"/>
      <c r="Z386" s="21"/>
    </row>
    <row r="387" spans="1:26" ht="30" x14ac:dyDescent="0.25">
      <c r="A387" s="18">
        <v>383</v>
      </c>
      <c r="B387" s="144" t="s">
        <v>3698</v>
      </c>
      <c r="C387" s="142" t="s">
        <v>3699</v>
      </c>
      <c r="D387" s="144" t="s">
        <v>71</v>
      </c>
      <c r="E387" s="18">
        <v>5</v>
      </c>
      <c r="F387" s="12" t="s">
        <v>72</v>
      </c>
      <c r="G387" s="28">
        <v>9</v>
      </c>
      <c r="H387" s="28"/>
      <c r="I387" s="28">
        <v>0</v>
      </c>
      <c r="J387" s="28">
        <v>148</v>
      </c>
      <c r="K387" s="30">
        <v>12.6</v>
      </c>
      <c r="L387" s="28">
        <v>0</v>
      </c>
      <c r="M387" s="28"/>
      <c r="N387" s="28">
        <v>0</v>
      </c>
      <c r="O387" s="28">
        <f t="shared" ref="O387:O393" si="52">IF(N387&lt;&gt;"",INT(N387)*60+(N387-INT(N387))*100,"")</f>
        <v>0</v>
      </c>
      <c r="P387" s="29">
        <f t="shared" si="40"/>
        <v>13.125</v>
      </c>
      <c r="Q387" s="29">
        <f t="shared" si="41"/>
        <v>0</v>
      </c>
      <c r="R387" s="29">
        <f t="shared" si="42"/>
        <v>6.4347826086956523</v>
      </c>
      <c r="S387" s="29">
        <f t="shared" si="51"/>
        <v>3.1746031746031749</v>
      </c>
      <c r="T387" s="29">
        <f t="shared" si="43"/>
        <v>0</v>
      </c>
      <c r="U387" s="29">
        <v>0</v>
      </c>
      <c r="V387" s="27">
        <f t="shared" si="44"/>
        <v>13.125</v>
      </c>
      <c r="W387" s="21"/>
      <c r="X387" s="73"/>
      <c r="Y387" s="64"/>
      <c r="Z387" s="21"/>
    </row>
    <row r="388" spans="1:26" s="25" customFormat="1" ht="30" x14ac:dyDescent="0.25">
      <c r="A388" s="18">
        <v>384</v>
      </c>
      <c r="B388" s="144" t="s">
        <v>3704</v>
      </c>
      <c r="C388" s="142" t="s">
        <v>3705</v>
      </c>
      <c r="D388" s="144" t="s">
        <v>3706</v>
      </c>
      <c r="E388" s="18">
        <v>6</v>
      </c>
      <c r="F388" s="12" t="s">
        <v>72</v>
      </c>
      <c r="G388" s="28">
        <v>9</v>
      </c>
      <c r="H388" s="28"/>
      <c r="I388" s="28">
        <v>10</v>
      </c>
      <c r="J388" s="28">
        <v>152</v>
      </c>
      <c r="K388" s="30">
        <v>11</v>
      </c>
      <c r="L388" s="28">
        <v>0</v>
      </c>
      <c r="M388" s="28"/>
      <c r="N388" s="28">
        <v>0</v>
      </c>
      <c r="O388" s="28">
        <f t="shared" si="52"/>
        <v>0</v>
      </c>
      <c r="P388" s="29">
        <f t="shared" si="40"/>
        <v>13.125</v>
      </c>
      <c r="Q388" s="29">
        <f t="shared" si="41"/>
        <v>4.5454545454545459</v>
      </c>
      <c r="R388" s="29">
        <f t="shared" si="42"/>
        <v>6.6086956521739131</v>
      </c>
      <c r="S388" s="29">
        <f t="shared" si="51"/>
        <v>3.6363636363636362</v>
      </c>
      <c r="T388" s="29">
        <f t="shared" si="43"/>
        <v>0</v>
      </c>
      <c r="U388" s="29">
        <v>0</v>
      </c>
      <c r="V388" s="27">
        <f t="shared" si="44"/>
        <v>13.125</v>
      </c>
      <c r="W388" s="21"/>
      <c r="X388" s="73"/>
      <c r="Y388" s="67"/>
      <c r="Z388" s="21"/>
    </row>
    <row r="389" spans="1:26" ht="30" x14ac:dyDescent="0.25">
      <c r="A389" s="18">
        <v>385</v>
      </c>
      <c r="B389" s="46" t="s">
        <v>3717</v>
      </c>
      <c r="C389" s="149" t="s">
        <v>3718</v>
      </c>
      <c r="D389" s="46" t="s">
        <v>3706</v>
      </c>
      <c r="E389" s="18">
        <v>6</v>
      </c>
      <c r="F389" s="46" t="s">
        <v>72</v>
      </c>
      <c r="G389" s="28">
        <v>9</v>
      </c>
      <c r="H389" s="28"/>
      <c r="I389" s="28">
        <v>0</v>
      </c>
      <c r="J389" s="28">
        <v>0</v>
      </c>
      <c r="K389" s="30">
        <v>0</v>
      </c>
      <c r="L389" s="28">
        <v>0</v>
      </c>
      <c r="M389" s="28"/>
      <c r="N389" s="28">
        <v>0</v>
      </c>
      <c r="O389" s="28">
        <f t="shared" si="52"/>
        <v>0</v>
      </c>
      <c r="P389" s="29">
        <f t="shared" ref="P389:P406" si="53">(35*G389)/MAX(G:G)</f>
        <v>13.125</v>
      </c>
      <c r="Q389" s="29">
        <f t="shared" ref="Q389:Q406" si="54">(10*I389)/MAX(I:I)</f>
        <v>0</v>
      </c>
      <c r="R389" s="29">
        <f t="shared" ref="R389:R406" si="55">(10*J389)/MAX(J:J)</f>
        <v>0</v>
      </c>
      <c r="S389" s="29">
        <v>0</v>
      </c>
      <c r="T389" s="29">
        <f t="shared" ref="T389:T406" si="56">(10*L389)/MAX(L:L)</f>
        <v>0</v>
      </c>
      <c r="U389" s="29">
        <v>0</v>
      </c>
      <c r="V389" s="27">
        <f t="shared" si="44"/>
        <v>13.125</v>
      </c>
      <c r="W389" s="21"/>
      <c r="X389" s="73"/>
      <c r="Y389" s="64"/>
      <c r="Z389" s="21"/>
    </row>
    <row r="390" spans="1:26" ht="30" x14ac:dyDescent="0.25">
      <c r="A390" s="18">
        <v>386</v>
      </c>
      <c r="B390" s="46" t="s">
        <v>3785</v>
      </c>
      <c r="C390" s="41" t="s">
        <v>3786</v>
      </c>
      <c r="D390" s="46" t="s">
        <v>4464</v>
      </c>
      <c r="E390" s="18">
        <v>5</v>
      </c>
      <c r="F390" s="147" t="s">
        <v>2955</v>
      </c>
      <c r="G390" s="28">
        <v>5</v>
      </c>
      <c r="H390" s="28"/>
      <c r="I390" s="28">
        <v>5</v>
      </c>
      <c r="J390" s="28">
        <v>119</v>
      </c>
      <c r="K390" s="30">
        <v>8.1</v>
      </c>
      <c r="L390" s="28">
        <v>2</v>
      </c>
      <c r="M390" s="28"/>
      <c r="N390" s="28">
        <v>1.1599999999999999</v>
      </c>
      <c r="O390" s="28">
        <f t="shared" si="52"/>
        <v>76</v>
      </c>
      <c r="P390" s="29">
        <f t="shared" si="53"/>
        <v>7.291666666666667</v>
      </c>
      <c r="Q390" s="29">
        <f t="shared" si="54"/>
        <v>2.2727272727272729</v>
      </c>
      <c r="R390" s="29">
        <f t="shared" si="55"/>
        <v>5.1739130434782608</v>
      </c>
      <c r="S390" s="29">
        <f t="shared" ref="S390:S402" si="57">(10*4)/K390</f>
        <v>4.9382716049382722</v>
      </c>
      <c r="T390" s="29">
        <f t="shared" si="56"/>
        <v>2</v>
      </c>
      <c r="U390" s="29">
        <f>(25*0.17)/N390</f>
        <v>3.6637931034482762</v>
      </c>
      <c r="V390" s="27">
        <f t="shared" si="44"/>
        <v>12.955459770114944</v>
      </c>
      <c r="W390" s="21"/>
      <c r="X390" s="73"/>
      <c r="Y390" s="64"/>
      <c r="Z390" s="21"/>
    </row>
    <row r="391" spans="1:26" x14ac:dyDescent="0.25">
      <c r="A391" s="18">
        <v>387</v>
      </c>
      <c r="B391" s="144" t="s">
        <v>3694</v>
      </c>
      <c r="C391" s="142" t="s">
        <v>3695</v>
      </c>
      <c r="D391" s="144" t="s">
        <v>71</v>
      </c>
      <c r="E391" s="18">
        <v>5</v>
      </c>
      <c r="F391" s="12" t="s">
        <v>72</v>
      </c>
      <c r="G391" s="28">
        <v>8</v>
      </c>
      <c r="H391" s="28"/>
      <c r="I391" s="28">
        <v>0</v>
      </c>
      <c r="J391" s="28">
        <v>140</v>
      </c>
      <c r="K391" s="30">
        <v>12.1</v>
      </c>
      <c r="L391" s="28">
        <v>0</v>
      </c>
      <c r="M391" s="28"/>
      <c r="N391" s="28">
        <v>0</v>
      </c>
      <c r="O391" s="28">
        <f t="shared" si="52"/>
        <v>0</v>
      </c>
      <c r="P391" s="29">
        <f t="shared" si="53"/>
        <v>11.666666666666666</v>
      </c>
      <c r="Q391" s="29">
        <f t="shared" si="54"/>
        <v>0</v>
      </c>
      <c r="R391" s="29">
        <f t="shared" si="55"/>
        <v>6.0869565217391308</v>
      </c>
      <c r="S391" s="29">
        <f t="shared" si="57"/>
        <v>3.3057851239669422</v>
      </c>
      <c r="T391" s="29">
        <f t="shared" si="56"/>
        <v>0</v>
      </c>
      <c r="U391" s="29">
        <v>0</v>
      </c>
      <c r="V391" s="27">
        <f t="shared" si="44"/>
        <v>11.666666666666666</v>
      </c>
      <c r="W391" s="21"/>
      <c r="X391" s="73"/>
      <c r="Y391" s="64"/>
      <c r="Z391" s="21"/>
    </row>
    <row r="392" spans="1:26" ht="30" x14ac:dyDescent="0.25">
      <c r="A392" s="18">
        <v>388</v>
      </c>
      <c r="B392" s="45" t="s">
        <v>3709</v>
      </c>
      <c r="C392" s="142" t="s">
        <v>3710</v>
      </c>
      <c r="D392" s="46" t="s">
        <v>3706</v>
      </c>
      <c r="E392" s="18">
        <v>6</v>
      </c>
      <c r="F392" s="46" t="s">
        <v>72</v>
      </c>
      <c r="G392" s="28">
        <v>8</v>
      </c>
      <c r="H392" s="28"/>
      <c r="I392" s="28">
        <v>10</v>
      </c>
      <c r="J392" s="28">
        <v>157</v>
      </c>
      <c r="K392" s="30">
        <v>10.7</v>
      </c>
      <c r="L392" s="28">
        <v>0</v>
      </c>
      <c r="M392" s="28"/>
      <c r="N392" s="28">
        <v>0</v>
      </c>
      <c r="O392" s="28">
        <f t="shared" si="52"/>
        <v>0</v>
      </c>
      <c r="P392" s="29">
        <f t="shared" si="53"/>
        <v>11.666666666666666</v>
      </c>
      <c r="Q392" s="29">
        <f t="shared" si="54"/>
        <v>4.5454545454545459</v>
      </c>
      <c r="R392" s="29">
        <f t="shared" si="55"/>
        <v>6.8260869565217392</v>
      </c>
      <c r="S392" s="29">
        <f t="shared" si="57"/>
        <v>3.7383177570093462</v>
      </c>
      <c r="T392" s="29">
        <f t="shared" si="56"/>
        <v>0</v>
      </c>
      <c r="U392" s="29">
        <v>0</v>
      </c>
      <c r="V392" s="27">
        <f t="shared" si="44"/>
        <v>11.666666666666666</v>
      </c>
      <c r="W392" s="21"/>
      <c r="X392" s="73"/>
      <c r="Y392" s="64"/>
      <c r="Z392" s="21"/>
    </row>
    <row r="393" spans="1:26" ht="30" x14ac:dyDescent="0.25">
      <c r="A393" s="18">
        <v>389</v>
      </c>
      <c r="B393" s="144" t="s">
        <v>3719</v>
      </c>
      <c r="C393" s="142" t="s">
        <v>3720</v>
      </c>
      <c r="D393" s="144" t="s">
        <v>3706</v>
      </c>
      <c r="E393" s="18">
        <v>6</v>
      </c>
      <c r="F393" s="12" t="s">
        <v>72</v>
      </c>
      <c r="G393" s="28">
        <v>8</v>
      </c>
      <c r="H393" s="28"/>
      <c r="I393" s="28">
        <v>3</v>
      </c>
      <c r="J393" s="28">
        <v>173</v>
      </c>
      <c r="K393" s="30">
        <v>10.6</v>
      </c>
      <c r="L393" s="28">
        <v>0</v>
      </c>
      <c r="M393" s="28"/>
      <c r="N393" s="28">
        <v>0</v>
      </c>
      <c r="O393" s="28">
        <f t="shared" si="52"/>
        <v>0</v>
      </c>
      <c r="P393" s="29">
        <f t="shared" si="53"/>
        <v>11.666666666666666</v>
      </c>
      <c r="Q393" s="29">
        <f t="shared" si="54"/>
        <v>1.3636363636363635</v>
      </c>
      <c r="R393" s="29">
        <f t="shared" si="55"/>
        <v>7.5217391304347823</v>
      </c>
      <c r="S393" s="29">
        <f t="shared" si="57"/>
        <v>3.7735849056603774</v>
      </c>
      <c r="T393" s="29">
        <f t="shared" si="56"/>
        <v>0</v>
      </c>
      <c r="U393" s="29">
        <v>0</v>
      </c>
      <c r="V393" s="27">
        <f t="shared" ref="V393:V406" si="58">P393+T393+U393</f>
        <v>11.666666666666666</v>
      </c>
      <c r="W393" s="21"/>
      <c r="X393" s="73"/>
      <c r="Y393" s="64"/>
      <c r="Z393" s="21"/>
    </row>
    <row r="394" spans="1:26" ht="30" x14ac:dyDescent="0.25">
      <c r="A394" s="18">
        <v>390</v>
      </c>
      <c r="B394" s="45" t="s">
        <v>4226</v>
      </c>
      <c r="C394" s="142" t="s">
        <v>4227</v>
      </c>
      <c r="D394" s="46" t="s">
        <v>395</v>
      </c>
      <c r="E394" s="18">
        <v>6</v>
      </c>
      <c r="F394" s="46" t="s">
        <v>396</v>
      </c>
      <c r="G394" s="28">
        <v>4</v>
      </c>
      <c r="H394" s="28"/>
      <c r="I394" s="28">
        <v>0</v>
      </c>
      <c r="J394" s="28">
        <v>139</v>
      </c>
      <c r="K394" s="30">
        <v>11.9</v>
      </c>
      <c r="L394" s="28">
        <v>5</v>
      </c>
      <c r="M394" s="28"/>
      <c r="N394" s="28">
        <v>6.54</v>
      </c>
      <c r="O394" s="28"/>
      <c r="P394" s="29">
        <f t="shared" si="53"/>
        <v>5.833333333333333</v>
      </c>
      <c r="Q394" s="29">
        <f t="shared" si="54"/>
        <v>0</v>
      </c>
      <c r="R394" s="29">
        <f t="shared" si="55"/>
        <v>6.0434782608695654</v>
      </c>
      <c r="S394" s="29">
        <f t="shared" si="57"/>
        <v>3.3613445378151261</v>
      </c>
      <c r="T394" s="29">
        <f t="shared" si="56"/>
        <v>5</v>
      </c>
      <c r="U394" s="29">
        <f>(25*0.17)/N394</f>
        <v>0.64984709480122327</v>
      </c>
      <c r="V394" s="27">
        <f t="shared" si="58"/>
        <v>11.483180428134556</v>
      </c>
      <c r="W394" s="21"/>
      <c r="X394" s="73"/>
      <c r="Y394" s="64"/>
      <c r="Z394" s="21"/>
    </row>
    <row r="395" spans="1:26" ht="30" x14ac:dyDescent="0.25">
      <c r="A395" s="18">
        <v>391</v>
      </c>
      <c r="B395" s="144" t="s">
        <v>3723</v>
      </c>
      <c r="C395" s="142" t="s">
        <v>3724</v>
      </c>
      <c r="D395" s="46" t="s">
        <v>4456</v>
      </c>
      <c r="E395" s="18">
        <v>5</v>
      </c>
      <c r="F395" s="12" t="s">
        <v>83</v>
      </c>
      <c r="G395" s="28">
        <v>0</v>
      </c>
      <c r="H395" s="28"/>
      <c r="I395" s="28">
        <v>0</v>
      </c>
      <c r="J395" s="28">
        <v>140</v>
      </c>
      <c r="K395" s="30">
        <v>10.6</v>
      </c>
      <c r="L395" s="28">
        <v>5.7</v>
      </c>
      <c r="M395" s="28"/>
      <c r="N395" s="28">
        <v>1.21</v>
      </c>
      <c r="O395" s="28">
        <f t="shared" ref="O395:O400" si="59">IF(N395&lt;&gt;"",INT(N395)*60+(N395-INT(N395))*100,"")</f>
        <v>81</v>
      </c>
      <c r="P395" s="29">
        <f t="shared" si="53"/>
        <v>0</v>
      </c>
      <c r="Q395" s="29">
        <f t="shared" si="54"/>
        <v>0</v>
      </c>
      <c r="R395" s="29">
        <f t="shared" si="55"/>
        <v>6.0869565217391308</v>
      </c>
      <c r="S395" s="29">
        <f t="shared" si="57"/>
        <v>3.7735849056603774</v>
      </c>
      <c r="T395" s="29">
        <f t="shared" si="56"/>
        <v>5.7</v>
      </c>
      <c r="U395" s="29">
        <f>(25*0.17)/N395</f>
        <v>3.5123966942148761</v>
      </c>
      <c r="V395" s="27">
        <f t="shared" si="58"/>
        <v>9.2123966942148758</v>
      </c>
      <c r="W395" s="21"/>
      <c r="X395" s="73"/>
      <c r="Y395" s="64"/>
      <c r="Z395" s="21"/>
    </row>
    <row r="396" spans="1:26" ht="30" x14ac:dyDescent="0.25">
      <c r="A396" s="18">
        <v>392</v>
      </c>
      <c r="B396" s="46" t="s">
        <v>3713</v>
      </c>
      <c r="C396" s="149" t="s">
        <v>3714</v>
      </c>
      <c r="D396" s="46" t="s">
        <v>3706</v>
      </c>
      <c r="E396" s="18">
        <v>6</v>
      </c>
      <c r="F396" s="46" t="s">
        <v>72</v>
      </c>
      <c r="G396" s="34">
        <v>6</v>
      </c>
      <c r="H396" s="31"/>
      <c r="I396" s="31">
        <v>1</v>
      </c>
      <c r="J396" s="31">
        <v>150</v>
      </c>
      <c r="K396" s="176">
        <v>12.4</v>
      </c>
      <c r="L396" s="34">
        <v>0</v>
      </c>
      <c r="M396" s="31"/>
      <c r="N396" s="34">
        <v>0</v>
      </c>
      <c r="O396" s="31">
        <f t="shared" si="59"/>
        <v>0</v>
      </c>
      <c r="P396" s="29">
        <f t="shared" si="53"/>
        <v>8.75</v>
      </c>
      <c r="Q396" s="29">
        <f t="shared" si="54"/>
        <v>0.45454545454545453</v>
      </c>
      <c r="R396" s="29">
        <f t="shared" si="55"/>
        <v>6.5217391304347823</v>
      </c>
      <c r="S396" s="29">
        <f t="shared" si="57"/>
        <v>3.225806451612903</v>
      </c>
      <c r="T396" s="29">
        <f t="shared" si="56"/>
        <v>0</v>
      </c>
      <c r="U396" s="29">
        <v>0</v>
      </c>
      <c r="V396" s="32">
        <f t="shared" si="58"/>
        <v>8.75</v>
      </c>
      <c r="W396" s="21"/>
      <c r="X396" s="73"/>
      <c r="Y396" s="64"/>
      <c r="Z396" s="21"/>
    </row>
    <row r="397" spans="1:26" ht="30" x14ac:dyDescent="0.25">
      <c r="A397" s="18">
        <v>393</v>
      </c>
      <c r="B397" s="145" t="s">
        <v>3678</v>
      </c>
      <c r="C397" s="142" t="s">
        <v>3679</v>
      </c>
      <c r="D397" s="46" t="s">
        <v>61</v>
      </c>
      <c r="E397" s="18">
        <v>6</v>
      </c>
      <c r="F397" s="147" t="s">
        <v>661</v>
      </c>
      <c r="G397" s="28">
        <v>0</v>
      </c>
      <c r="H397" s="28"/>
      <c r="I397" s="28">
        <v>2</v>
      </c>
      <c r="J397" s="28">
        <v>190</v>
      </c>
      <c r="K397" s="30">
        <v>7.7</v>
      </c>
      <c r="L397" s="28">
        <v>5</v>
      </c>
      <c r="M397" s="28"/>
      <c r="N397" s="28">
        <v>1.1499999999999999</v>
      </c>
      <c r="O397" s="28">
        <f t="shared" si="59"/>
        <v>74.999999999999986</v>
      </c>
      <c r="P397" s="29">
        <f t="shared" si="53"/>
        <v>0</v>
      </c>
      <c r="Q397" s="29">
        <f t="shared" si="54"/>
        <v>0.90909090909090906</v>
      </c>
      <c r="R397" s="29">
        <f t="shared" si="55"/>
        <v>8.2608695652173907</v>
      </c>
      <c r="S397" s="29">
        <f t="shared" si="57"/>
        <v>5.1948051948051948</v>
      </c>
      <c r="T397" s="29">
        <f t="shared" si="56"/>
        <v>5</v>
      </c>
      <c r="U397" s="29">
        <f>(25*0.17)/N397</f>
        <v>3.6956521739130439</v>
      </c>
      <c r="V397" s="27">
        <f t="shared" si="58"/>
        <v>8.695652173913043</v>
      </c>
      <c r="W397" s="21"/>
      <c r="X397" s="73"/>
      <c r="Y397" s="64"/>
      <c r="Z397" s="21"/>
    </row>
    <row r="398" spans="1:26" ht="30" x14ac:dyDescent="0.25">
      <c r="A398" s="18">
        <v>394</v>
      </c>
      <c r="B398" s="46" t="s">
        <v>3727</v>
      </c>
      <c r="C398" s="142" t="s">
        <v>3728</v>
      </c>
      <c r="D398" s="46" t="s">
        <v>4456</v>
      </c>
      <c r="E398" s="18">
        <v>5</v>
      </c>
      <c r="F398" s="12" t="s">
        <v>83</v>
      </c>
      <c r="G398" s="28">
        <v>0</v>
      </c>
      <c r="H398" s="28"/>
      <c r="I398" s="28">
        <v>2</v>
      </c>
      <c r="J398" s="28">
        <v>130</v>
      </c>
      <c r="K398" s="30">
        <v>11.2</v>
      </c>
      <c r="L398" s="28">
        <v>5.4</v>
      </c>
      <c r="M398" s="28"/>
      <c r="N398" s="28">
        <v>1.3</v>
      </c>
      <c r="O398" s="28">
        <f t="shared" si="59"/>
        <v>90</v>
      </c>
      <c r="P398" s="29">
        <f t="shared" si="53"/>
        <v>0</v>
      </c>
      <c r="Q398" s="29">
        <f t="shared" si="54"/>
        <v>0.90909090909090906</v>
      </c>
      <c r="R398" s="29">
        <f t="shared" si="55"/>
        <v>5.6521739130434785</v>
      </c>
      <c r="S398" s="29">
        <f t="shared" si="57"/>
        <v>3.5714285714285716</v>
      </c>
      <c r="T398" s="29">
        <f t="shared" si="56"/>
        <v>5.4</v>
      </c>
      <c r="U398" s="29">
        <f>(25*0.17)/N398</f>
        <v>3.2692307692307692</v>
      </c>
      <c r="V398" s="27">
        <f t="shared" si="58"/>
        <v>8.6692307692307686</v>
      </c>
      <c r="W398" s="21"/>
      <c r="X398" s="73"/>
      <c r="Y398" s="64"/>
      <c r="Z398" s="21"/>
    </row>
    <row r="399" spans="1:26" s="25" customFormat="1" ht="30" x14ac:dyDescent="0.25">
      <c r="A399" s="18">
        <v>395</v>
      </c>
      <c r="B399" s="46" t="s">
        <v>3721</v>
      </c>
      <c r="C399" s="142" t="s">
        <v>3722</v>
      </c>
      <c r="D399" s="46" t="s">
        <v>4456</v>
      </c>
      <c r="E399" s="18">
        <v>5</v>
      </c>
      <c r="F399" s="12" t="s">
        <v>83</v>
      </c>
      <c r="G399" s="28">
        <v>0</v>
      </c>
      <c r="H399" s="28"/>
      <c r="I399" s="28">
        <v>0</v>
      </c>
      <c r="J399" s="28">
        <v>130</v>
      </c>
      <c r="K399" s="30">
        <v>10.9</v>
      </c>
      <c r="L399" s="28">
        <v>3.8</v>
      </c>
      <c r="M399" s="28"/>
      <c r="N399" s="28">
        <v>1.18</v>
      </c>
      <c r="O399" s="28">
        <f t="shared" si="59"/>
        <v>78</v>
      </c>
      <c r="P399" s="29">
        <f t="shared" si="53"/>
        <v>0</v>
      </c>
      <c r="Q399" s="29">
        <f t="shared" si="54"/>
        <v>0</v>
      </c>
      <c r="R399" s="29">
        <f t="shared" si="55"/>
        <v>5.6521739130434785</v>
      </c>
      <c r="S399" s="29">
        <f t="shared" si="57"/>
        <v>3.6697247706422016</v>
      </c>
      <c r="T399" s="29">
        <f t="shared" si="56"/>
        <v>3.8</v>
      </c>
      <c r="U399" s="29">
        <f>(25*0.17)/N399</f>
        <v>3.6016949152542375</v>
      </c>
      <c r="V399" s="27">
        <f t="shared" si="58"/>
        <v>7.4016949152542377</v>
      </c>
      <c r="W399" s="21"/>
      <c r="X399" s="73"/>
      <c r="Y399" s="67"/>
      <c r="Z399" s="21"/>
    </row>
    <row r="400" spans="1:26" s="25" customFormat="1" ht="30" x14ac:dyDescent="0.25">
      <c r="A400" s="18">
        <v>396</v>
      </c>
      <c r="B400" s="46" t="s">
        <v>3715</v>
      </c>
      <c r="C400" s="142" t="s">
        <v>3716</v>
      </c>
      <c r="D400" s="46" t="s">
        <v>3706</v>
      </c>
      <c r="E400" s="18">
        <v>6</v>
      </c>
      <c r="F400" s="46" t="s">
        <v>72</v>
      </c>
      <c r="G400" s="28">
        <v>5</v>
      </c>
      <c r="H400" s="28"/>
      <c r="I400" s="28">
        <v>10</v>
      </c>
      <c r="J400" s="28">
        <v>173</v>
      </c>
      <c r="K400" s="30">
        <v>10.7</v>
      </c>
      <c r="L400" s="28">
        <v>0</v>
      </c>
      <c r="M400" s="28"/>
      <c r="N400" s="28">
        <v>0</v>
      </c>
      <c r="O400" s="28">
        <f t="shared" si="59"/>
        <v>0</v>
      </c>
      <c r="P400" s="29">
        <f t="shared" si="53"/>
        <v>7.291666666666667</v>
      </c>
      <c r="Q400" s="29">
        <f t="shared" si="54"/>
        <v>4.5454545454545459</v>
      </c>
      <c r="R400" s="29">
        <f t="shared" si="55"/>
        <v>7.5217391304347823</v>
      </c>
      <c r="S400" s="29">
        <f t="shared" si="57"/>
        <v>3.7383177570093462</v>
      </c>
      <c r="T400" s="29">
        <f t="shared" si="56"/>
        <v>0</v>
      </c>
      <c r="U400" s="29">
        <v>0</v>
      </c>
      <c r="V400" s="27">
        <f t="shared" si="58"/>
        <v>7.291666666666667</v>
      </c>
      <c r="W400" s="21"/>
      <c r="X400" s="73"/>
      <c r="Y400" s="67"/>
      <c r="Z400" s="21"/>
    </row>
    <row r="401" spans="1:26" s="25" customFormat="1" ht="30" x14ac:dyDescent="0.25">
      <c r="A401" s="18">
        <v>397</v>
      </c>
      <c r="B401" s="144" t="s">
        <v>4346</v>
      </c>
      <c r="C401" s="142" t="s">
        <v>4347</v>
      </c>
      <c r="D401" s="46" t="s">
        <v>1099</v>
      </c>
      <c r="E401" s="18">
        <v>5</v>
      </c>
      <c r="F401" s="46" t="s">
        <v>1100</v>
      </c>
      <c r="G401" s="28">
        <v>0</v>
      </c>
      <c r="H401" s="28"/>
      <c r="I401" s="28">
        <v>10</v>
      </c>
      <c r="J401" s="28">
        <v>145</v>
      </c>
      <c r="K401" s="30">
        <v>9.8000000000000007</v>
      </c>
      <c r="L401" s="28">
        <v>5</v>
      </c>
      <c r="M401" s="28"/>
      <c r="N401" s="28">
        <v>3.26</v>
      </c>
      <c r="O401" s="28"/>
      <c r="P401" s="29">
        <f t="shared" si="53"/>
        <v>0</v>
      </c>
      <c r="Q401" s="29">
        <f t="shared" si="54"/>
        <v>4.5454545454545459</v>
      </c>
      <c r="R401" s="29">
        <f t="shared" si="55"/>
        <v>6.3043478260869561</v>
      </c>
      <c r="S401" s="29">
        <f t="shared" si="57"/>
        <v>4.0816326530612246</v>
      </c>
      <c r="T401" s="29">
        <f t="shared" si="56"/>
        <v>5</v>
      </c>
      <c r="U401" s="29">
        <f>(25*0.17)/N401</f>
        <v>1.303680981595092</v>
      </c>
      <c r="V401" s="27">
        <f t="shared" si="58"/>
        <v>6.3036809815950923</v>
      </c>
      <c r="W401" s="21"/>
      <c r="X401" s="73"/>
      <c r="Y401" s="26"/>
      <c r="Z401" s="26"/>
    </row>
    <row r="402" spans="1:26" ht="30" x14ac:dyDescent="0.25">
      <c r="A402" s="18">
        <v>398</v>
      </c>
      <c r="B402" s="144" t="s">
        <v>3696</v>
      </c>
      <c r="C402" s="142" t="s">
        <v>3697</v>
      </c>
      <c r="D402" s="144" t="s">
        <v>71</v>
      </c>
      <c r="E402" s="18">
        <v>5</v>
      </c>
      <c r="F402" s="12" t="s">
        <v>72</v>
      </c>
      <c r="G402" s="11">
        <v>3</v>
      </c>
      <c r="H402" s="28"/>
      <c r="I402" s="28">
        <v>0</v>
      </c>
      <c r="J402" s="28">
        <v>160</v>
      </c>
      <c r="K402" s="30">
        <v>10.7</v>
      </c>
      <c r="L402" s="11">
        <v>0</v>
      </c>
      <c r="M402" s="28"/>
      <c r="N402" s="11">
        <v>0</v>
      </c>
      <c r="O402" s="28">
        <f>IF(N402&lt;&gt;"",INT(N402)*60+(N402-INT(N402))*100,"")</f>
        <v>0</v>
      </c>
      <c r="P402" s="29">
        <f t="shared" si="53"/>
        <v>4.375</v>
      </c>
      <c r="Q402" s="29">
        <f t="shared" si="54"/>
        <v>0</v>
      </c>
      <c r="R402" s="29">
        <f t="shared" si="55"/>
        <v>6.9565217391304346</v>
      </c>
      <c r="S402" s="29">
        <f t="shared" si="57"/>
        <v>3.7383177570093462</v>
      </c>
      <c r="T402" s="29">
        <f t="shared" si="56"/>
        <v>0</v>
      </c>
      <c r="U402" s="29">
        <v>0</v>
      </c>
      <c r="V402" s="27">
        <f t="shared" si="58"/>
        <v>4.375</v>
      </c>
      <c r="W402" s="21"/>
      <c r="X402" s="73"/>
      <c r="Y402" s="21"/>
      <c r="Z402" s="26"/>
    </row>
    <row r="403" spans="1:26" ht="30" x14ac:dyDescent="0.25">
      <c r="A403" s="18">
        <v>399</v>
      </c>
      <c r="B403" s="156" t="s">
        <v>3856</v>
      </c>
      <c r="C403" s="142" t="s">
        <v>3857</v>
      </c>
      <c r="D403" s="46" t="s">
        <v>165</v>
      </c>
      <c r="E403" s="41">
        <v>6</v>
      </c>
      <c r="F403" s="62" t="s">
        <v>817</v>
      </c>
      <c r="G403" s="28">
        <v>3</v>
      </c>
      <c r="H403" s="28"/>
      <c r="I403" s="28">
        <v>0</v>
      </c>
      <c r="J403" s="28">
        <v>0</v>
      </c>
      <c r="K403" s="30">
        <v>0</v>
      </c>
      <c r="L403" s="28">
        <v>0</v>
      </c>
      <c r="M403" s="28"/>
      <c r="N403" s="28">
        <v>0</v>
      </c>
      <c r="O403" s="28"/>
      <c r="P403" s="29">
        <f t="shared" si="53"/>
        <v>4.375</v>
      </c>
      <c r="Q403" s="29">
        <f t="shared" si="54"/>
        <v>0</v>
      </c>
      <c r="R403" s="29">
        <f t="shared" si="55"/>
        <v>0</v>
      </c>
      <c r="S403" s="29">
        <v>0</v>
      </c>
      <c r="T403" s="29">
        <f t="shared" si="56"/>
        <v>0</v>
      </c>
      <c r="U403" s="29">
        <v>0</v>
      </c>
      <c r="V403" s="27">
        <f t="shared" si="58"/>
        <v>4.375</v>
      </c>
      <c r="W403" s="21"/>
      <c r="X403" s="73"/>
      <c r="Y403" s="21"/>
      <c r="Z403" s="26"/>
    </row>
    <row r="404" spans="1:26" ht="30" x14ac:dyDescent="0.25">
      <c r="A404" s="18">
        <v>400</v>
      </c>
      <c r="B404" s="147" t="s">
        <v>3690</v>
      </c>
      <c r="C404" s="148" t="s">
        <v>3691</v>
      </c>
      <c r="D404" s="46" t="s">
        <v>71</v>
      </c>
      <c r="E404" s="18">
        <v>5</v>
      </c>
      <c r="F404" s="46" t="s">
        <v>1285</v>
      </c>
      <c r="G404" s="11">
        <v>2</v>
      </c>
      <c r="H404" s="28"/>
      <c r="I404" s="28">
        <v>0</v>
      </c>
      <c r="J404" s="28">
        <v>130</v>
      </c>
      <c r="K404" s="30">
        <v>11.4</v>
      </c>
      <c r="L404" s="11">
        <v>0</v>
      </c>
      <c r="M404" s="28"/>
      <c r="N404" s="11">
        <v>0</v>
      </c>
      <c r="O404" s="28">
        <f>IF(N404&lt;&gt;"",INT(N404)*60+(N404-INT(N404))*100,"")</f>
        <v>0</v>
      </c>
      <c r="P404" s="29">
        <f t="shared" si="53"/>
        <v>2.9166666666666665</v>
      </c>
      <c r="Q404" s="29">
        <f t="shared" si="54"/>
        <v>0</v>
      </c>
      <c r="R404" s="29">
        <f t="shared" si="55"/>
        <v>5.6521739130434785</v>
      </c>
      <c r="S404" s="29">
        <f>(10*4)/K404</f>
        <v>3.5087719298245612</v>
      </c>
      <c r="T404" s="29">
        <f t="shared" si="56"/>
        <v>0</v>
      </c>
      <c r="U404" s="29">
        <v>0</v>
      </c>
      <c r="V404" s="27">
        <f t="shared" si="58"/>
        <v>2.9166666666666665</v>
      </c>
      <c r="W404" s="21"/>
      <c r="X404" s="73"/>
      <c r="Y404" s="21"/>
      <c r="Z404" s="26"/>
    </row>
    <row r="405" spans="1:26" ht="30" x14ac:dyDescent="0.25">
      <c r="A405" s="18">
        <v>401</v>
      </c>
      <c r="B405" s="62" t="s">
        <v>3797</v>
      </c>
      <c r="C405" s="142" t="s">
        <v>3798</v>
      </c>
      <c r="D405" s="46" t="s">
        <v>140</v>
      </c>
      <c r="E405" s="18">
        <v>5</v>
      </c>
      <c r="F405" s="46" t="s">
        <v>150</v>
      </c>
      <c r="G405" s="28">
        <v>0</v>
      </c>
      <c r="H405" s="28"/>
      <c r="I405" s="28">
        <v>0</v>
      </c>
      <c r="J405" s="28">
        <v>0</v>
      </c>
      <c r="K405" s="30">
        <v>0</v>
      </c>
      <c r="L405" s="28">
        <v>0</v>
      </c>
      <c r="M405" s="28"/>
      <c r="N405" s="28">
        <v>0</v>
      </c>
      <c r="O405" s="28">
        <f>IF(N405&lt;&gt;"",INT(N405)*60+(N405-INT(N405))*100,"")</f>
        <v>0</v>
      </c>
      <c r="P405" s="29">
        <f t="shared" si="53"/>
        <v>0</v>
      </c>
      <c r="Q405" s="29">
        <f t="shared" si="54"/>
        <v>0</v>
      </c>
      <c r="R405" s="29">
        <f t="shared" si="55"/>
        <v>0</v>
      </c>
      <c r="S405" s="29">
        <v>0</v>
      </c>
      <c r="T405" s="29">
        <f t="shared" si="56"/>
        <v>0</v>
      </c>
      <c r="U405" s="29">
        <v>0</v>
      </c>
      <c r="V405" s="27">
        <f t="shared" si="58"/>
        <v>0</v>
      </c>
      <c r="W405" s="21"/>
      <c r="X405" s="73"/>
      <c r="Y405" s="21"/>
      <c r="Z405" s="26"/>
    </row>
    <row r="406" spans="1:26" ht="30" x14ac:dyDescent="0.25">
      <c r="A406" s="18">
        <v>402</v>
      </c>
      <c r="B406" s="62" t="s">
        <v>3799</v>
      </c>
      <c r="C406" s="142" t="s">
        <v>3800</v>
      </c>
      <c r="D406" s="46" t="s">
        <v>140</v>
      </c>
      <c r="E406" s="18">
        <v>5</v>
      </c>
      <c r="F406" s="46" t="s">
        <v>150</v>
      </c>
      <c r="G406" s="28">
        <v>0</v>
      </c>
      <c r="H406" s="28"/>
      <c r="I406" s="28">
        <v>0</v>
      </c>
      <c r="J406" s="28">
        <v>0</v>
      </c>
      <c r="K406" s="30">
        <v>0</v>
      </c>
      <c r="L406" s="28">
        <v>0</v>
      </c>
      <c r="M406" s="28"/>
      <c r="N406" s="28">
        <v>0</v>
      </c>
      <c r="O406" s="28">
        <f>IF(N406&lt;&gt;"",INT(N406)*60+(N406-INT(N406))*100,"")</f>
        <v>0</v>
      </c>
      <c r="P406" s="29">
        <f t="shared" si="53"/>
        <v>0</v>
      </c>
      <c r="Q406" s="29">
        <f t="shared" si="54"/>
        <v>0</v>
      </c>
      <c r="R406" s="29">
        <f t="shared" si="55"/>
        <v>0</v>
      </c>
      <c r="S406" s="29">
        <v>0</v>
      </c>
      <c r="T406" s="29">
        <f t="shared" si="56"/>
        <v>0</v>
      </c>
      <c r="U406" s="29">
        <v>0</v>
      </c>
      <c r="V406" s="27">
        <f t="shared" si="58"/>
        <v>0</v>
      </c>
      <c r="W406" s="21"/>
      <c r="X406" s="73"/>
      <c r="Y406" s="21"/>
      <c r="Z406" s="26"/>
    </row>
    <row r="407" spans="1:26" x14ac:dyDescent="0.25">
      <c r="A407" s="48"/>
      <c r="B407" s="12"/>
      <c r="C407" s="41"/>
      <c r="D407" s="12"/>
      <c r="E407" s="14"/>
      <c r="F407" s="12"/>
      <c r="G407" s="28"/>
      <c r="H407" s="28"/>
      <c r="I407" s="28"/>
      <c r="J407" s="28"/>
      <c r="K407" s="28"/>
      <c r="L407" s="28"/>
      <c r="M407" s="28"/>
      <c r="N407" s="28"/>
      <c r="O407" s="28"/>
      <c r="P407" s="29"/>
      <c r="Q407" s="29"/>
      <c r="R407" s="29"/>
      <c r="S407" s="29"/>
      <c r="T407" s="29"/>
      <c r="U407" s="29"/>
      <c r="V407" s="27"/>
      <c r="W407" s="21"/>
      <c r="X407" s="73"/>
      <c r="Y407" s="21"/>
      <c r="Z407" s="26"/>
    </row>
    <row r="408" spans="1:26" x14ac:dyDescent="0.25">
      <c r="A408" s="48"/>
      <c r="B408" s="12"/>
      <c r="C408" s="41"/>
      <c r="D408" s="12"/>
      <c r="E408" s="14"/>
      <c r="F408" s="12"/>
      <c r="G408" s="28"/>
      <c r="H408" s="28"/>
      <c r="I408" s="28"/>
      <c r="J408" s="28"/>
      <c r="K408" s="28"/>
      <c r="L408" s="28"/>
      <c r="M408" s="28"/>
      <c r="N408" s="28"/>
      <c r="O408" s="28"/>
      <c r="P408" s="29"/>
      <c r="Q408" s="29"/>
      <c r="R408" s="29"/>
      <c r="S408" s="29"/>
      <c r="T408" s="29"/>
      <c r="U408" s="29"/>
      <c r="V408" s="27"/>
      <c r="W408" s="21"/>
      <c r="X408" s="73"/>
      <c r="Y408" s="21"/>
      <c r="Z408" s="26"/>
    </row>
    <row r="409" spans="1:26" x14ac:dyDescent="0.25">
      <c r="A409" s="48"/>
      <c r="B409" s="38" t="s">
        <v>4469</v>
      </c>
      <c r="C409" s="42"/>
      <c r="D409" s="12"/>
      <c r="E409" s="14"/>
      <c r="F409" s="12"/>
      <c r="G409" s="35"/>
      <c r="H409" s="28"/>
      <c r="I409" s="28"/>
      <c r="J409" s="28"/>
      <c r="K409" s="28"/>
      <c r="L409" s="35"/>
      <c r="M409" s="28"/>
      <c r="N409" s="35"/>
      <c r="O409" s="28"/>
      <c r="P409" s="29"/>
      <c r="Q409" s="29"/>
      <c r="R409" s="29"/>
      <c r="S409" s="29"/>
      <c r="T409" s="29"/>
      <c r="U409" s="29"/>
      <c r="V409" s="27"/>
      <c r="W409" s="21"/>
      <c r="X409" s="73"/>
      <c r="Y409" s="21"/>
      <c r="Z409" s="26"/>
    </row>
    <row r="410" spans="1:26" x14ac:dyDescent="0.25">
      <c r="B410" s="9" t="s">
        <v>4470</v>
      </c>
      <c r="H410" s="9">
        <f>MIN(G5:G409)</f>
        <v>0</v>
      </c>
      <c r="M410" s="9">
        <f>MIN(L5:L409)</f>
        <v>0</v>
      </c>
    </row>
    <row r="411" spans="1:26" x14ac:dyDescent="0.25">
      <c r="B411" s="9" t="s">
        <v>4471</v>
      </c>
    </row>
    <row r="412" spans="1:26" x14ac:dyDescent="0.25">
      <c r="B412" s="9" t="s">
        <v>4472</v>
      </c>
    </row>
    <row r="413" spans="1:26" x14ac:dyDescent="0.25">
      <c r="B413" s="9" t="s">
        <v>4473</v>
      </c>
    </row>
    <row r="414" spans="1:26" x14ac:dyDescent="0.25">
      <c r="B414" s="9" t="s">
        <v>4474</v>
      </c>
    </row>
    <row r="415" spans="1:26" x14ac:dyDescent="0.25">
      <c r="B415" s="9" t="s">
        <v>4475</v>
      </c>
    </row>
    <row r="416" spans="1:26" x14ac:dyDescent="0.25">
      <c r="B416" s="9" t="s">
        <v>4476</v>
      </c>
    </row>
    <row r="417" spans="2:2" x14ac:dyDescent="0.25">
      <c r="B417" s="9" t="s">
        <v>4477</v>
      </c>
    </row>
    <row r="418" spans="2:2" x14ac:dyDescent="0.25">
      <c r="B418" s="9" t="s">
        <v>4478</v>
      </c>
    </row>
    <row r="419" spans="2:2" x14ac:dyDescent="0.25">
      <c r="B419" s="9" t="s">
        <v>4479</v>
      </c>
    </row>
    <row r="420" spans="2:2" x14ac:dyDescent="0.25">
      <c r="B420" s="9" t="s">
        <v>4480</v>
      </c>
    </row>
    <row r="421" spans="2:2" x14ac:dyDescent="0.25">
      <c r="B421" s="9" t="s">
        <v>4481</v>
      </c>
    </row>
    <row r="422" spans="2:2" x14ac:dyDescent="0.25">
      <c r="B422" s="9" t="s">
        <v>4482</v>
      </c>
    </row>
    <row r="423" spans="2:2" x14ac:dyDescent="0.25">
      <c r="B423" s="9" t="s">
        <v>4483</v>
      </c>
    </row>
    <row r="424" spans="2:2" x14ac:dyDescent="0.25">
      <c r="B424" s="9" t="s">
        <v>4484</v>
      </c>
    </row>
    <row r="425" spans="2:2" x14ac:dyDescent="0.25">
      <c r="B425" s="9" t="s">
        <v>4485</v>
      </c>
    </row>
    <row r="426" spans="2:2" x14ac:dyDescent="0.25">
      <c r="B426" s="9" t="s">
        <v>4486</v>
      </c>
    </row>
    <row r="427" spans="2:2" x14ac:dyDescent="0.25">
      <c r="B427" s="9" t="s">
        <v>4487</v>
      </c>
    </row>
    <row r="428" spans="2:2" x14ac:dyDescent="0.25">
      <c r="B428" s="9" t="s">
        <v>4488</v>
      </c>
    </row>
    <row r="429" spans="2:2" x14ac:dyDescent="0.25">
      <c r="B429" s="9" t="s">
        <v>4489</v>
      </c>
    </row>
    <row r="430" spans="2:2" x14ac:dyDescent="0.25">
      <c r="B430" s="9" t="s">
        <v>4490</v>
      </c>
    </row>
    <row r="431" spans="2:2" x14ac:dyDescent="0.25">
      <c r="B431" s="9" t="s">
        <v>4491</v>
      </c>
    </row>
    <row r="432" spans="2:2" x14ac:dyDescent="0.25">
      <c r="B432" s="9" t="s">
        <v>4492</v>
      </c>
    </row>
    <row r="433" spans="2:2" x14ac:dyDescent="0.25">
      <c r="B433" s="9" t="s">
        <v>4493</v>
      </c>
    </row>
    <row r="434" spans="2:2" x14ac:dyDescent="0.25">
      <c r="B434" s="9" t="s">
        <v>4494</v>
      </c>
    </row>
    <row r="435" spans="2:2" x14ac:dyDescent="0.25">
      <c r="B435" s="9" t="s">
        <v>4495</v>
      </c>
    </row>
    <row r="436" spans="2:2" x14ac:dyDescent="0.25">
      <c r="B436" s="9" t="s">
        <v>4496</v>
      </c>
    </row>
    <row r="437" spans="2:2" x14ac:dyDescent="0.25">
      <c r="B437" s="9" t="s">
        <v>4497</v>
      </c>
    </row>
    <row r="438" spans="2:2" x14ac:dyDescent="0.25">
      <c r="B438" s="9" t="s">
        <v>4498</v>
      </c>
    </row>
    <row r="439" spans="2:2" x14ac:dyDescent="0.25">
      <c r="B439" s="9" t="s">
        <v>4499</v>
      </c>
    </row>
    <row r="440" spans="2:2" x14ac:dyDescent="0.25">
      <c r="B440" s="9" t="s">
        <v>4500</v>
      </c>
    </row>
    <row r="441" spans="2:2" x14ac:dyDescent="0.25">
      <c r="B441" s="9" t="s">
        <v>4501</v>
      </c>
    </row>
    <row r="442" spans="2:2" x14ac:dyDescent="0.25">
      <c r="B442" s="9" t="s">
        <v>4502</v>
      </c>
    </row>
    <row r="443" spans="2:2" x14ac:dyDescent="0.25">
      <c r="B443" s="9" t="s">
        <v>4503</v>
      </c>
    </row>
  </sheetData>
  <sortState ref="A5:V406">
    <sortCondition descending="1" ref="V5:V406"/>
  </sortState>
  <mergeCells count="14">
    <mergeCell ref="Y2:Y4"/>
    <mergeCell ref="Z2:Z4"/>
    <mergeCell ref="A1:X1"/>
    <mergeCell ref="A2:A4"/>
    <mergeCell ref="B2:B4"/>
    <mergeCell ref="C2:C4"/>
    <mergeCell ref="D2:D4"/>
    <mergeCell ref="E2:E4"/>
    <mergeCell ref="F2:F4"/>
    <mergeCell ref="W2:W4"/>
    <mergeCell ref="X2:X4"/>
    <mergeCell ref="G3:N3"/>
    <mergeCell ref="P3:U3"/>
    <mergeCell ref="G2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5"/>
  <sheetViews>
    <sheetView topLeftCell="A115" zoomScale="75" zoomScaleNormal="75" workbookViewId="0">
      <selection activeCell="J10" sqref="J10"/>
    </sheetView>
  </sheetViews>
  <sheetFormatPr defaultColWidth="9.140625" defaultRowHeight="15.75" x14ac:dyDescent="0.2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12.42578125" style="9" hidden="1" customWidth="1"/>
    <col min="9" max="11" width="12.42578125" style="9" customWidth="1"/>
    <col min="12" max="12" width="13.28515625" style="9" bestFit="1" customWidth="1"/>
    <col min="13" max="13" width="11.5703125" style="9" hidden="1" customWidth="1"/>
    <col min="14" max="14" width="25.5703125" style="9" bestFit="1" customWidth="1"/>
    <col min="15" max="15" width="8.85546875" style="9" hidden="1" customWidth="1"/>
    <col min="16" max="16" width="8.140625" style="9" bestFit="1" customWidth="1"/>
    <col min="17" max="18" width="8.140625" style="9" customWidth="1"/>
    <col min="19" max="19" width="11.42578125" style="9" customWidth="1"/>
    <col min="20" max="20" width="13.28515625" style="9" bestFit="1" customWidth="1"/>
    <col min="21" max="21" width="13.7109375" style="9" bestFit="1" customWidth="1"/>
    <col min="22" max="22" width="9.140625" style="8"/>
    <col min="23" max="25" width="9.140625" style="6"/>
    <col min="26" max="26" width="14.7109375" style="6" customWidth="1"/>
    <col min="27" max="16384" width="9.140625" style="6"/>
  </cols>
  <sheetData>
    <row r="1" spans="1:26" ht="33.75" customHeight="1" x14ac:dyDescent="0.25">
      <c r="A1" s="184" t="s">
        <v>630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2"/>
      <c r="Z1" s="2"/>
    </row>
    <row r="2" spans="1:26" ht="31.5" x14ac:dyDescent="0.25">
      <c r="A2" s="181" t="s">
        <v>0</v>
      </c>
      <c r="B2" s="181" t="s">
        <v>9</v>
      </c>
      <c r="C2" s="185" t="s">
        <v>1</v>
      </c>
      <c r="D2" s="181" t="s">
        <v>2</v>
      </c>
      <c r="E2" s="181" t="s">
        <v>3</v>
      </c>
      <c r="F2" s="181" t="s">
        <v>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3" t="s">
        <v>6</v>
      </c>
      <c r="W2" s="181" t="s">
        <v>28</v>
      </c>
      <c r="X2" s="181" t="s">
        <v>5</v>
      </c>
      <c r="Y2" s="181" t="s">
        <v>8</v>
      </c>
      <c r="Z2" s="181" t="s">
        <v>7</v>
      </c>
    </row>
    <row r="3" spans="1:26" x14ac:dyDescent="0.25">
      <c r="A3" s="182"/>
      <c r="B3" s="182"/>
      <c r="C3" s="186"/>
      <c r="D3" s="182"/>
      <c r="E3" s="182"/>
      <c r="F3" s="182"/>
      <c r="G3" s="188" t="s">
        <v>24</v>
      </c>
      <c r="H3" s="188"/>
      <c r="I3" s="188"/>
      <c r="J3" s="188"/>
      <c r="K3" s="188"/>
      <c r="L3" s="188"/>
      <c r="M3" s="188"/>
      <c r="N3" s="188"/>
      <c r="O3" s="3"/>
      <c r="P3" s="188" t="s">
        <v>26</v>
      </c>
      <c r="Q3" s="188"/>
      <c r="R3" s="188"/>
      <c r="S3" s="188"/>
      <c r="T3" s="188"/>
      <c r="U3" s="188"/>
      <c r="V3" s="3"/>
      <c r="W3" s="182"/>
      <c r="X3" s="182"/>
      <c r="Y3" s="182"/>
      <c r="Z3" s="182"/>
    </row>
    <row r="4" spans="1:26" ht="110.25" x14ac:dyDescent="0.25">
      <c r="A4" s="183"/>
      <c r="B4" s="183"/>
      <c r="C4" s="187"/>
      <c r="D4" s="183"/>
      <c r="E4" s="183"/>
      <c r="F4" s="183"/>
      <c r="G4" s="3" t="s">
        <v>21</v>
      </c>
      <c r="H4" s="3"/>
      <c r="I4" s="74" t="s">
        <v>4445</v>
      </c>
      <c r="J4" s="74" t="s">
        <v>31</v>
      </c>
      <c r="K4" s="74" t="s">
        <v>32</v>
      </c>
      <c r="L4" s="74" t="s">
        <v>22</v>
      </c>
      <c r="M4" s="3"/>
      <c r="N4" s="3" t="s">
        <v>23</v>
      </c>
      <c r="O4" s="3"/>
      <c r="P4" s="3" t="s">
        <v>21</v>
      </c>
      <c r="Q4" s="141" t="s">
        <v>4445</v>
      </c>
      <c r="R4" s="74" t="s">
        <v>31</v>
      </c>
      <c r="S4" s="74" t="s">
        <v>32</v>
      </c>
      <c r="T4" s="3" t="s">
        <v>22</v>
      </c>
      <c r="U4" s="3" t="s">
        <v>25</v>
      </c>
      <c r="V4" s="3" t="s">
        <v>29</v>
      </c>
      <c r="W4" s="183"/>
      <c r="X4" s="183"/>
      <c r="Y4" s="183"/>
      <c r="Z4" s="183"/>
    </row>
    <row r="5" spans="1:26" ht="31.5" x14ac:dyDescent="0.25">
      <c r="A5" s="4">
        <v>1</v>
      </c>
      <c r="B5" s="83" t="s">
        <v>3200</v>
      </c>
      <c r="C5" s="82" t="s">
        <v>3201</v>
      </c>
      <c r="D5" s="78" t="s">
        <v>4458</v>
      </c>
      <c r="E5" s="82">
        <v>6</v>
      </c>
      <c r="F5" s="78" t="s">
        <v>2367</v>
      </c>
      <c r="G5" s="28">
        <v>24</v>
      </c>
      <c r="H5" s="28"/>
      <c r="I5" s="28">
        <v>40</v>
      </c>
      <c r="J5" s="28">
        <v>195</v>
      </c>
      <c r="K5" s="28">
        <v>6.5</v>
      </c>
      <c r="L5" s="28">
        <v>9.8000000000000007</v>
      </c>
      <c r="M5" s="28"/>
      <c r="N5" s="28">
        <v>0.44</v>
      </c>
      <c r="O5" s="28"/>
      <c r="P5" s="29">
        <f t="shared" ref="P5:P68" si="0">(35*G5)/MAX(G:G)</f>
        <v>33.6</v>
      </c>
      <c r="Q5" s="29">
        <f t="shared" ref="Q5:Q68" si="1">(10*I5)/MAX(I:I)</f>
        <v>9.7560975609756095</v>
      </c>
      <c r="R5" s="29">
        <f t="shared" ref="R5:R68" si="2">(10*J5)/MAX(J:J)</f>
        <v>9.2857142857142865</v>
      </c>
      <c r="S5" s="29">
        <f t="shared" ref="S5:S68" si="3">(10*6.5)/K5</f>
        <v>10</v>
      </c>
      <c r="T5" s="29">
        <f t="shared" ref="T5:T68" si="4">(10*L5)/MAX(L:L)</f>
        <v>9.8000000000000007</v>
      </c>
      <c r="U5" s="29">
        <f t="shared" ref="U5:U36" si="5">(25*0.25)/N5</f>
        <v>14.204545454545455</v>
      </c>
      <c r="V5" s="27">
        <f t="shared" ref="V5:V68" si="6">SUM(P5:U5)</f>
        <v>86.646357301235355</v>
      </c>
      <c r="W5" s="27"/>
      <c r="X5" s="73"/>
      <c r="Y5" s="63"/>
      <c r="Z5" s="63"/>
    </row>
    <row r="6" spans="1:26" ht="34.5" customHeight="1" x14ac:dyDescent="0.25">
      <c r="A6" s="4">
        <v>2</v>
      </c>
      <c r="B6" s="85" t="s">
        <v>3436</v>
      </c>
      <c r="C6" s="82" t="s">
        <v>3437</v>
      </c>
      <c r="D6" s="79" t="s">
        <v>430</v>
      </c>
      <c r="E6" s="4">
        <v>5</v>
      </c>
      <c r="F6" s="85" t="s">
        <v>2618</v>
      </c>
      <c r="G6" s="175">
        <v>25</v>
      </c>
      <c r="H6" s="28"/>
      <c r="I6" s="28">
        <v>30</v>
      </c>
      <c r="J6" s="28">
        <v>190</v>
      </c>
      <c r="K6" s="28">
        <v>8.1999999999999993</v>
      </c>
      <c r="L6" s="28">
        <v>10</v>
      </c>
      <c r="M6" s="28"/>
      <c r="N6" s="28">
        <v>0.38</v>
      </c>
      <c r="O6" s="28"/>
      <c r="P6" s="29">
        <f t="shared" si="0"/>
        <v>35</v>
      </c>
      <c r="Q6" s="29">
        <f t="shared" si="1"/>
        <v>7.3170731707317076</v>
      </c>
      <c r="R6" s="29">
        <f t="shared" si="2"/>
        <v>9.0476190476190474</v>
      </c>
      <c r="S6" s="29">
        <f t="shared" si="3"/>
        <v>7.9268292682926838</v>
      </c>
      <c r="T6" s="29">
        <f t="shared" si="4"/>
        <v>10</v>
      </c>
      <c r="U6" s="29">
        <f t="shared" si="5"/>
        <v>16.44736842105263</v>
      </c>
      <c r="V6" s="27">
        <f t="shared" si="6"/>
        <v>85.738889907696063</v>
      </c>
      <c r="W6" s="24"/>
      <c r="X6" s="73"/>
      <c r="Y6" s="63"/>
      <c r="Z6" s="63"/>
    </row>
    <row r="7" spans="1:26" ht="34.5" customHeight="1" x14ac:dyDescent="0.25">
      <c r="A7" s="4">
        <v>3</v>
      </c>
      <c r="B7" s="85" t="s">
        <v>3465</v>
      </c>
      <c r="C7" s="82" t="s">
        <v>3466</v>
      </c>
      <c r="D7" s="79" t="s">
        <v>430</v>
      </c>
      <c r="E7" s="4">
        <v>6</v>
      </c>
      <c r="F7" s="79" t="s">
        <v>995</v>
      </c>
      <c r="G7" s="28">
        <v>24</v>
      </c>
      <c r="H7" s="28"/>
      <c r="I7" s="28">
        <v>32</v>
      </c>
      <c r="J7" s="28">
        <v>181</v>
      </c>
      <c r="K7" s="28">
        <v>8.1</v>
      </c>
      <c r="L7" s="28">
        <v>10</v>
      </c>
      <c r="M7" s="28"/>
      <c r="N7" s="28">
        <v>0.36</v>
      </c>
      <c r="O7" s="28"/>
      <c r="P7" s="29">
        <f t="shared" si="0"/>
        <v>33.6</v>
      </c>
      <c r="Q7" s="29">
        <f t="shared" si="1"/>
        <v>7.8048780487804876</v>
      </c>
      <c r="R7" s="29">
        <f t="shared" si="2"/>
        <v>8.6190476190476186</v>
      </c>
      <c r="S7" s="29">
        <f t="shared" si="3"/>
        <v>8.0246913580246915</v>
      </c>
      <c r="T7" s="29">
        <f t="shared" si="4"/>
        <v>10</v>
      </c>
      <c r="U7" s="29">
        <f t="shared" si="5"/>
        <v>17.361111111111111</v>
      </c>
      <c r="V7" s="27">
        <f t="shared" si="6"/>
        <v>85.409728136963906</v>
      </c>
      <c r="W7" s="24"/>
      <c r="X7" s="73"/>
      <c r="Y7" s="63"/>
      <c r="Z7" s="63"/>
    </row>
    <row r="8" spans="1:26" ht="33" customHeight="1" x14ac:dyDescent="0.25">
      <c r="A8" s="4">
        <v>4</v>
      </c>
      <c r="B8" s="83" t="s">
        <v>3202</v>
      </c>
      <c r="C8" s="82" t="s">
        <v>3203</v>
      </c>
      <c r="D8" s="78" t="s">
        <v>4458</v>
      </c>
      <c r="E8" s="82">
        <v>6</v>
      </c>
      <c r="F8" s="78" t="s">
        <v>2367</v>
      </c>
      <c r="G8" s="28">
        <v>24</v>
      </c>
      <c r="H8" s="28"/>
      <c r="I8" s="28">
        <v>41</v>
      </c>
      <c r="J8" s="28">
        <v>165</v>
      </c>
      <c r="K8" s="28">
        <v>7.6</v>
      </c>
      <c r="L8" s="28">
        <v>10</v>
      </c>
      <c r="M8" s="28"/>
      <c r="N8" s="28">
        <v>0.41</v>
      </c>
      <c r="O8" s="28"/>
      <c r="P8" s="29">
        <f t="shared" si="0"/>
        <v>33.6</v>
      </c>
      <c r="Q8" s="29">
        <f t="shared" si="1"/>
        <v>10</v>
      </c>
      <c r="R8" s="29">
        <f t="shared" si="2"/>
        <v>7.8571428571428568</v>
      </c>
      <c r="S8" s="29">
        <f t="shared" si="3"/>
        <v>8.5526315789473681</v>
      </c>
      <c r="T8" s="29">
        <f t="shared" si="4"/>
        <v>10</v>
      </c>
      <c r="U8" s="29">
        <f t="shared" si="5"/>
        <v>15.24390243902439</v>
      </c>
      <c r="V8" s="27">
        <f t="shared" si="6"/>
        <v>85.253676875114621</v>
      </c>
      <c r="W8" s="24"/>
      <c r="X8" s="73"/>
      <c r="Y8" s="63"/>
      <c r="Z8" s="63"/>
    </row>
    <row r="9" spans="1:26" ht="33" customHeight="1" x14ac:dyDescent="0.25">
      <c r="A9" s="4">
        <v>5</v>
      </c>
      <c r="B9" s="85" t="s">
        <v>3463</v>
      </c>
      <c r="C9" s="82" t="s">
        <v>3464</v>
      </c>
      <c r="D9" s="79" t="s">
        <v>430</v>
      </c>
      <c r="E9" s="4">
        <v>6</v>
      </c>
      <c r="F9" s="85" t="s">
        <v>995</v>
      </c>
      <c r="G9" s="28">
        <v>21</v>
      </c>
      <c r="H9" s="28"/>
      <c r="I9" s="28">
        <v>40</v>
      </c>
      <c r="J9" s="28">
        <v>200</v>
      </c>
      <c r="K9" s="28">
        <v>8.1</v>
      </c>
      <c r="L9" s="28">
        <v>10</v>
      </c>
      <c r="M9" s="28"/>
      <c r="N9" s="28">
        <v>0.39</v>
      </c>
      <c r="O9" s="28"/>
      <c r="P9" s="29">
        <f t="shared" si="0"/>
        <v>29.4</v>
      </c>
      <c r="Q9" s="29">
        <f t="shared" si="1"/>
        <v>9.7560975609756095</v>
      </c>
      <c r="R9" s="29">
        <f t="shared" si="2"/>
        <v>9.5238095238095237</v>
      </c>
      <c r="S9" s="29">
        <f t="shared" si="3"/>
        <v>8.0246913580246915</v>
      </c>
      <c r="T9" s="29">
        <f t="shared" si="4"/>
        <v>10</v>
      </c>
      <c r="U9" s="29">
        <f t="shared" si="5"/>
        <v>16.025641025641026</v>
      </c>
      <c r="V9" s="27">
        <f t="shared" si="6"/>
        <v>82.730239468450847</v>
      </c>
      <c r="W9" s="24"/>
      <c r="X9" s="73"/>
      <c r="Y9" s="63"/>
      <c r="Z9" s="63"/>
    </row>
    <row r="10" spans="1:26" ht="33.75" customHeight="1" x14ac:dyDescent="0.25">
      <c r="A10" s="4">
        <v>6</v>
      </c>
      <c r="B10" s="85" t="s">
        <v>2856</v>
      </c>
      <c r="C10" s="82" t="s">
        <v>2857</v>
      </c>
      <c r="D10" s="79" t="s">
        <v>664</v>
      </c>
      <c r="E10" s="4">
        <v>5</v>
      </c>
      <c r="F10" s="79" t="s">
        <v>2853</v>
      </c>
      <c r="G10" s="28">
        <v>21</v>
      </c>
      <c r="H10" s="28"/>
      <c r="I10" s="28">
        <v>25</v>
      </c>
      <c r="J10" s="28">
        <v>165</v>
      </c>
      <c r="K10" s="28">
        <v>7.9</v>
      </c>
      <c r="L10" s="28">
        <v>8.5</v>
      </c>
      <c r="M10" s="28"/>
      <c r="N10" s="28">
        <v>0.28000000000000003</v>
      </c>
      <c r="O10" s="28">
        <f>IF(N10&lt;&gt;"",INT(N10)*60+(N10-INT(N10))*100,"")</f>
        <v>28.000000000000004</v>
      </c>
      <c r="P10" s="29">
        <f t="shared" si="0"/>
        <v>29.4</v>
      </c>
      <c r="Q10" s="29">
        <f t="shared" si="1"/>
        <v>6.0975609756097562</v>
      </c>
      <c r="R10" s="29">
        <f t="shared" si="2"/>
        <v>7.8571428571428568</v>
      </c>
      <c r="S10" s="29">
        <f t="shared" si="3"/>
        <v>8.2278481012658222</v>
      </c>
      <c r="T10" s="29">
        <f t="shared" si="4"/>
        <v>8.5</v>
      </c>
      <c r="U10" s="29">
        <f t="shared" si="5"/>
        <v>22.321428571428569</v>
      </c>
      <c r="V10" s="27">
        <f t="shared" si="6"/>
        <v>82.403980505447009</v>
      </c>
      <c r="W10" s="24"/>
      <c r="X10" s="73"/>
      <c r="Y10" s="63"/>
      <c r="Z10" s="63"/>
    </row>
    <row r="11" spans="1:26" ht="31.5" x14ac:dyDescent="0.25">
      <c r="A11" s="4">
        <v>7</v>
      </c>
      <c r="B11" s="83" t="s">
        <v>3198</v>
      </c>
      <c r="C11" s="82" t="s">
        <v>3199</v>
      </c>
      <c r="D11" s="78" t="s">
        <v>4458</v>
      </c>
      <c r="E11" s="82">
        <v>6</v>
      </c>
      <c r="F11" s="78" t="s">
        <v>2367</v>
      </c>
      <c r="G11" s="28">
        <v>24</v>
      </c>
      <c r="H11" s="28"/>
      <c r="I11" s="28">
        <v>26</v>
      </c>
      <c r="J11" s="28">
        <v>175</v>
      </c>
      <c r="K11" s="28">
        <v>8.1</v>
      </c>
      <c r="L11" s="28">
        <v>10</v>
      </c>
      <c r="M11" s="28"/>
      <c r="N11" s="28">
        <v>0.39</v>
      </c>
      <c r="O11" s="28"/>
      <c r="P11" s="29">
        <f t="shared" si="0"/>
        <v>33.6</v>
      </c>
      <c r="Q11" s="29">
        <f t="shared" si="1"/>
        <v>6.3414634146341466</v>
      </c>
      <c r="R11" s="29">
        <f t="shared" si="2"/>
        <v>8.3333333333333339</v>
      </c>
      <c r="S11" s="29">
        <f t="shared" si="3"/>
        <v>8.0246913580246915</v>
      </c>
      <c r="T11" s="29">
        <f t="shared" si="4"/>
        <v>10</v>
      </c>
      <c r="U11" s="29">
        <f t="shared" si="5"/>
        <v>16.025641025641026</v>
      </c>
      <c r="V11" s="27">
        <f t="shared" si="6"/>
        <v>82.32512913163319</v>
      </c>
      <c r="W11" s="21"/>
      <c r="X11" s="73"/>
      <c r="Y11" s="64"/>
      <c r="Z11" s="63"/>
    </row>
    <row r="12" spans="1:26" ht="31.5" x14ac:dyDescent="0.25">
      <c r="A12" s="4">
        <v>8</v>
      </c>
      <c r="B12" s="83" t="s">
        <v>3585</v>
      </c>
      <c r="C12" s="104" t="s">
        <v>3586</v>
      </c>
      <c r="D12" s="79" t="s">
        <v>532</v>
      </c>
      <c r="E12" s="4">
        <v>6</v>
      </c>
      <c r="F12" s="79" t="s">
        <v>543</v>
      </c>
      <c r="G12" s="28">
        <v>22</v>
      </c>
      <c r="H12" s="28"/>
      <c r="I12" s="28">
        <v>20</v>
      </c>
      <c r="J12" s="28">
        <v>200</v>
      </c>
      <c r="K12" s="28">
        <v>8.5</v>
      </c>
      <c r="L12" s="28">
        <v>9</v>
      </c>
      <c r="M12" s="28"/>
      <c r="N12" s="28">
        <v>0.36</v>
      </c>
      <c r="O12" s="28"/>
      <c r="P12" s="29">
        <f t="shared" si="0"/>
        <v>30.8</v>
      </c>
      <c r="Q12" s="29">
        <f t="shared" si="1"/>
        <v>4.8780487804878048</v>
      </c>
      <c r="R12" s="29">
        <f t="shared" si="2"/>
        <v>9.5238095238095237</v>
      </c>
      <c r="S12" s="29">
        <f t="shared" si="3"/>
        <v>7.6470588235294121</v>
      </c>
      <c r="T12" s="29">
        <f t="shared" si="4"/>
        <v>9</v>
      </c>
      <c r="U12" s="29">
        <f t="shared" si="5"/>
        <v>17.361111111111111</v>
      </c>
      <c r="V12" s="27">
        <f t="shared" si="6"/>
        <v>79.210028238937852</v>
      </c>
      <c r="W12" s="21"/>
      <c r="X12" s="73"/>
      <c r="Y12" s="64"/>
      <c r="Z12" s="63"/>
    </row>
    <row r="13" spans="1:26" ht="31.5" x14ac:dyDescent="0.25">
      <c r="A13" s="4">
        <v>9</v>
      </c>
      <c r="B13" s="85" t="s">
        <v>2851</v>
      </c>
      <c r="C13" s="82" t="s">
        <v>2852</v>
      </c>
      <c r="D13" s="79" t="s">
        <v>664</v>
      </c>
      <c r="E13" s="4">
        <v>5</v>
      </c>
      <c r="F13" s="79" t="s">
        <v>2853</v>
      </c>
      <c r="G13" s="28">
        <v>20</v>
      </c>
      <c r="H13" s="28"/>
      <c r="I13" s="28">
        <v>27</v>
      </c>
      <c r="J13" s="28">
        <v>180</v>
      </c>
      <c r="K13" s="28">
        <v>7.6</v>
      </c>
      <c r="L13" s="28">
        <v>9.5</v>
      </c>
      <c r="M13" s="28"/>
      <c r="N13" s="28">
        <v>0.36</v>
      </c>
      <c r="O13" s="28">
        <f>IF(N13&lt;&gt;"",INT(N13)*60+(N13-INT(N13))*100,"")</f>
        <v>36</v>
      </c>
      <c r="P13" s="29">
        <f t="shared" si="0"/>
        <v>28</v>
      </c>
      <c r="Q13" s="29">
        <f t="shared" si="1"/>
        <v>6.5853658536585362</v>
      </c>
      <c r="R13" s="29">
        <f t="shared" si="2"/>
        <v>8.5714285714285712</v>
      </c>
      <c r="S13" s="29">
        <f t="shared" si="3"/>
        <v>8.5526315789473681</v>
      </c>
      <c r="T13" s="29">
        <f t="shared" si="4"/>
        <v>9.5</v>
      </c>
      <c r="U13" s="29">
        <f t="shared" si="5"/>
        <v>17.361111111111111</v>
      </c>
      <c r="V13" s="27">
        <f t="shared" si="6"/>
        <v>78.570537115145584</v>
      </c>
      <c r="W13" s="21"/>
      <c r="X13" s="73"/>
      <c r="Y13" s="64"/>
      <c r="Z13" s="63"/>
    </row>
    <row r="14" spans="1:26" ht="31.5" x14ac:dyDescent="0.25">
      <c r="A14" s="4">
        <v>10</v>
      </c>
      <c r="B14" s="83" t="s">
        <v>3368</v>
      </c>
      <c r="C14" s="82" t="s">
        <v>3369</v>
      </c>
      <c r="D14" s="86" t="s">
        <v>4505</v>
      </c>
      <c r="E14" s="4">
        <v>6</v>
      </c>
      <c r="F14" s="85" t="s">
        <v>2541</v>
      </c>
      <c r="G14" s="28">
        <v>16</v>
      </c>
      <c r="H14" s="28"/>
      <c r="I14" s="28">
        <v>34</v>
      </c>
      <c r="J14" s="28">
        <v>195</v>
      </c>
      <c r="K14" s="28">
        <v>6.9</v>
      </c>
      <c r="L14" s="28">
        <v>9.5</v>
      </c>
      <c r="M14" s="28"/>
      <c r="N14" s="28">
        <v>0.32</v>
      </c>
      <c r="O14" s="28"/>
      <c r="P14" s="29">
        <f t="shared" si="0"/>
        <v>22.4</v>
      </c>
      <c r="Q14" s="29">
        <f t="shared" si="1"/>
        <v>8.2926829268292686</v>
      </c>
      <c r="R14" s="29">
        <f t="shared" si="2"/>
        <v>9.2857142857142865</v>
      </c>
      <c r="S14" s="29">
        <f t="shared" si="3"/>
        <v>9.420289855072463</v>
      </c>
      <c r="T14" s="29">
        <f t="shared" si="4"/>
        <v>9.5</v>
      </c>
      <c r="U14" s="29">
        <f t="shared" si="5"/>
        <v>19.53125</v>
      </c>
      <c r="V14" s="27">
        <f t="shared" si="6"/>
        <v>78.429937067616009</v>
      </c>
      <c r="W14" s="21"/>
      <c r="X14" s="73"/>
      <c r="Y14" s="64"/>
      <c r="Z14" s="63"/>
    </row>
    <row r="15" spans="1:26" ht="31.5" x14ac:dyDescent="0.25">
      <c r="A15" s="4">
        <v>11</v>
      </c>
      <c r="B15" s="109" t="s">
        <v>3457</v>
      </c>
      <c r="C15" s="82" t="s">
        <v>3458</v>
      </c>
      <c r="D15" s="79" t="s">
        <v>430</v>
      </c>
      <c r="E15" s="4">
        <v>6</v>
      </c>
      <c r="F15" s="79" t="s">
        <v>995</v>
      </c>
      <c r="G15" s="28">
        <v>22</v>
      </c>
      <c r="H15" s="28"/>
      <c r="I15" s="28">
        <v>35</v>
      </c>
      <c r="J15" s="28">
        <v>170</v>
      </c>
      <c r="K15" s="28">
        <v>8.3000000000000007</v>
      </c>
      <c r="L15" s="28">
        <v>10</v>
      </c>
      <c r="M15" s="28"/>
      <c r="N15" s="28">
        <v>0.49</v>
      </c>
      <c r="O15" s="28"/>
      <c r="P15" s="29">
        <f t="shared" si="0"/>
        <v>30.8</v>
      </c>
      <c r="Q15" s="29">
        <f t="shared" si="1"/>
        <v>8.536585365853659</v>
      </c>
      <c r="R15" s="29">
        <f t="shared" si="2"/>
        <v>8.0952380952380949</v>
      </c>
      <c r="S15" s="29">
        <f t="shared" si="3"/>
        <v>7.831325301204819</v>
      </c>
      <c r="T15" s="29">
        <f t="shared" si="4"/>
        <v>10</v>
      </c>
      <c r="U15" s="29">
        <f t="shared" si="5"/>
        <v>12.755102040816327</v>
      </c>
      <c r="V15" s="27">
        <f t="shared" si="6"/>
        <v>78.018250803112892</v>
      </c>
      <c r="W15" s="21"/>
      <c r="X15" s="73"/>
      <c r="Y15" s="64"/>
      <c r="Z15" s="63"/>
    </row>
    <row r="16" spans="1:26" ht="31.5" x14ac:dyDescent="0.25">
      <c r="A16" s="4">
        <v>12</v>
      </c>
      <c r="B16" s="85" t="s">
        <v>3461</v>
      </c>
      <c r="C16" s="82" t="s">
        <v>3462</v>
      </c>
      <c r="D16" s="79" t="s">
        <v>430</v>
      </c>
      <c r="E16" s="4">
        <v>6</v>
      </c>
      <c r="F16" s="79" t="s">
        <v>995</v>
      </c>
      <c r="G16" s="28">
        <v>21</v>
      </c>
      <c r="H16" s="28"/>
      <c r="I16" s="28">
        <v>31</v>
      </c>
      <c r="J16" s="28">
        <v>194</v>
      </c>
      <c r="K16" s="28">
        <v>8.1999999999999993</v>
      </c>
      <c r="L16" s="28">
        <v>10</v>
      </c>
      <c r="M16" s="28"/>
      <c r="N16" s="28">
        <v>0.45</v>
      </c>
      <c r="O16" s="28"/>
      <c r="P16" s="29">
        <f t="shared" si="0"/>
        <v>29.4</v>
      </c>
      <c r="Q16" s="29">
        <f t="shared" si="1"/>
        <v>7.5609756097560972</v>
      </c>
      <c r="R16" s="29">
        <f t="shared" si="2"/>
        <v>9.2380952380952372</v>
      </c>
      <c r="S16" s="29">
        <f t="shared" si="3"/>
        <v>7.9268292682926838</v>
      </c>
      <c r="T16" s="29">
        <f t="shared" si="4"/>
        <v>10</v>
      </c>
      <c r="U16" s="29">
        <f t="shared" si="5"/>
        <v>13.888888888888889</v>
      </c>
      <c r="V16" s="27">
        <f t="shared" si="6"/>
        <v>78.014789005032895</v>
      </c>
      <c r="W16" s="21"/>
      <c r="X16" s="73"/>
      <c r="Y16" s="64"/>
      <c r="Z16" s="63"/>
    </row>
    <row r="17" spans="1:26" ht="31.5" x14ac:dyDescent="0.25">
      <c r="A17" s="4">
        <v>13</v>
      </c>
      <c r="B17" s="85" t="s">
        <v>3434</v>
      </c>
      <c r="C17" s="82" t="s">
        <v>3435</v>
      </c>
      <c r="D17" s="79" t="s">
        <v>430</v>
      </c>
      <c r="E17" s="4">
        <v>5</v>
      </c>
      <c r="F17" s="79" t="s">
        <v>2618</v>
      </c>
      <c r="G17" s="28">
        <v>22</v>
      </c>
      <c r="H17" s="28"/>
      <c r="I17" s="28">
        <v>30</v>
      </c>
      <c r="J17" s="28">
        <v>180</v>
      </c>
      <c r="K17" s="28">
        <v>7.9</v>
      </c>
      <c r="L17" s="28">
        <v>10</v>
      </c>
      <c r="M17" s="28"/>
      <c r="N17" s="28">
        <v>0.48</v>
      </c>
      <c r="O17" s="28"/>
      <c r="P17" s="29">
        <f t="shared" si="0"/>
        <v>30.8</v>
      </c>
      <c r="Q17" s="29">
        <f t="shared" si="1"/>
        <v>7.3170731707317076</v>
      </c>
      <c r="R17" s="29">
        <f t="shared" si="2"/>
        <v>8.5714285714285712</v>
      </c>
      <c r="S17" s="29">
        <f t="shared" si="3"/>
        <v>8.2278481012658222</v>
      </c>
      <c r="T17" s="29">
        <f t="shared" si="4"/>
        <v>10</v>
      </c>
      <c r="U17" s="29">
        <f t="shared" si="5"/>
        <v>13.020833333333334</v>
      </c>
      <c r="V17" s="27">
        <f t="shared" si="6"/>
        <v>77.937183176759433</v>
      </c>
      <c r="W17" s="21"/>
      <c r="X17" s="73"/>
      <c r="Y17" s="64"/>
      <c r="Z17" s="63"/>
    </row>
    <row r="18" spans="1:26" ht="31.5" x14ac:dyDescent="0.25">
      <c r="A18" s="4">
        <v>14</v>
      </c>
      <c r="B18" s="85" t="s">
        <v>3440</v>
      </c>
      <c r="C18" s="82" t="s">
        <v>3441</v>
      </c>
      <c r="D18" s="79" t="s">
        <v>430</v>
      </c>
      <c r="E18" s="4">
        <v>5</v>
      </c>
      <c r="F18" s="83" t="s">
        <v>2618</v>
      </c>
      <c r="G18" s="28">
        <v>21</v>
      </c>
      <c r="H18" s="28"/>
      <c r="I18" s="28">
        <v>33</v>
      </c>
      <c r="J18" s="28">
        <v>143</v>
      </c>
      <c r="K18" s="28">
        <v>7.9</v>
      </c>
      <c r="L18" s="28">
        <v>10</v>
      </c>
      <c r="M18" s="28"/>
      <c r="N18" s="28">
        <v>0.43</v>
      </c>
      <c r="O18" s="28"/>
      <c r="P18" s="29">
        <f t="shared" si="0"/>
        <v>29.4</v>
      </c>
      <c r="Q18" s="29">
        <f t="shared" si="1"/>
        <v>8.0487804878048781</v>
      </c>
      <c r="R18" s="29">
        <f t="shared" si="2"/>
        <v>6.8095238095238093</v>
      </c>
      <c r="S18" s="29">
        <f t="shared" si="3"/>
        <v>8.2278481012658222</v>
      </c>
      <c r="T18" s="29">
        <f t="shared" si="4"/>
        <v>10</v>
      </c>
      <c r="U18" s="29">
        <f t="shared" si="5"/>
        <v>14.534883720930234</v>
      </c>
      <c r="V18" s="27">
        <f t="shared" si="6"/>
        <v>77.021036119524737</v>
      </c>
      <c r="W18" s="21"/>
      <c r="X18" s="73"/>
      <c r="Y18" s="64"/>
      <c r="Z18" s="63"/>
    </row>
    <row r="19" spans="1:26" ht="33" customHeight="1" x14ac:dyDescent="0.25">
      <c r="A19" s="4">
        <v>15</v>
      </c>
      <c r="B19" s="85" t="s">
        <v>3459</v>
      </c>
      <c r="C19" s="82" t="s">
        <v>3460</v>
      </c>
      <c r="D19" s="79" t="s">
        <v>430</v>
      </c>
      <c r="E19" s="4">
        <v>6</v>
      </c>
      <c r="F19" s="79" t="s">
        <v>995</v>
      </c>
      <c r="G19" s="28">
        <v>21</v>
      </c>
      <c r="H19" s="28"/>
      <c r="I19" s="28">
        <v>30</v>
      </c>
      <c r="J19" s="28">
        <v>187</v>
      </c>
      <c r="K19" s="28">
        <v>8.1</v>
      </c>
      <c r="L19" s="28">
        <v>10</v>
      </c>
      <c r="M19" s="28"/>
      <c r="N19" s="28">
        <v>0.47</v>
      </c>
      <c r="O19" s="28"/>
      <c r="P19" s="29">
        <f t="shared" si="0"/>
        <v>29.4</v>
      </c>
      <c r="Q19" s="29">
        <f t="shared" si="1"/>
        <v>7.3170731707317076</v>
      </c>
      <c r="R19" s="29">
        <f t="shared" si="2"/>
        <v>8.9047619047619051</v>
      </c>
      <c r="S19" s="29">
        <f t="shared" si="3"/>
        <v>8.0246913580246915</v>
      </c>
      <c r="T19" s="29">
        <f t="shared" si="4"/>
        <v>10</v>
      </c>
      <c r="U19" s="29">
        <f t="shared" si="5"/>
        <v>13.297872340425533</v>
      </c>
      <c r="V19" s="27">
        <f t="shared" si="6"/>
        <v>76.944398773943831</v>
      </c>
      <c r="W19" s="21"/>
      <c r="X19" s="73"/>
      <c r="Y19" s="64"/>
      <c r="Z19" s="63"/>
    </row>
    <row r="20" spans="1:26" ht="47.25" x14ac:dyDescent="0.25">
      <c r="A20" s="4">
        <v>16</v>
      </c>
      <c r="B20" s="96" t="s">
        <v>3165</v>
      </c>
      <c r="C20" s="82" t="s">
        <v>3166</v>
      </c>
      <c r="D20" s="79" t="s">
        <v>4451</v>
      </c>
      <c r="E20" s="4">
        <v>6</v>
      </c>
      <c r="F20" s="79" t="s">
        <v>853</v>
      </c>
      <c r="G20" s="28">
        <v>20</v>
      </c>
      <c r="H20" s="28"/>
      <c r="I20" s="28">
        <v>18</v>
      </c>
      <c r="J20" s="28">
        <v>210</v>
      </c>
      <c r="K20" s="28">
        <v>8.1</v>
      </c>
      <c r="L20" s="28">
        <v>10</v>
      </c>
      <c r="M20" s="28"/>
      <c r="N20" s="28">
        <v>0.38</v>
      </c>
      <c r="O20" s="28"/>
      <c r="P20" s="29">
        <f t="shared" si="0"/>
        <v>28</v>
      </c>
      <c r="Q20" s="29">
        <f t="shared" si="1"/>
        <v>4.3902439024390247</v>
      </c>
      <c r="R20" s="29">
        <f t="shared" si="2"/>
        <v>10</v>
      </c>
      <c r="S20" s="29">
        <f t="shared" si="3"/>
        <v>8.0246913580246915</v>
      </c>
      <c r="T20" s="29">
        <f t="shared" si="4"/>
        <v>10</v>
      </c>
      <c r="U20" s="29">
        <f t="shared" si="5"/>
        <v>16.44736842105263</v>
      </c>
      <c r="V20" s="27">
        <f t="shared" si="6"/>
        <v>76.862303681516352</v>
      </c>
      <c r="W20" s="21"/>
      <c r="X20" s="73"/>
      <c r="Y20" s="64"/>
      <c r="Z20" s="63"/>
    </row>
    <row r="21" spans="1:26" ht="31.5" x14ac:dyDescent="0.25">
      <c r="A21" s="4">
        <v>17</v>
      </c>
      <c r="B21" s="85" t="s">
        <v>3326</v>
      </c>
      <c r="C21" s="85" t="s">
        <v>3327</v>
      </c>
      <c r="D21" s="85" t="s">
        <v>3323</v>
      </c>
      <c r="E21" s="131">
        <v>5</v>
      </c>
      <c r="F21" s="79" t="s">
        <v>339</v>
      </c>
      <c r="G21" s="28">
        <v>16</v>
      </c>
      <c r="H21" s="28"/>
      <c r="I21" s="174">
        <v>35</v>
      </c>
      <c r="J21" s="28">
        <v>189</v>
      </c>
      <c r="K21" s="28">
        <v>8.4</v>
      </c>
      <c r="L21" s="28">
        <v>10</v>
      </c>
      <c r="M21" s="28"/>
      <c r="N21" s="28">
        <v>0.33</v>
      </c>
      <c r="O21" s="28"/>
      <c r="P21" s="29">
        <f t="shared" si="0"/>
        <v>22.4</v>
      </c>
      <c r="Q21" s="29">
        <f t="shared" si="1"/>
        <v>8.536585365853659</v>
      </c>
      <c r="R21" s="29">
        <f t="shared" si="2"/>
        <v>9</v>
      </c>
      <c r="S21" s="29">
        <f t="shared" si="3"/>
        <v>7.7380952380952381</v>
      </c>
      <c r="T21" s="29">
        <f t="shared" si="4"/>
        <v>10</v>
      </c>
      <c r="U21" s="29">
        <f t="shared" si="5"/>
        <v>18.939393939393938</v>
      </c>
      <c r="V21" s="27">
        <f t="shared" si="6"/>
        <v>76.614074543342838</v>
      </c>
      <c r="W21" s="21"/>
      <c r="X21" s="73"/>
      <c r="Y21" s="64"/>
      <c r="Z21" s="63"/>
    </row>
    <row r="22" spans="1:26" ht="32.25" customHeight="1" x14ac:dyDescent="0.25">
      <c r="A22" s="4">
        <v>18</v>
      </c>
      <c r="B22" s="85" t="s">
        <v>2854</v>
      </c>
      <c r="C22" s="82" t="s">
        <v>2855</v>
      </c>
      <c r="D22" s="79" t="s">
        <v>664</v>
      </c>
      <c r="E22" s="4">
        <v>5</v>
      </c>
      <c r="F22" s="79" t="s">
        <v>2853</v>
      </c>
      <c r="G22" s="28">
        <v>18</v>
      </c>
      <c r="H22" s="28"/>
      <c r="I22" s="28">
        <v>22</v>
      </c>
      <c r="J22" s="28">
        <v>175</v>
      </c>
      <c r="K22" s="28">
        <v>8.1999999999999993</v>
      </c>
      <c r="L22" s="28">
        <v>8.5</v>
      </c>
      <c r="M22" s="28"/>
      <c r="N22" s="28">
        <v>0.31</v>
      </c>
      <c r="O22" s="28">
        <f>IF(N22&lt;&gt;"",INT(N22)*60+(N22-INT(N22))*100,"")</f>
        <v>31</v>
      </c>
      <c r="P22" s="29">
        <f t="shared" si="0"/>
        <v>25.2</v>
      </c>
      <c r="Q22" s="29">
        <f t="shared" si="1"/>
        <v>5.3658536585365857</v>
      </c>
      <c r="R22" s="29">
        <f t="shared" si="2"/>
        <v>8.3333333333333339</v>
      </c>
      <c r="S22" s="29">
        <f t="shared" si="3"/>
        <v>7.9268292682926838</v>
      </c>
      <c r="T22" s="29">
        <f t="shared" si="4"/>
        <v>8.5</v>
      </c>
      <c r="U22" s="29">
        <f t="shared" si="5"/>
        <v>20.161290322580644</v>
      </c>
      <c r="V22" s="27">
        <f t="shared" si="6"/>
        <v>75.487306582743244</v>
      </c>
      <c r="W22" s="21"/>
      <c r="X22" s="73"/>
      <c r="Y22" s="64"/>
      <c r="Z22" s="63"/>
    </row>
    <row r="23" spans="1:26" ht="31.5" x14ac:dyDescent="0.25">
      <c r="A23" s="4">
        <v>19</v>
      </c>
      <c r="B23" s="88" t="s">
        <v>2934</v>
      </c>
      <c r="C23" s="89" t="s">
        <v>2935</v>
      </c>
      <c r="D23" s="90" t="s">
        <v>4450</v>
      </c>
      <c r="E23" s="91">
        <v>5</v>
      </c>
      <c r="F23" s="90" t="s">
        <v>120</v>
      </c>
      <c r="G23" s="28">
        <v>16</v>
      </c>
      <c r="H23" s="28"/>
      <c r="I23" s="28">
        <v>30</v>
      </c>
      <c r="J23" s="28">
        <v>180</v>
      </c>
      <c r="K23" s="28">
        <v>7.6</v>
      </c>
      <c r="L23" s="28">
        <v>10</v>
      </c>
      <c r="M23" s="28"/>
      <c r="N23" s="28">
        <v>0.34</v>
      </c>
      <c r="O23" s="28">
        <f>IF(N23&lt;&gt;"",INT(N23)*60+(N23-INT(N23))*100,"")</f>
        <v>34</v>
      </c>
      <c r="P23" s="29">
        <f t="shared" si="0"/>
        <v>22.4</v>
      </c>
      <c r="Q23" s="29">
        <f t="shared" si="1"/>
        <v>7.3170731707317076</v>
      </c>
      <c r="R23" s="29">
        <f t="shared" si="2"/>
        <v>8.5714285714285712</v>
      </c>
      <c r="S23" s="29">
        <f t="shared" si="3"/>
        <v>8.5526315789473681</v>
      </c>
      <c r="T23" s="29">
        <f t="shared" si="4"/>
        <v>10</v>
      </c>
      <c r="U23" s="29">
        <f t="shared" si="5"/>
        <v>18.382352941176471</v>
      </c>
      <c r="V23" s="27">
        <f t="shared" si="6"/>
        <v>75.223486262284126</v>
      </c>
      <c r="W23" s="21"/>
      <c r="X23" s="73"/>
      <c r="Y23" s="64"/>
      <c r="Z23" s="63"/>
    </row>
    <row r="24" spans="1:26" ht="31.5" x14ac:dyDescent="0.25">
      <c r="A24" s="4">
        <v>20</v>
      </c>
      <c r="B24" s="139" t="s">
        <v>3319</v>
      </c>
      <c r="C24" s="134" t="s">
        <v>3320</v>
      </c>
      <c r="D24" s="140" t="s">
        <v>4448</v>
      </c>
      <c r="E24" s="1">
        <v>5</v>
      </c>
      <c r="F24" s="96" t="s">
        <v>627</v>
      </c>
      <c r="G24" s="28">
        <v>22</v>
      </c>
      <c r="H24" s="28"/>
      <c r="I24" s="28">
        <v>15</v>
      </c>
      <c r="J24" s="28">
        <v>150</v>
      </c>
      <c r="K24" s="28">
        <v>8.9</v>
      </c>
      <c r="L24" s="28">
        <v>9</v>
      </c>
      <c r="M24" s="28"/>
      <c r="N24" s="28">
        <v>0.37</v>
      </c>
      <c r="O24" s="28"/>
      <c r="P24" s="29">
        <f t="shared" si="0"/>
        <v>30.8</v>
      </c>
      <c r="Q24" s="29">
        <f t="shared" si="1"/>
        <v>3.6585365853658538</v>
      </c>
      <c r="R24" s="29">
        <f t="shared" si="2"/>
        <v>7.1428571428571432</v>
      </c>
      <c r="S24" s="29">
        <f t="shared" si="3"/>
        <v>7.3033707865168536</v>
      </c>
      <c r="T24" s="29">
        <f t="shared" si="4"/>
        <v>9</v>
      </c>
      <c r="U24" s="29">
        <f t="shared" si="5"/>
        <v>16.891891891891891</v>
      </c>
      <c r="V24" s="27">
        <f t="shared" si="6"/>
        <v>74.79665640663174</v>
      </c>
      <c r="W24" s="21"/>
      <c r="X24" s="73"/>
      <c r="Y24" s="64"/>
      <c r="Z24" s="63"/>
    </row>
    <row r="25" spans="1:26" ht="47.25" x14ac:dyDescent="0.25">
      <c r="A25" s="4">
        <v>21</v>
      </c>
      <c r="B25" s="100" t="s">
        <v>2827</v>
      </c>
      <c r="C25" s="82" t="s">
        <v>2828</v>
      </c>
      <c r="D25" s="78" t="s">
        <v>4447</v>
      </c>
      <c r="E25" s="82">
        <v>6</v>
      </c>
      <c r="F25" s="78" t="s">
        <v>42</v>
      </c>
      <c r="G25" s="28">
        <v>22</v>
      </c>
      <c r="H25" s="28"/>
      <c r="I25" s="28">
        <v>20</v>
      </c>
      <c r="J25" s="28">
        <v>159</v>
      </c>
      <c r="K25" s="28">
        <v>8.3000000000000007</v>
      </c>
      <c r="L25" s="28">
        <v>10</v>
      </c>
      <c r="M25" s="28"/>
      <c r="N25" s="28">
        <v>0.46</v>
      </c>
      <c r="O25" s="28">
        <f>IF(N25&lt;&gt;"",INT(N25)*60+(N25-INT(N25))*100,"")</f>
        <v>46</v>
      </c>
      <c r="P25" s="29">
        <f t="shared" si="0"/>
        <v>30.8</v>
      </c>
      <c r="Q25" s="29">
        <f t="shared" si="1"/>
        <v>4.8780487804878048</v>
      </c>
      <c r="R25" s="29">
        <f t="shared" si="2"/>
        <v>7.5714285714285712</v>
      </c>
      <c r="S25" s="29">
        <f t="shared" si="3"/>
        <v>7.831325301204819</v>
      </c>
      <c r="T25" s="29">
        <f t="shared" si="4"/>
        <v>10</v>
      </c>
      <c r="U25" s="29">
        <f t="shared" si="5"/>
        <v>13.586956521739129</v>
      </c>
      <c r="V25" s="27">
        <f t="shared" si="6"/>
        <v>74.667759174860322</v>
      </c>
      <c r="W25" s="21"/>
      <c r="X25" s="73"/>
      <c r="Y25" s="64"/>
      <c r="Z25" s="63"/>
    </row>
    <row r="26" spans="1:26" ht="31.5" x14ac:dyDescent="0.25">
      <c r="A26" s="4">
        <v>22</v>
      </c>
      <c r="B26" s="109" t="s">
        <v>3455</v>
      </c>
      <c r="C26" s="82" t="s">
        <v>3456</v>
      </c>
      <c r="D26" s="79" t="s">
        <v>430</v>
      </c>
      <c r="E26" s="4">
        <v>6</v>
      </c>
      <c r="F26" s="79" t="s">
        <v>995</v>
      </c>
      <c r="G26" s="28">
        <v>22</v>
      </c>
      <c r="H26" s="28"/>
      <c r="I26" s="28">
        <v>30</v>
      </c>
      <c r="J26" s="28">
        <v>150</v>
      </c>
      <c r="K26" s="28">
        <v>8.8000000000000007</v>
      </c>
      <c r="L26" s="28">
        <v>10</v>
      </c>
      <c r="M26" s="28"/>
      <c r="N26" s="28">
        <v>0.54</v>
      </c>
      <c r="O26" s="28"/>
      <c r="P26" s="29">
        <f t="shared" si="0"/>
        <v>30.8</v>
      </c>
      <c r="Q26" s="29">
        <f t="shared" si="1"/>
        <v>7.3170731707317076</v>
      </c>
      <c r="R26" s="29">
        <f t="shared" si="2"/>
        <v>7.1428571428571432</v>
      </c>
      <c r="S26" s="29">
        <f t="shared" si="3"/>
        <v>7.3863636363636358</v>
      </c>
      <c r="T26" s="29">
        <f t="shared" si="4"/>
        <v>10</v>
      </c>
      <c r="U26" s="29">
        <f t="shared" si="5"/>
        <v>11.574074074074073</v>
      </c>
      <c r="V26" s="27">
        <f t="shared" si="6"/>
        <v>74.220368024026556</v>
      </c>
      <c r="W26" s="21"/>
      <c r="X26" s="73"/>
      <c r="Y26" s="64"/>
      <c r="Z26" s="63"/>
    </row>
    <row r="27" spans="1:26" ht="31.5" x14ac:dyDescent="0.25">
      <c r="A27" s="4">
        <v>23</v>
      </c>
      <c r="B27" s="86" t="s">
        <v>3275</v>
      </c>
      <c r="C27" s="99" t="s">
        <v>3276</v>
      </c>
      <c r="D27" s="79" t="s">
        <v>4457</v>
      </c>
      <c r="E27" s="4">
        <v>5</v>
      </c>
      <c r="F27" s="85" t="s">
        <v>1698</v>
      </c>
      <c r="G27" s="28">
        <v>14</v>
      </c>
      <c r="H27" s="28"/>
      <c r="I27" s="28">
        <v>20</v>
      </c>
      <c r="J27" s="28">
        <v>170</v>
      </c>
      <c r="K27" s="28">
        <v>8.6</v>
      </c>
      <c r="L27" s="28">
        <v>9</v>
      </c>
      <c r="M27" s="28"/>
      <c r="N27" s="28">
        <v>0.25</v>
      </c>
      <c r="O27" s="28"/>
      <c r="P27" s="29">
        <f t="shared" si="0"/>
        <v>19.600000000000001</v>
      </c>
      <c r="Q27" s="29">
        <f t="shared" si="1"/>
        <v>4.8780487804878048</v>
      </c>
      <c r="R27" s="29">
        <f t="shared" si="2"/>
        <v>8.0952380952380949</v>
      </c>
      <c r="S27" s="29">
        <f t="shared" si="3"/>
        <v>7.558139534883721</v>
      </c>
      <c r="T27" s="29">
        <f t="shared" si="4"/>
        <v>9</v>
      </c>
      <c r="U27" s="29">
        <f t="shared" si="5"/>
        <v>25</v>
      </c>
      <c r="V27" s="27">
        <f t="shared" si="6"/>
        <v>74.13142641060962</v>
      </c>
      <c r="W27" s="21"/>
      <c r="X27" s="73"/>
      <c r="Y27" s="64"/>
      <c r="Z27" s="63"/>
    </row>
    <row r="28" spans="1:26" ht="34.5" customHeight="1" x14ac:dyDescent="0.25">
      <c r="A28" s="4">
        <v>24</v>
      </c>
      <c r="B28" s="100" t="s">
        <v>2825</v>
      </c>
      <c r="C28" s="82" t="s">
        <v>2826</v>
      </c>
      <c r="D28" s="78" t="s">
        <v>4447</v>
      </c>
      <c r="E28" s="82">
        <v>6</v>
      </c>
      <c r="F28" s="78" t="s">
        <v>42</v>
      </c>
      <c r="G28" s="28">
        <v>23</v>
      </c>
      <c r="H28" s="28"/>
      <c r="I28" s="28">
        <v>15</v>
      </c>
      <c r="J28" s="28">
        <v>177</v>
      </c>
      <c r="K28" s="28">
        <v>8.4</v>
      </c>
      <c r="L28" s="28">
        <v>10</v>
      </c>
      <c r="M28" s="28"/>
      <c r="N28" s="28">
        <v>0.54</v>
      </c>
      <c r="O28" s="28">
        <f>IF(N28&lt;&gt;"",INT(N28)*60+(N28-INT(N28))*100,"")</f>
        <v>54</v>
      </c>
      <c r="P28" s="29">
        <f t="shared" si="0"/>
        <v>32.200000000000003</v>
      </c>
      <c r="Q28" s="29">
        <f t="shared" si="1"/>
        <v>3.6585365853658538</v>
      </c>
      <c r="R28" s="29">
        <f t="shared" si="2"/>
        <v>8.4285714285714288</v>
      </c>
      <c r="S28" s="29">
        <f t="shared" si="3"/>
        <v>7.7380952380952381</v>
      </c>
      <c r="T28" s="29">
        <f t="shared" si="4"/>
        <v>10</v>
      </c>
      <c r="U28" s="29">
        <f t="shared" si="5"/>
        <v>11.574074074074073</v>
      </c>
      <c r="V28" s="27">
        <f t="shared" si="6"/>
        <v>73.599277326106602</v>
      </c>
      <c r="W28" s="21"/>
      <c r="X28" s="73"/>
      <c r="Y28" s="64"/>
      <c r="Z28" s="63"/>
    </row>
    <row r="29" spans="1:26" ht="32.25" customHeight="1" x14ac:dyDescent="0.25">
      <c r="A29" s="4">
        <v>25</v>
      </c>
      <c r="B29" s="88" t="s">
        <v>2950</v>
      </c>
      <c r="C29" s="137" t="s">
        <v>2951</v>
      </c>
      <c r="D29" s="90" t="s">
        <v>4450</v>
      </c>
      <c r="E29" s="91">
        <v>6</v>
      </c>
      <c r="F29" s="90" t="s">
        <v>120</v>
      </c>
      <c r="G29" s="28">
        <v>19</v>
      </c>
      <c r="H29" s="28"/>
      <c r="I29" s="28">
        <v>10</v>
      </c>
      <c r="J29" s="28">
        <v>180</v>
      </c>
      <c r="K29" s="28">
        <v>8.1</v>
      </c>
      <c r="L29" s="28">
        <v>10</v>
      </c>
      <c r="M29" s="28"/>
      <c r="N29" s="28">
        <v>0.35</v>
      </c>
      <c r="O29" s="28">
        <f>IF(N29&lt;&gt;"",INT(N29)*60+(N29-INT(N29))*100,"")</f>
        <v>35</v>
      </c>
      <c r="P29" s="29">
        <f t="shared" si="0"/>
        <v>26.6</v>
      </c>
      <c r="Q29" s="29">
        <f t="shared" si="1"/>
        <v>2.4390243902439024</v>
      </c>
      <c r="R29" s="29">
        <f t="shared" si="2"/>
        <v>8.5714285714285712</v>
      </c>
      <c r="S29" s="29">
        <f t="shared" si="3"/>
        <v>8.0246913580246915</v>
      </c>
      <c r="T29" s="29">
        <f t="shared" si="4"/>
        <v>10</v>
      </c>
      <c r="U29" s="29">
        <f t="shared" si="5"/>
        <v>17.857142857142858</v>
      </c>
      <c r="V29" s="27">
        <f t="shared" si="6"/>
        <v>73.492287176840023</v>
      </c>
      <c r="W29" s="21"/>
      <c r="X29" s="73"/>
      <c r="Y29" s="64"/>
      <c r="Z29" s="63"/>
    </row>
    <row r="30" spans="1:26" ht="31.5" x14ac:dyDescent="0.25">
      <c r="A30" s="4">
        <v>26</v>
      </c>
      <c r="B30" s="79" t="s">
        <v>3541</v>
      </c>
      <c r="C30" s="82" t="s">
        <v>3542</v>
      </c>
      <c r="D30" s="79" t="s">
        <v>518</v>
      </c>
      <c r="E30" s="108">
        <v>6</v>
      </c>
      <c r="F30" s="79" t="s">
        <v>3540</v>
      </c>
      <c r="G30" s="28">
        <v>22</v>
      </c>
      <c r="H30" s="28"/>
      <c r="I30" s="28">
        <v>20</v>
      </c>
      <c r="J30" s="28">
        <v>149</v>
      </c>
      <c r="K30" s="28">
        <v>9.1</v>
      </c>
      <c r="L30" s="28">
        <v>7</v>
      </c>
      <c r="M30" s="28"/>
      <c r="N30" s="28">
        <v>0.38</v>
      </c>
      <c r="O30" s="28"/>
      <c r="P30" s="29">
        <f t="shared" si="0"/>
        <v>30.8</v>
      </c>
      <c r="Q30" s="29">
        <f t="shared" si="1"/>
        <v>4.8780487804878048</v>
      </c>
      <c r="R30" s="29">
        <f t="shared" si="2"/>
        <v>7.0952380952380949</v>
      </c>
      <c r="S30" s="29">
        <f t="shared" si="3"/>
        <v>7.1428571428571432</v>
      </c>
      <c r="T30" s="29">
        <f t="shared" si="4"/>
        <v>7</v>
      </c>
      <c r="U30" s="29">
        <f t="shared" si="5"/>
        <v>16.44736842105263</v>
      </c>
      <c r="V30" s="27">
        <f t="shared" si="6"/>
        <v>73.363512439635684</v>
      </c>
      <c r="W30" s="21"/>
      <c r="X30" s="73"/>
      <c r="Y30" s="64"/>
      <c r="Z30" s="63"/>
    </row>
    <row r="31" spans="1:26" ht="47.25" x14ac:dyDescent="0.25">
      <c r="A31" s="4">
        <v>27</v>
      </c>
      <c r="B31" s="86" t="s">
        <v>3147</v>
      </c>
      <c r="C31" s="82" t="s">
        <v>3148</v>
      </c>
      <c r="D31" s="79" t="s">
        <v>4451</v>
      </c>
      <c r="E31" s="4">
        <v>5</v>
      </c>
      <c r="F31" s="85" t="s">
        <v>220</v>
      </c>
      <c r="G31" s="28">
        <v>20</v>
      </c>
      <c r="H31" s="28"/>
      <c r="I31" s="28">
        <v>18</v>
      </c>
      <c r="J31" s="28">
        <v>150</v>
      </c>
      <c r="K31" s="28">
        <v>7.7</v>
      </c>
      <c r="L31" s="28">
        <v>10</v>
      </c>
      <c r="M31" s="28"/>
      <c r="N31" s="28">
        <v>0.41</v>
      </c>
      <c r="O31" s="28"/>
      <c r="P31" s="29">
        <f t="shared" si="0"/>
        <v>28</v>
      </c>
      <c r="Q31" s="29">
        <f t="shared" si="1"/>
        <v>4.3902439024390247</v>
      </c>
      <c r="R31" s="29">
        <f t="shared" si="2"/>
        <v>7.1428571428571432</v>
      </c>
      <c r="S31" s="29">
        <f t="shared" si="3"/>
        <v>8.4415584415584419</v>
      </c>
      <c r="T31" s="29">
        <f t="shared" si="4"/>
        <v>10</v>
      </c>
      <c r="U31" s="29">
        <f t="shared" si="5"/>
        <v>15.24390243902439</v>
      </c>
      <c r="V31" s="27">
        <f t="shared" si="6"/>
        <v>73.218561925879001</v>
      </c>
      <c r="W31" s="21"/>
      <c r="X31" s="73"/>
      <c r="Y31" s="64"/>
      <c r="Z31" s="63"/>
    </row>
    <row r="32" spans="1:26" ht="31.5" x14ac:dyDescent="0.25">
      <c r="A32" s="4">
        <v>28</v>
      </c>
      <c r="B32" s="88" t="s">
        <v>2944</v>
      </c>
      <c r="C32" s="89" t="s">
        <v>2945</v>
      </c>
      <c r="D32" s="90" t="s">
        <v>4450</v>
      </c>
      <c r="E32" s="91">
        <v>6</v>
      </c>
      <c r="F32" s="90" t="s">
        <v>120</v>
      </c>
      <c r="G32" s="28">
        <v>18</v>
      </c>
      <c r="H32" s="28"/>
      <c r="I32" s="28">
        <v>30</v>
      </c>
      <c r="J32" s="28">
        <v>160</v>
      </c>
      <c r="K32" s="28">
        <v>8.3000000000000007</v>
      </c>
      <c r="L32" s="28">
        <v>9.5</v>
      </c>
      <c r="M32" s="28"/>
      <c r="N32" s="28">
        <v>0.41</v>
      </c>
      <c r="O32" s="28">
        <f>IF(N32&lt;&gt;"",INT(N32)*60+(N32-INT(N32))*100,"")</f>
        <v>41</v>
      </c>
      <c r="P32" s="29">
        <f t="shared" si="0"/>
        <v>25.2</v>
      </c>
      <c r="Q32" s="29">
        <f t="shared" si="1"/>
        <v>7.3170731707317076</v>
      </c>
      <c r="R32" s="29">
        <f t="shared" si="2"/>
        <v>7.6190476190476186</v>
      </c>
      <c r="S32" s="29">
        <f t="shared" si="3"/>
        <v>7.831325301204819</v>
      </c>
      <c r="T32" s="29">
        <f t="shared" si="4"/>
        <v>9.5</v>
      </c>
      <c r="U32" s="29">
        <f t="shared" si="5"/>
        <v>15.24390243902439</v>
      </c>
      <c r="V32" s="27">
        <f t="shared" si="6"/>
        <v>72.711348530008536</v>
      </c>
      <c r="W32" s="21"/>
      <c r="X32" s="73"/>
      <c r="Y32" s="64"/>
      <c r="Z32" s="63"/>
    </row>
    <row r="33" spans="1:26" ht="33" customHeight="1" x14ac:dyDescent="0.25">
      <c r="A33" s="4">
        <v>29</v>
      </c>
      <c r="B33" s="86" t="s">
        <v>3271</v>
      </c>
      <c r="C33" s="82" t="s">
        <v>3272</v>
      </c>
      <c r="D33" s="79" t="s">
        <v>4457</v>
      </c>
      <c r="E33" s="4">
        <v>5</v>
      </c>
      <c r="F33" s="85" t="s">
        <v>4506</v>
      </c>
      <c r="G33" s="28">
        <v>16</v>
      </c>
      <c r="H33" s="28"/>
      <c r="I33" s="28">
        <v>30</v>
      </c>
      <c r="J33" s="28">
        <v>166</v>
      </c>
      <c r="K33" s="28">
        <v>7.1</v>
      </c>
      <c r="L33" s="28">
        <v>8</v>
      </c>
      <c r="M33" s="28"/>
      <c r="N33" s="28">
        <v>0.35</v>
      </c>
      <c r="O33" s="28"/>
      <c r="P33" s="29">
        <f t="shared" si="0"/>
        <v>22.4</v>
      </c>
      <c r="Q33" s="29">
        <f t="shared" si="1"/>
        <v>7.3170731707317076</v>
      </c>
      <c r="R33" s="29">
        <f t="shared" si="2"/>
        <v>7.9047619047619051</v>
      </c>
      <c r="S33" s="29">
        <f t="shared" si="3"/>
        <v>9.1549295774647899</v>
      </c>
      <c r="T33" s="29">
        <f t="shared" si="4"/>
        <v>8</v>
      </c>
      <c r="U33" s="29">
        <f t="shared" si="5"/>
        <v>17.857142857142858</v>
      </c>
      <c r="V33" s="27">
        <f t="shared" si="6"/>
        <v>72.633907510101253</v>
      </c>
      <c r="W33" s="21"/>
      <c r="X33" s="73"/>
      <c r="Y33" s="64"/>
      <c r="Z33" s="63"/>
    </row>
    <row r="34" spans="1:26" ht="31.5" x14ac:dyDescent="0.25">
      <c r="A34" s="4">
        <v>30</v>
      </c>
      <c r="B34" s="79" t="s">
        <v>3617</v>
      </c>
      <c r="C34" s="82" t="s">
        <v>3618</v>
      </c>
      <c r="D34" s="79" t="s">
        <v>598</v>
      </c>
      <c r="E34" s="4">
        <v>5</v>
      </c>
      <c r="F34" s="79" t="s">
        <v>599</v>
      </c>
      <c r="G34" s="28">
        <v>16</v>
      </c>
      <c r="H34" s="28"/>
      <c r="I34" s="28">
        <v>5</v>
      </c>
      <c r="J34" s="28">
        <v>176</v>
      </c>
      <c r="K34" s="28">
        <v>8.6</v>
      </c>
      <c r="L34" s="28">
        <v>9</v>
      </c>
      <c r="M34" s="28"/>
      <c r="N34" s="28">
        <v>0.26</v>
      </c>
      <c r="O34" s="28"/>
      <c r="P34" s="29">
        <f t="shared" si="0"/>
        <v>22.4</v>
      </c>
      <c r="Q34" s="29">
        <f t="shared" si="1"/>
        <v>1.2195121951219512</v>
      </c>
      <c r="R34" s="29">
        <f t="shared" si="2"/>
        <v>8.3809523809523814</v>
      </c>
      <c r="S34" s="29">
        <f t="shared" si="3"/>
        <v>7.558139534883721</v>
      </c>
      <c r="T34" s="29">
        <f t="shared" si="4"/>
        <v>9</v>
      </c>
      <c r="U34" s="29">
        <f t="shared" si="5"/>
        <v>24.038461538461537</v>
      </c>
      <c r="V34" s="27">
        <f t="shared" si="6"/>
        <v>72.597065649419591</v>
      </c>
      <c r="W34" s="21"/>
      <c r="X34" s="73"/>
      <c r="Y34" s="64"/>
      <c r="Z34" s="63"/>
    </row>
    <row r="35" spans="1:26" ht="31.5" x14ac:dyDescent="0.25">
      <c r="A35" s="4">
        <v>31</v>
      </c>
      <c r="B35" s="97" t="s">
        <v>3032</v>
      </c>
      <c r="C35" s="82" t="s">
        <v>3033</v>
      </c>
      <c r="D35" s="79" t="s">
        <v>165</v>
      </c>
      <c r="E35" s="80">
        <v>6</v>
      </c>
      <c r="F35" s="86" t="s">
        <v>817</v>
      </c>
      <c r="G35" s="28">
        <v>14</v>
      </c>
      <c r="H35" s="28"/>
      <c r="I35" s="28">
        <v>31</v>
      </c>
      <c r="J35" s="28">
        <v>195</v>
      </c>
      <c r="K35" s="28">
        <v>8.3000000000000007</v>
      </c>
      <c r="L35" s="28">
        <v>10</v>
      </c>
      <c r="M35" s="28"/>
      <c r="N35" s="28">
        <v>0.35</v>
      </c>
      <c r="O35" s="28">
        <f>IF(N35&lt;&gt;"",INT(N35)*60+(N35-INT(N35))*100,"")</f>
        <v>35</v>
      </c>
      <c r="P35" s="29">
        <f t="shared" si="0"/>
        <v>19.600000000000001</v>
      </c>
      <c r="Q35" s="29">
        <f t="shared" si="1"/>
        <v>7.5609756097560972</v>
      </c>
      <c r="R35" s="29">
        <f t="shared" si="2"/>
        <v>9.2857142857142865</v>
      </c>
      <c r="S35" s="29">
        <f t="shared" si="3"/>
        <v>7.831325301204819</v>
      </c>
      <c r="T35" s="29">
        <f t="shared" si="4"/>
        <v>10</v>
      </c>
      <c r="U35" s="29">
        <f t="shared" si="5"/>
        <v>17.857142857142858</v>
      </c>
      <c r="V35" s="27">
        <f t="shared" si="6"/>
        <v>72.13515805381806</v>
      </c>
      <c r="W35" s="21"/>
      <c r="X35" s="73"/>
      <c r="Y35" s="64"/>
      <c r="Z35" s="63"/>
    </row>
    <row r="36" spans="1:26" s="25" customFormat="1" ht="31.5" x14ac:dyDescent="0.25">
      <c r="A36" s="4">
        <v>32</v>
      </c>
      <c r="B36" s="79" t="s">
        <v>3234</v>
      </c>
      <c r="C36" s="82" t="s">
        <v>3235</v>
      </c>
      <c r="D36" s="79" t="s">
        <v>282</v>
      </c>
      <c r="E36" s="4">
        <v>6</v>
      </c>
      <c r="F36" s="83" t="s">
        <v>301</v>
      </c>
      <c r="G36" s="28">
        <v>14</v>
      </c>
      <c r="H36" s="28"/>
      <c r="I36" s="28">
        <v>26</v>
      </c>
      <c r="J36" s="28">
        <v>172</v>
      </c>
      <c r="K36" s="28">
        <v>8.4</v>
      </c>
      <c r="L36" s="28">
        <v>10</v>
      </c>
      <c r="M36" s="28"/>
      <c r="N36" s="28">
        <v>0.31</v>
      </c>
      <c r="O36" s="28"/>
      <c r="P36" s="29">
        <f t="shared" si="0"/>
        <v>19.600000000000001</v>
      </c>
      <c r="Q36" s="29">
        <f t="shared" si="1"/>
        <v>6.3414634146341466</v>
      </c>
      <c r="R36" s="29">
        <f t="shared" si="2"/>
        <v>8.1904761904761898</v>
      </c>
      <c r="S36" s="29">
        <f t="shared" si="3"/>
        <v>7.7380952380952381</v>
      </c>
      <c r="T36" s="29">
        <f t="shared" si="4"/>
        <v>10</v>
      </c>
      <c r="U36" s="29">
        <f t="shared" si="5"/>
        <v>20.161290322580644</v>
      </c>
      <c r="V36" s="27">
        <f t="shared" si="6"/>
        <v>72.031325165786228</v>
      </c>
      <c r="W36" s="26"/>
      <c r="X36" s="73"/>
      <c r="Y36" s="67"/>
      <c r="Z36" s="63"/>
    </row>
    <row r="37" spans="1:26" s="25" customFormat="1" ht="31.5" x14ac:dyDescent="0.25">
      <c r="A37" s="4">
        <v>33</v>
      </c>
      <c r="B37" s="79" t="s">
        <v>3545</v>
      </c>
      <c r="C37" s="82" t="s">
        <v>3546</v>
      </c>
      <c r="D37" s="79" t="s">
        <v>518</v>
      </c>
      <c r="E37" s="108">
        <v>6</v>
      </c>
      <c r="F37" s="79" t="s">
        <v>3540</v>
      </c>
      <c r="G37" s="28">
        <v>22</v>
      </c>
      <c r="H37" s="28"/>
      <c r="I37" s="28">
        <v>20</v>
      </c>
      <c r="J37" s="28">
        <v>168</v>
      </c>
      <c r="K37" s="28">
        <v>8.8000000000000007</v>
      </c>
      <c r="L37" s="28">
        <v>6</v>
      </c>
      <c r="M37" s="28"/>
      <c r="N37" s="28">
        <v>0.42</v>
      </c>
      <c r="O37" s="28"/>
      <c r="P37" s="29">
        <f t="shared" si="0"/>
        <v>30.8</v>
      </c>
      <c r="Q37" s="29">
        <f t="shared" si="1"/>
        <v>4.8780487804878048</v>
      </c>
      <c r="R37" s="29">
        <f t="shared" si="2"/>
        <v>8</v>
      </c>
      <c r="S37" s="29">
        <f t="shared" si="3"/>
        <v>7.3863636363636358</v>
      </c>
      <c r="T37" s="29">
        <f t="shared" si="4"/>
        <v>6</v>
      </c>
      <c r="U37" s="29">
        <f t="shared" ref="U37:U68" si="7">(25*0.25)/N37</f>
        <v>14.880952380952381</v>
      </c>
      <c r="V37" s="27">
        <f t="shared" si="6"/>
        <v>71.945364797803819</v>
      </c>
      <c r="W37" s="26"/>
      <c r="X37" s="73"/>
      <c r="Y37" s="67"/>
      <c r="Z37" s="63"/>
    </row>
    <row r="38" spans="1:26" s="25" customFormat="1" ht="31.5" x14ac:dyDescent="0.25">
      <c r="A38" s="4">
        <v>34</v>
      </c>
      <c r="B38" s="83" t="s">
        <v>3283</v>
      </c>
      <c r="C38" s="104" t="s">
        <v>3284</v>
      </c>
      <c r="D38" s="79" t="s">
        <v>4457</v>
      </c>
      <c r="E38" s="4">
        <v>6</v>
      </c>
      <c r="F38" s="79" t="s">
        <v>327</v>
      </c>
      <c r="G38" s="28">
        <v>14</v>
      </c>
      <c r="H38" s="28"/>
      <c r="I38" s="28">
        <v>30</v>
      </c>
      <c r="J38" s="28">
        <v>164</v>
      </c>
      <c r="K38" s="28">
        <v>7.7</v>
      </c>
      <c r="L38" s="28">
        <v>9.5</v>
      </c>
      <c r="M38" s="28"/>
      <c r="N38" s="28">
        <v>0.33</v>
      </c>
      <c r="O38" s="28"/>
      <c r="P38" s="29">
        <f t="shared" si="0"/>
        <v>19.600000000000001</v>
      </c>
      <c r="Q38" s="29">
        <f t="shared" si="1"/>
        <v>7.3170731707317076</v>
      </c>
      <c r="R38" s="29">
        <f t="shared" si="2"/>
        <v>7.8095238095238093</v>
      </c>
      <c r="S38" s="29">
        <f t="shared" si="3"/>
        <v>8.4415584415584419</v>
      </c>
      <c r="T38" s="29">
        <f t="shared" si="4"/>
        <v>9.5</v>
      </c>
      <c r="U38" s="29">
        <f t="shared" si="7"/>
        <v>18.939393939393938</v>
      </c>
      <c r="V38" s="27">
        <f t="shared" si="6"/>
        <v>71.607549361207901</v>
      </c>
      <c r="W38" s="26"/>
      <c r="X38" s="73"/>
      <c r="Y38" s="67"/>
      <c r="Z38" s="63"/>
    </row>
    <row r="39" spans="1:26" s="25" customFormat="1" ht="31.5" x14ac:dyDescent="0.25">
      <c r="A39" s="4">
        <v>35</v>
      </c>
      <c r="B39" s="79" t="s">
        <v>3615</v>
      </c>
      <c r="C39" s="82" t="s">
        <v>3616</v>
      </c>
      <c r="D39" s="79" t="s">
        <v>598</v>
      </c>
      <c r="E39" s="4">
        <v>5</v>
      </c>
      <c r="F39" s="79" t="s">
        <v>599</v>
      </c>
      <c r="G39" s="28">
        <v>15</v>
      </c>
      <c r="H39" s="28"/>
      <c r="I39" s="28">
        <v>13</v>
      </c>
      <c r="J39" s="28">
        <v>135</v>
      </c>
      <c r="K39" s="28">
        <v>9.4</v>
      </c>
      <c r="L39" s="28">
        <v>9</v>
      </c>
      <c r="M39" s="28"/>
      <c r="N39" s="28">
        <v>0.25</v>
      </c>
      <c r="O39" s="28"/>
      <c r="P39" s="29">
        <f t="shared" si="0"/>
        <v>21</v>
      </c>
      <c r="Q39" s="29">
        <f t="shared" si="1"/>
        <v>3.1707317073170733</v>
      </c>
      <c r="R39" s="29">
        <f t="shared" si="2"/>
        <v>6.4285714285714288</v>
      </c>
      <c r="S39" s="29">
        <f t="shared" si="3"/>
        <v>6.914893617021276</v>
      </c>
      <c r="T39" s="29">
        <f t="shared" si="4"/>
        <v>9</v>
      </c>
      <c r="U39" s="29">
        <f t="shared" si="7"/>
        <v>25</v>
      </c>
      <c r="V39" s="27">
        <f t="shared" si="6"/>
        <v>71.514196752909783</v>
      </c>
      <c r="W39" s="26"/>
      <c r="X39" s="73"/>
      <c r="Y39" s="67"/>
      <c r="Z39" s="63"/>
    </row>
    <row r="40" spans="1:26" ht="31.5" x14ac:dyDescent="0.25">
      <c r="A40" s="4">
        <v>36</v>
      </c>
      <c r="B40" s="85" t="s">
        <v>3444</v>
      </c>
      <c r="C40" s="82" t="s">
        <v>3445</v>
      </c>
      <c r="D40" s="79" t="s">
        <v>430</v>
      </c>
      <c r="E40" s="4">
        <v>5</v>
      </c>
      <c r="F40" s="79" t="s">
        <v>2618</v>
      </c>
      <c r="G40" s="28">
        <v>18</v>
      </c>
      <c r="H40" s="28"/>
      <c r="I40" s="28">
        <v>30</v>
      </c>
      <c r="J40" s="28">
        <v>184</v>
      </c>
      <c r="K40" s="28">
        <v>8.1999999999999993</v>
      </c>
      <c r="L40" s="28">
        <v>9</v>
      </c>
      <c r="M40" s="28"/>
      <c r="N40" s="28">
        <v>0.49</v>
      </c>
      <c r="O40" s="28"/>
      <c r="P40" s="29">
        <f t="shared" si="0"/>
        <v>25.2</v>
      </c>
      <c r="Q40" s="29">
        <f t="shared" si="1"/>
        <v>7.3170731707317076</v>
      </c>
      <c r="R40" s="29">
        <f t="shared" si="2"/>
        <v>8.7619047619047628</v>
      </c>
      <c r="S40" s="29">
        <f t="shared" si="3"/>
        <v>7.9268292682926838</v>
      </c>
      <c r="T40" s="29">
        <f t="shared" si="4"/>
        <v>9</v>
      </c>
      <c r="U40" s="29">
        <f t="shared" si="7"/>
        <v>12.755102040816327</v>
      </c>
      <c r="V40" s="27">
        <f t="shared" si="6"/>
        <v>70.960909241745483</v>
      </c>
      <c r="W40" s="21"/>
      <c r="X40" s="73"/>
      <c r="Y40" s="64"/>
      <c r="Z40" s="63"/>
    </row>
    <row r="41" spans="1:26" ht="47.25" x14ac:dyDescent="0.25">
      <c r="A41" s="4">
        <v>37</v>
      </c>
      <c r="B41" s="96" t="s">
        <v>3163</v>
      </c>
      <c r="C41" s="82" t="s">
        <v>3164</v>
      </c>
      <c r="D41" s="79" t="s">
        <v>4451</v>
      </c>
      <c r="E41" s="4">
        <v>6</v>
      </c>
      <c r="F41" s="79" t="s">
        <v>853</v>
      </c>
      <c r="G41" s="28">
        <v>19</v>
      </c>
      <c r="H41" s="28"/>
      <c r="I41" s="28">
        <v>8</v>
      </c>
      <c r="J41" s="28">
        <v>200</v>
      </c>
      <c r="K41" s="28">
        <v>8.4</v>
      </c>
      <c r="L41" s="28">
        <v>8</v>
      </c>
      <c r="M41" s="28"/>
      <c r="N41" s="28">
        <v>0.37</v>
      </c>
      <c r="O41" s="28"/>
      <c r="P41" s="29">
        <f t="shared" si="0"/>
        <v>26.6</v>
      </c>
      <c r="Q41" s="29">
        <f t="shared" si="1"/>
        <v>1.9512195121951219</v>
      </c>
      <c r="R41" s="29">
        <f t="shared" si="2"/>
        <v>9.5238095238095237</v>
      </c>
      <c r="S41" s="29">
        <f t="shared" si="3"/>
        <v>7.7380952380952381</v>
      </c>
      <c r="T41" s="29">
        <f t="shared" si="4"/>
        <v>8</v>
      </c>
      <c r="U41" s="29">
        <f t="shared" si="7"/>
        <v>16.891891891891891</v>
      </c>
      <c r="V41" s="27">
        <f t="shared" si="6"/>
        <v>70.705016165991779</v>
      </c>
      <c r="W41" s="21"/>
      <c r="X41" s="73"/>
      <c r="Y41" s="64"/>
      <c r="Z41" s="63"/>
    </row>
    <row r="42" spans="1:26" ht="31.5" x14ac:dyDescent="0.25">
      <c r="A42" s="4">
        <v>38</v>
      </c>
      <c r="B42" s="79" t="s">
        <v>3366</v>
      </c>
      <c r="C42" s="82" t="s">
        <v>3367</v>
      </c>
      <c r="D42" s="86" t="s">
        <v>4505</v>
      </c>
      <c r="E42" s="4">
        <v>6</v>
      </c>
      <c r="F42" s="85" t="s">
        <v>2541</v>
      </c>
      <c r="G42" s="28">
        <v>20</v>
      </c>
      <c r="H42" s="28"/>
      <c r="I42" s="28">
        <v>14</v>
      </c>
      <c r="J42" s="28">
        <v>195</v>
      </c>
      <c r="K42" s="28">
        <v>7.5</v>
      </c>
      <c r="L42" s="28">
        <v>8</v>
      </c>
      <c r="M42" s="28"/>
      <c r="N42" s="28">
        <v>0.47</v>
      </c>
      <c r="O42" s="28"/>
      <c r="P42" s="29">
        <f t="shared" si="0"/>
        <v>28</v>
      </c>
      <c r="Q42" s="29">
        <f t="shared" si="1"/>
        <v>3.4146341463414633</v>
      </c>
      <c r="R42" s="29">
        <f t="shared" si="2"/>
        <v>9.2857142857142865</v>
      </c>
      <c r="S42" s="29">
        <f t="shared" si="3"/>
        <v>8.6666666666666661</v>
      </c>
      <c r="T42" s="29">
        <f t="shared" si="4"/>
        <v>8</v>
      </c>
      <c r="U42" s="29">
        <f t="shared" si="7"/>
        <v>13.297872340425533</v>
      </c>
      <c r="V42" s="27">
        <f t="shared" si="6"/>
        <v>70.664887439147947</v>
      </c>
      <c r="W42" s="21"/>
      <c r="X42" s="73"/>
      <c r="Y42" s="64"/>
      <c r="Z42" s="63"/>
    </row>
    <row r="43" spans="1:26" ht="31.5" x14ac:dyDescent="0.25">
      <c r="A43" s="4">
        <v>39</v>
      </c>
      <c r="B43" s="79" t="s">
        <v>3611</v>
      </c>
      <c r="C43" s="82" t="s">
        <v>3612</v>
      </c>
      <c r="D43" s="79" t="s">
        <v>598</v>
      </c>
      <c r="E43" s="4">
        <v>5</v>
      </c>
      <c r="F43" s="79" t="s">
        <v>599</v>
      </c>
      <c r="G43" s="28">
        <v>19</v>
      </c>
      <c r="H43" s="28"/>
      <c r="I43" s="28">
        <v>8</v>
      </c>
      <c r="J43" s="28">
        <v>148</v>
      </c>
      <c r="K43" s="28">
        <v>10</v>
      </c>
      <c r="L43" s="28">
        <v>7</v>
      </c>
      <c r="M43" s="28"/>
      <c r="N43" s="28">
        <v>0.28999999999999998</v>
      </c>
      <c r="O43" s="28"/>
      <c r="P43" s="29">
        <f t="shared" si="0"/>
        <v>26.6</v>
      </c>
      <c r="Q43" s="29">
        <f t="shared" si="1"/>
        <v>1.9512195121951219</v>
      </c>
      <c r="R43" s="29">
        <f t="shared" si="2"/>
        <v>7.0476190476190474</v>
      </c>
      <c r="S43" s="29">
        <f t="shared" si="3"/>
        <v>6.5</v>
      </c>
      <c r="T43" s="29">
        <f t="shared" si="4"/>
        <v>7</v>
      </c>
      <c r="U43" s="29">
        <f t="shared" si="7"/>
        <v>21.551724137931036</v>
      </c>
      <c r="V43" s="27">
        <f t="shared" si="6"/>
        <v>70.650562697745201</v>
      </c>
      <c r="W43" s="21"/>
      <c r="X43" s="73"/>
      <c r="Y43" s="64"/>
      <c r="Z43" s="63"/>
    </row>
    <row r="44" spans="1:26" ht="31.5" x14ac:dyDescent="0.25">
      <c r="A44" s="4">
        <v>40</v>
      </c>
      <c r="B44" s="85" t="s">
        <v>3442</v>
      </c>
      <c r="C44" s="82" t="s">
        <v>3443</v>
      </c>
      <c r="D44" s="79" t="s">
        <v>430</v>
      </c>
      <c r="E44" s="4">
        <v>5</v>
      </c>
      <c r="F44" s="79" t="s">
        <v>2618</v>
      </c>
      <c r="G44" s="28">
        <v>21</v>
      </c>
      <c r="H44" s="28"/>
      <c r="I44" s="28">
        <v>20</v>
      </c>
      <c r="J44" s="28">
        <v>163</v>
      </c>
      <c r="K44" s="28">
        <v>8.3000000000000007</v>
      </c>
      <c r="L44" s="28">
        <v>9</v>
      </c>
      <c r="M44" s="28"/>
      <c r="N44" s="28">
        <v>0.54</v>
      </c>
      <c r="O44" s="28"/>
      <c r="P44" s="29">
        <f t="shared" si="0"/>
        <v>29.4</v>
      </c>
      <c r="Q44" s="29">
        <f t="shared" si="1"/>
        <v>4.8780487804878048</v>
      </c>
      <c r="R44" s="29">
        <f t="shared" si="2"/>
        <v>7.7619047619047619</v>
      </c>
      <c r="S44" s="29">
        <f t="shared" si="3"/>
        <v>7.831325301204819</v>
      </c>
      <c r="T44" s="29">
        <f t="shared" si="4"/>
        <v>9</v>
      </c>
      <c r="U44" s="29">
        <f t="shared" si="7"/>
        <v>11.574074074074073</v>
      </c>
      <c r="V44" s="27">
        <f t="shared" si="6"/>
        <v>70.445352917671457</v>
      </c>
      <c r="W44" s="21"/>
      <c r="X44" s="73"/>
      <c r="Y44" s="64"/>
      <c r="Z44" s="63"/>
    </row>
    <row r="45" spans="1:26" ht="31.5" x14ac:dyDescent="0.25">
      <c r="A45" s="4">
        <v>41</v>
      </c>
      <c r="B45" s="139" t="s">
        <v>3315</v>
      </c>
      <c r="C45" s="134" t="s">
        <v>3316</v>
      </c>
      <c r="D45" s="140" t="s">
        <v>4448</v>
      </c>
      <c r="E45" s="1">
        <v>5</v>
      </c>
      <c r="F45" s="96" t="s">
        <v>627</v>
      </c>
      <c r="G45" s="28">
        <v>19</v>
      </c>
      <c r="H45" s="28"/>
      <c r="I45" s="28">
        <v>15</v>
      </c>
      <c r="J45" s="28">
        <v>148</v>
      </c>
      <c r="K45" s="28">
        <v>8.8000000000000007</v>
      </c>
      <c r="L45" s="28">
        <v>10</v>
      </c>
      <c r="M45" s="28"/>
      <c r="N45" s="28">
        <v>0.41</v>
      </c>
      <c r="O45" s="28"/>
      <c r="P45" s="29">
        <f t="shared" si="0"/>
        <v>26.6</v>
      </c>
      <c r="Q45" s="29">
        <f t="shared" si="1"/>
        <v>3.6585365853658538</v>
      </c>
      <c r="R45" s="29">
        <f t="shared" si="2"/>
        <v>7.0476190476190474</v>
      </c>
      <c r="S45" s="29">
        <f t="shared" si="3"/>
        <v>7.3863636363636358</v>
      </c>
      <c r="T45" s="29">
        <f t="shared" si="4"/>
        <v>10</v>
      </c>
      <c r="U45" s="29">
        <f t="shared" si="7"/>
        <v>15.24390243902439</v>
      </c>
      <c r="V45" s="27">
        <f t="shared" si="6"/>
        <v>69.936421708372933</v>
      </c>
      <c r="W45" s="21"/>
      <c r="X45" s="73"/>
      <c r="Y45" s="64"/>
      <c r="Z45" s="63"/>
    </row>
    <row r="46" spans="1:26" ht="47.25" x14ac:dyDescent="0.25">
      <c r="A46" s="4">
        <v>42</v>
      </c>
      <c r="B46" s="97" t="s">
        <v>3214</v>
      </c>
      <c r="C46" s="82" t="s">
        <v>3215</v>
      </c>
      <c r="D46" s="97" t="s">
        <v>272</v>
      </c>
      <c r="E46" s="4">
        <v>6</v>
      </c>
      <c r="F46" s="85" t="s">
        <v>273</v>
      </c>
      <c r="G46" s="28">
        <v>23</v>
      </c>
      <c r="H46" s="28"/>
      <c r="I46" s="28">
        <v>10</v>
      </c>
      <c r="J46" s="28">
        <v>142</v>
      </c>
      <c r="K46" s="28">
        <v>9.6</v>
      </c>
      <c r="L46" s="28">
        <v>5</v>
      </c>
      <c r="M46" s="28"/>
      <c r="N46" s="28">
        <v>0.38</v>
      </c>
      <c r="O46" s="28"/>
      <c r="P46" s="29">
        <f t="shared" si="0"/>
        <v>32.200000000000003</v>
      </c>
      <c r="Q46" s="29">
        <f t="shared" si="1"/>
        <v>2.4390243902439024</v>
      </c>
      <c r="R46" s="29">
        <f t="shared" si="2"/>
        <v>6.7619047619047619</v>
      </c>
      <c r="S46" s="29">
        <f t="shared" si="3"/>
        <v>6.7708333333333339</v>
      </c>
      <c r="T46" s="29">
        <f t="shared" si="4"/>
        <v>5</v>
      </c>
      <c r="U46" s="29">
        <f t="shared" si="7"/>
        <v>16.44736842105263</v>
      </c>
      <c r="V46" s="27">
        <f t="shared" si="6"/>
        <v>69.619130906534622</v>
      </c>
      <c r="W46" s="21"/>
      <c r="X46" s="73"/>
      <c r="Y46" s="64"/>
      <c r="Z46" s="63"/>
    </row>
    <row r="47" spans="1:26" ht="33" customHeight="1" x14ac:dyDescent="0.25">
      <c r="A47" s="4">
        <v>43</v>
      </c>
      <c r="B47" s="79" t="s">
        <v>3543</v>
      </c>
      <c r="C47" s="82" t="s">
        <v>3544</v>
      </c>
      <c r="D47" s="79" t="s">
        <v>518</v>
      </c>
      <c r="E47" s="108">
        <v>6</v>
      </c>
      <c r="F47" s="79" t="s">
        <v>3540</v>
      </c>
      <c r="G47" s="28">
        <v>22</v>
      </c>
      <c r="H47" s="28"/>
      <c r="I47" s="28">
        <v>4</v>
      </c>
      <c r="J47" s="28">
        <v>181</v>
      </c>
      <c r="K47" s="28">
        <v>8.8000000000000007</v>
      </c>
      <c r="L47" s="28">
        <v>7</v>
      </c>
      <c r="M47" s="28"/>
      <c r="N47" s="28">
        <v>0.43</v>
      </c>
      <c r="O47" s="28"/>
      <c r="P47" s="29">
        <f t="shared" si="0"/>
        <v>30.8</v>
      </c>
      <c r="Q47" s="29">
        <f t="shared" si="1"/>
        <v>0.97560975609756095</v>
      </c>
      <c r="R47" s="29">
        <f t="shared" si="2"/>
        <v>8.6190476190476186</v>
      </c>
      <c r="S47" s="29">
        <f t="shared" si="3"/>
        <v>7.3863636363636358</v>
      </c>
      <c r="T47" s="29">
        <f t="shared" si="4"/>
        <v>7</v>
      </c>
      <c r="U47" s="29">
        <f t="shared" si="7"/>
        <v>14.534883720930234</v>
      </c>
      <c r="V47" s="27">
        <f t="shared" si="6"/>
        <v>69.315904732439051</v>
      </c>
      <c r="W47" s="21"/>
      <c r="X47" s="73"/>
      <c r="Y47" s="64"/>
      <c r="Z47" s="63"/>
    </row>
    <row r="48" spans="1:26" ht="31.5" x14ac:dyDescent="0.25">
      <c r="A48" s="4">
        <v>44</v>
      </c>
      <c r="B48" s="97" t="s">
        <v>3028</v>
      </c>
      <c r="C48" s="99" t="s">
        <v>3029</v>
      </c>
      <c r="D48" s="79" t="s">
        <v>165</v>
      </c>
      <c r="E48" s="80">
        <v>6</v>
      </c>
      <c r="F48" s="86" t="s">
        <v>817</v>
      </c>
      <c r="G48" s="28">
        <v>18</v>
      </c>
      <c r="H48" s="28"/>
      <c r="I48" s="28">
        <v>10</v>
      </c>
      <c r="J48" s="28">
        <v>180</v>
      </c>
      <c r="K48" s="28">
        <v>8.3000000000000007</v>
      </c>
      <c r="L48" s="28">
        <v>10</v>
      </c>
      <c r="M48" s="28"/>
      <c r="N48" s="28">
        <v>0.41</v>
      </c>
      <c r="O48" s="28">
        <f>IF(N48&lt;&gt;"",INT(N48)*60+(N48-INT(N48))*100,"")</f>
        <v>41</v>
      </c>
      <c r="P48" s="29">
        <f t="shared" si="0"/>
        <v>25.2</v>
      </c>
      <c r="Q48" s="29">
        <f t="shared" si="1"/>
        <v>2.4390243902439024</v>
      </c>
      <c r="R48" s="29">
        <f t="shared" si="2"/>
        <v>8.5714285714285712</v>
      </c>
      <c r="S48" s="29">
        <f t="shared" si="3"/>
        <v>7.831325301204819</v>
      </c>
      <c r="T48" s="29">
        <f t="shared" si="4"/>
        <v>10</v>
      </c>
      <c r="U48" s="29">
        <f t="shared" si="7"/>
        <v>15.24390243902439</v>
      </c>
      <c r="V48" s="27">
        <f t="shared" si="6"/>
        <v>69.285680701901683</v>
      </c>
      <c r="W48" s="21"/>
      <c r="X48" s="73"/>
      <c r="Y48" s="64"/>
      <c r="Z48" s="63"/>
    </row>
    <row r="49" spans="1:26" ht="35.25" customHeight="1" x14ac:dyDescent="0.25">
      <c r="A49" s="4">
        <v>45</v>
      </c>
      <c r="B49" s="96" t="s">
        <v>3171</v>
      </c>
      <c r="C49" s="82" t="s">
        <v>3172</v>
      </c>
      <c r="D49" s="79" t="s">
        <v>4451</v>
      </c>
      <c r="E49" s="4">
        <v>6</v>
      </c>
      <c r="F49" s="79" t="s">
        <v>853</v>
      </c>
      <c r="G49" s="28">
        <v>19</v>
      </c>
      <c r="H49" s="28"/>
      <c r="I49" s="28">
        <v>12</v>
      </c>
      <c r="J49" s="28">
        <v>185</v>
      </c>
      <c r="K49" s="28">
        <v>8.6999999999999993</v>
      </c>
      <c r="L49" s="28">
        <v>10</v>
      </c>
      <c r="M49" s="28"/>
      <c r="N49" s="28">
        <v>0.47</v>
      </c>
      <c r="O49" s="28"/>
      <c r="P49" s="29">
        <f t="shared" si="0"/>
        <v>26.6</v>
      </c>
      <c r="Q49" s="29">
        <f t="shared" si="1"/>
        <v>2.9268292682926829</v>
      </c>
      <c r="R49" s="29">
        <f t="shared" si="2"/>
        <v>8.8095238095238102</v>
      </c>
      <c r="S49" s="29">
        <f t="shared" si="3"/>
        <v>7.4712643678160928</v>
      </c>
      <c r="T49" s="29">
        <f t="shared" si="4"/>
        <v>10</v>
      </c>
      <c r="U49" s="29">
        <f t="shared" si="7"/>
        <v>13.297872340425533</v>
      </c>
      <c r="V49" s="27">
        <f t="shared" si="6"/>
        <v>69.105489786058115</v>
      </c>
      <c r="W49" s="21"/>
      <c r="X49" s="73"/>
      <c r="Y49" s="64"/>
      <c r="Z49" s="63"/>
    </row>
    <row r="50" spans="1:26" ht="33.75" customHeight="1" x14ac:dyDescent="0.25">
      <c r="A50" s="4">
        <v>46</v>
      </c>
      <c r="B50" s="97" t="s">
        <v>3123</v>
      </c>
      <c r="C50" s="82" t="s">
        <v>3124</v>
      </c>
      <c r="D50" s="79" t="s">
        <v>2319</v>
      </c>
      <c r="E50" s="4">
        <v>5</v>
      </c>
      <c r="F50" s="79" t="s">
        <v>2320</v>
      </c>
      <c r="G50" s="28">
        <v>20</v>
      </c>
      <c r="H50" s="28"/>
      <c r="I50" s="28">
        <v>17</v>
      </c>
      <c r="J50" s="28">
        <v>190</v>
      </c>
      <c r="K50" s="28">
        <v>8.5</v>
      </c>
      <c r="L50" s="28">
        <v>8</v>
      </c>
      <c r="M50" s="28"/>
      <c r="N50" s="28">
        <v>0.51</v>
      </c>
      <c r="O50" s="28"/>
      <c r="P50" s="29">
        <f t="shared" si="0"/>
        <v>28</v>
      </c>
      <c r="Q50" s="29">
        <f t="shared" si="1"/>
        <v>4.1463414634146343</v>
      </c>
      <c r="R50" s="29">
        <f t="shared" si="2"/>
        <v>9.0476190476190474</v>
      </c>
      <c r="S50" s="29">
        <f t="shared" si="3"/>
        <v>7.6470588235294121</v>
      </c>
      <c r="T50" s="29">
        <f t="shared" si="4"/>
        <v>8</v>
      </c>
      <c r="U50" s="29">
        <f t="shared" si="7"/>
        <v>12.254901960784313</v>
      </c>
      <c r="V50" s="27">
        <f t="shared" si="6"/>
        <v>69.095921295347409</v>
      </c>
      <c r="W50" s="23"/>
      <c r="X50" s="73"/>
      <c r="Y50" s="66"/>
      <c r="Z50" s="63"/>
    </row>
    <row r="51" spans="1:26" ht="47.25" x14ac:dyDescent="0.25">
      <c r="A51" s="4">
        <v>47</v>
      </c>
      <c r="B51" s="97" t="s">
        <v>3216</v>
      </c>
      <c r="C51" s="82" t="s">
        <v>3217</v>
      </c>
      <c r="D51" s="97" t="s">
        <v>272</v>
      </c>
      <c r="E51" s="4">
        <v>6</v>
      </c>
      <c r="F51" s="79" t="s">
        <v>273</v>
      </c>
      <c r="G51" s="28">
        <v>23</v>
      </c>
      <c r="H51" s="28"/>
      <c r="I51" s="28">
        <v>15</v>
      </c>
      <c r="J51" s="28">
        <v>162</v>
      </c>
      <c r="K51" s="28">
        <v>9.1999999999999993</v>
      </c>
      <c r="L51" s="28">
        <v>4.5</v>
      </c>
      <c r="M51" s="28"/>
      <c r="N51" s="28">
        <v>0.45</v>
      </c>
      <c r="O51" s="28"/>
      <c r="P51" s="29">
        <f t="shared" si="0"/>
        <v>32.200000000000003</v>
      </c>
      <c r="Q51" s="29">
        <f t="shared" si="1"/>
        <v>3.6585365853658538</v>
      </c>
      <c r="R51" s="29">
        <f t="shared" si="2"/>
        <v>7.7142857142857144</v>
      </c>
      <c r="S51" s="29">
        <f t="shared" si="3"/>
        <v>7.0652173913043486</v>
      </c>
      <c r="T51" s="29">
        <f t="shared" si="4"/>
        <v>4.5</v>
      </c>
      <c r="U51" s="29">
        <f t="shared" si="7"/>
        <v>13.888888888888889</v>
      </c>
      <c r="V51" s="27">
        <f t="shared" si="6"/>
        <v>69.026928579844807</v>
      </c>
      <c r="W51" s="21"/>
      <c r="X51" s="73"/>
      <c r="Y51" s="64"/>
      <c r="Z51" s="63"/>
    </row>
    <row r="52" spans="1:26" ht="31.5" x14ac:dyDescent="0.25">
      <c r="A52" s="4">
        <v>48</v>
      </c>
      <c r="B52" s="88" t="s">
        <v>2946</v>
      </c>
      <c r="C52" s="89" t="s">
        <v>2947</v>
      </c>
      <c r="D52" s="90" t="s">
        <v>4450</v>
      </c>
      <c r="E52" s="91">
        <v>6</v>
      </c>
      <c r="F52" s="90" t="s">
        <v>120</v>
      </c>
      <c r="G52" s="28">
        <v>18</v>
      </c>
      <c r="H52" s="28"/>
      <c r="I52" s="28">
        <v>10</v>
      </c>
      <c r="J52" s="28">
        <v>180</v>
      </c>
      <c r="K52" s="28">
        <v>7.9</v>
      </c>
      <c r="L52" s="28">
        <v>10</v>
      </c>
      <c r="M52" s="28"/>
      <c r="N52" s="28">
        <v>0.43</v>
      </c>
      <c r="O52" s="28">
        <f>IF(N52&lt;&gt;"",INT(N52)*60+(N52-INT(N52))*100,"")</f>
        <v>43</v>
      </c>
      <c r="P52" s="29">
        <f t="shared" si="0"/>
        <v>25.2</v>
      </c>
      <c r="Q52" s="29">
        <f t="shared" si="1"/>
        <v>2.4390243902439024</v>
      </c>
      <c r="R52" s="29">
        <f t="shared" si="2"/>
        <v>8.5714285714285712</v>
      </c>
      <c r="S52" s="29">
        <f t="shared" si="3"/>
        <v>8.2278481012658222</v>
      </c>
      <c r="T52" s="29">
        <f t="shared" si="4"/>
        <v>10</v>
      </c>
      <c r="U52" s="29">
        <f t="shared" si="7"/>
        <v>14.534883720930234</v>
      </c>
      <c r="V52" s="27">
        <f t="shared" si="6"/>
        <v>68.973184783868533</v>
      </c>
      <c r="W52" s="21"/>
      <c r="X52" s="73"/>
      <c r="Y52" s="64"/>
      <c r="Z52" s="63"/>
    </row>
    <row r="53" spans="1:26" ht="47.25" x14ac:dyDescent="0.25">
      <c r="A53" s="4">
        <v>49</v>
      </c>
      <c r="B53" s="97" t="s">
        <v>3121</v>
      </c>
      <c r="C53" s="82" t="s">
        <v>3122</v>
      </c>
      <c r="D53" s="79" t="s">
        <v>2319</v>
      </c>
      <c r="E53" s="4">
        <v>5</v>
      </c>
      <c r="F53" s="79" t="s">
        <v>2320</v>
      </c>
      <c r="G53" s="28">
        <v>23</v>
      </c>
      <c r="H53" s="28"/>
      <c r="I53" s="28">
        <v>14</v>
      </c>
      <c r="J53" s="28">
        <v>145</v>
      </c>
      <c r="K53" s="28">
        <v>9.1</v>
      </c>
      <c r="L53" s="28">
        <v>8</v>
      </c>
      <c r="M53" s="28"/>
      <c r="N53" s="28">
        <v>0.56000000000000005</v>
      </c>
      <c r="O53" s="28"/>
      <c r="P53" s="29">
        <f t="shared" si="0"/>
        <v>32.200000000000003</v>
      </c>
      <c r="Q53" s="29">
        <f t="shared" si="1"/>
        <v>3.4146341463414633</v>
      </c>
      <c r="R53" s="29">
        <f t="shared" si="2"/>
        <v>6.9047619047619051</v>
      </c>
      <c r="S53" s="29">
        <f t="shared" si="3"/>
        <v>7.1428571428571432</v>
      </c>
      <c r="T53" s="29">
        <f t="shared" si="4"/>
        <v>8</v>
      </c>
      <c r="U53" s="29">
        <f t="shared" si="7"/>
        <v>11.160714285714285</v>
      </c>
      <c r="V53" s="27">
        <f t="shared" si="6"/>
        <v>68.822967479674801</v>
      </c>
      <c r="W53" s="21"/>
      <c r="X53" s="73"/>
      <c r="Y53" s="64"/>
      <c r="Z53" s="63"/>
    </row>
    <row r="54" spans="1:26" ht="31.5" x14ac:dyDescent="0.25">
      <c r="A54" s="4">
        <v>50</v>
      </c>
      <c r="B54" s="97" t="s">
        <v>3018</v>
      </c>
      <c r="C54" s="82" t="s">
        <v>3019</v>
      </c>
      <c r="D54" s="79" t="s">
        <v>165</v>
      </c>
      <c r="E54" s="80">
        <v>6</v>
      </c>
      <c r="F54" s="86" t="s">
        <v>817</v>
      </c>
      <c r="G54" s="28">
        <v>13</v>
      </c>
      <c r="H54" s="28"/>
      <c r="I54" s="28">
        <v>20</v>
      </c>
      <c r="J54" s="28">
        <v>170</v>
      </c>
      <c r="K54" s="28">
        <v>8.9</v>
      </c>
      <c r="L54" s="28">
        <v>10</v>
      </c>
      <c r="M54" s="28"/>
      <c r="N54" s="28">
        <v>0.31</v>
      </c>
      <c r="O54" s="28">
        <f>IF(N54&lt;&gt;"",INT(N54)*60+(N54-INT(N54))*100,"")</f>
        <v>31</v>
      </c>
      <c r="P54" s="29">
        <f t="shared" si="0"/>
        <v>18.2</v>
      </c>
      <c r="Q54" s="29">
        <f t="shared" si="1"/>
        <v>4.8780487804878048</v>
      </c>
      <c r="R54" s="29">
        <f t="shared" si="2"/>
        <v>8.0952380952380949</v>
      </c>
      <c r="S54" s="29">
        <f t="shared" si="3"/>
        <v>7.3033707865168536</v>
      </c>
      <c r="T54" s="29">
        <f t="shared" si="4"/>
        <v>10</v>
      </c>
      <c r="U54" s="29">
        <f t="shared" si="7"/>
        <v>20.161290322580644</v>
      </c>
      <c r="V54" s="27">
        <f t="shared" si="6"/>
        <v>68.637947984823398</v>
      </c>
      <c r="W54" s="21"/>
      <c r="X54" s="73"/>
      <c r="Y54" s="64"/>
      <c r="Z54" s="63"/>
    </row>
    <row r="55" spans="1:26" ht="47.25" x14ac:dyDescent="0.25">
      <c r="A55" s="4">
        <v>51</v>
      </c>
      <c r="B55" s="100" t="s">
        <v>2820</v>
      </c>
      <c r="C55" s="82" t="s">
        <v>2821</v>
      </c>
      <c r="D55" s="78" t="s">
        <v>4447</v>
      </c>
      <c r="E55" s="82">
        <v>6</v>
      </c>
      <c r="F55" s="78" t="s">
        <v>42</v>
      </c>
      <c r="G55" s="28">
        <v>17</v>
      </c>
      <c r="H55" s="28"/>
      <c r="I55" s="28">
        <v>8</v>
      </c>
      <c r="J55" s="28">
        <v>187</v>
      </c>
      <c r="K55" s="28">
        <v>8.6999999999999993</v>
      </c>
      <c r="L55" s="28">
        <v>10</v>
      </c>
      <c r="M55" s="28"/>
      <c r="N55" s="28">
        <v>0.38</v>
      </c>
      <c r="O55" s="28">
        <f>IF(N55&lt;&gt;"",INT(N55)*60+(N55-INT(N55))*100,"")</f>
        <v>38</v>
      </c>
      <c r="P55" s="29">
        <f t="shared" si="0"/>
        <v>23.8</v>
      </c>
      <c r="Q55" s="29">
        <f t="shared" si="1"/>
        <v>1.9512195121951219</v>
      </c>
      <c r="R55" s="29">
        <f t="shared" si="2"/>
        <v>8.9047619047619051</v>
      </c>
      <c r="S55" s="29">
        <f t="shared" si="3"/>
        <v>7.4712643678160928</v>
      </c>
      <c r="T55" s="29">
        <f t="shared" si="4"/>
        <v>10</v>
      </c>
      <c r="U55" s="29">
        <f t="shared" si="7"/>
        <v>16.44736842105263</v>
      </c>
      <c r="V55" s="27">
        <f t="shared" si="6"/>
        <v>68.574614205825753</v>
      </c>
      <c r="W55" s="21"/>
      <c r="X55" s="73"/>
      <c r="Y55" s="64"/>
      <c r="Z55" s="63"/>
    </row>
    <row r="56" spans="1:26" ht="47.25" x14ac:dyDescent="0.25">
      <c r="A56" s="4">
        <v>52</v>
      </c>
      <c r="B56" s="79" t="s">
        <v>3149</v>
      </c>
      <c r="C56" s="82" t="s">
        <v>3150</v>
      </c>
      <c r="D56" s="79" t="s">
        <v>4451</v>
      </c>
      <c r="E56" s="4">
        <v>5</v>
      </c>
      <c r="F56" s="83" t="s">
        <v>220</v>
      </c>
      <c r="G56" s="28">
        <v>22</v>
      </c>
      <c r="H56" s="28"/>
      <c r="I56" s="28">
        <v>14</v>
      </c>
      <c r="J56" s="28">
        <v>135</v>
      </c>
      <c r="K56" s="28">
        <v>8.3000000000000007</v>
      </c>
      <c r="L56" s="28">
        <v>9.5</v>
      </c>
      <c r="M56" s="28"/>
      <c r="N56" s="28">
        <v>0.59</v>
      </c>
      <c r="O56" s="28"/>
      <c r="P56" s="29">
        <f t="shared" si="0"/>
        <v>30.8</v>
      </c>
      <c r="Q56" s="29">
        <f t="shared" si="1"/>
        <v>3.4146341463414633</v>
      </c>
      <c r="R56" s="29">
        <f t="shared" si="2"/>
        <v>6.4285714285714288</v>
      </c>
      <c r="S56" s="29">
        <f t="shared" si="3"/>
        <v>7.831325301204819</v>
      </c>
      <c r="T56" s="29">
        <f t="shared" si="4"/>
        <v>9.5</v>
      </c>
      <c r="U56" s="29">
        <f t="shared" si="7"/>
        <v>10.593220338983052</v>
      </c>
      <c r="V56" s="27">
        <f t="shared" si="6"/>
        <v>68.56775121510077</v>
      </c>
      <c r="W56" s="21"/>
      <c r="X56" s="73"/>
      <c r="Y56" s="64"/>
      <c r="Z56" s="63"/>
    </row>
    <row r="57" spans="1:26" ht="31.5" x14ac:dyDescent="0.25">
      <c r="A57" s="4">
        <v>53</v>
      </c>
      <c r="B57" s="85" t="s">
        <v>3453</v>
      </c>
      <c r="C57" s="82" t="s">
        <v>3454</v>
      </c>
      <c r="D57" s="79" t="s">
        <v>430</v>
      </c>
      <c r="E57" s="4">
        <v>6</v>
      </c>
      <c r="F57" s="83" t="s">
        <v>431</v>
      </c>
      <c r="G57" s="28">
        <v>12</v>
      </c>
      <c r="H57" s="28"/>
      <c r="I57" s="28">
        <v>35</v>
      </c>
      <c r="J57" s="28">
        <v>190</v>
      </c>
      <c r="K57" s="28">
        <v>8.1</v>
      </c>
      <c r="L57" s="28">
        <v>10</v>
      </c>
      <c r="M57" s="28"/>
      <c r="N57" s="28">
        <v>0.39</v>
      </c>
      <c r="O57" s="28"/>
      <c r="P57" s="29">
        <f t="shared" si="0"/>
        <v>16.8</v>
      </c>
      <c r="Q57" s="29">
        <f t="shared" si="1"/>
        <v>8.536585365853659</v>
      </c>
      <c r="R57" s="29">
        <f t="shared" si="2"/>
        <v>9.0476190476190474</v>
      </c>
      <c r="S57" s="29">
        <f t="shared" si="3"/>
        <v>8.0246913580246915</v>
      </c>
      <c r="T57" s="29">
        <f t="shared" si="4"/>
        <v>10</v>
      </c>
      <c r="U57" s="29">
        <f t="shared" si="7"/>
        <v>16.025641025641026</v>
      </c>
      <c r="V57" s="27">
        <f t="shared" si="6"/>
        <v>68.434536797138421</v>
      </c>
      <c r="W57" s="21"/>
      <c r="X57" s="73"/>
      <c r="Y57" s="64"/>
      <c r="Z57" s="63"/>
    </row>
    <row r="58" spans="1:26" ht="31.5" x14ac:dyDescent="0.25">
      <c r="A58" s="4">
        <v>54</v>
      </c>
      <c r="B58" s="86" t="s">
        <v>3532</v>
      </c>
      <c r="C58" s="82" t="s">
        <v>3533</v>
      </c>
      <c r="D58" s="79" t="s">
        <v>507</v>
      </c>
      <c r="E58" s="4">
        <v>5</v>
      </c>
      <c r="F58" s="79" t="s">
        <v>508</v>
      </c>
      <c r="G58" s="28">
        <v>18</v>
      </c>
      <c r="H58" s="28"/>
      <c r="I58" s="28">
        <v>18</v>
      </c>
      <c r="J58" s="28">
        <v>167</v>
      </c>
      <c r="K58" s="28">
        <v>7.8</v>
      </c>
      <c r="L58" s="28">
        <v>9.5</v>
      </c>
      <c r="M58" s="28"/>
      <c r="N58" s="28">
        <v>0.48</v>
      </c>
      <c r="O58" s="28"/>
      <c r="P58" s="29">
        <f t="shared" si="0"/>
        <v>25.2</v>
      </c>
      <c r="Q58" s="29">
        <f t="shared" si="1"/>
        <v>4.3902439024390247</v>
      </c>
      <c r="R58" s="29">
        <f t="shared" si="2"/>
        <v>7.9523809523809526</v>
      </c>
      <c r="S58" s="29">
        <f t="shared" si="3"/>
        <v>8.3333333333333339</v>
      </c>
      <c r="T58" s="29">
        <f t="shared" si="4"/>
        <v>9.5</v>
      </c>
      <c r="U58" s="29">
        <f t="shared" si="7"/>
        <v>13.020833333333334</v>
      </c>
      <c r="V58" s="27">
        <f t="shared" si="6"/>
        <v>68.396791521486648</v>
      </c>
      <c r="W58" s="21"/>
      <c r="X58" s="73"/>
      <c r="Y58" s="64"/>
      <c r="Z58" s="63"/>
    </row>
    <row r="59" spans="1:26" ht="47.25" x14ac:dyDescent="0.25">
      <c r="A59" s="4">
        <v>55</v>
      </c>
      <c r="B59" s="83" t="s">
        <v>2829</v>
      </c>
      <c r="C59" s="82" t="s">
        <v>2830</v>
      </c>
      <c r="D59" s="78" t="s">
        <v>4447</v>
      </c>
      <c r="E59" s="82">
        <v>6</v>
      </c>
      <c r="F59" s="78" t="s">
        <v>640</v>
      </c>
      <c r="G59" s="28">
        <v>18</v>
      </c>
      <c r="H59" s="28"/>
      <c r="I59" s="28">
        <v>6</v>
      </c>
      <c r="J59" s="28">
        <v>160</v>
      </c>
      <c r="K59" s="28">
        <v>8.4</v>
      </c>
      <c r="L59" s="28">
        <v>9</v>
      </c>
      <c r="M59" s="28"/>
      <c r="N59" s="28">
        <v>0.36</v>
      </c>
      <c r="O59" s="28">
        <f>IF(N59&lt;&gt;"",INT(N59)*60+(N59-INT(N59))*100,"")</f>
        <v>36</v>
      </c>
      <c r="P59" s="29">
        <f t="shared" si="0"/>
        <v>25.2</v>
      </c>
      <c r="Q59" s="29">
        <f t="shared" si="1"/>
        <v>1.4634146341463414</v>
      </c>
      <c r="R59" s="29">
        <f t="shared" si="2"/>
        <v>7.6190476190476186</v>
      </c>
      <c r="S59" s="29">
        <f t="shared" si="3"/>
        <v>7.7380952380952381</v>
      </c>
      <c r="T59" s="29">
        <f t="shared" si="4"/>
        <v>9</v>
      </c>
      <c r="U59" s="29">
        <f t="shared" si="7"/>
        <v>17.361111111111111</v>
      </c>
      <c r="V59" s="27">
        <f t="shared" si="6"/>
        <v>68.38166860240031</v>
      </c>
      <c r="W59" s="21"/>
      <c r="X59" s="73"/>
      <c r="Y59" s="64"/>
      <c r="Z59" s="63"/>
    </row>
    <row r="60" spans="1:26" ht="31.5" x14ac:dyDescent="0.25">
      <c r="A60" s="4">
        <v>56</v>
      </c>
      <c r="B60" s="86" t="s">
        <v>3273</v>
      </c>
      <c r="C60" s="82" t="s">
        <v>3274</v>
      </c>
      <c r="D60" s="79" t="s">
        <v>4457</v>
      </c>
      <c r="E60" s="4">
        <v>5</v>
      </c>
      <c r="F60" s="85" t="s">
        <v>4506</v>
      </c>
      <c r="G60" s="28">
        <v>14</v>
      </c>
      <c r="H60" s="28"/>
      <c r="I60" s="28">
        <v>21</v>
      </c>
      <c r="J60" s="28">
        <v>149</v>
      </c>
      <c r="K60" s="28">
        <v>7.9</v>
      </c>
      <c r="L60" s="28">
        <v>6</v>
      </c>
      <c r="M60" s="28"/>
      <c r="N60" s="28">
        <v>0.28000000000000003</v>
      </c>
      <c r="O60" s="28"/>
      <c r="P60" s="29">
        <f t="shared" si="0"/>
        <v>19.600000000000001</v>
      </c>
      <c r="Q60" s="29">
        <f t="shared" si="1"/>
        <v>5.1219512195121952</v>
      </c>
      <c r="R60" s="29">
        <f t="shared" si="2"/>
        <v>7.0952380952380949</v>
      </c>
      <c r="S60" s="29">
        <f t="shared" si="3"/>
        <v>8.2278481012658222</v>
      </c>
      <c r="T60" s="29">
        <f t="shared" si="4"/>
        <v>6</v>
      </c>
      <c r="U60" s="29">
        <f t="shared" si="7"/>
        <v>22.321428571428569</v>
      </c>
      <c r="V60" s="27">
        <f t="shared" si="6"/>
        <v>68.366465987444684</v>
      </c>
      <c r="W60" s="21"/>
      <c r="X60" s="73"/>
      <c r="Y60" s="64"/>
      <c r="Z60" s="63"/>
    </row>
    <row r="61" spans="1:26" ht="47.25" x14ac:dyDescent="0.25">
      <c r="A61" s="4">
        <v>57</v>
      </c>
      <c r="B61" s="96" t="s">
        <v>3167</v>
      </c>
      <c r="C61" s="82" t="s">
        <v>3168</v>
      </c>
      <c r="D61" s="79" t="s">
        <v>4451</v>
      </c>
      <c r="E61" s="4">
        <v>6</v>
      </c>
      <c r="F61" s="79" t="s">
        <v>853</v>
      </c>
      <c r="G61" s="28">
        <v>20</v>
      </c>
      <c r="H61" s="28"/>
      <c r="I61" s="28">
        <v>12</v>
      </c>
      <c r="J61" s="28">
        <v>185</v>
      </c>
      <c r="K61" s="28">
        <v>8.1</v>
      </c>
      <c r="L61" s="28">
        <v>9</v>
      </c>
      <c r="M61" s="28"/>
      <c r="N61" s="28">
        <v>0.54</v>
      </c>
      <c r="O61" s="28"/>
      <c r="P61" s="29">
        <f t="shared" si="0"/>
        <v>28</v>
      </c>
      <c r="Q61" s="29">
        <f t="shared" si="1"/>
        <v>2.9268292682926829</v>
      </c>
      <c r="R61" s="29">
        <f t="shared" si="2"/>
        <v>8.8095238095238102</v>
      </c>
      <c r="S61" s="29">
        <f t="shared" si="3"/>
        <v>8.0246913580246915</v>
      </c>
      <c r="T61" s="29">
        <f t="shared" si="4"/>
        <v>9</v>
      </c>
      <c r="U61" s="29">
        <f t="shared" si="7"/>
        <v>11.574074074074073</v>
      </c>
      <c r="V61" s="27">
        <f t="shared" si="6"/>
        <v>68.335118509915247</v>
      </c>
      <c r="W61" s="21"/>
      <c r="X61" s="73"/>
      <c r="Y61" s="64"/>
      <c r="Z61" s="63"/>
    </row>
    <row r="62" spans="1:26" ht="31.5" x14ac:dyDescent="0.25">
      <c r="A62" s="4">
        <v>58</v>
      </c>
      <c r="B62" s="139" t="s">
        <v>3313</v>
      </c>
      <c r="C62" s="134" t="s">
        <v>3314</v>
      </c>
      <c r="D62" s="140" t="s">
        <v>4448</v>
      </c>
      <c r="E62" s="1">
        <v>5</v>
      </c>
      <c r="F62" s="96" t="s">
        <v>627</v>
      </c>
      <c r="G62" s="28">
        <v>17</v>
      </c>
      <c r="H62" s="28"/>
      <c r="I62" s="28">
        <v>20</v>
      </c>
      <c r="J62" s="28">
        <v>170</v>
      </c>
      <c r="K62" s="28">
        <v>9.1</v>
      </c>
      <c r="L62" s="28">
        <v>9</v>
      </c>
      <c r="M62" s="28"/>
      <c r="N62" s="28">
        <v>0.41</v>
      </c>
      <c r="O62" s="28"/>
      <c r="P62" s="29">
        <f t="shared" si="0"/>
        <v>23.8</v>
      </c>
      <c r="Q62" s="29">
        <f t="shared" si="1"/>
        <v>4.8780487804878048</v>
      </c>
      <c r="R62" s="29">
        <f t="shared" si="2"/>
        <v>8.0952380952380949</v>
      </c>
      <c r="S62" s="29">
        <f t="shared" si="3"/>
        <v>7.1428571428571432</v>
      </c>
      <c r="T62" s="29">
        <f t="shared" si="4"/>
        <v>9</v>
      </c>
      <c r="U62" s="29">
        <f t="shared" si="7"/>
        <v>15.24390243902439</v>
      </c>
      <c r="V62" s="27">
        <f t="shared" si="6"/>
        <v>68.160046457607436</v>
      </c>
      <c r="W62" s="21"/>
      <c r="X62" s="73"/>
      <c r="Y62" s="64"/>
      <c r="Z62" s="63"/>
    </row>
    <row r="63" spans="1:26" ht="31.5" x14ac:dyDescent="0.25">
      <c r="A63" s="4">
        <v>59</v>
      </c>
      <c r="B63" s="79" t="s">
        <v>3538</v>
      </c>
      <c r="C63" s="82" t="s">
        <v>3539</v>
      </c>
      <c r="D63" s="79" t="s">
        <v>518</v>
      </c>
      <c r="E63" s="108">
        <v>6</v>
      </c>
      <c r="F63" s="79" t="s">
        <v>3540</v>
      </c>
      <c r="G63" s="28">
        <v>18</v>
      </c>
      <c r="H63" s="28"/>
      <c r="I63" s="28">
        <v>20</v>
      </c>
      <c r="J63" s="28">
        <v>188</v>
      </c>
      <c r="K63" s="28">
        <v>9.1</v>
      </c>
      <c r="L63" s="28">
        <v>8</v>
      </c>
      <c r="M63" s="28"/>
      <c r="N63" s="28">
        <v>0.45</v>
      </c>
      <c r="O63" s="28"/>
      <c r="P63" s="29">
        <f t="shared" si="0"/>
        <v>25.2</v>
      </c>
      <c r="Q63" s="29">
        <f t="shared" si="1"/>
        <v>4.8780487804878048</v>
      </c>
      <c r="R63" s="29">
        <f t="shared" si="2"/>
        <v>8.9523809523809526</v>
      </c>
      <c r="S63" s="29">
        <f t="shared" si="3"/>
        <v>7.1428571428571432</v>
      </c>
      <c r="T63" s="29">
        <f t="shared" si="4"/>
        <v>8</v>
      </c>
      <c r="U63" s="29">
        <f t="shared" si="7"/>
        <v>13.888888888888889</v>
      </c>
      <c r="V63" s="27">
        <f t="shared" si="6"/>
        <v>68.062175764614793</v>
      </c>
      <c r="W63" s="21"/>
      <c r="X63" s="73"/>
      <c r="Y63" s="64"/>
      <c r="Z63" s="63"/>
    </row>
    <row r="64" spans="1:26" ht="31.5" x14ac:dyDescent="0.25">
      <c r="A64" s="4">
        <v>60</v>
      </c>
      <c r="B64" s="86" t="s">
        <v>3004</v>
      </c>
      <c r="C64" s="82" t="s">
        <v>3005</v>
      </c>
      <c r="D64" s="79" t="s">
        <v>165</v>
      </c>
      <c r="E64" s="80">
        <v>5</v>
      </c>
      <c r="F64" s="86" t="s">
        <v>820</v>
      </c>
      <c r="G64" s="28">
        <v>17</v>
      </c>
      <c r="H64" s="28"/>
      <c r="I64" s="28">
        <v>6</v>
      </c>
      <c r="J64" s="28">
        <v>165</v>
      </c>
      <c r="K64" s="28">
        <v>8.4</v>
      </c>
      <c r="L64" s="28">
        <v>10</v>
      </c>
      <c r="M64" s="28"/>
      <c r="N64" s="28">
        <v>0.37</v>
      </c>
      <c r="O64" s="28">
        <f>IF(N64&lt;&gt;"",INT(N64)*60+(N64-INT(N64))*100,"")</f>
        <v>37</v>
      </c>
      <c r="P64" s="29">
        <f t="shared" si="0"/>
        <v>23.8</v>
      </c>
      <c r="Q64" s="29">
        <f t="shared" si="1"/>
        <v>1.4634146341463414</v>
      </c>
      <c r="R64" s="29">
        <f t="shared" si="2"/>
        <v>7.8571428571428568</v>
      </c>
      <c r="S64" s="29">
        <f t="shared" si="3"/>
        <v>7.7380952380952381</v>
      </c>
      <c r="T64" s="29">
        <f t="shared" si="4"/>
        <v>10</v>
      </c>
      <c r="U64" s="29">
        <f t="shared" si="7"/>
        <v>16.891891891891891</v>
      </c>
      <c r="V64" s="27">
        <f t="shared" si="6"/>
        <v>67.750544621276333</v>
      </c>
      <c r="W64" s="21"/>
      <c r="X64" s="73"/>
      <c r="Y64" s="64"/>
      <c r="Z64" s="63"/>
    </row>
    <row r="65" spans="1:26" ht="47.25" x14ac:dyDescent="0.25">
      <c r="A65" s="4">
        <v>61</v>
      </c>
      <c r="B65" s="85" t="s">
        <v>3125</v>
      </c>
      <c r="C65" s="82" t="s">
        <v>3126</v>
      </c>
      <c r="D65" s="79" t="s">
        <v>2319</v>
      </c>
      <c r="E65" s="4">
        <v>6</v>
      </c>
      <c r="F65" s="79" t="s">
        <v>2320</v>
      </c>
      <c r="G65" s="28">
        <v>17</v>
      </c>
      <c r="H65" s="28"/>
      <c r="I65" s="28">
        <v>15</v>
      </c>
      <c r="J65" s="28">
        <v>177</v>
      </c>
      <c r="K65" s="28">
        <v>8.5</v>
      </c>
      <c r="L65" s="28">
        <v>10</v>
      </c>
      <c r="M65" s="28"/>
      <c r="N65" s="28">
        <v>0.44</v>
      </c>
      <c r="O65" s="28"/>
      <c r="P65" s="29">
        <f t="shared" si="0"/>
        <v>23.8</v>
      </c>
      <c r="Q65" s="29">
        <f t="shared" si="1"/>
        <v>3.6585365853658538</v>
      </c>
      <c r="R65" s="29">
        <f t="shared" si="2"/>
        <v>8.4285714285714288</v>
      </c>
      <c r="S65" s="29">
        <f t="shared" si="3"/>
        <v>7.6470588235294121</v>
      </c>
      <c r="T65" s="29">
        <f t="shared" si="4"/>
        <v>10</v>
      </c>
      <c r="U65" s="29">
        <f t="shared" si="7"/>
        <v>14.204545454545455</v>
      </c>
      <c r="V65" s="27">
        <f t="shared" si="6"/>
        <v>67.738712292012153</v>
      </c>
      <c r="W65" s="21"/>
      <c r="X65" s="73"/>
      <c r="Y65" s="64"/>
      <c r="Z65" s="63"/>
    </row>
    <row r="66" spans="1:26" ht="31.5" x14ac:dyDescent="0.25">
      <c r="A66" s="4">
        <v>62</v>
      </c>
      <c r="B66" s="86" t="s">
        <v>3352</v>
      </c>
      <c r="C66" s="82" t="s">
        <v>3353</v>
      </c>
      <c r="D66" s="86" t="s">
        <v>3323</v>
      </c>
      <c r="E66" s="4">
        <v>5</v>
      </c>
      <c r="F66" s="85" t="s">
        <v>1730</v>
      </c>
      <c r="G66" s="28">
        <v>16</v>
      </c>
      <c r="H66" s="28"/>
      <c r="I66" s="28">
        <v>9</v>
      </c>
      <c r="J66" s="28">
        <v>170</v>
      </c>
      <c r="K66" s="28">
        <v>7.6</v>
      </c>
      <c r="L66" s="28">
        <v>10</v>
      </c>
      <c r="M66" s="28"/>
      <c r="N66" s="28">
        <v>0.38</v>
      </c>
      <c r="O66" s="28"/>
      <c r="P66" s="29">
        <f t="shared" si="0"/>
        <v>22.4</v>
      </c>
      <c r="Q66" s="29">
        <f t="shared" si="1"/>
        <v>2.1951219512195124</v>
      </c>
      <c r="R66" s="29">
        <f t="shared" si="2"/>
        <v>8.0952380952380949</v>
      </c>
      <c r="S66" s="29">
        <f t="shared" si="3"/>
        <v>8.5526315789473681</v>
      </c>
      <c r="T66" s="29">
        <f t="shared" si="4"/>
        <v>10</v>
      </c>
      <c r="U66" s="29">
        <f t="shared" si="7"/>
        <v>16.44736842105263</v>
      </c>
      <c r="V66" s="27">
        <f t="shared" si="6"/>
        <v>67.690360046457613</v>
      </c>
      <c r="W66" s="21"/>
      <c r="X66" s="73"/>
      <c r="Y66" s="64"/>
      <c r="Z66" s="63"/>
    </row>
    <row r="67" spans="1:26" ht="31.5" x14ac:dyDescent="0.25">
      <c r="A67" s="4">
        <v>63</v>
      </c>
      <c r="B67" s="97" t="s">
        <v>3050</v>
      </c>
      <c r="C67" s="5" t="s">
        <v>3051</v>
      </c>
      <c r="D67" s="79" t="s">
        <v>165</v>
      </c>
      <c r="E67" s="80">
        <v>6</v>
      </c>
      <c r="F67" s="86" t="s">
        <v>820</v>
      </c>
      <c r="G67" s="28">
        <v>17</v>
      </c>
      <c r="H67" s="28"/>
      <c r="I67" s="28">
        <v>4</v>
      </c>
      <c r="J67" s="28">
        <v>170</v>
      </c>
      <c r="K67" s="28">
        <v>7.5</v>
      </c>
      <c r="L67" s="28">
        <v>9.6</v>
      </c>
      <c r="M67" s="28"/>
      <c r="N67" s="28">
        <v>0.38</v>
      </c>
      <c r="O67" s="28">
        <f>IF(N67&lt;&gt;"",INT(N67)*60+(N67-INT(N67))*100,"")</f>
        <v>38</v>
      </c>
      <c r="P67" s="29">
        <f t="shared" si="0"/>
        <v>23.8</v>
      </c>
      <c r="Q67" s="29">
        <f t="shared" si="1"/>
        <v>0.97560975609756095</v>
      </c>
      <c r="R67" s="29">
        <f t="shared" si="2"/>
        <v>8.0952380952380949</v>
      </c>
      <c r="S67" s="29">
        <f t="shared" si="3"/>
        <v>8.6666666666666661</v>
      </c>
      <c r="T67" s="29">
        <f t="shared" si="4"/>
        <v>9.6</v>
      </c>
      <c r="U67" s="29">
        <f t="shared" si="7"/>
        <v>16.44736842105263</v>
      </c>
      <c r="V67" s="27">
        <f t="shared" si="6"/>
        <v>67.58488293905495</v>
      </c>
      <c r="W67" s="21"/>
      <c r="X67" s="73"/>
      <c r="Y67" s="64"/>
      <c r="Z67" s="63"/>
    </row>
    <row r="68" spans="1:26" ht="31.5" x14ac:dyDescent="0.25">
      <c r="A68" s="4">
        <v>64</v>
      </c>
      <c r="B68" s="86" t="s">
        <v>3258</v>
      </c>
      <c r="C68" s="82" t="s">
        <v>3259</v>
      </c>
      <c r="D68" s="86" t="s">
        <v>915</v>
      </c>
      <c r="E68" s="4">
        <v>6</v>
      </c>
      <c r="F68" s="85" t="s">
        <v>1680</v>
      </c>
      <c r="G68" s="28">
        <v>17</v>
      </c>
      <c r="H68" s="28"/>
      <c r="I68" s="28">
        <v>12</v>
      </c>
      <c r="J68" s="28">
        <v>160</v>
      </c>
      <c r="K68" s="28">
        <v>9.8000000000000007</v>
      </c>
      <c r="L68" s="28">
        <v>8</v>
      </c>
      <c r="M68" s="28"/>
      <c r="N68" s="28">
        <v>0.34</v>
      </c>
      <c r="O68" s="28"/>
      <c r="P68" s="29">
        <f t="shared" si="0"/>
        <v>23.8</v>
      </c>
      <c r="Q68" s="29">
        <f t="shared" si="1"/>
        <v>2.9268292682926829</v>
      </c>
      <c r="R68" s="29">
        <f t="shared" si="2"/>
        <v>7.6190476190476186</v>
      </c>
      <c r="S68" s="29">
        <f t="shared" si="3"/>
        <v>6.6326530612244889</v>
      </c>
      <c r="T68" s="29">
        <f t="shared" si="4"/>
        <v>8</v>
      </c>
      <c r="U68" s="29">
        <f t="shared" si="7"/>
        <v>18.382352941176471</v>
      </c>
      <c r="V68" s="27">
        <f t="shared" si="6"/>
        <v>67.360882889741262</v>
      </c>
      <c r="W68" s="21"/>
      <c r="X68" s="73"/>
      <c r="Y68" s="64"/>
      <c r="Z68" s="63"/>
    </row>
    <row r="69" spans="1:26" ht="31.5" x14ac:dyDescent="0.25">
      <c r="A69" s="4">
        <v>65</v>
      </c>
      <c r="B69" s="84" t="s">
        <v>3254</v>
      </c>
      <c r="C69" s="82" t="s">
        <v>3255</v>
      </c>
      <c r="D69" s="79" t="s">
        <v>282</v>
      </c>
      <c r="E69" s="4">
        <v>6</v>
      </c>
      <c r="F69" s="79" t="s">
        <v>283</v>
      </c>
      <c r="G69" s="28">
        <v>15</v>
      </c>
      <c r="H69" s="28"/>
      <c r="I69" s="28">
        <v>27</v>
      </c>
      <c r="J69" s="28">
        <v>180</v>
      </c>
      <c r="K69" s="28">
        <v>8.1999999999999993</v>
      </c>
      <c r="L69" s="28">
        <v>9.9</v>
      </c>
      <c r="M69" s="28"/>
      <c r="N69" s="28">
        <v>0.47</v>
      </c>
      <c r="O69" s="28"/>
      <c r="P69" s="29">
        <f t="shared" ref="P69:P132" si="8">(35*G69)/MAX(G:G)</f>
        <v>21</v>
      </c>
      <c r="Q69" s="29">
        <f t="shared" ref="Q69:Q132" si="9">(10*I69)/MAX(I:I)</f>
        <v>6.5853658536585362</v>
      </c>
      <c r="R69" s="29">
        <f t="shared" ref="R69:R132" si="10">(10*J69)/MAX(J:J)</f>
        <v>8.5714285714285712</v>
      </c>
      <c r="S69" s="29">
        <f t="shared" ref="S69:S132" si="11">(10*6.5)/K69</f>
        <v>7.9268292682926838</v>
      </c>
      <c r="T69" s="29">
        <f t="shared" ref="T69:T132" si="12">(10*L69)/MAX(L:L)</f>
        <v>9.9</v>
      </c>
      <c r="U69" s="29">
        <f t="shared" ref="U69:U100" si="13">(25*0.25)/N69</f>
        <v>13.297872340425533</v>
      </c>
      <c r="V69" s="27">
        <f t="shared" ref="V69:V132" si="14">SUM(P69:U69)</f>
        <v>67.281496033805325</v>
      </c>
      <c r="W69" s="21"/>
      <c r="X69" s="73"/>
      <c r="Y69" s="64"/>
      <c r="Z69" s="63"/>
    </row>
    <row r="70" spans="1:26" ht="47.25" x14ac:dyDescent="0.25">
      <c r="A70" s="4">
        <v>66</v>
      </c>
      <c r="B70" s="79" t="s">
        <v>3169</v>
      </c>
      <c r="C70" s="82" t="s">
        <v>3170</v>
      </c>
      <c r="D70" s="79" t="s">
        <v>4451</v>
      </c>
      <c r="E70" s="4">
        <v>6</v>
      </c>
      <c r="F70" s="79" t="s">
        <v>853</v>
      </c>
      <c r="G70" s="28">
        <v>15</v>
      </c>
      <c r="H70" s="28"/>
      <c r="I70" s="28">
        <v>12</v>
      </c>
      <c r="J70" s="28">
        <v>180</v>
      </c>
      <c r="K70" s="28">
        <v>8.1</v>
      </c>
      <c r="L70" s="28">
        <v>10</v>
      </c>
      <c r="M70" s="28"/>
      <c r="N70" s="28">
        <v>0.38</v>
      </c>
      <c r="O70" s="28"/>
      <c r="P70" s="29">
        <f t="shared" si="8"/>
        <v>21</v>
      </c>
      <c r="Q70" s="29">
        <f t="shared" si="9"/>
        <v>2.9268292682926829</v>
      </c>
      <c r="R70" s="29">
        <f t="shared" si="10"/>
        <v>8.5714285714285712</v>
      </c>
      <c r="S70" s="29">
        <f t="shared" si="11"/>
        <v>8.0246913580246915</v>
      </c>
      <c r="T70" s="29">
        <f t="shared" si="12"/>
        <v>10</v>
      </c>
      <c r="U70" s="29">
        <f t="shared" si="13"/>
        <v>16.44736842105263</v>
      </c>
      <c r="V70" s="27">
        <f t="shared" si="14"/>
        <v>66.970317618798575</v>
      </c>
      <c r="W70" s="21"/>
      <c r="X70" s="73"/>
      <c r="Y70" s="64"/>
      <c r="Z70" s="21"/>
    </row>
    <row r="71" spans="1:26" ht="31.5" x14ac:dyDescent="0.25">
      <c r="A71" s="4">
        <v>67</v>
      </c>
      <c r="B71" s="84" t="s">
        <v>3637</v>
      </c>
      <c r="C71" s="82" t="s">
        <v>3638</v>
      </c>
      <c r="D71" s="79" t="s">
        <v>598</v>
      </c>
      <c r="E71" s="4">
        <v>6</v>
      </c>
      <c r="F71" s="79" t="s">
        <v>599</v>
      </c>
      <c r="G71" s="28">
        <v>19</v>
      </c>
      <c r="H71" s="28"/>
      <c r="I71" s="28">
        <v>14</v>
      </c>
      <c r="J71" s="28">
        <v>156</v>
      </c>
      <c r="K71" s="28">
        <v>9.1</v>
      </c>
      <c r="L71" s="28">
        <v>7</v>
      </c>
      <c r="M71" s="28"/>
      <c r="N71" s="28">
        <v>0.41</v>
      </c>
      <c r="O71" s="28"/>
      <c r="P71" s="29">
        <f t="shared" si="8"/>
        <v>26.6</v>
      </c>
      <c r="Q71" s="29">
        <f t="shared" si="9"/>
        <v>3.4146341463414633</v>
      </c>
      <c r="R71" s="29">
        <f t="shared" si="10"/>
        <v>7.4285714285714288</v>
      </c>
      <c r="S71" s="29">
        <f t="shared" si="11"/>
        <v>7.1428571428571432</v>
      </c>
      <c r="T71" s="29">
        <f t="shared" si="12"/>
        <v>7</v>
      </c>
      <c r="U71" s="29">
        <f t="shared" si="13"/>
        <v>15.24390243902439</v>
      </c>
      <c r="V71" s="27">
        <f t="shared" si="14"/>
        <v>66.82996515679443</v>
      </c>
      <c r="W71" s="21"/>
      <c r="X71" s="73"/>
      <c r="Y71" s="64"/>
      <c r="Z71" s="21"/>
    </row>
    <row r="72" spans="1:26" ht="31.5" x14ac:dyDescent="0.25">
      <c r="A72" s="4">
        <v>68</v>
      </c>
      <c r="B72" s="83" t="s">
        <v>3204</v>
      </c>
      <c r="C72" s="82" t="s">
        <v>3205</v>
      </c>
      <c r="D72" s="78" t="s">
        <v>4458</v>
      </c>
      <c r="E72" s="82">
        <v>6</v>
      </c>
      <c r="F72" s="78" t="s">
        <v>2367</v>
      </c>
      <c r="G72" s="28">
        <v>20</v>
      </c>
      <c r="H72" s="28"/>
      <c r="I72" s="28">
        <v>4</v>
      </c>
      <c r="J72" s="28">
        <v>155</v>
      </c>
      <c r="K72" s="28">
        <v>8.6</v>
      </c>
      <c r="L72" s="28">
        <v>9.8000000000000007</v>
      </c>
      <c r="M72" s="28"/>
      <c r="N72" s="28">
        <v>0.48</v>
      </c>
      <c r="O72" s="28"/>
      <c r="P72" s="29">
        <f t="shared" si="8"/>
        <v>28</v>
      </c>
      <c r="Q72" s="29">
        <f t="shared" si="9"/>
        <v>0.97560975609756095</v>
      </c>
      <c r="R72" s="29">
        <f t="shared" si="10"/>
        <v>7.3809523809523814</v>
      </c>
      <c r="S72" s="29">
        <f t="shared" si="11"/>
        <v>7.558139534883721</v>
      </c>
      <c r="T72" s="29">
        <f t="shared" si="12"/>
        <v>9.8000000000000007</v>
      </c>
      <c r="U72" s="29">
        <f t="shared" si="13"/>
        <v>13.020833333333334</v>
      </c>
      <c r="V72" s="27">
        <f t="shared" si="14"/>
        <v>66.735535005266996</v>
      </c>
      <c r="W72" s="21"/>
      <c r="X72" s="73"/>
      <c r="Y72" s="64"/>
      <c r="Z72" s="21"/>
    </row>
    <row r="73" spans="1:26" ht="31.5" x14ac:dyDescent="0.25">
      <c r="A73" s="4">
        <v>69</v>
      </c>
      <c r="B73" s="97" t="s">
        <v>3048</v>
      </c>
      <c r="C73" s="5" t="s">
        <v>3049</v>
      </c>
      <c r="D73" s="79" t="s">
        <v>165</v>
      </c>
      <c r="E73" s="80">
        <v>6</v>
      </c>
      <c r="F73" s="86" t="s">
        <v>820</v>
      </c>
      <c r="G73" s="28">
        <v>17</v>
      </c>
      <c r="H73" s="31"/>
      <c r="I73" s="31">
        <v>4</v>
      </c>
      <c r="J73" s="31">
        <v>180</v>
      </c>
      <c r="K73" s="31">
        <v>7.6</v>
      </c>
      <c r="L73" s="28">
        <v>9.9</v>
      </c>
      <c r="M73" s="31"/>
      <c r="N73" s="31">
        <v>0.42</v>
      </c>
      <c r="O73" s="28">
        <f>IF(N73&lt;&gt;"",INT(N73)*60+(N73-INT(N73))*100,"")</f>
        <v>42</v>
      </c>
      <c r="P73" s="29">
        <f t="shared" si="8"/>
        <v>23.8</v>
      </c>
      <c r="Q73" s="29">
        <f t="shared" si="9"/>
        <v>0.97560975609756095</v>
      </c>
      <c r="R73" s="29">
        <f t="shared" si="10"/>
        <v>8.5714285714285712</v>
      </c>
      <c r="S73" s="29">
        <f t="shared" si="11"/>
        <v>8.5526315789473681</v>
      </c>
      <c r="T73" s="29">
        <f t="shared" si="12"/>
        <v>9.9</v>
      </c>
      <c r="U73" s="29">
        <f t="shared" si="13"/>
        <v>14.880952380952381</v>
      </c>
      <c r="V73" s="27">
        <f t="shared" si="14"/>
        <v>66.680622287425891</v>
      </c>
      <c r="W73" s="21"/>
      <c r="X73" s="73"/>
      <c r="Y73" s="64"/>
      <c r="Z73" s="21"/>
    </row>
    <row r="74" spans="1:26" ht="31.5" x14ac:dyDescent="0.25">
      <c r="A74" s="4">
        <v>70</v>
      </c>
      <c r="B74" s="86" t="s">
        <v>3078</v>
      </c>
      <c r="C74" s="82" t="s">
        <v>3079</v>
      </c>
      <c r="D74" s="86" t="s">
        <v>187</v>
      </c>
      <c r="E74" s="4">
        <v>6</v>
      </c>
      <c r="F74" s="85" t="s">
        <v>188</v>
      </c>
      <c r="G74" s="28">
        <v>15</v>
      </c>
      <c r="H74" s="33"/>
      <c r="I74" s="33">
        <v>20</v>
      </c>
      <c r="J74" s="33">
        <v>174</v>
      </c>
      <c r="K74" s="33">
        <v>7.3</v>
      </c>
      <c r="L74" s="28">
        <v>9.5</v>
      </c>
      <c r="M74" s="33"/>
      <c r="N74" s="33">
        <v>0.46</v>
      </c>
      <c r="O74" s="28"/>
      <c r="P74" s="29">
        <f t="shared" si="8"/>
        <v>21</v>
      </c>
      <c r="Q74" s="29">
        <f t="shared" si="9"/>
        <v>4.8780487804878048</v>
      </c>
      <c r="R74" s="29">
        <f t="shared" si="10"/>
        <v>8.2857142857142865</v>
      </c>
      <c r="S74" s="29">
        <f t="shared" si="11"/>
        <v>8.9041095890410968</v>
      </c>
      <c r="T74" s="29">
        <f t="shared" si="12"/>
        <v>9.5</v>
      </c>
      <c r="U74" s="29">
        <f t="shared" si="13"/>
        <v>13.586956521739129</v>
      </c>
      <c r="V74" s="27">
        <f t="shared" si="14"/>
        <v>66.154829176982318</v>
      </c>
      <c r="W74" s="21"/>
      <c r="X74" s="73"/>
      <c r="Y74" s="64"/>
      <c r="Z74" s="21"/>
    </row>
    <row r="75" spans="1:26" ht="47.25" x14ac:dyDescent="0.25">
      <c r="A75" s="4">
        <v>71</v>
      </c>
      <c r="B75" s="79" t="s">
        <v>3153</v>
      </c>
      <c r="C75" s="82" t="s">
        <v>3154</v>
      </c>
      <c r="D75" s="79" t="s">
        <v>4451</v>
      </c>
      <c r="E75" s="4">
        <v>5</v>
      </c>
      <c r="F75" s="79" t="s">
        <v>220</v>
      </c>
      <c r="G75" s="28">
        <v>16</v>
      </c>
      <c r="H75" s="28"/>
      <c r="I75" s="28">
        <v>20</v>
      </c>
      <c r="J75" s="28">
        <v>150</v>
      </c>
      <c r="K75" s="28">
        <v>7.8</v>
      </c>
      <c r="L75" s="28">
        <v>10</v>
      </c>
      <c r="M75" s="28"/>
      <c r="N75" s="28">
        <v>0.47</v>
      </c>
      <c r="O75" s="28"/>
      <c r="P75" s="29">
        <f t="shared" si="8"/>
        <v>22.4</v>
      </c>
      <c r="Q75" s="29">
        <f t="shared" si="9"/>
        <v>4.8780487804878048</v>
      </c>
      <c r="R75" s="29">
        <f t="shared" si="10"/>
        <v>7.1428571428571432</v>
      </c>
      <c r="S75" s="29">
        <f t="shared" si="11"/>
        <v>8.3333333333333339</v>
      </c>
      <c r="T75" s="29">
        <f t="shared" si="12"/>
        <v>10</v>
      </c>
      <c r="U75" s="29">
        <f t="shared" si="13"/>
        <v>13.297872340425533</v>
      </c>
      <c r="V75" s="27">
        <f t="shared" si="14"/>
        <v>66.052111597103817</v>
      </c>
      <c r="W75" s="21"/>
      <c r="X75" s="73"/>
      <c r="Y75" s="64"/>
      <c r="Z75" s="21"/>
    </row>
    <row r="76" spans="1:26" ht="47.25" x14ac:dyDescent="0.25">
      <c r="A76" s="4">
        <v>72</v>
      </c>
      <c r="B76" s="78" t="s">
        <v>2815</v>
      </c>
      <c r="C76" s="82" t="s">
        <v>2816</v>
      </c>
      <c r="D76" s="78" t="s">
        <v>4447</v>
      </c>
      <c r="E76" s="82">
        <v>6</v>
      </c>
      <c r="F76" s="78" t="s">
        <v>2817</v>
      </c>
      <c r="G76" s="28">
        <v>17</v>
      </c>
      <c r="H76" s="28"/>
      <c r="I76" s="28">
        <v>17</v>
      </c>
      <c r="J76" s="28">
        <v>170</v>
      </c>
      <c r="K76" s="28">
        <v>8.8000000000000007</v>
      </c>
      <c r="L76" s="28">
        <v>8</v>
      </c>
      <c r="M76" s="28"/>
      <c r="N76" s="30">
        <v>0.43</v>
      </c>
      <c r="O76" s="28">
        <f>IF(N76&lt;&gt;"",INT(N76)*60+(N76-INT(N76))*100,"")</f>
        <v>43</v>
      </c>
      <c r="P76" s="29">
        <f t="shared" si="8"/>
        <v>23.8</v>
      </c>
      <c r="Q76" s="29">
        <f t="shared" si="9"/>
        <v>4.1463414634146343</v>
      </c>
      <c r="R76" s="29">
        <f t="shared" si="10"/>
        <v>8.0952380952380949</v>
      </c>
      <c r="S76" s="29">
        <f t="shared" si="11"/>
        <v>7.3863636363636358</v>
      </c>
      <c r="T76" s="29">
        <f t="shared" si="12"/>
        <v>8</v>
      </c>
      <c r="U76" s="29">
        <f t="shared" si="13"/>
        <v>14.534883720930234</v>
      </c>
      <c r="V76" s="27">
        <f t="shared" si="14"/>
        <v>65.962826915946593</v>
      </c>
      <c r="W76" s="21"/>
      <c r="X76" s="73"/>
      <c r="Y76" s="64"/>
      <c r="Z76" s="21"/>
    </row>
    <row r="77" spans="1:26" ht="31.5" x14ac:dyDescent="0.25">
      <c r="A77" s="4">
        <v>73</v>
      </c>
      <c r="B77" s="24" t="s">
        <v>3528</v>
      </c>
      <c r="C77" s="82" t="s">
        <v>3529</v>
      </c>
      <c r="D77" s="79" t="s">
        <v>507</v>
      </c>
      <c r="E77" s="4">
        <v>5</v>
      </c>
      <c r="F77" s="79" t="s">
        <v>508</v>
      </c>
      <c r="G77" s="28">
        <v>15</v>
      </c>
      <c r="H77" s="28"/>
      <c r="I77" s="28">
        <v>20</v>
      </c>
      <c r="J77" s="28">
        <v>171</v>
      </c>
      <c r="K77" s="28">
        <v>7.1</v>
      </c>
      <c r="L77" s="28">
        <v>10</v>
      </c>
      <c r="M77" s="28"/>
      <c r="N77" s="28">
        <v>0.49</v>
      </c>
      <c r="O77" s="28"/>
      <c r="P77" s="29">
        <f t="shared" si="8"/>
        <v>21</v>
      </c>
      <c r="Q77" s="29">
        <f t="shared" si="9"/>
        <v>4.8780487804878048</v>
      </c>
      <c r="R77" s="29">
        <f t="shared" si="10"/>
        <v>8.1428571428571423</v>
      </c>
      <c r="S77" s="29">
        <f t="shared" si="11"/>
        <v>9.1549295774647899</v>
      </c>
      <c r="T77" s="29">
        <f t="shared" si="12"/>
        <v>10</v>
      </c>
      <c r="U77" s="29">
        <f t="shared" si="13"/>
        <v>12.755102040816327</v>
      </c>
      <c r="V77" s="27">
        <f t="shared" si="14"/>
        <v>65.930937541626065</v>
      </c>
      <c r="W77" s="21"/>
      <c r="X77" s="73"/>
      <c r="Y77" s="64"/>
      <c r="Z77" s="21"/>
    </row>
    <row r="78" spans="1:26" ht="31.5" x14ac:dyDescent="0.25">
      <c r="A78" s="4">
        <v>74</v>
      </c>
      <c r="B78" s="79" t="s">
        <v>3260</v>
      </c>
      <c r="C78" s="82" t="s">
        <v>3261</v>
      </c>
      <c r="D78" s="79" t="s">
        <v>915</v>
      </c>
      <c r="E78" s="4">
        <v>6</v>
      </c>
      <c r="F78" s="83" t="s">
        <v>1680</v>
      </c>
      <c r="G78" s="28">
        <v>16</v>
      </c>
      <c r="H78" s="28"/>
      <c r="I78" s="28">
        <v>8</v>
      </c>
      <c r="J78" s="28">
        <v>180</v>
      </c>
      <c r="K78" s="28">
        <v>9.1</v>
      </c>
      <c r="L78" s="28">
        <v>8</v>
      </c>
      <c r="M78" s="28"/>
      <c r="N78" s="28">
        <v>0.35</v>
      </c>
      <c r="O78" s="28"/>
      <c r="P78" s="29">
        <f t="shared" si="8"/>
        <v>22.4</v>
      </c>
      <c r="Q78" s="29">
        <f t="shared" si="9"/>
        <v>1.9512195121951219</v>
      </c>
      <c r="R78" s="29">
        <f t="shared" si="10"/>
        <v>8.5714285714285712</v>
      </c>
      <c r="S78" s="29">
        <f t="shared" si="11"/>
        <v>7.1428571428571432</v>
      </c>
      <c r="T78" s="29">
        <f t="shared" si="12"/>
        <v>8</v>
      </c>
      <c r="U78" s="29">
        <f t="shared" si="13"/>
        <v>17.857142857142858</v>
      </c>
      <c r="V78" s="27">
        <f t="shared" si="14"/>
        <v>65.922648083623699</v>
      </c>
      <c r="W78" s="21"/>
      <c r="X78" s="73"/>
      <c r="Y78" s="64"/>
      <c r="Z78" s="21"/>
    </row>
    <row r="79" spans="1:26" ht="47.25" x14ac:dyDescent="0.25">
      <c r="A79" s="4">
        <v>75</v>
      </c>
      <c r="B79" s="86" t="s">
        <v>3504</v>
      </c>
      <c r="C79" s="99" t="s">
        <v>3505</v>
      </c>
      <c r="D79" s="79" t="s">
        <v>4465</v>
      </c>
      <c r="E79" s="4">
        <v>6</v>
      </c>
      <c r="F79" s="79" t="s">
        <v>3491</v>
      </c>
      <c r="G79" s="28">
        <v>15</v>
      </c>
      <c r="H79" s="28"/>
      <c r="I79" s="28">
        <v>20</v>
      </c>
      <c r="J79" s="28">
        <v>170</v>
      </c>
      <c r="K79" s="28">
        <v>7.8</v>
      </c>
      <c r="L79" s="28">
        <v>7</v>
      </c>
      <c r="M79" s="28"/>
      <c r="N79" s="28">
        <v>0.38</v>
      </c>
      <c r="O79" s="28"/>
      <c r="P79" s="29">
        <f t="shared" si="8"/>
        <v>21</v>
      </c>
      <c r="Q79" s="29">
        <f t="shared" si="9"/>
        <v>4.8780487804878048</v>
      </c>
      <c r="R79" s="29">
        <f t="shared" si="10"/>
        <v>8.0952380952380949</v>
      </c>
      <c r="S79" s="29">
        <f t="shared" si="11"/>
        <v>8.3333333333333339</v>
      </c>
      <c r="T79" s="29">
        <f t="shared" si="12"/>
        <v>7</v>
      </c>
      <c r="U79" s="29">
        <f t="shared" si="13"/>
        <v>16.44736842105263</v>
      </c>
      <c r="V79" s="27">
        <f t="shared" si="14"/>
        <v>65.753988630111877</v>
      </c>
      <c r="W79" s="21"/>
      <c r="X79" s="73"/>
      <c r="Y79" s="64"/>
      <c r="Z79" s="21"/>
    </row>
    <row r="80" spans="1:26" ht="47.25" x14ac:dyDescent="0.25">
      <c r="A80" s="4">
        <v>76</v>
      </c>
      <c r="B80" s="79" t="s">
        <v>3151</v>
      </c>
      <c r="C80" s="82" t="s">
        <v>3152</v>
      </c>
      <c r="D80" s="79" t="s">
        <v>4451</v>
      </c>
      <c r="E80" s="4">
        <v>5</v>
      </c>
      <c r="F80" s="83" t="s">
        <v>220</v>
      </c>
      <c r="G80" s="28">
        <v>20</v>
      </c>
      <c r="H80" s="28"/>
      <c r="I80" s="28">
        <v>12</v>
      </c>
      <c r="J80" s="28">
        <v>135</v>
      </c>
      <c r="K80" s="28">
        <v>8.4</v>
      </c>
      <c r="L80" s="28">
        <v>9.5</v>
      </c>
      <c r="M80" s="28"/>
      <c r="N80" s="28">
        <v>0.56999999999999995</v>
      </c>
      <c r="O80" s="28"/>
      <c r="P80" s="29">
        <f t="shared" si="8"/>
        <v>28</v>
      </c>
      <c r="Q80" s="29">
        <f t="shared" si="9"/>
        <v>2.9268292682926829</v>
      </c>
      <c r="R80" s="29">
        <f t="shared" si="10"/>
        <v>6.4285714285714288</v>
      </c>
      <c r="S80" s="29">
        <f t="shared" si="11"/>
        <v>7.7380952380952381</v>
      </c>
      <c r="T80" s="29">
        <f t="shared" si="12"/>
        <v>9.5</v>
      </c>
      <c r="U80" s="29">
        <f t="shared" si="13"/>
        <v>10.964912280701755</v>
      </c>
      <c r="V80" s="27">
        <f t="shared" si="14"/>
        <v>65.558408215661103</v>
      </c>
      <c r="W80" s="21"/>
      <c r="X80" s="73"/>
      <c r="Y80" s="64"/>
      <c r="Z80" s="21"/>
    </row>
    <row r="81" spans="1:26" ht="31.5" x14ac:dyDescent="0.25">
      <c r="A81" s="4">
        <v>77</v>
      </c>
      <c r="B81" s="97" t="s">
        <v>3030</v>
      </c>
      <c r="C81" s="82" t="s">
        <v>3031</v>
      </c>
      <c r="D81" s="79" t="s">
        <v>165</v>
      </c>
      <c r="E81" s="80">
        <v>6</v>
      </c>
      <c r="F81" s="86" t="s">
        <v>817</v>
      </c>
      <c r="G81" s="28">
        <v>12</v>
      </c>
      <c r="H81" s="28"/>
      <c r="I81" s="28">
        <v>15</v>
      </c>
      <c r="J81" s="28">
        <v>180</v>
      </c>
      <c r="K81" s="28">
        <v>8.6</v>
      </c>
      <c r="L81" s="28">
        <v>10</v>
      </c>
      <c r="M81" s="28"/>
      <c r="N81" s="28">
        <v>0.33</v>
      </c>
      <c r="O81" s="28">
        <f>IF(N81&lt;&gt;"",INT(N81)*60+(N81-INT(N81))*100,"")</f>
        <v>33</v>
      </c>
      <c r="P81" s="29">
        <f t="shared" si="8"/>
        <v>16.8</v>
      </c>
      <c r="Q81" s="29">
        <f t="shared" si="9"/>
        <v>3.6585365853658538</v>
      </c>
      <c r="R81" s="29">
        <f t="shared" si="10"/>
        <v>8.5714285714285712</v>
      </c>
      <c r="S81" s="29">
        <f t="shared" si="11"/>
        <v>7.558139534883721</v>
      </c>
      <c r="T81" s="29">
        <f t="shared" si="12"/>
        <v>10</v>
      </c>
      <c r="U81" s="29">
        <f t="shared" si="13"/>
        <v>18.939393939393938</v>
      </c>
      <c r="V81" s="27">
        <f t="shared" si="14"/>
        <v>65.527498631072092</v>
      </c>
      <c r="W81" s="21"/>
      <c r="X81" s="73"/>
      <c r="Y81" s="64"/>
      <c r="Z81" s="21"/>
    </row>
    <row r="82" spans="1:26" ht="31.5" x14ac:dyDescent="0.25">
      <c r="A82" s="4">
        <v>78</v>
      </c>
      <c r="B82" s="86" t="s">
        <v>3000</v>
      </c>
      <c r="C82" s="99" t="s">
        <v>3001</v>
      </c>
      <c r="D82" s="79" t="s">
        <v>165</v>
      </c>
      <c r="E82" s="80">
        <v>5</v>
      </c>
      <c r="F82" s="86" t="s">
        <v>820</v>
      </c>
      <c r="G82" s="28">
        <v>14</v>
      </c>
      <c r="H82" s="28"/>
      <c r="I82" s="28">
        <v>10</v>
      </c>
      <c r="J82" s="28">
        <v>175</v>
      </c>
      <c r="K82" s="28">
        <v>7.8</v>
      </c>
      <c r="L82" s="28">
        <v>9.4</v>
      </c>
      <c r="M82" s="28"/>
      <c r="N82" s="28">
        <v>0.36</v>
      </c>
      <c r="O82" s="28">
        <f>IF(N82&lt;&gt;"",INT(N82)*60+(N82-INT(N82))*100,"")</f>
        <v>36</v>
      </c>
      <c r="P82" s="29">
        <f t="shared" si="8"/>
        <v>19.600000000000001</v>
      </c>
      <c r="Q82" s="29">
        <f t="shared" si="9"/>
        <v>2.4390243902439024</v>
      </c>
      <c r="R82" s="29">
        <f t="shared" si="10"/>
        <v>8.3333333333333339</v>
      </c>
      <c r="S82" s="29">
        <f t="shared" si="11"/>
        <v>8.3333333333333339</v>
      </c>
      <c r="T82" s="29">
        <f t="shared" si="12"/>
        <v>9.4</v>
      </c>
      <c r="U82" s="29">
        <f t="shared" si="13"/>
        <v>17.361111111111111</v>
      </c>
      <c r="V82" s="27">
        <f t="shared" si="14"/>
        <v>65.466802168021687</v>
      </c>
      <c r="W82" s="21"/>
      <c r="X82" s="73"/>
      <c r="Y82" s="64"/>
      <c r="Z82" s="21"/>
    </row>
    <row r="83" spans="1:26" ht="31.5" x14ac:dyDescent="0.25">
      <c r="A83" s="4">
        <v>79</v>
      </c>
      <c r="B83" s="86" t="s">
        <v>3362</v>
      </c>
      <c r="C83" s="82" t="s">
        <v>3363</v>
      </c>
      <c r="D83" s="86" t="s">
        <v>4505</v>
      </c>
      <c r="E83" s="4">
        <v>6</v>
      </c>
      <c r="F83" s="85" t="s">
        <v>2541</v>
      </c>
      <c r="G83" s="28">
        <v>22</v>
      </c>
      <c r="H83" s="28"/>
      <c r="I83" s="28">
        <v>15</v>
      </c>
      <c r="J83" s="28">
        <v>170</v>
      </c>
      <c r="K83" s="28">
        <v>8.3000000000000007</v>
      </c>
      <c r="L83" s="28">
        <v>9</v>
      </c>
      <c r="M83" s="28"/>
      <c r="N83" s="28">
        <v>1.04</v>
      </c>
      <c r="O83" s="28"/>
      <c r="P83" s="29">
        <f t="shared" si="8"/>
        <v>30.8</v>
      </c>
      <c r="Q83" s="29">
        <f t="shared" si="9"/>
        <v>3.6585365853658538</v>
      </c>
      <c r="R83" s="29">
        <f t="shared" si="10"/>
        <v>8.0952380952380949</v>
      </c>
      <c r="S83" s="29">
        <f t="shared" si="11"/>
        <v>7.831325301204819</v>
      </c>
      <c r="T83" s="29">
        <f t="shared" si="12"/>
        <v>9</v>
      </c>
      <c r="U83" s="29">
        <f t="shared" si="13"/>
        <v>6.0096153846153841</v>
      </c>
      <c r="V83" s="27">
        <f t="shared" si="14"/>
        <v>65.394715366424151</v>
      </c>
      <c r="W83" s="21"/>
      <c r="X83" s="73"/>
      <c r="Y83" s="64"/>
      <c r="Z83" s="21"/>
    </row>
    <row r="84" spans="1:26" ht="31.5" x14ac:dyDescent="0.25">
      <c r="A84" s="4">
        <v>80</v>
      </c>
      <c r="B84" s="97" t="s">
        <v>3020</v>
      </c>
      <c r="C84" s="99" t="s">
        <v>3021</v>
      </c>
      <c r="D84" s="79" t="s">
        <v>165</v>
      </c>
      <c r="E84" s="80">
        <v>6</v>
      </c>
      <c r="F84" s="86" t="s">
        <v>817</v>
      </c>
      <c r="G84" s="28">
        <v>12</v>
      </c>
      <c r="H84" s="28"/>
      <c r="I84" s="28">
        <v>20</v>
      </c>
      <c r="J84" s="28">
        <v>170</v>
      </c>
      <c r="K84" s="28">
        <v>8.4</v>
      </c>
      <c r="L84" s="28">
        <v>10</v>
      </c>
      <c r="M84" s="28"/>
      <c r="N84" s="28">
        <v>0.35</v>
      </c>
      <c r="O84" s="28">
        <f>IF(N84&lt;&gt;"",INT(N84)*60+(N84-INT(N84))*100,"")</f>
        <v>35</v>
      </c>
      <c r="P84" s="29">
        <f t="shared" si="8"/>
        <v>16.8</v>
      </c>
      <c r="Q84" s="29">
        <f t="shared" si="9"/>
        <v>4.8780487804878048</v>
      </c>
      <c r="R84" s="29">
        <f t="shared" si="10"/>
        <v>8.0952380952380949</v>
      </c>
      <c r="S84" s="29">
        <f t="shared" si="11"/>
        <v>7.7380952380952381</v>
      </c>
      <c r="T84" s="29">
        <f t="shared" si="12"/>
        <v>10</v>
      </c>
      <c r="U84" s="29">
        <f t="shared" si="13"/>
        <v>17.857142857142858</v>
      </c>
      <c r="V84" s="27">
        <f t="shared" si="14"/>
        <v>65.368524970964003</v>
      </c>
      <c r="W84" s="21"/>
      <c r="X84" s="73"/>
      <c r="Y84" s="64"/>
      <c r="Z84" s="21"/>
    </row>
    <row r="85" spans="1:26" ht="31.5" x14ac:dyDescent="0.25">
      <c r="A85" s="4">
        <v>81</v>
      </c>
      <c r="B85" s="86" t="s">
        <v>3008</v>
      </c>
      <c r="C85" s="82" t="s">
        <v>3009</v>
      </c>
      <c r="D85" s="79" t="s">
        <v>165</v>
      </c>
      <c r="E85" s="80">
        <v>5</v>
      </c>
      <c r="F85" s="86" t="s">
        <v>820</v>
      </c>
      <c r="G85" s="28">
        <v>16</v>
      </c>
      <c r="H85" s="28"/>
      <c r="I85" s="28">
        <v>6</v>
      </c>
      <c r="J85" s="28">
        <v>190</v>
      </c>
      <c r="K85" s="28">
        <v>7.7</v>
      </c>
      <c r="L85" s="28">
        <v>9.8000000000000007</v>
      </c>
      <c r="M85" s="28"/>
      <c r="N85" s="28">
        <v>0.45</v>
      </c>
      <c r="O85" s="28">
        <f>IF(N85&lt;&gt;"",INT(N85)*60+(N85-INT(N85))*100,"")</f>
        <v>45</v>
      </c>
      <c r="P85" s="29">
        <f t="shared" si="8"/>
        <v>22.4</v>
      </c>
      <c r="Q85" s="29">
        <f t="shared" si="9"/>
        <v>1.4634146341463414</v>
      </c>
      <c r="R85" s="29">
        <f t="shared" si="10"/>
        <v>9.0476190476190474</v>
      </c>
      <c r="S85" s="29">
        <f t="shared" si="11"/>
        <v>8.4415584415584419</v>
      </c>
      <c r="T85" s="29">
        <f t="shared" si="12"/>
        <v>9.8000000000000007</v>
      </c>
      <c r="U85" s="29">
        <f t="shared" si="13"/>
        <v>13.888888888888889</v>
      </c>
      <c r="V85" s="27">
        <f t="shared" si="14"/>
        <v>65.041481012212714</v>
      </c>
      <c r="W85" s="21"/>
      <c r="X85" s="73"/>
      <c r="Y85" s="64"/>
      <c r="Z85" s="21"/>
    </row>
    <row r="86" spans="1:26" ht="47.25" x14ac:dyDescent="0.25">
      <c r="A86" s="4">
        <v>82</v>
      </c>
      <c r="B86" s="85" t="s">
        <v>3129</v>
      </c>
      <c r="C86" s="82" t="s">
        <v>3130</v>
      </c>
      <c r="D86" s="79" t="s">
        <v>2319</v>
      </c>
      <c r="E86" s="4">
        <v>6</v>
      </c>
      <c r="F86" s="79" t="s">
        <v>2320</v>
      </c>
      <c r="G86" s="28">
        <v>22</v>
      </c>
      <c r="H86" s="28"/>
      <c r="I86" s="28">
        <v>3</v>
      </c>
      <c r="J86" s="28">
        <v>150</v>
      </c>
      <c r="K86" s="28">
        <v>8.6</v>
      </c>
      <c r="L86" s="28">
        <v>7</v>
      </c>
      <c r="M86" s="28"/>
      <c r="N86" s="28">
        <v>0.53</v>
      </c>
      <c r="O86" s="28"/>
      <c r="P86" s="29">
        <f t="shared" si="8"/>
        <v>30.8</v>
      </c>
      <c r="Q86" s="29">
        <f t="shared" si="9"/>
        <v>0.73170731707317072</v>
      </c>
      <c r="R86" s="29">
        <f t="shared" si="10"/>
        <v>7.1428571428571432</v>
      </c>
      <c r="S86" s="29">
        <f t="shared" si="11"/>
        <v>7.558139534883721</v>
      </c>
      <c r="T86" s="29">
        <f t="shared" si="12"/>
        <v>7</v>
      </c>
      <c r="U86" s="29">
        <f t="shared" si="13"/>
        <v>11.79245283018868</v>
      </c>
      <c r="V86" s="27">
        <f t="shared" si="14"/>
        <v>65.025156825002711</v>
      </c>
      <c r="W86" s="21"/>
      <c r="X86" s="73"/>
      <c r="Y86" s="64"/>
      <c r="Z86" s="21"/>
    </row>
    <row r="87" spans="1:26" ht="31.5" x14ac:dyDescent="0.25">
      <c r="A87" s="4">
        <v>83</v>
      </c>
      <c r="B87" s="79" t="s">
        <v>3364</v>
      </c>
      <c r="C87" s="82" t="s">
        <v>3365</v>
      </c>
      <c r="D87" s="86" t="s">
        <v>4505</v>
      </c>
      <c r="E87" s="4">
        <v>6</v>
      </c>
      <c r="F87" s="85" t="s">
        <v>2541</v>
      </c>
      <c r="G87" s="28">
        <v>18</v>
      </c>
      <c r="H87" s="28"/>
      <c r="I87" s="28">
        <v>10</v>
      </c>
      <c r="J87" s="28">
        <v>170</v>
      </c>
      <c r="K87" s="28">
        <v>8.4</v>
      </c>
      <c r="L87" s="28">
        <v>9.5</v>
      </c>
      <c r="M87" s="28"/>
      <c r="N87" s="28">
        <v>0.53</v>
      </c>
      <c r="O87" s="28"/>
      <c r="P87" s="29">
        <f t="shared" si="8"/>
        <v>25.2</v>
      </c>
      <c r="Q87" s="29">
        <f t="shared" si="9"/>
        <v>2.4390243902439024</v>
      </c>
      <c r="R87" s="29">
        <f t="shared" si="10"/>
        <v>8.0952380952380949</v>
      </c>
      <c r="S87" s="29">
        <f t="shared" si="11"/>
        <v>7.7380952380952381</v>
      </c>
      <c r="T87" s="29">
        <f t="shared" si="12"/>
        <v>9.5</v>
      </c>
      <c r="U87" s="29">
        <f t="shared" si="13"/>
        <v>11.79245283018868</v>
      </c>
      <c r="V87" s="27">
        <f t="shared" si="14"/>
        <v>64.764810553765912</v>
      </c>
      <c r="W87" s="21"/>
      <c r="X87" s="73"/>
      <c r="Y87" s="64"/>
      <c r="Z87" s="21"/>
    </row>
    <row r="88" spans="1:26" ht="31.5" x14ac:dyDescent="0.25">
      <c r="A88" s="4">
        <v>84</v>
      </c>
      <c r="B88" s="97" t="s">
        <v>3040</v>
      </c>
      <c r="C88" s="5" t="s">
        <v>3041</v>
      </c>
      <c r="D88" s="79" t="s">
        <v>165</v>
      </c>
      <c r="E88" s="80">
        <v>6</v>
      </c>
      <c r="F88" s="86" t="s">
        <v>817</v>
      </c>
      <c r="G88" s="28">
        <v>15</v>
      </c>
      <c r="H88" s="28"/>
      <c r="I88" s="28">
        <v>0</v>
      </c>
      <c r="J88" s="28">
        <v>145</v>
      </c>
      <c r="K88" s="28">
        <v>8.4</v>
      </c>
      <c r="L88" s="28">
        <v>8.9</v>
      </c>
      <c r="M88" s="28"/>
      <c r="N88" s="28">
        <v>0.31</v>
      </c>
      <c r="O88" s="28">
        <f>IF(N88&lt;&gt;"",INT(N88)*60+(N88-INT(N88))*100,"")</f>
        <v>31</v>
      </c>
      <c r="P88" s="29">
        <f t="shared" si="8"/>
        <v>21</v>
      </c>
      <c r="Q88" s="29">
        <f t="shared" si="9"/>
        <v>0</v>
      </c>
      <c r="R88" s="29">
        <f t="shared" si="10"/>
        <v>6.9047619047619051</v>
      </c>
      <c r="S88" s="29">
        <f t="shared" si="11"/>
        <v>7.7380952380952381</v>
      </c>
      <c r="T88" s="29">
        <f t="shared" si="12"/>
        <v>8.9</v>
      </c>
      <c r="U88" s="29">
        <f t="shared" si="13"/>
        <v>20.161290322580644</v>
      </c>
      <c r="V88" s="27">
        <f t="shared" si="14"/>
        <v>64.704147465437785</v>
      </c>
      <c r="W88" s="21"/>
      <c r="X88" s="73"/>
      <c r="Y88" s="64"/>
      <c r="Z88" s="21"/>
    </row>
    <row r="89" spans="1:26" ht="31.5" x14ac:dyDescent="0.25">
      <c r="A89" s="4">
        <v>85</v>
      </c>
      <c r="B89" s="97" t="s">
        <v>3066</v>
      </c>
      <c r="C89" s="5" t="s">
        <v>3067</v>
      </c>
      <c r="D89" s="79" t="s">
        <v>165</v>
      </c>
      <c r="E89" s="80">
        <v>6</v>
      </c>
      <c r="F89" s="86" t="s">
        <v>820</v>
      </c>
      <c r="G89" s="28">
        <v>15</v>
      </c>
      <c r="H89" s="28"/>
      <c r="I89" s="28">
        <v>8</v>
      </c>
      <c r="J89" s="28">
        <v>180</v>
      </c>
      <c r="K89" s="28">
        <v>8.5</v>
      </c>
      <c r="L89" s="28">
        <v>9</v>
      </c>
      <c r="M89" s="28"/>
      <c r="N89" s="28">
        <v>0.38</v>
      </c>
      <c r="O89" s="33">
        <f>MIN(N1:N88)</f>
        <v>0.25</v>
      </c>
      <c r="P89" s="29">
        <f t="shared" si="8"/>
        <v>21</v>
      </c>
      <c r="Q89" s="29">
        <f t="shared" si="9"/>
        <v>1.9512195121951219</v>
      </c>
      <c r="R89" s="29">
        <f t="shared" si="10"/>
        <v>8.5714285714285712</v>
      </c>
      <c r="S89" s="29">
        <f t="shared" si="11"/>
        <v>7.6470588235294121</v>
      </c>
      <c r="T89" s="29">
        <f t="shared" si="12"/>
        <v>9</v>
      </c>
      <c r="U89" s="29">
        <f t="shared" si="13"/>
        <v>16.44736842105263</v>
      </c>
      <c r="V89" s="27">
        <f t="shared" si="14"/>
        <v>64.617075328205743</v>
      </c>
      <c r="W89" s="21"/>
      <c r="X89" s="73"/>
      <c r="Y89" s="64"/>
      <c r="Z89" s="21"/>
    </row>
    <row r="90" spans="1:26" ht="27.75" customHeight="1" x14ac:dyDescent="0.25">
      <c r="A90" s="4">
        <v>86</v>
      </c>
      <c r="B90" s="96" t="s">
        <v>3177</v>
      </c>
      <c r="C90" s="82" t="s">
        <v>3178</v>
      </c>
      <c r="D90" s="79" t="s">
        <v>4451</v>
      </c>
      <c r="E90" s="4">
        <v>6</v>
      </c>
      <c r="F90" s="79" t="s">
        <v>853</v>
      </c>
      <c r="G90" s="28">
        <v>18</v>
      </c>
      <c r="H90" s="28"/>
      <c r="I90" s="28">
        <v>12</v>
      </c>
      <c r="J90" s="28">
        <v>174</v>
      </c>
      <c r="K90" s="28">
        <v>8.6999999999999993</v>
      </c>
      <c r="L90" s="28">
        <v>9.5</v>
      </c>
      <c r="M90" s="28"/>
      <c r="N90" s="28">
        <v>0.59</v>
      </c>
      <c r="O90" s="28"/>
      <c r="P90" s="29">
        <f t="shared" si="8"/>
        <v>25.2</v>
      </c>
      <c r="Q90" s="29">
        <f t="shared" si="9"/>
        <v>2.9268292682926829</v>
      </c>
      <c r="R90" s="29">
        <f t="shared" si="10"/>
        <v>8.2857142857142865</v>
      </c>
      <c r="S90" s="29">
        <f t="shared" si="11"/>
        <v>7.4712643678160928</v>
      </c>
      <c r="T90" s="29">
        <f t="shared" si="12"/>
        <v>9.5</v>
      </c>
      <c r="U90" s="29">
        <f t="shared" si="13"/>
        <v>10.593220338983052</v>
      </c>
      <c r="V90" s="27">
        <f t="shared" si="14"/>
        <v>63.977028260806108</v>
      </c>
      <c r="W90" s="21"/>
      <c r="X90" s="73"/>
      <c r="Y90" s="64"/>
      <c r="Z90" s="21"/>
    </row>
    <row r="91" spans="1:26" ht="47.25" x14ac:dyDescent="0.25">
      <c r="A91" s="4">
        <v>87</v>
      </c>
      <c r="B91" s="79" t="s">
        <v>3155</v>
      </c>
      <c r="C91" s="82" t="s">
        <v>3156</v>
      </c>
      <c r="D91" s="79" t="s">
        <v>4451</v>
      </c>
      <c r="E91" s="4">
        <v>5</v>
      </c>
      <c r="F91" s="79" t="s">
        <v>220</v>
      </c>
      <c r="G91" s="28">
        <v>16</v>
      </c>
      <c r="H91" s="28"/>
      <c r="I91" s="28">
        <v>15</v>
      </c>
      <c r="J91" s="28">
        <v>152</v>
      </c>
      <c r="K91" s="28">
        <v>7.8</v>
      </c>
      <c r="L91" s="28">
        <v>10</v>
      </c>
      <c r="M91" s="28"/>
      <c r="N91" s="28">
        <v>0.51</v>
      </c>
      <c r="O91" s="28"/>
      <c r="P91" s="29">
        <f t="shared" si="8"/>
        <v>22.4</v>
      </c>
      <c r="Q91" s="29">
        <f t="shared" si="9"/>
        <v>3.6585365853658538</v>
      </c>
      <c r="R91" s="29">
        <f t="shared" si="10"/>
        <v>7.2380952380952381</v>
      </c>
      <c r="S91" s="29">
        <f t="shared" si="11"/>
        <v>8.3333333333333339</v>
      </c>
      <c r="T91" s="29">
        <f t="shared" si="12"/>
        <v>10</v>
      </c>
      <c r="U91" s="29">
        <f t="shared" si="13"/>
        <v>12.254901960784313</v>
      </c>
      <c r="V91" s="27">
        <f t="shared" si="14"/>
        <v>63.884867117578736</v>
      </c>
      <c r="W91" s="21"/>
      <c r="X91" s="73"/>
      <c r="Y91" s="64"/>
      <c r="Z91" s="21"/>
    </row>
    <row r="92" spans="1:26" ht="47.25" x14ac:dyDescent="0.25">
      <c r="A92" s="4">
        <v>88</v>
      </c>
      <c r="B92" s="85" t="s">
        <v>3127</v>
      </c>
      <c r="C92" s="82" t="s">
        <v>3128</v>
      </c>
      <c r="D92" s="79" t="s">
        <v>2319</v>
      </c>
      <c r="E92" s="4">
        <v>6</v>
      </c>
      <c r="F92" s="79" t="s">
        <v>2320</v>
      </c>
      <c r="G92" s="28">
        <v>20</v>
      </c>
      <c r="H92" s="28"/>
      <c r="I92" s="28">
        <v>5</v>
      </c>
      <c r="J92" s="28">
        <v>165</v>
      </c>
      <c r="K92" s="28">
        <v>8.6999999999999993</v>
      </c>
      <c r="L92" s="28">
        <v>6</v>
      </c>
      <c r="M92" s="28"/>
      <c r="N92" s="28">
        <v>0.47</v>
      </c>
      <c r="O92" s="28"/>
      <c r="P92" s="29">
        <f t="shared" si="8"/>
        <v>28</v>
      </c>
      <c r="Q92" s="29">
        <f t="shared" si="9"/>
        <v>1.2195121951219512</v>
      </c>
      <c r="R92" s="29">
        <f t="shared" si="10"/>
        <v>7.8571428571428568</v>
      </c>
      <c r="S92" s="29">
        <f t="shared" si="11"/>
        <v>7.4712643678160928</v>
      </c>
      <c r="T92" s="29">
        <f t="shared" si="12"/>
        <v>6</v>
      </c>
      <c r="U92" s="29">
        <f t="shared" si="13"/>
        <v>13.297872340425533</v>
      </c>
      <c r="V92" s="27">
        <f t="shared" si="14"/>
        <v>63.84579176050643</v>
      </c>
      <c r="W92" s="21"/>
      <c r="X92" s="73"/>
      <c r="Y92" s="64"/>
      <c r="Z92" s="21"/>
    </row>
    <row r="93" spans="1:26" ht="47.25" x14ac:dyDescent="0.25">
      <c r="A93" s="4">
        <v>89</v>
      </c>
      <c r="B93" s="138" t="s">
        <v>3119</v>
      </c>
      <c r="C93" s="82" t="s">
        <v>3120</v>
      </c>
      <c r="D93" s="79" t="s">
        <v>2319</v>
      </c>
      <c r="E93" s="4">
        <v>5</v>
      </c>
      <c r="F93" s="79" t="s">
        <v>2320</v>
      </c>
      <c r="G93" s="28">
        <v>21</v>
      </c>
      <c r="H93" s="28"/>
      <c r="I93" s="28">
        <v>2</v>
      </c>
      <c r="J93" s="28">
        <v>170</v>
      </c>
      <c r="K93" s="28">
        <v>9.1</v>
      </c>
      <c r="L93" s="28">
        <v>7</v>
      </c>
      <c r="M93" s="28"/>
      <c r="N93" s="28">
        <v>0.54</v>
      </c>
      <c r="O93" s="28"/>
      <c r="P93" s="29">
        <f t="shared" si="8"/>
        <v>29.4</v>
      </c>
      <c r="Q93" s="29">
        <f t="shared" si="9"/>
        <v>0.48780487804878048</v>
      </c>
      <c r="R93" s="29">
        <f t="shared" si="10"/>
        <v>8.0952380952380949</v>
      </c>
      <c r="S93" s="29">
        <f t="shared" si="11"/>
        <v>7.1428571428571432</v>
      </c>
      <c r="T93" s="29">
        <f t="shared" si="12"/>
        <v>7</v>
      </c>
      <c r="U93" s="29">
        <f t="shared" si="13"/>
        <v>11.574074074074073</v>
      </c>
      <c r="V93" s="27">
        <f t="shared" si="14"/>
        <v>63.699974190218086</v>
      </c>
      <c r="W93" s="21"/>
      <c r="X93" s="73"/>
      <c r="Y93" s="64"/>
      <c r="Z93" s="21"/>
    </row>
    <row r="94" spans="1:26" ht="31.5" x14ac:dyDescent="0.25">
      <c r="A94" s="4">
        <v>90</v>
      </c>
      <c r="B94" s="84" t="s">
        <v>3334</v>
      </c>
      <c r="C94" s="82" t="s">
        <v>3335</v>
      </c>
      <c r="D94" s="79" t="s">
        <v>3323</v>
      </c>
      <c r="E94" s="4">
        <v>5</v>
      </c>
      <c r="F94" s="79" t="s">
        <v>339</v>
      </c>
      <c r="G94" s="28">
        <v>9</v>
      </c>
      <c r="H94" s="28"/>
      <c r="I94" s="28">
        <v>32</v>
      </c>
      <c r="J94" s="28">
        <v>174</v>
      </c>
      <c r="K94" s="28">
        <v>8.1999999999999993</v>
      </c>
      <c r="L94" s="28">
        <v>10</v>
      </c>
      <c r="M94" s="28"/>
      <c r="N94" s="28">
        <v>0.37</v>
      </c>
      <c r="O94" s="28"/>
      <c r="P94" s="29">
        <f t="shared" si="8"/>
        <v>12.6</v>
      </c>
      <c r="Q94" s="29">
        <f t="shared" si="9"/>
        <v>7.8048780487804876</v>
      </c>
      <c r="R94" s="29">
        <f t="shared" si="10"/>
        <v>8.2857142857142865</v>
      </c>
      <c r="S94" s="29">
        <f t="shared" si="11"/>
        <v>7.9268292682926838</v>
      </c>
      <c r="T94" s="29">
        <f t="shared" si="12"/>
        <v>10</v>
      </c>
      <c r="U94" s="29">
        <f t="shared" si="13"/>
        <v>16.891891891891891</v>
      </c>
      <c r="V94" s="27">
        <f t="shared" si="14"/>
        <v>63.509313494679347</v>
      </c>
      <c r="W94" s="21"/>
      <c r="X94" s="73"/>
      <c r="Y94" s="64"/>
      <c r="Z94" s="21"/>
    </row>
    <row r="95" spans="1:26" ht="31.5" x14ac:dyDescent="0.25">
      <c r="A95" s="4">
        <v>91</v>
      </c>
      <c r="B95" s="79" t="s">
        <v>3244</v>
      </c>
      <c r="C95" s="82" t="s">
        <v>3245</v>
      </c>
      <c r="D95" s="79" t="s">
        <v>282</v>
      </c>
      <c r="E95" s="4">
        <v>6</v>
      </c>
      <c r="F95" s="83" t="s">
        <v>283</v>
      </c>
      <c r="G95" s="28">
        <v>13</v>
      </c>
      <c r="H95" s="28"/>
      <c r="I95" s="28">
        <v>16</v>
      </c>
      <c r="J95" s="28">
        <v>169</v>
      </c>
      <c r="K95" s="28">
        <v>8.8000000000000007</v>
      </c>
      <c r="L95" s="28">
        <v>8.1</v>
      </c>
      <c r="M95" s="28"/>
      <c r="N95" s="28">
        <v>0.35</v>
      </c>
      <c r="O95" s="28"/>
      <c r="P95" s="29">
        <f t="shared" si="8"/>
        <v>18.2</v>
      </c>
      <c r="Q95" s="29">
        <f t="shared" si="9"/>
        <v>3.9024390243902438</v>
      </c>
      <c r="R95" s="29">
        <f t="shared" si="10"/>
        <v>8.0476190476190474</v>
      </c>
      <c r="S95" s="29">
        <f t="shared" si="11"/>
        <v>7.3863636363636358</v>
      </c>
      <c r="T95" s="29">
        <f t="shared" si="12"/>
        <v>8.1</v>
      </c>
      <c r="U95" s="29">
        <f t="shared" si="13"/>
        <v>17.857142857142858</v>
      </c>
      <c r="V95" s="27">
        <f t="shared" si="14"/>
        <v>63.493564565515783</v>
      </c>
      <c r="W95" s="21"/>
      <c r="X95" s="73"/>
      <c r="Y95" s="64"/>
      <c r="Z95" s="21"/>
    </row>
    <row r="96" spans="1:26" ht="31.5" x14ac:dyDescent="0.25">
      <c r="A96" s="4">
        <v>92</v>
      </c>
      <c r="B96" s="97" t="s">
        <v>3058</v>
      </c>
      <c r="C96" s="5" t="s">
        <v>3059</v>
      </c>
      <c r="D96" s="79" t="s">
        <v>165</v>
      </c>
      <c r="E96" s="80">
        <v>6</v>
      </c>
      <c r="F96" s="86" t="s">
        <v>820</v>
      </c>
      <c r="G96" s="28">
        <v>14</v>
      </c>
      <c r="H96" s="28"/>
      <c r="I96" s="28">
        <v>7</v>
      </c>
      <c r="J96" s="28">
        <v>190</v>
      </c>
      <c r="K96" s="28">
        <v>9.8000000000000007</v>
      </c>
      <c r="L96" s="28">
        <v>10</v>
      </c>
      <c r="M96" s="28"/>
      <c r="N96" s="28">
        <v>0.38</v>
      </c>
      <c r="O96" s="33"/>
      <c r="P96" s="29">
        <f t="shared" si="8"/>
        <v>19.600000000000001</v>
      </c>
      <c r="Q96" s="29">
        <f t="shared" si="9"/>
        <v>1.7073170731707317</v>
      </c>
      <c r="R96" s="29">
        <f t="shared" si="10"/>
        <v>9.0476190476190474</v>
      </c>
      <c r="S96" s="29">
        <f t="shared" si="11"/>
        <v>6.6326530612244889</v>
      </c>
      <c r="T96" s="29">
        <f t="shared" si="12"/>
        <v>10</v>
      </c>
      <c r="U96" s="29">
        <f t="shared" si="13"/>
        <v>16.44736842105263</v>
      </c>
      <c r="V96" s="27">
        <f t="shared" si="14"/>
        <v>63.434957603066898</v>
      </c>
      <c r="W96" s="21"/>
      <c r="X96" s="73"/>
      <c r="Y96" s="64"/>
      <c r="Z96" s="21"/>
    </row>
    <row r="97" spans="1:26" ht="31.5" x14ac:dyDescent="0.25">
      <c r="A97" s="4">
        <v>93</v>
      </c>
      <c r="B97" s="79" t="s">
        <v>3520</v>
      </c>
      <c r="C97" s="82" t="s">
        <v>3521</v>
      </c>
      <c r="D97" s="79" t="s">
        <v>483</v>
      </c>
      <c r="E97" s="4">
        <v>5</v>
      </c>
      <c r="F97" s="79" t="s">
        <v>484</v>
      </c>
      <c r="G97" s="28">
        <v>12</v>
      </c>
      <c r="H97" s="28"/>
      <c r="I97" s="28">
        <v>35</v>
      </c>
      <c r="J97" s="28">
        <v>201</v>
      </c>
      <c r="K97" s="28">
        <v>8.1999999999999993</v>
      </c>
      <c r="L97" s="28">
        <v>9</v>
      </c>
      <c r="M97" s="28"/>
      <c r="N97" s="28">
        <v>0.55000000000000004</v>
      </c>
      <c r="O97" s="28"/>
      <c r="P97" s="29">
        <f t="shared" si="8"/>
        <v>16.8</v>
      </c>
      <c r="Q97" s="29">
        <f t="shared" si="9"/>
        <v>8.536585365853659</v>
      </c>
      <c r="R97" s="29">
        <f t="shared" si="10"/>
        <v>9.5714285714285712</v>
      </c>
      <c r="S97" s="29">
        <f t="shared" si="11"/>
        <v>7.9268292682926838</v>
      </c>
      <c r="T97" s="29">
        <f t="shared" si="12"/>
        <v>9</v>
      </c>
      <c r="U97" s="29">
        <f t="shared" si="13"/>
        <v>11.363636363636363</v>
      </c>
      <c r="V97" s="27">
        <f t="shared" si="14"/>
        <v>63.198479569211273</v>
      </c>
      <c r="W97" s="21"/>
      <c r="X97" s="73"/>
      <c r="Y97" s="64"/>
      <c r="Z97" s="21"/>
    </row>
    <row r="98" spans="1:26" ht="31.5" x14ac:dyDescent="0.25">
      <c r="A98" s="4">
        <v>94</v>
      </c>
      <c r="B98" s="83" t="s">
        <v>3183</v>
      </c>
      <c r="C98" s="104" t="s">
        <v>3184</v>
      </c>
      <c r="D98" s="78" t="s">
        <v>4458</v>
      </c>
      <c r="E98" s="82">
        <v>5</v>
      </c>
      <c r="F98" s="83" t="s">
        <v>1591</v>
      </c>
      <c r="G98" s="28">
        <v>13</v>
      </c>
      <c r="H98" s="28"/>
      <c r="I98" s="28">
        <v>25</v>
      </c>
      <c r="J98" s="28">
        <v>160</v>
      </c>
      <c r="K98" s="28">
        <v>8.1</v>
      </c>
      <c r="L98" s="28">
        <v>9.9</v>
      </c>
      <c r="M98" s="28"/>
      <c r="N98" s="28">
        <v>0.47</v>
      </c>
      <c r="O98" s="28"/>
      <c r="P98" s="29">
        <f t="shared" si="8"/>
        <v>18.2</v>
      </c>
      <c r="Q98" s="29">
        <f t="shared" si="9"/>
        <v>6.0975609756097562</v>
      </c>
      <c r="R98" s="29">
        <f t="shared" si="10"/>
        <v>7.6190476190476186</v>
      </c>
      <c r="S98" s="29">
        <f t="shared" si="11"/>
        <v>8.0246913580246915</v>
      </c>
      <c r="T98" s="29">
        <f t="shared" si="12"/>
        <v>9.9</v>
      </c>
      <c r="U98" s="29">
        <f t="shared" si="13"/>
        <v>13.297872340425533</v>
      </c>
      <c r="V98" s="27">
        <f t="shared" si="14"/>
        <v>63.139172293107599</v>
      </c>
      <c r="W98" s="21"/>
      <c r="X98" s="73"/>
      <c r="Y98" s="64"/>
      <c r="Z98" s="21"/>
    </row>
    <row r="99" spans="1:26" ht="31.5" x14ac:dyDescent="0.25">
      <c r="A99" s="4">
        <v>95</v>
      </c>
      <c r="B99" s="85" t="s">
        <v>3438</v>
      </c>
      <c r="C99" s="82" t="s">
        <v>3439</v>
      </c>
      <c r="D99" s="79" t="s">
        <v>430</v>
      </c>
      <c r="E99" s="4">
        <v>5</v>
      </c>
      <c r="F99" s="83" t="s">
        <v>2618</v>
      </c>
      <c r="G99" s="28">
        <v>19</v>
      </c>
      <c r="H99" s="28"/>
      <c r="I99" s="28">
        <v>24</v>
      </c>
      <c r="J99" s="28">
        <v>166</v>
      </c>
      <c r="K99" s="28">
        <v>8.3000000000000007</v>
      </c>
      <c r="L99" s="28">
        <v>10</v>
      </c>
      <c r="M99" s="28"/>
      <c r="N99" s="28">
        <v>1.29</v>
      </c>
      <c r="O99" s="28"/>
      <c r="P99" s="29">
        <f t="shared" si="8"/>
        <v>26.6</v>
      </c>
      <c r="Q99" s="29">
        <f t="shared" si="9"/>
        <v>5.8536585365853657</v>
      </c>
      <c r="R99" s="29">
        <f t="shared" si="10"/>
        <v>7.9047619047619051</v>
      </c>
      <c r="S99" s="29">
        <f t="shared" si="11"/>
        <v>7.831325301204819</v>
      </c>
      <c r="T99" s="29">
        <f t="shared" si="12"/>
        <v>10</v>
      </c>
      <c r="U99" s="29">
        <f t="shared" si="13"/>
        <v>4.8449612403100772</v>
      </c>
      <c r="V99" s="27">
        <f t="shared" si="14"/>
        <v>63.034706982862168</v>
      </c>
      <c r="W99" s="21"/>
      <c r="X99" s="73"/>
      <c r="Y99" s="64"/>
      <c r="Z99" s="21"/>
    </row>
    <row r="100" spans="1:26" ht="31.5" x14ac:dyDescent="0.25">
      <c r="A100" s="4">
        <v>96</v>
      </c>
      <c r="B100" s="97" t="s">
        <v>3016</v>
      </c>
      <c r="C100" s="82" t="s">
        <v>3017</v>
      </c>
      <c r="D100" s="79" t="s">
        <v>165</v>
      </c>
      <c r="E100" s="80">
        <v>6</v>
      </c>
      <c r="F100" s="86" t="s">
        <v>817</v>
      </c>
      <c r="G100" s="28">
        <v>14</v>
      </c>
      <c r="H100" s="28"/>
      <c r="I100" s="28">
        <v>11</v>
      </c>
      <c r="J100" s="28">
        <v>185</v>
      </c>
      <c r="K100" s="28">
        <v>8.1</v>
      </c>
      <c r="L100" s="28">
        <v>9.9</v>
      </c>
      <c r="M100" s="28"/>
      <c r="N100" s="28">
        <v>0.45</v>
      </c>
      <c r="O100" s="28">
        <f>IF(N100&lt;&gt;"",INT(N100)*60+(N100-INT(N100))*100,"")</f>
        <v>45</v>
      </c>
      <c r="P100" s="29">
        <f t="shared" si="8"/>
        <v>19.600000000000001</v>
      </c>
      <c r="Q100" s="29">
        <f t="shared" si="9"/>
        <v>2.6829268292682928</v>
      </c>
      <c r="R100" s="29">
        <f t="shared" si="10"/>
        <v>8.8095238095238102</v>
      </c>
      <c r="S100" s="29">
        <f t="shared" si="11"/>
        <v>8.0246913580246915</v>
      </c>
      <c r="T100" s="29">
        <f t="shared" si="12"/>
        <v>9.9</v>
      </c>
      <c r="U100" s="29">
        <f t="shared" si="13"/>
        <v>13.888888888888889</v>
      </c>
      <c r="V100" s="27">
        <f t="shared" si="14"/>
        <v>62.90603088570569</v>
      </c>
      <c r="W100" s="21"/>
      <c r="X100" s="73"/>
      <c r="Y100" s="64"/>
      <c r="Z100" s="21"/>
    </row>
    <row r="101" spans="1:26" ht="31.5" x14ac:dyDescent="0.25">
      <c r="A101" s="4">
        <v>97</v>
      </c>
      <c r="B101" s="85" t="s">
        <v>3446</v>
      </c>
      <c r="C101" s="82" t="s">
        <v>3447</v>
      </c>
      <c r="D101" s="79" t="s">
        <v>430</v>
      </c>
      <c r="E101" s="4">
        <v>5</v>
      </c>
      <c r="F101" s="79" t="s">
        <v>2618</v>
      </c>
      <c r="G101" s="28">
        <v>21</v>
      </c>
      <c r="H101" s="28"/>
      <c r="I101" s="28">
        <v>10</v>
      </c>
      <c r="J101" s="28">
        <v>170</v>
      </c>
      <c r="K101" s="28">
        <v>8.4</v>
      </c>
      <c r="L101" s="28">
        <v>3</v>
      </c>
      <c r="M101" s="28"/>
      <c r="N101" s="28">
        <v>0.52</v>
      </c>
      <c r="O101" s="28"/>
      <c r="P101" s="29">
        <f t="shared" si="8"/>
        <v>29.4</v>
      </c>
      <c r="Q101" s="29">
        <f t="shared" si="9"/>
        <v>2.4390243902439024</v>
      </c>
      <c r="R101" s="29">
        <f t="shared" si="10"/>
        <v>8.0952380952380949</v>
      </c>
      <c r="S101" s="29">
        <f t="shared" si="11"/>
        <v>7.7380952380952381</v>
      </c>
      <c r="T101" s="29">
        <f t="shared" si="12"/>
        <v>3</v>
      </c>
      <c r="U101" s="29">
        <f t="shared" ref="U101:U132" si="15">(25*0.25)/N101</f>
        <v>12.019230769230768</v>
      </c>
      <c r="V101" s="27">
        <f t="shared" si="14"/>
        <v>62.691588492808002</v>
      </c>
      <c r="W101" s="21"/>
      <c r="X101" s="73"/>
      <c r="Y101" s="64"/>
      <c r="Z101" s="21"/>
    </row>
    <row r="102" spans="1:26" ht="31.5" x14ac:dyDescent="0.25">
      <c r="A102" s="4">
        <v>98</v>
      </c>
      <c r="B102" s="85" t="s">
        <v>3321</v>
      </c>
      <c r="C102" s="85" t="s">
        <v>3322</v>
      </c>
      <c r="D102" s="85" t="s">
        <v>3323</v>
      </c>
      <c r="E102" s="4">
        <v>5</v>
      </c>
      <c r="F102" s="79" t="s">
        <v>339</v>
      </c>
      <c r="G102" s="28">
        <v>11</v>
      </c>
      <c r="H102" s="28"/>
      <c r="I102" s="28">
        <v>23</v>
      </c>
      <c r="J102" s="28">
        <v>168</v>
      </c>
      <c r="K102" s="28">
        <v>8.1</v>
      </c>
      <c r="L102" s="28">
        <v>10</v>
      </c>
      <c r="M102" s="28"/>
      <c r="N102" s="28">
        <v>0.4</v>
      </c>
      <c r="O102" s="28"/>
      <c r="P102" s="29">
        <f t="shared" si="8"/>
        <v>15.4</v>
      </c>
      <c r="Q102" s="29">
        <f t="shared" si="9"/>
        <v>5.6097560975609753</v>
      </c>
      <c r="R102" s="29">
        <f t="shared" si="10"/>
        <v>8</v>
      </c>
      <c r="S102" s="29">
        <f t="shared" si="11"/>
        <v>8.0246913580246915</v>
      </c>
      <c r="T102" s="29">
        <f t="shared" si="12"/>
        <v>10</v>
      </c>
      <c r="U102" s="29">
        <f t="shared" si="15"/>
        <v>15.625</v>
      </c>
      <c r="V102" s="27">
        <f t="shared" si="14"/>
        <v>62.659447455585664</v>
      </c>
      <c r="W102" s="21"/>
      <c r="X102" s="73"/>
      <c r="Y102" s="64"/>
      <c r="Z102" s="21"/>
    </row>
    <row r="103" spans="1:26" ht="31.5" x14ac:dyDescent="0.25">
      <c r="A103" s="4">
        <v>99</v>
      </c>
      <c r="B103" s="79" t="s">
        <v>2924</v>
      </c>
      <c r="C103" s="82" t="s">
        <v>2925</v>
      </c>
      <c r="D103" s="79" t="s">
        <v>717</v>
      </c>
      <c r="E103" s="4">
        <v>6</v>
      </c>
      <c r="F103" s="79" t="s">
        <v>113</v>
      </c>
      <c r="G103" s="28">
        <v>24</v>
      </c>
      <c r="H103" s="28"/>
      <c r="I103" s="28">
        <v>12</v>
      </c>
      <c r="J103" s="28">
        <v>150</v>
      </c>
      <c r="K103" s="28">
        <v>9</v>
      </c>
      <c r="L103" s="28">
        <v>5.5</v>
      </c>
      <c r="M103" s="28"/>
      <c r="N103" s="28">
        <v>1.03</v>
      </c>
      <c r="O103" s="28">
        <f>IF(N103&lt;&gt;"",INT(N103)*60+(N103-INT(N103))*100,"")</f>
        <v>63</v>
      </c>
      <c r="P103" s="29">
        <f t="shared" si="8"/>
        <v>33.6</v>
      </c>
      <c r="Q103" s="29">
        <f t="shared" si="9"/>
        <v>2.9268292682926829</v>
      </c>
      <c r="R103" s="29">
        <f t="shared" si="10"/>
        <v>7.1428571428571432</v>
      </c>
      <c r="S103" s="29">
        <f t="shared" si="11"/>
        <v>7.2222222222222223</v>
      </c>
      <c r="T103" s="29">
        <f t="shared" si="12"/>
        <v>5.5</v>
      </c>
      <c r="U103" s="29">
        <f t="shared" si="15"/>
        <v>6.0679611650485432</v>
      </c>
      <c r="V103" s="27">
        <f t="shared" si="14"/>
        <v>62.459869798420598</v>
      </c>
      <c r="W103" s="21"/>
      <c r="X103" s="73"/>
      <c r="Y103" s="64"/>
      <c r="Z103" s="21"/>
    </row>
    <row r="104" spans="1:26" ht="31.5" x14ac:dyDescent="0.25">
      <c r="A104" s="4">
        <v>100</v>
      </c>
      <c r="B104" s="97" t="s">
        <v>3068</v>
      </c>
      <c r="C104" s="5" t="s">
        <v>3069</v>
      </c>
      <c r="D104" s="79" t="s">
        <v>165</v>
      </c>
      <c r="E104" s="80">
        <v>6</v>
      </c>
      <c r="F104" s="86" t="s">
        <v>820</v>
      </c>
      <c r="G104" s="28">
        <v>17</v>
      </c>
      <c r="H104" s="28"/>
      <c r="I104" s="28">
        <v>1</v>
      </c>
      <c r="J104" s="28">
        <v>180</v>
      </c>
      <c r="K104" s="28">
        <v>7.8</v>
      </c>
      <c r="L104" s="28">
        <v>9.1999999999999993</v>
      </c>
      <c r="M104" s="28"/>
      <c r="N104" s="28">
        <v>0.51</v>
      </c>
      <c r="O104" s="28">
        <f>IF(N104&lt;&gt;"",INT(N104)*60+(N104-INT(N104))*100,"")</f>
        <v>51</v>
      </c>
      <c r="P104" s="29">
        <f t="shared" si="8"/>
        <v>23.8</v>
      </c>
      <c r="Q104" s="29">
        <f t="shared" si="9"/>
        <v>0.24390243902439024</v>
      </c>
      <c r="R104" s="29">
        <f t="shared" si="10"/>
        <v>8.5714285714285712</v>
      </c>
      <c r="S104" s="29">
        <f t="shared" si="11"/>
        <v>8.3333333333333339</v>
      </c>
      <c r="T104" s="29">
        <f t="shared" si="12"/>
        <v>9.1999999999999993</v>
      </c>
      <c r="U104" s="29">
        <f t="shared" si="15"/>
        <v>12.254901960784313</v>
      </c>
      <c r="V104" s="27">
        <f t="shared" si="14"/>
        <v>62.403566304570603</v>
      </c>
      <c r="W104" s="21"/>
      <c r="X104" s="73"/>
      <c r="Y104" s="64"/>
      <c r="Z104" s="21"/>
    </row>
    <row r="105" spans="1:26" ht="31.5" x14ac:dyDescent="0.25">
      <c r="A105" s="4">
        <v>101</v>
      </c>
      <c r="B105" s="105" t="s">
        <v>3114</v>
      </c>
      <c r="C105" s="82" t="s">
        <v>2828</v>
      </c>
      <c r="D105" s="101" t="s">
        <v>193</v>
      </c>
      <c r="E105" s="102">
        <v>6</v>
      </c>
      <c r="F105" s="101" t="s">
        <v>194</v>
      </c>
      <c r="G105" s="28">
        <v>22</v>
      </c>
      <c r="H105" s="28"/>
      <c r="I105" s="28">
        <v>8</v>
      </c>
      <c r="J105" s="28">
        <v>175</v>
      </c>
      <c r="K105" s="28">
        <v>9.3000000000000007</v>
      </c>
      <c r="L105" s="28">
        <v>8.3000000000000007</v>
      </c>
      <c r="M105" s="28"/>
      <c r="N105" s="28">
        <v>1.08</v>
      </c>
      <c r="O105" s="28"/>
      <c r="P105" s="29">
        <f t="shared" si="8"/>
        <v>30.8</v>
      </c>
      <c r="Q105" s="29">
        <f t="shared" si="9"/>
        <v>1.9512195121951219</v>
      </c>
      <c r="R105" s="29">
        <f t="shared" si="10"/>
        <v>8.3333333333333339</v>
      </c>
      <c r="S105" s="29">
        <f t="shared" si="11"/>
        <v>6.9892473118279561</v>
      </c>
      <c r="T105" s="29">
        <f t="shared" si="12"/>
        <v>8.3000000000000007</v>
      </c>
      <c r="U105" s="29">
        <f t="shared" si="15"/>
        <v>5.7870370370370363</v>
      </c>
      <c r="V105" s="27">
        <f t="shared" si="14"/>
        <v>62.160837194393451</v>
      </c>
      <c r="W105" s="21"/>
      <c r="X105" s="73"/>
      <c r="Y105" s="64"/>
      <c r="Z105" s="21"/>
    </row>
    <row r="106" spans="1:26" ht="31.5" x14ac:dyDescent="0.25">
      <c r="A106" s="4">
        <v>102</v>
      </c>
      <c r="B106" s="86" t="s">
        <v>2994</v>
      </c>
      <c r="C106" s="99" t="s">
        <v>2995</v>
      </c>
      <c r="D106" s="79" t="s">
        <v>165</v>
      </c>
      <c r="E106" s="80">
        <v>5</v>
      </c>
      <c r="F106" s="86" t="s">
        <v>820</v>
      </c>
      <c r="G106" s="28">
        <v>11</v>
      </c>
      <c r="H106" s="28"/>
      <c r="I106" s="28">
        <v>19</v>
      </c>
      <c r="J106" s="28">
        <v>180</v>
      </c>
      <c r="K106" s="28">
        <v>8.6999999999999993</v>
      </c>
      <c r="L106" s="28">
        <v>10</v>
      </c>
      <c r="M106" s="28"/>
      <c r="N106" s="28">
        <v>0.39</v>
      </c>
      <c r="O106" s="28">
        <f>IF(N106&lt;&gt;"",INT(N106)*60+(N106-INT(N106))*100,"")</f>
        <v>39</v>
      </c>
      <c r="P106" s="29">
        <f t="shared" si="8"/>
        <v>15.4</v>
      </c>
      <c r="Q106" s="29">
        <f t="shared" si="9"/>
        <v>4.6341463414634143</v>
      </c>
      <c r="R106" s="29">
        <f t="shared" si="10"/>
        <v>8.5714285714285712</v>
      </c>
      <c r="S106" s="29">
        <f t="shared" si="11"/>
        <v>7.4712643678160928</v>
      </c>
      <c r="T106" s="29">
        <f t="shared" si="12"/>
        <v>10</v>
      </c>
      <c r="U106" s="29">
        <f t="shared" si="15"/>
        <v>16.025641025641026</v>
      </c>
      <c r="V106" s="27">
        <f t="shared" si="14"/>
        <v>62.102480306349108</v>
      </c>
      <c r="W106" s="21"/>
      <c r="X106" s="73"/>
      <c r="Y106" s="64"/>
      <c r="Z106" s="21"/>
    </row>
    <row r="107" spans="1:26" ht="31.5" x14ac:dyDescent="0.25">
      <c r="A107" s="4">
        <v>103</v>
      </c>
      <c r="B107" s="83" t="s">
        <v>3627</v>
      </c>
      <c r="C107" s="104" t="s">
        <v>3628</v>
      </c>
      <c r="D107" s="79" t="s">
        <v>598</v>
      </c>
      <c r="E107" s="4">
        <v>5</v>
      </c>
      <c r="F107" s="79" t="s">
        <v>599</v>
      </c>
      <c r="G107" s="28">
        <v>18</v>
      </c>
      <c r="H107" s="28"/>
      <c r="I107" s="28">
        <v>1</v>
      </c>
      <c r="J107" s="28">
        <v>120</v>
      </c>
      <c r="K107" s="28">
        <v>9.8000000000000007</v>
      </c>
      <c r="L107" s="28">
        <v>4</v>
      </c>
      <c r="M107" s="28"/>
      <c r="N107" s="28">
        <v>0.31</v>
      </c>
      <c r="O107" s="28"/>
      <c r="P107" s="29">
        <f t="shared" si="8"/>
        <v>25.2</v>
      </c>
      <c r="Q107" s="29">
        <f t="shared" si="9"/>
        <v>0.24390243902439024</v>
      </c>
      <c r="R107" s="29">
        <f t="shared" si="10"/>
        <v>5.7142857142857144</v>
      </c>
      <c r="S107" s="29">
        <f t="shared" si="11"/>
        <v>6.6326530612244889</v>
      </c>
      <c r="T107" s="29">
        <f t="shared" si="12"/>
        <v>4</v>
      </c>
      <c r="U107" s="29">
        <f t="shared" si="15"/>
        <v>20.161290322580644</v>
      </c>
      <c r="V107" s="27">
        <f t="shared" si="14"/>
        <v>61.952131537115235</v>
      </c>
      <c r="W107" s="21"/>
      <c r="X107" s="73"/>
      <c r="Y107" s="64"/>
      <c r="Z107" s="21"/>
    </row>
    <row r="108" spans="1:26" ht="47.25" x14ac:dyDescent="0.25">
      <c r="A108" s="4">
        <v>104</v>
      </c>
      <c r="B108" s="79" t="s">
        <v>3506</v>
      </c>
      <c r="C108" s="99" t="s">
        <v>3507</v>
      </c>
      <c r="D108" s="79" t="s">
        <v>4465</v>
      </c>
      <c r="E108" s="4">
        <v>6</v>
      </c>
      <c r="F108" s="79" t="s">
        <v>3491</v>
      </c>
      <c r="G108" s="28">
        <v>16</v>
      </c>
      <c r="H108" s="28"/>
      <c r="I108" s="28">
        <v>10</v>
      </c>
      <c r="J108" s="28">
        <v>150</v>
      </c>
      <c r="K108" s="28">
        <v>7.9</v>
      </c>
      <c r="L108" s="28">
        <v>7.5</v>
      </c>
      <c r="M108" s="28"/>
      <c r="N108" s="28">
        <v>0.44</v>
      </c>
      <c r="O108" s="28"/>
      <c r="P108" s="29">
        <f t="shared" si="8"/>
        <v>22.4</v>
      </c>
      <c r="Q108" s="29">
        <f t="shared" si="9"/>
        <v>2.4390243902439024</v>
      </c>
      <c r="R108" s="29">
        <f t="shared" si="10"/>
        <v>7.1428571428571432</v>
      </c>
      <c r="S108" s="29">
        <f t="shared" si="11"/>
        <v>8.2278481012658222</v>
      </c>
      <c r="T108" s="29">
        <f t="shared" si="12"/>
        <v>7.5</v>
      </c>
      <c r="U108" s="29">
        <f t="shared" si="15"/>
        <v>14.204545454545455</v>
      </c>
      <c r="V108" s="27">
        <f t="shared" si="14"/>
        <v>61.914275088912319</v>
      </c>
      <c r="W108" s="21"/>
      <c r="X108" s="73"/>
      <c r="Y108" s="64"/>
      <c r="Z108" s="21"/>
    </row>
    <row r="109" spans="1:26" ht="31.5" x14ac:dyDescent="0.25">
      <c r="A109" s="4">
        <v>105</v>
      </c>
      <c r="B109" s="139" t="s">
        <v>3317</v>
      </c>
      <c r="C109" s="134" t="s">
        <v>3318</v>
      </c>
      <c r="D109" s="140" t="s">
        <v>4448</v>
      </c>
      <c r="E109" s="1">
        <v>5</v>
      </c>
      <c r="F109" s="96" t="s">
        <v>627</v>
      </c>
      <c r="G109" s="28">
        <v>14</v>
      </c>
      <c r="H109" s="28"/>
      <c r="I109" s="28">
        <v>15</v>
      </c>
      <c r="J109" s="28">
        <v>152</v>
      </c>
      <c r="K109" s="28">
        <v>8.6999999999999993</v>
      </c>
      <c r="L109" s="28">
        <v>10</v>
      </c>
      <c r="M109" s="28"/>
      <c r="N109" s="28">
        <v>0.45</v>
      </c>
      <c r="O109" s="28"/>
      <c r="P109" s="29">
        <f t="shared" si="8"/>
        <v>19.600000000000001</v>
      </c>
      <c r="Q109" s="29">
        <f t="shared" si="9"/>
        <v>3.6585365853658538</v>
      </c>
      <c r="R109" s="29">
        <f t="shared" si="10"/>
        <v>7.2380952380952381</v>
      </c>
      <c r="S109" s="29">
        <f t="shared" si="11"/>
        <v>7.4712643678160928</v>
      </c>
      <c r="T109" s="29">
        <f t="shared" si="12"/>
        <v>10</v>
      </c>
      <c r="U109" s="29">
        <f t="shared" si="15"/>
        <v>13.888888888888889</v>
      </c>
      <c r="V109" s="27">
        <f t="shared" si="14"/>
        <v>61.856785080166077</v>
      </c>
      <c r="W109" s="21"/>
      <c r="X109" s="73"/>
      <c r="Y109" s="64"/>
      <c r="Z109" s="21"/>
    </row>
    <row r="110" spans="1:26" ht="31.5" x14ac:dyDescent="0.25">
      <c r="A110" s="4">
        <v>106</v>
      </c>
      <c r="B110" s="97" t="s">
        <v>3026</v>
      </c>
      <c r="C110" s="82" t="s">
        <v>3027</v>
      </c>
      <c r="D110" s="79" t="s">
        <v>165</v>
      </c>
      <c r="E110" s="80">
        <v>6</v>
      </c>
      <c r="F110" s="86" t="s">
        <v>817</v>
      </c>
      <c r="G110" s="28">
        <v>11</v>
      </c>
      <c r="H110" s="28"/>
      <c r="I110" s="28">
        <v>15</v>
      </c>
      <c r="J110" s="28">
        <v>195</v>
      </c>
      <c r="K110" s="28">
        <v>7.7</v>
      </c>
      <c r="L110" s="28">
        <v>9.6</v>
      </c>
      <c r="M110" s="28"/>
      <c r="N110" s="28">
        <v>0.41</v>
      </c>
      <c r="O110" s="28">
        <f>IF(N110&lt;&gt;"",INT(N110)*60+(N110-INT(N110))*100,"")</f>
        <v>41</v>
      </c>
      <c r="P110" s="29">
        <f t="shared" si="8"/>
        <v>15.4</v>
      </c>
      <c r="Q110" s="29">
        <f t="shared" si="9"/>
        <v>3.6585365853658538</v>
      </c>
      <c r="R110" s="29">
        <f t="shared" si="10"/>
        <v>9.2857142857142865</v>
      </c>
      <c r="S110" s="29">
        <f t="shared" si="11"/>
        <v>8.4415584415584419</v>
      </c>
      <c r="T110" s="29">
        <f t="shared" si="12"/>
        <v>9.6</v>
      </c>
      <c r="U110" s="29">
        <f t="shared" si="15"/>
        <v>15.24390243902439</v>
      </c>
      <c r="V110" s="27">
        <f t="shared" si="14"/>
        <v>61.629711751662974</v>
      </c>
      <c r="W110" s="21"/>
      <c r="X110" s="73"/>
      <c r="Y110" s="64"/>
      <c r="Z110" s="21"/>
    </row>
    <row r="111" spans="1:26" ht="31.5" x14ac:dyDescent="0.25">
      <c r="A111" s="4">
        <v>107</v>
      </c>
      <c r="B111" s="86" t="s">
        <v>3006</v>
      </c>
      <c r="C111" s="82" t="s">
        <v>3007</v>
      </c>
      <c r="D111" s="79" t="s">
        <v>165</v>
      </c>
      <c r="E111" s="80">
        <v>5</v>
      </c>
      <c r="F111" s="86" t="s">
        <v>820</v>
      </c>
      <c r="G111" s="28">
        <v>9</v>
      </c>
      <c r="H111" s="28"/>
      <c r="I111" s="28">
        <v>21</v>
      </c>
      <c r="J111" s="28">
        <v>185</v>
      </c>
      <c r="K111" s="28">
        <v>8</v>
      </c>
      <c r="L111" s="28">
        <v>10</v>
      </c>
      <c r="M111" s="28"/>
      <c r="N111" s="28">
        <v>0.37</v>
      </c>
      <c r="O111" s="28">
        <f>IF(N111&lt;&gt;"",INT(N111)*60+(N111-INT(N111))*100,"")</f>
        <v>37</v>
      </c>
      <c r="P111" s="29">
        <f t="shared" si="8"/>
        <v>12.6</v>
      </c>
      <c r="Q111" s="29">
        <f t="shared" si="9"/>
        <v>5.1219512195121952</v>
      </c>
      <c r="R111" s="29">
        <f t="shared" si="10"/>
        <v>8.8095238095238102</v>
      </c>
      <c r="S111" s="29">
        <f t="shared" si="11"/>
        <v>8.125</v>
      </c>
      <c r="T111" s="29">
        <f t="shared" si="12"/>
        <v>10</v>
      </c>
      <c r="U111" s="29">
        <f t="shared" si="15"/>
        <v>16.891891891891891</v>
      </c>
      <c r="V111" s="27">
        <f t="shared" si="14"/>
        <v>61.54836692092789</v>
      </c>
      <c r="W111" s="21"/>
      <c r="X111" s="73"/>
      <c r="Y111" s="64"/>
      <c r="Z111" s="21"/>
    </row>
    <row r="112" spans="1:26" ht="31.5" x14ac:dyDescent="0.25">
      <c r="A112" s="4">
        <v>108</v>
      </c>
      <c r="B112" s="83" t="s">
        <v>3577</v>
      </c>
      <c r="C112" s="104" t="s">
        <v>3578</v>
      </c>
      <c r="D112" s="79" t="s">
        <v>532</v>
      </c>
      <c r="E112" s="4">
        <v>5</v>
      </c>
      <c r="F112" s="79" t="s">
        <v>540</v>
      </c>
      <c r="G112" s="28">
        <v>11</v>
      </c>
      <c r="H112" s="28"/>
      <c r="I112" s="28">
        <v>22</v>
      </c>
      <c r="J112" s="28">
        <v>191</v>
      </c>
      <c r="K112" s="28">
        <v>8.5</v>
      </c>
      <c r="L112" s="28">
        <v>7.5</v>
      </c>
      <c r="M112" s="28"/>
      <c r="N112" s="28">
        <v>0.38</v>
      </c>
      <c r="O112" s="28"/>
      <c r="P112" s="29">
        <f t="shared" si="8"/>
        <v>15.4</v>
      </c>
      <c r="Q112" s="29">
        <f t="shared" si="9"/>
        <v>5.3658536585365857</v>
      </c>
      <c r="R112" s="29">
        <f t="shared" si="10"/>
        <v>9.0952380952380949</v>
      </c>
      <c r="S112" s="29">
        <f t="shared" si="11"/>
        <v>7.6470588235294121</v>
      </c>
      <c r="T112" s="29">
        <f t="shared" si="12"/>
        <v>7.5</v>
      </c>
      <c r="U112" s="29">
        <f t="shared" si="15"/>
        <v>16.44736842105263</v>
      </c>
      <c r="V112" s="27">
        <f t="shared" si="14"/>
        <v>61.455518998356723</v>
      </c>
      <c r="W112" s="21"/>
      <c r="X112" s="73"/>
      <c r="Y112" s="64"/>
      <c r="Z112" s="21"/>
    </row>
    <row r="113" spans="1:26" s="25" customFormat="1" ht="31.5" x14ac:dyDescent="0.25">
      <c r="A113" s="4">
        <v>109</v>
      </c>
      <c r="B113" s="130" t="s">
        <v>3076</v>
      </c>
      <c r="C113" s="100" t="s">
        <v>3077</v>
      </c>
      <c r="D113" s="79" t="s">
        <v>187</v>
      </c>
      <c r="E113" s="108">
        <v>5</v>
      </c>
      <c r="F113" s="79" t="s">
        <v>188</v>
      </c>
      <c r="G113" s="28">
        <v>14</v>
      </c>
      <c r="H113" s="28"/>
      <c r="I113" s="28">
        <v>14</v>
      </c>
      <c r="J113" s="28">
        <v>168</v>
      </c>
      <c r="K113" s="28">
        <v>7.7</v>
      </c>
      <c r="L113" s="28">
        <v>9.1999999999999993</v>
      </c>
      <c r="M113" s="28"/>
      <c r="N113" s="28">
        <v>0.49</v>
      </c>
      <c r="O113" s="28"/>
      <c r="P113" s="29">
        <f t="shared" si="8"/>
        <v>19.600000000000001</v>
      </c>
      <c r="Q113" s="29">
        <f t="shared" si="9"/>
        <v>3.4146341463414633</v>
      </c>
      <c r="R113" s="29">
        <f t="shared" si="10"/>
        <v>8</v>
      </c>
      <c r="S113" s="29">
        <f t="shared" si="11"/>
        <v>8.4415584415584419</v>
      </c>
      <c r="T113" s="29">
        <f t="shared" si="12"/>
        <v>9.1999999999999993</v>
      </c>
      <c r="U113" s="29">
        <f t="shared" si="15"/>
        <v>12.755102040816327</v>
      </c>
      <c r="V113" s="27">
        <f t="shared" si="14"/>
        <v>61.411294628716234</v>
      </c>
      <c r="W113" s="26"/>
      <c r="X113" s="73"/>
      <c r="Y113" s="67"/>
      <c r="Z113" s="21"/>
    </row>
    <row r="114" spans="1:26" ht="31.5" x14ac:dyDescent="0.25">
      <c r="A114" s="4">
        <v>110</v>
      </c>
      <c r="B114" s="86" t="s">
        <v>2974</v>
      </c>
      <c r="C114" s="82" t="s">
        <v>2975</v>
      </c>
      <c r="D114" s="79" t="s">
        <v>165</v>
      </c>
      <c r="E114" s="80">
        <v>5</v>
      </c>
      <c r="F114" s="86" t="s">
        <v>181</v>
      </c>
      <c r="G114" s="28">
        <v>13</v>
      </c>
      <c r="H114" s="28"/>
      <c r="I114" s="28">
        <v>2</v>
      </c>
      <c r="J114" s="28">
        <v>160</v>
      </c>
      <c r="K114" s="28">
        <v>7.8</v>
      </c>
      <c r="L114" s="28">
        <v>8.9</v>
      </c>
      <c r="M114" s="28"/>
      <c r="N114" s="28">
        <v>0.35</v>
      </c>
      <c r="O114" s="28">
        <f>IF(N114&lt;&gt;"",INT(N114)*60+(N114-INT(N114))*100,"")</f>
        <v>35</v>
      </c>
      <c r="P114" s="29">
        <f t="shared" si="8"/>
        <v>18.2</v>
      </c>
      <c r="Q114" s="29">
        <f t="shared" si="9"/>
        <v>0.48780487804878048</v>
      </c>
      <c r="R114" s="29">
        <f t="shared" si="10"/>
        <v>7.6190476190476186</v>
      </c>
      <c r="S114" s="29">
        <f t="shared" si="11"/>
        <v>8.3333333333333339</v>
      </c>
      <c r="T114" s="29">
        <f t="shared" si="12"/>
        <v>8.9</v>
      </c>
      <c r="U114" s="29">
        <f t="shared" si="15"/>
        <v>17.857142857142858</v>
      </c>
      <c r="V114" s="27">
        <f t="shared" si="14"/>
        <v>61.397328687572596</v>
      </c>
      <c r="W114" s="21"/>
      <c r="X114" s="73"/>
      <c r="Y114" s="64"/>
      <c r="Z114" s="21"/>
    </row>
    <row r="115" spans="1:26" ht="33" customHeight="1" x14ac:dyDescent="0.25">
      <c r="A115" s="4">
        <v>111</v>
      </c>
      <c r="B115" s="79" t="s">
        <v>3238</v>
      </c>
      <c r="C115" s="82" t="s">
        <v>3239</v>
      </c>
      <c r="D115" s="79" t="s">
        <v>282</v>
      </c>
      <c r="E115" s="4">
        <v>6</v>
      </c>
      <c r="F115" s="79" t="s">
        <v>283</v>
      </c>
      <c r="G115" s="28">
        <v>12</v>
      </c>
      <c r="H115" s="28"/>
      <c r="I115" s="28">
        <v>18</v>
      </c>
      <c r="J115" s="28">
        <v>181</v>
      </c>
      <c r="K115" s="28">
        <v>8.4</v>
      </c>
      <c r="L115" s="28">
        <v>9.8000000000000007</v>
      </c>
      <c r="M115" s="28"/>
      <c r="N115" s="28">
        <v>0.46</v>
      </c>
      <c r="O115" s="28"/>
      <c r="P115" s="29">
        <f t="shared" si="8"/>
        <v>16.8</v>
      </c>
      <c r="Q115" s="29">
        <f t="shared" si="9"/>
        <v>4.3902439024390247</v>
      </c>
      <c r="R115" s="29">
        <f t="shared" si="10"/>
        <v>8.6190476190476186</v>
      </c>
      <c r="S115" s="29">
        <f t="shared" si="11"/>
        <v>7.7380952380952381</v>
      </c>
      <c r="T115" s="29">
        <f t="shared" si="12"/>
        <v>9.8000000000000007</v>
      </c>
      <c r="U115" s="29">
        <f t="shared" si="15"/>
        <v>13.586956521739129</v>
      </c>
      <c r="V115" s="27">
        <f t="shared" si="14"/>
        <v>60.934343281321006</v>
      </c>
      <c r="W115" s="21"/>
      <c r="X115" s="73"/>
      <c r="Y115" s="64"/>
      <c r="Z115" s="21"/>
    </row>
    <row r="116" spans="1:26" ht="36.75" customHeight="1" x14ac:dyDescent="0.25">
      <c r="A116" s="4">
        <v>112</v>
      </c>
      <c r="B116" s="86" t="s">
        <v>3635</v>
      </c>
      <c r="C116" s="82" t="s">
        <v>3636</v>
      </c>
      <c r="D116" s="79" t="s">
        <v>598</v>
      </c>
      <c r="E116" s="4">
        <v>6</v>
      </c>
      <c r="F116" s="79" t="s">
        <v>599</v>
      </c>
      <c r="G116" s="28">
        <v>17</v>
      </c>
      <c r="H116" s="28"/>
      <c r="I116" s="28">
        <v>6</v>
      </c>
      <c r="J116" s="28">
        <v>156</v>
      </c>
      <c r="K116" s="28">
        <v>9.3000000000000007</v>
      </c>
      <c r="L116" s="28">
        <v>6</v>
      </c>
      <c r="M116" s="28"/>
      <c r="N116" s="28">
        <v>0.41</v>
      </c>
      <c r="O116" s="28"/>
      <c r="P116" s="29">
        <f t="shared" si="8"/>
        <v>23.8</v>
      </c>
      <c r="Q116" s="29">
        <f t="shared" si="9"/>
        <v>1.4634146341463414</v>
      </c>
      <c r="R116" s="29">
        <f t="shared" si="10"/>
        <v>7.4285714285714288</v>
      </c>
      <c r="S116" s="29">
        <f t="shared" si="11"/>
        <v>6.9892473118279561</v>
      </c>
      <c r="T116" s="29">
        <f t="shared" si="12"/>
        <v>6</v>
      </c>
      <c r="U116" s="29">
        <f t="shared" si="15"/>
        <v>15.24390243902439</v>
      </c>
      <c r="V116" s="27">
        <f t="shared" si="14"/>
        <v>60.925135813570115</v>
      </c>
      <c r="W116" s="21"/>
      <c r="X116" s="73"/>
      <c r="Y116" s="64"/>
      <c r="Z116" s="21"/>
    </row>
    <row r="117" spans="1:26" ht="31.5" x14ac:dyDescent="0.25">
      <c r="A117" s="4">
        <v>113</v>
      </c>
      <c r="B117" s="86" t="s">
        <v>3256</v>
      </c>
      <c r="C117" s="82" t="s">
        <v>3257</v>
      </c>
      <c r="D117" s="86" t="s">
        <v>282</v>
      </c>
      <c r="E117" s="4">
        <v>6</v>
      </c>
      <c r="F117" s="85" t="s">
        <v>283</v>
      </c>
      <c r="G117" s="28">
        <v>13</v>
      </c>
      <c r="H117" s="28"/>
      <c r="I117" s="28">
        <v>20</v>
      </c>
      <c r="J117" s="28">
        <v>171</v>
      </c>
      <c r="K117" s="28">
        <v>9.1</v>
      </c>
      <c r="L117" s="28">
        <v>9.6999999999999993</v>
      </c>
      <c r="M117" s="28"/>
      <c r="N117" s="28">
        <v>0.49</v>
      </c>
      <c r="O117" s="28"/>
      <c r="P117" s="29">
        <f t="shared" si="8"/>
        <v>18.2</v>
      </c>
      <c r="Q117" s="29">
        <f t="shared" si="9"/>
        <v>4.8780487804878048</v>
      </c>
      <c r="R117" s="29">
        <f t="shared" si="10"/>
        <v>8.1428571428571423</v>
      </c>
      <c r="S117" s="29">
        <f t="shared" si="11"/>
        <v>7.1428571428571432</v>
      </c>
      <c r="T117" s="29">
        <f t="shared" si="12"/>
        <v>9.6999999999999993</v>
      </c>
      <c r="U117" s="29">
        <f t="shared" si="15"/>
        <v>12.755102040816327</v>
      </c>
      <c r="V117" s="27">
        <f t="shared" si="14"/>
        <v>60.818865107018411</v>
      </c>
      <c r="W117" s="21"/>
      <c r="X117" s="73"/>
      <c r="Y117" s="64"/>
      <c r="Z117" s="21"/>
    </row>
    <row r="118" spans="1:26" ht="47.25" x14ac:dyDescent="0.25">
      <c r="A118" s="4">
        <v>114</v>
      </c>
      <c r="B118" s="85" t="s">
        <v>3131</v>
      </c>
      <c r="C118" s="82" t="s">
        <v>3132</v>
      </c>
      <c r="D118" s="79" t="s">
        <v>2319</v>
      </c>
      <c r="E118" s="4">
        <v>6</v>
      </c>
      <c r="F118" s="79" t="s">
        <v>2320</v>
      </c>
      <c r="G118" s="28">
        <v>20</v>
      </c>
      <c r="H118" s="28"/>
      <c r="I118" s="28">
        <v>14</v>
      </c>
      <c r="J118" s="28">
        <v>176</v>
      </c>
      <c r="K118" s="28">
        <v>8.8000000000000007</v>
      </c>
      <c r="L118" s="28">
        <v>8</v>
      </c>
      <c r="M118" s="28"/>
      <c r="N118" s="28">
        <v>1.1299999999999999</v>
      </c>
      <c r="O118" s="28"/>
      <c r="P118" s="29">
        <f t="shared" si="8"/>
        <v>28</v>
      </c>
      <c r="Q118" s="29">
        <f t="shared" si="9"/>
        <v>3.4146341463414633</v>
      </c>
      <c r="R118" s="29">
        <f t="shared" si="10"/>
        <v>8.3809523809523814</v>
      </c>
      <c r="S118" s="29">
        <f t="shared" si="11"/>
        <v>7.3863636363636358</v>
      </c>
      <c r="T118" s="29">
        <f t="shared" si="12"/>
        <v>8</v>
      </c>
      <c r="U118" s="29">
        <f t="shared" si="15"/>
        <v>5.5309734513274345</v>
      </c>
      <c r="V118" s="27">
        <f t="shared" si="14"/>
        <v>60.712923614984909</v>
      </c>
      <c r="W118" s="21"/>
      <c r="X118" s="73"/>
      <c r="Y118" s="64"/>
      <c r="Z118" s="21"/>
    </row>
    <row r="119" spans="1:26" ht="31.5" x14ac:dyDescent="0.25">
      <c r="A119" s="4">
        <v>115</v>
      </c>
      <c r="B119" s="79" t="s">
        <v>2910</v>
      </c>
      <c r="C119" s="82" t="s">
        <v>2911</v>
      </c>
      <c r="D119" s="79" t="s">
        <v>717</v>
      </c>
      <c r="E119" s="4">
        <v>5</v>
      </c>
      <c r="F119" s="85" t="s">
        <v>113</v>
      </c>
      <c r="G119" s="28">
        <v>20</v>
      </c>
      <c r="H119" s="28"/>
      <c r="I119" s="28">
        <v>20</v>
      </c>
      <c r="J119" s="28">
        <v>150</v>
      </c>
      <c r="K119" s="28">
        <v>9</v>
      </c>
      <c r="L119" s="28">
        <v>7.5</v>
      </c>
      <c r="M119" s="28"/>
      <c r="N119" s="28">
        <v>1.05</v>
      </c>
      <c r="O119" s="28">
        <f>IF(N119&lt;&gt;"",INT(N119)*60+(N119-INT(N119))*100,"")</f>
        <v>65</v>
      </c>
      <c r="P119" s="29">
        <f t="shared" si="8"/>
        <v>28</v>
      </c>
      <c r="Q119" s="29">
        <f t="shared" si="9"/>
        <v>4.8780487804878048</v>
      </c>
      <c r="R119" s="29">
        <f t="shared" si="10"/>
        <v>7.1428571428571432</v>
      </c>
      <c r="S119" s="29">
        <f t="shared" si="11"/>
        <v>7.2222222222222223</v>
      </c>
      <c r="T119" s="29">
        <f t="shared" si="12"/>
        <v>7.5</v>
      </c>
      <c r="U119" s="29">
        <f t="shared" si="15"/>
        <v>5.9523809523809526</v>
      </c>
      <c r="V119" s="27">
        <f t="shared" si="14"/>
        <v>60.695509097948118</v>
      </c>
      <c r="W119" s="21"/>
      <c r="X119" s="73"/>
      <c r="Y119" s="64"/>
      <c r="Z119" s="21"/>
    </row>
    <row r="120" spans="1:26" ht="47.25" x14ac:dyDescent="0.25">
      <c r="A120" s="4">
        <v>116</v>
      </c>
      <c r="B120" s="85" t="s">
        <v>3133</v>
      </c>
      <c r="C120" s="82" t="s">
        <v>3134</v>
      </c>
      <c r="D120" s="79" t="s">
        <v>2319</v>
      </c>
      <c r="E120" s="4">
        <v>6</v>
      </c>
      <c r="F120" s="79" t="s">
        <v>2320</v>
      </c>
      <c r="G120" s="28">
        <v>17</v>
      </c>
      <c r="H120" s="28"/>
      <c r="I120" s="28">
        <v>6</v>
      </c>
      <c r="J120" s="28">
        <v>170</v>
      </c>
      <c r="K120" s="28">
        <v>9.1</v>
      </c>
      <c r="L120" s="28">
        <v>9</v>
      </c>
      <c r="M120" s="28"/>
      <c r="N120" s="28">
        <v>0.56000000000000005</v>
      </c>
      <c r="O120" s="28"/>
      <c r="P120" s="29">
        <f t="shared" si="8"/>
        <v>23.8</v>
      </c>
      <c r="Q120" s="29">
        <f t="shared" si="9"/>
        <v>1.4634146341463414</v>
      </c>
      <c r="R120" s="29">
        <f t="shared" si="10"/>
        <v>8.0952380952380949</v>
      </c>
      <c r="S120" s="29">
        <f t="shared" si="11"/>
        <v>7.1428571428571432</v>
      </c>
      <c r="T120" s="29">
        <f t="shared" si="12"/>
        <v>9</v>
      </c>
      <c r="U120" s="29">
        <f t="shared" si="15"/>
        <v>11.160714285714285</v>
      </c>
      <c r="V120" s="27">
        <f t="shared" si="14"/>
        <v>60.662224157955869</v>
      </c>
      <c r="W120" s="21"/>
      <c r="X120" s="73"/>
      <c r="Y120" s="64"/>
      <c r="Z120" s="21"/>
    </row>
    <row r="121" spans="1:26" ht="31.5" x14ac:dyDescent="0.25">
      <c r="A121" s="4">
        <v>117</v>
      </c>
      <c r="B121" s="78" t="s">
        <v>3194</v>
      </c>
      <c r="C121" s="82" t="s">
        <v>3195</v>
      </c>
      <c r="D121" s="78" t="s">
        <v>4458</v>
      </c>
      <c r="E121" s="82">
        <v>6</v>
      </c>
      <c r="F121" s="78" t="s">
        <v>3189</v>
      </c>
      <c r="G121" s="28">
        <v>12</v>
      </c>
      <c r="H121" s="28"/>
      <c r="I121" s="28">
        <v>14</v>
      </c>
      <c r="J121" s="28">
        <v>140</v>
      </c>
      <c r="K121" s="28">
        <v>8.3000000000000007</v>
      </c>
      <c r="L121" s="28">
        <v>9.5</v>
      </c>
      <c r="M121" s="28"/>
      <c r="N121" s="28">
        <v>0.38</v>
      </c>
      <c r="O121" s="28"/>
      <c r="P121" s="29">
        <f t="shared" si="8"/>
        <v>16.8</v>
      </c>
      <c r="Q121" s="29">
        <f t="shared" si="9"/>
        <v>3.4146341463414633</v>
      </c>
      <c r="R121" s="29">
        <f t="shared" si="10"/>
        <v>6.666666666666667</v>
      </c>
      <c r="S121" s="29">
        <f t="shared" si="11"/>
        <v>7.831325301204819</v>
      </c>
      <c r="T121" s="29">
        <f t="shared" si="12"/>
        <v>9.5</v>
      </c>
      <c r="U121" s="29">
        <f t="shared" si="15"/>
        <v>16.44736842105263</v>
      </c>
      <c r="V121" s="27">
        <f t="shared" si="14"/>
        <v>60.659994535265582</v>
      </c>
      <c r="W121" s="21"/>
      <c r="X121" s="73"/>
      <c r="Y121" s="64"/>
      <c r="Z121" s="21"/>
    </row>
    <row r="122" spans="1:26" ht="31.5" x14ac:dyDescent="0.25">
      <c r="A122" s="4">
        <v>118</v>
      </c>
      <c r="B122" s="79" t="s">
        <v>3246</v>
      </c>
      <c r="C122" s="82" t="s">
        <v>3247</v>
      </c>
      <c r="D122" s="79" t="s">
        <v>282</v>
      </c>
      <c r="E122" s="4">
        <v>6</v>
      </c>
      <c r="F122" s="83" t="s">
        <v>283</v>
      </c>
      <c r="G122" s="28">
        <v>13</v>
      </c>
      <c r="H122" s="28"/>
      <c r="I122" s="28">
        <v>5</v>
      </c>
      <c r="J122" s="28">
        <v>177</v>
      </c>
      <c r="K122" s="28">
        <v>8.5</v>
      </c>
      <c r="L122" s="28">
        <v>9.8000000000000007</v>
      </c>
      <c r="M122" s="28"/>
      <c r="N122" s="28">
        <v>0.41</v>
      </c>
      <c r="O122" s="28"/>
      <c r="P122" s="29">
        <f t="shared" si="8"/>
        <v>18.2</v>
      </c>
      <c r="Q122" s="29">
        <f t="shared" si="9"/>
        <v>1.2195121951219512</v>
      </c>
      <c r="R122" s="29">
        <f t="shared" si="10"/>
        <v>8.4285714285714288</v>
      </c>
      <c r="S122" s="29">
        <f t="shared" si="11"/>
        <v>7.6470588235294121</v>
      </c>
      <c r="T122" s="29">
        <f t="shared" si="12"/>
        <v>9.8000000000000007</v>
      </c>
      <c r="U122" s="29">
        <f t="shared" si="15"/>
        <v>15.24390243902439</v>
      </c>
      <c r="V122" s="27">
        <f t="shared" si="14"/>
        <v>60.539044886247176</v>
      </c>
      <c r="W122" s="21"/>
      <c r="X122" s="73"/>
      <c r="Y122" s="21"/>
      <c r="Z122" s="21"/>
    </row>
    <row r="123" spans="1:26" ht="31.5" x14ac:dyDescent="0.25">
      <c r="A123" s="4">
        <v>119</v>
      </c>
      <c r="B123" s="88" t="s">
        <v>2938</v>
      </c>
      <c r="C123" s="89" t="s">
        <v>2939</v>
      </c>
      <c r="D123" s="90" t="s">
        <v>4450</v>
      </c>
      <c r="E123" s="91">
        <v>5</v>
      </c>
      <c r="F123" s="93" t="s">
        <v>127</v>
      </c>
      <c r="G123" s="28">
        <v>12</v>
      </c>
      <c r="H123" s="28"/>
      <c r="I123" s="28">
        <v>20</v>
      </c>
      <c r="J123" s="28">
        <v>160</v>
      </c>
      <c r="K123" s="28">
        <v>9</v>
      </c>
      <c r="L123" s="28">
        <v>9</v>
      </c>
      <c r="M123" s="28"/>
      <c r="N123" s="28">
        <v>0.42</v>
      </c>
      <c r="O123" s="28">
        <f>IF(N123&lt;&gt;"",INT(N123)*60+(N123-INT(N123))*100,"")</f>
        <v>42</v>
      </c>
      <c r="P123" s="29">
        <f t="shared" si="8"/>
        <v>16.8</v>
      </c>
      <c r="Q123" s="29">
        <f t="shared" si="9"/>
        <v>4.8780487804878048</v>
      </c>
      <c r="R123" s="29">
        <f t="shared" si="10"/>
        <v>7.6190476190476186</v>
      </c>
      <c r="S123" s="29">
        <f t="shared" si="11"/>
        <v>7.2222222222222223</v>
      </c>
      <c r="T123" s="29">
        <f t="shared" si="12"/>
        <v>9</v>
      </c>
      <c r="U123" s="29">
        <f t="shared" si="15"/>
        <v>14.880952380952381</v>
      </c>
      <c r="V123" s="27">
        <f t="shared" si="14"/>
        <v>60.400271002710028</v>
      </c>
      <c r="W123" s="21"/>
      <c r="X123" s="73"/>
      <c r="Y123" s="21"/>
      <c r="Z123" s="21"/>
    </row>
    <row r="124" spans="1:26" ht="47.25" x14ac:dyDescent="0.25">
      <c r="A124" s="4">
        <v>120</v>
      </c>
      <c r="B124" s="85" t="s">
        <v>3139</v>
      </c>
      <c r="C124" s="82" t="s">
        <v>3140</v>
      </c>
      <c r="D124" s="79" t="s">
        <v>2319</v>
      </c>
      <c r="E124" s="4">
        <v>6</v>
      </c>
      <c r="F124" s="79" t="s">
        <v>2320</v>
      </c>
      <c r="G124" s="28">
        <v>17</v>
      </c>
      <c r="H124" s="28"/>
      <c r="I124" s="28">
        <v>9</v>
      </c>
      <c r="J124" s="28">
        <v>172</v>
      </c>
      <c r="K124" s="28">
        <v>8.9</v>
      </c>
      <c r="L124" s="28">
        <v>8</v>
      </c>
      <c r="M124" s="28"/>
      <c r="N124" s="28">
        <v>0.57999999999999996</v>
      </c>
      <c r="O124" s="28"/>
      <c r="P124" s="29">
        <f t="shared" si="8"/>
        <v>23.8</v>
      </c>
      <c r="Q124" s="29">
        <f t="shared" si="9"/>
        <v>2.1951219512195124</v>
      </c>
      <c r="R124" s="29">
        <f t="shared" si="10"/>
        <v>8.1904761904761898</v>
      </c>
      <c r="S124" s="29">
        <f t="shared" si="11"/>
        <v>7.3033707865168536</v>
      </c>
      <c r="T124" s="29">
        <f t="shared" si="12"/>
        <v>8</v>
      </c>
      <c r="U124" s="29">
        <f t="shared" si="15"/>
        <v>10.775862068965518</v>
      </c>
      <c r="V124" s="27">
        <f t="shared" si="14"/>
        <v>60.264830997178073</v>
      </c>
      <c r="W124" s="21"/>
      <c r="X124" s="73"/>
      <c r="Y124" s="21"/>
      <c r="Z124" s="21"/>
    </row>
    <row r="125" spans="1:26" ht="31.5" x14ac:dyDescent="0.25">
      <c r="A125" s="4">
        <v>121</v>
      </c>
      <c r="B125" s="86" t="s">
        <v>2988</v>
      </c>
      <c r="C125" s="82" t="s">
        <v>2989</v>
      </c>
      <c r="D125" s="79" t="s">
        <v>165</v>
      </c>
      <c r="E125" s="80">
        <v>5</v>
      </c>
      <c r="F125" s="86" t="s">
        <v>820</v>
      </c>
      <c r="G125" s="28">
        <v>13</v>
      </c>
      <c r="H125" s="28"/>
      <c r="I125" s="28">
        <v>6</v>
      </c>
      <c r="J125" s="28">
        <v>150</v>
      </c>
      <c r="K125" s="28">
        <v>8.3000000000000007</v>
      </c>
      <c r="L125" s="28">
        <v>9.6</v>
      </c>
      <c r="M125" s="28"/>
      <c r="N125" s="28">
        <v>0.39</v>
      </c>
      <c r="O125" s="28">
        <f>IF(N125&lt;&gt;"",INT(N125)*60+(N125-INT(N125))*100,"")</f>
        <v>39</v>
      </c>
      <c r="P125" s="29">
        <f t="shared" si="8"/>
        <v>18.2</v>
      </c>
      <c r="Q125" s="29">
        <f t="shared" si="9"/>
        <v>1.4634146341463414</v>
      </c>
      <c r="R125" s="29">
        <f t="shared" si="10"/>
        <v>7.1428571428571432</v>
      </c>
      <c r="S125" s="29">
        <f t="shared" si="11"/>
        <v>7.831325301204819</v>
      </c>
      <c r="T125" s="29">
        <f t="shared" si="12"/>
        <v>9.6</v>
      </c>
      <c r="U125" s="29">
        <f t="shared" si="15"/>
        <v>16.025641025641026</v>
      </c>
      <c r="V125" s="27">
        <f t="shared" si="14"/>
        <v>60.263238103849332</v>
      </c>
      <c r="W125" s="21"/>
      <c r="X125" s="73"/>
      <c r="Y125" s="21"/>
      <c r="Z125" s="21"/>
    </row>
    <row r="126" spans="1:26" ht="47.25" x14ac:dyDescent="0.25">
      <c r="A126" s="4">
        <v>122</v>
      </c>
      <c r="B126" s="77" t="s">
        <v>2833</v>
      </c>
      <c r="C126" s="82" t="s">
        <v>2834</v>
      </c>
      <c r="D126" s="78" t="s">
        <v>4447</v>
      </c>
      <c r="E126" s="80">
        <v>5</v>
      </c>
      <c r="F126" s="77" t="s">
        <v>37</v>
      </c>
      <c r="G126" s="28">
        <v>23</v>
      </c>
      <c r="H126" s="28"/>
      <c r="I126" s="28">
        <v>8</v>
      </c>
      <c r="J126" s="28">
        <v>170</v>
      </c>
      <c r="K126" s="28">
        <v>8.6</v>
      </c>
      <c r="L126" s="28">
        <v>10</v>
      </c>
      <c r="M126" s="28"/>
      <c r="N126" s="28">
        <v>39.200000000000003</v>
      </c>
      <c r="O126" s="28">
        <f>IF(N126&lt;&gt;"",INT(N126)*60+(N126-INT(N126))*100,"")</f>
        <v>2360.0000000000005</v>
      </c>
      <c r="P126" s="29">
        <f t="shared" si="8"/>
        <v>32.200000000000003</v>
      </c>
      <c r="Q126" s="29">
        <f t="shared" si="9"/>
        <v>1.9512195121951219</v>
      </c>
      <c r="R126" s="29">
        <f t="shared" si="10"/>
        <v>8.0952380952380949</v>
      </c>
      <c r="S126" s="29">
        <f t="shared" si="11"/>
        <v>7.558139534883721</v>
      </c>
      <c r="T126" s="29">
        <f t="shared" si="12"/>
        <v>10</v>
      </c>
      <c r="U126" s="29">
        <f t="shared" si="15"/>
        <v>0.15943877551020408</v>
      </c>
      <c r="V126" s="27">
        <f t="shared" si="14"/>
        <v>59.964035917827147</v>
      </c>
      <c r="W126" s="5"/>
      <c r="X126" s="73"/>
      <c r="Y126" s="5"/>
      <c r="Z126" s="21"/>
    </row>
    <row r="127" spans="1:26" ht="47.25" x14ac:dyDescent="0.25">
      <c r="A127" s="4">
        <v>123</v>
      </c>
      <c r="B127" s="83" t="s">
        <v>3157</v>
      </c>
      <c r="C127" s="82" t="s">
        <v>3158</v>
      </c>
      <c r="D127" s="79" t="s">
        <v>4451</v>
      </c>
      <c r="E127" s="4">
        <v>5</v>
      </c>
      <c r="F127" s="79" t="s">
        <v>220</v>
      </c>
      <c r="G127" s="28">
        <v>16</v>
      </c>
      <c r="H127" s="28"/>
      <c r="I127" s="28">
        <v>10</v>
      </c>
      <c r="J127" s="28">
        <v>150</v>
      </c>
      <c r="K127" s="28">
        <v>8.6999999999999993</v>
      </c>
      <c r="L127" s="28">
        <v>9.5</v>
      </c>
      <c r="M127" s="28"/>
      <c r="N127" s="28">
        <v>0.56999999999999995</v>
      </c>
      <c r="O127" s="28"/>
      <c r="P127" s="29">
        <f t="shared" si="8"/>
        <v>22.4</v>
      </c>
      <c r="Q127" s="29">
        <f t="shared" si="9"/>
        <v>2.4390243902439024</v>
      </c>
      <c r="R127" s="29">
        <f t="shared" si="10"/>
        <v>7.1428571428571432</v>
      </c>
      <c r="S127" s="29">
        <f t="shared" si="11"/>
        <v>7.4712643678160928</v>
      </c>
      <c r="T127" s="29">
        <f t="shared" si="12"/>
        <v>9.5</v>
      </c>
      <c r="U127" s="29">
        <f t="shared" si="15"/>
        <v>10.964912280701755</v>
      </c>
      <c r="V127" s="27">
        <f t="shared" si="14"/>
        <v>59.918058181618889</v>
      </c>
      <c r="W127" s="5"/>
      <c r="X127" s="73"/>
      <c r="Y127" s="5"/>
      <c r="Z127" s="21"/>
    </row>
    <row r="128" spans="1:26" ht="31.5" x14ac:dyDescent="0.25">
      <c r="A128" s="4">
        <v>124</v>
      </c>
      <c r="B128" s="79" t="s">
        <v>3232</v>
      </c>
      <c r="C128" s="82" t="s">
        <v>3233</v>
      </c>
      <c r="D128" s="79" t="s">
        <v>282</v>
      </c>
      <c r="E128" s="4">
        <v>6</v>
      </c>
      <c r="F128" s="83" t="s">
        <v>283</v>
      </c>
      <c r="G128" s="28">
        <v>10</v>
      </c>
      <c r="H128" s="28"/>
      <c r="I128" s="28">
        <v>10</v>
      </c>
      <c r="J128" s="28">
        <v>175</v>
      </c>
      <c r="K128" s="28">
        <v>8.5</v>
      </c>
      <c r="L128" s="28">
        <v>9.6</v>
      </c>
      <c r="M128" s="28"/>
      <c r="N128" s="28">
        <v>0.35</v>
      </c>
      <c r="O128" s="28"/>
      <c r="P128" s="29">
        <f t="shared" si="8"/>
        <v>14</v>
      </c>
      <c r="Q128" s="29">
        <f t="shared" si="9"/>
        <v>2.4390243902439024</v>
      </c>
      <c r="R128" s="29">
        <f t="shared" si="10"/>
        <v>8.3333333333333339</v>
      </c>
      <c r="S128" s="29">
        <f t="shared" si="11"/>
        <v>7.6470588235294121</v>
      </c>
      <c r="T128" s="29">
        <f t="shared" si="12"/>
        <v>9.6</v>
      </c>
      <c r="U128" s="29">
        <f t="shared" si="15"/>
        <v>17.857142857142858</v>
      </c>
      <c r="V128" s="27">
        <f t="shared" si="14"/>
        <v>59.876559404249505</v>
      </c>
      <c r="W128" s="5"/>
      <c r="X128" s="73"/>
      <c r="Y128" s="5"/>
      <c r="Z128" s="21"/>
    </row>
    <row r="129" spans="1:26" ht="47.25" x14ac:dyDescent="0.25">
      <c r="A129" s="4">
        <v>125</v>
      </c>
      <c r="B129" s="79" t="s">
        <v>3145</v>
      </c>
      <c r="C129" s="82" t="s">
        <v>3146</v>
      </c>
      <c r="D129" s="79" t="s">
        <v>4451</v>
      </c>
      <c r="E129" s="4">
        <v>5</v>
      </c>
      <c r="F129" s="79" t="s">
        <v>220</v>
      </c>
      <c r="G129" s="28">
        <v>17</v>
      </c>
      <c r="H129" s="28"/>
      <c r="I129" s="28">
        <v>7</v>
      </c>
      <c r="J129" s="28">
        <v>150</v>
      </c>
      <c r="K129" s="28">
        <v>8.5</v>
      </c>
      <c r="L129" s="28">
        <v>8</v>
      </c>
      <c r="M129" s="28"/>
      <c r="N129" s="28">
        <v>0.54</v>
      </c>
      <c r="O129" s="28"/>
      <c r="P129" s="29">
        <f t="shared" si="8"/>
        <v>23.8</v>
      </c>
      <c r="Q129" s="29">
        <f t="shared" si="9"/>
        <v>1.7073170731707317</v>
      </c>
      <c r="R129" s="29">
        <f t="shared" si="10"/>
        <v>7.1428571428571432</v>
      </c>
      <c r="S129" s="29">
        <f t="shared" si="11"/>
        <v>7.6470588235294121</v>
      </c>
      <c r="T129" s="29">
        <f t="shared" si="12"/>
        <v>8</v>
      </c>
      <c r="U129" s="29">
        <f t="shared" si="15"/>
        <v>11.574074074074073</v>
      </c>
      <c r="V129" s="27">
        <f t="shared" si="14"/>
        <v>59.87130711363136</v>
      </c>
      <c r="W129" s="5"/>
      <c r="X129" s="73"/>
      <c r="Y129" s="5"/>
      <c r="Z129" s="21"/>
    </row>
    <row r="130" spans="1:26" ht="47.25" x14ac:dyDescent="0.25">
      <c r="A130" s="4">
        <v>126</v>
      </c>
      <c r="B130" s="84" t="s">
        <v>3502</v>
      </c>
      <c r="C130" s="82" t="s">
        <v>3503</v>
      </c>
      <c r="D130" s="79" t="s">
        <v>4465</v>
      </c>
      <c r="E130" s="4">
        <v>6</v>
      </c>
      <c r="F130" s="79" t="s">
        <v>3491</v>
      </c>
      <c r="G130" s="28">
        <v>20</v>
      </c>
      <c r="H130" s="28"/>
      <c r="I130" s="28">
        <v>8</v>
      </c>
      <c r="J130" s="28">
        <v>128</v>
      </c>
      <c r="K130" s="28">
        <v>10.199999999999999</v>
      </c>
      <c r="L130" s="28">
        <v>4</v>
      </c>
      <c r="M130" s="28"/>
      <c r="N130" s="28">
        <v>0.47</v>
      </c>
      <c r="O130" s="28"/>
      <c r="P130" s="29">
        <f t="shared" si="8"/>
        <v>28</v>
      </c>
      <c r="Q130" s="29">
        <f t="shared" si="9"/>
        <v>1.9512195121951219</v>
      </c>
      <c r="R130" s="29">
        <f t="shared" si="10"/>
        <v>6.0952380952380949</v>
      </c>
      <c r="S130" s="29">
        <f t="shared" si="11"/>
        <v>6.3725490196078436</v>
      </c>
      <c r="T130" s="29">
        <f t="shared" si="12"/>
        <v>4</v>
      </c>
      <c r="U130" s="29">
        <f t="shared" si="15"/>
        <v>13.297872340425533</v>
      </c>
      <c r="V130" s="27">
        <f t="shared" si="14"/>
        <v>59.716878967466599</v>
      </c>
      <c r="W130" s="5"/>
      <c r="X130" s="73"/>
      <c r="Y130" s="5"/>
      <c r="Z130" s="21"/>
    </row>
    <row r="131" spans="1:26" ht="31.5" x14ac:dyDescent="0.25">
      <c r="A131" s="4">
        <v>127</v>
      </c>
      <c r="B131" s="79" t="s">
        <v>3230</v>
      </c>
      <c r="C131" s="82" t="s">
        <v>3231</v>
      </c>
      <c r="D131" s="79" t="s">
        <v>282</v>
      </c>
      <c r="E131" s="4">
        <v>5</v>
      </c>
      <c r="F131" s="83" t="s">
        <v>283</v>
      </c>
      <c r="G131" s="28">
        <v>16</v>
      </c>
      <c r="H131" s="28"/>
      <c r="I131" s="28">
        <v>6</v>
      </c>
      <c r="J131" s="28">
        <v>138</v>
      </c>
      <c r="K131" s="28">
        <v>9.4</v>
      </c>
      <c r="L131" s="28">
        <v>9.6</v>
      </c>
      <c r="M131" s="28"/>
      <c r="N131" s="28">
        <v>0.49</v>
      </c>
      <c r="O131" s="28"/>
      <c r="P131" s="29">
        <f t="shared" si="8"/>
        <v>22.4</v>
      </c>
      <c r="Q131" s="29">
        <f t="shared" si="9"/>
        <v>1.4634146341463414</v>
      </c>
      <c r="R131" s="29">
        <f t="shared" si="10"/>
        <v>6.5714285714285712</v>
      </c>
      <c r="S131" s="29">
        <f t="shared" si="11"/>
        <v>6.914893617021276</v>
      </c>
      <c r="T131" s="29">
        <f t="shared" si="12"/>
        <v>9.6</v>
      </c>
      <c r="U131" s="29">
        <f t="shared" si="15"/>
        <v>12.755102040816327</v>
      </c>
      <c r="V131" s="27">
        <f t="shared" si="14"/>
        <v>59.704838863412519</v>
      </c>
      <c r="W131" s="5"/>
      <c r="X131" s="73"/>
      <c r="Y131" s="5"/>
      <c r="Z131" s="21"/>
    </row>
    <row r="132" spans="1:26" ht="47.25" x14ac:dyDescent="0.25">
      <c r="A132" s="4">
        <v>128</v>
      </c>
      <c r="B132" s="86" t="s">
        <v>3002</v>
      </c>
      <c r="C132" s="82" t="s">
        <v>3003</v>
      </c>
      <c r="D132" s="79" t="s">
        <v>165</v>
      </c>
      <c r="E132" s="80">
        <v>5</v>
      </c>
      <c r="F132" s="86" t="s">
        <v>820</v>
      </c>
      <c r="G132" s="28">
        <v>7</v>
      </c>
      <c r="H132" s="28"/>
      <c r="I132" s="28">
        <v>20</v>
      </c>
      <c r="J132" s="28">
        <v>195</v>
      </c>
      <c r="K132" s="28">
        <v>8.1</v>
      </c>
      <c r="L132" s="28">
        <v>9.8000000000000007</v>
      </c>
      <c r="M132" s="28"/>
      <c r="N132" s="28">
        <v>0.35</v>
      </c>
      <c r="O132" s="28">
        <f>IF(N132&lt;&gt;"",INT(N132)*60+(N132-INT(N132))*100,"")</f>
        <v>35</v>
      </c>
      <c r="P132" s="29">
        <f t="shared" si="8"/>
        <v>9.8000000000000007</v>
      </c>
      <c r="Q132" s="29">
        <f t="shared" si="9"/>
        <v>4.8780487804878048</v>
      </c>
      <c r="R132" s="29">
        <f t="shared" si="10"/>
        <v>9.2857142857142865</v>
      </c>
      <c r="S132" s="29">
        <f t="shared" si="11"/>
        <v>8.0246913580246915</v>
      </c>
      <c r="T132" s="29">
        <f t="shared" si="12"/>
        <v>9.8000000000000007</v>
      </c>
      <c r="U132" s="29">
        <f t="shared" si="15"/>
        <v>17.857142857142858</v>
      </c>
      <c r="V132" s="27">
        <f t="shared" si="14"/>
        <v>59.645597281369646</v>
      </c>
      <c r="W132" s="5"/>
      <c r="X132" s="73"/>
      <c r="Y132" s="5"/>
      <c r="Z132" s="21"/>
    </row>
    <row r="133" spans="1:26" ht="31.5" x14ac:dyDescent="0.25">
      <c r="A133" s="4">
        <v>129</v>
      </c>
      <c r="B133" s="85" t="s">
        <v>2873</v>
      </c>
      <c r="C133" s="82" t="s">
        <v>2874</v>
      </c>
      <c r="D133" s="79" t="s">
        <v>664</v>
      </c>
      <c r="E133" s="4">
        <v>5</v>
      </c>
      <c r="F133" s="79" t="s">
        <v>2853</v>
      </c>
      <c r="G133" s="28">
        <v>20</v>
      </c>
      <c r="H133" s="28"/>
      <c r="I133" s="28">
        <v>25</v>
      </c>
      <c r="J133" s="28">
        <v>170</v>
      </c>
      <c r="K133" s="28">
        <v>7.7</v>
      </c>
      <c r="L133" s="28">
        <v>9</v>
      </c>
      <c r="M133" s="28"/>
      <c r="N133" s="28">
        <v>0.28000000000000003</v>
      </c>
      <c r="O133" s="28">
        <f>IF(N133&lt;&gt;"",INT(N133)*60+(N133-INT(N133))*100,"")</f>
        <v>28.000000000000004</v>
      </c>
      <c r="P133" s="29">
        <f t="shared" ref="P133:P196" si="16">(35*G133)/MAX(G:G)</f>
        <v>28</v>
      </c>
      <c r="Q133" s="29">
        <f t="shared" ref="Q133:Q196" si="17">(10*I133)/MAX(I:I)</f>
        <v>6.0975609756097562</v>
      </c>
      <c r="R133" s="29">
        <f t="shared" ref="R133:R196" si="18">(10*J133)/MAX(J:J)</f>
        <v>8.0952380952380949</v>
      </c>
      <c r="S133" s="29">
        <f t="shared" ref="S133:S196" si="19">(10*6.5)/K133</f>
        <v>8.4415584415584419</v>
      </c>
      <c r="T133" s="29">
        <f t="shared" ref="T133:T196" si="20">(10*L133)/MAX(L:L)</f>
        <v>9</v>
      </c>
      <c r="U133" s="29">
        <v>0</v>
      </c>
      <c r="V133" s="27">
        <f t="shared" ref="V133:V196" si="21">SUM(P133:U133)</f>
        <v>59.634357512406289</v>
      </c>
      <c r="W133" s="5"/>
      <c r="X133" s="73"/>
      <c r="Y133" s="5"/>
      <c r="Z133" s="21"/>
    </row>
    <row r="134" spans="1:26" ht="31.5" x14ac:dyDescent="0.25">
      <c r="A134" s="4">
        <v>130</v>
      </c>
      <c r="B134" s="92" t="s">
        <v>2948</v>
      </c>
      <c r="C134" s="89" t="s">
        <v>2949</v>
      </c>
      <c r="D134" s="90" t="s">
        <v>4450</v>
      </c>
      <c r="E134" s="91">
        <v>6</v>
      </c>
      <c r="F134" s="90" t="s">
        <v>120</v>
      </c>
      <c r="G134" s="28">
        <v>15</v>
      </c>
      <c r="H134" s="28"/>
      <c r="I134" s="28">
        <v>8</v>
      </c>
      <c r="J134" s="28">
        <v>150</v>
      </c>
      <c r="K134" s="28">
        <v>9</v>
      </c>
      <c r="L134" s="28">
        <v>9</v>
      </c>
      <c r="M134" s="28"/>
      <c r="N134" s="28">
        <v>0.47</v>
      </c>
      <c r="O134" s="28">
        <f>IF(N134&lt;&gt;"",INT(N134)*60+(N134-INT(N134))*100,"")</f>
        <v>47</v>
      </c>
      <c r="P134" s="29">
        <f t="shared" si="16"/>
        <v>21</v>
      </c>
      <c r="Q134" s="29">
        <f t="shared" si="17"/>
        <v>1.9512195121951219</v>
      </c>
      <c r="R134" s="29">
        <f t="shared" si="18"/>
        <v>7.1428571428571432</v>
      </c>
      <c r="S134" s="29">
        <f t="shared" si="19"/>
        <v>7.2222222222222223</v>
      </c>
      <c r="T134" s="29">
        <f t="shared" si="20"/>
        <v>9</v>
      </c>
      <c r="U134" s="29">
        <f t="shared" ref="U134:U165" si="22">(25*0.25)/N134</f>
        <v>13.297872340425533</v>
      </c>
      <c r="V134" s="27">
        <f t="shared" si="21"/>
        <v>59.614171217700026</v>
      </c>
      <c r="W134" s="5"/>
      <c r="X134" s="73"/>
      <c r="Y134" s="5"/>
      <c r="Z134" s="21"/>
    </row>
    <row r="135" spans="1:26" ht="31.5" x14ac:dyDescent="0.25">
      <c r="A135" s="4">
        <v>131</v>
      </c>
      <c r="B135" s="86" t="s">
        <v>3350</v>
      </c>
      <c r="C135" s="82" t="s">
        <v>3351</v>
      </c>
      <c r="D135" s="86" t="s">
        <v>3323</v>
      </c>
      <c r="E135" s="4">
        <v>5</v>
      </c>
      <c r="F135" s="85" t="s">
        <v>1730</v>
      </c>
      <c r="G135" s="28">
        <v>14</v>
      </c>
      <c r="H135" s="28"/>
      <c r="I135" s="28">
        <v>5</v>
      </c>
      <c r="J135" s="28">
        <v>190</v>
      </c>
      <c r="K135" s="28">
        <v>8.8000000000000007</v>
      </c>
      <c r="L135" s="28">
        <v>9</v>
      </c>
      <c r="M135" s="28"/>
      <c r="N135" s="28">
        <v>0.47</v>
      </c>
      <c r="O135" s="28"/>
      <c r="P135" s="29">
        <f t="shared" si="16"/>
        <v>19.600000000000001</v>
      </c>
      <c r="Q135" s="29">
        <f t="shared" si="17"/>
        <v>1.2195121951219512</v>
      </c>
      <c r="R135" s="29">
        <f t="shared" si="18"/>
        <v>9.0476190476190474</v>
      </c>
      <c r="S135" s="29">
        <f t="shared" si="19"/>
        <v>7.3863636363636358</v>
      </c>
      <c r="T135" s="29">
        <f t="shared" si="20"/>
        <v>9</v>
      </c>
      <c r="U135" s="29">
        <f t="shared" si="22"/>
        <v>13.297872340425533</v>
      </c>
      <c r="V135" s="27">
        <f t="shared" si="21"/>
        <v>59.551367219530171</v>
      </c>
      <c r="W135" s="5"/>
      <c r="X135" s="73"/>
      <c r="Y135" s="5"/>
      <c r="Z135" s="21"/>
    </row>
    <row r="136" spans="1:26" ht="31.5" x14ac:dyDescent="0.25">
      <c r="A136" s="4">
        <v>132</v>
      </c>
      <c r="B136" s="79" t="s">
        <v>2922</v>
      </c>
      <c r="C136" s="82" t="s">
        <v>2923</v>
      </c>
      <c r="D136" s="79" t="s">
        <v>717</v>
      </c>
      <c r="E136" s="4">
        <v>5</v>
      </c>
      <c r="F136" s="79" t="s">
        <v>113</v>
      </c>
      <c r="G136" s="28">
        <v>21</v>
      </c>
      <c r="H136" s="28"/>
      <c r="I136" s="28">
        <v>20</v>
      </c>
      <c r="J136" s="28">
        <v>140</v>
      </c>
      <c r="K136" s="28">
        <v>9</v>
      </c>
      <c r="L136" s="28">
        <v>5</v>
      </c>
      <c r="M136" s="28"/>
      <c r="N136" s="28">
        <v>1.01</v>
      </c>
      <c r="O136" s="28">
        <f>IF(N136&lt;&gt;"",INT(N136)*60+(N136-INT(N136))*100,"")</f>
        <v>61</v>
      </c>
      <c r="P136" s="29">
        <f t="shared" si="16"/>
        <v>29.4</v>
      </c>
      <c r="Q136" s="29">
        <f t="shared" si="17"/>
        <v>4.8780487804878048</v>
      </c>
      <c r="R136" s="29">
        <f t="shared" si="18"/>
        <v>6.666666666666667</v>
      </c>
      <c r="S136" s="29">
        <f t="shared" si="19"/>
        <v>7.2222222222222223</v>
      </c>
      <c r="T136" s="29">
        <f t="shared" si="20"/>
        <v>5</v>
      </c>
      <c r="U136" s="29">
        <f t="shared" si="22"/>
        <v>6.1881188118811883</v>
      </c>
      <c r="V136" s="27">
        <f t="shared" si="21"/>
        <v>59.355056481257876</v>
      </c>
      <c r="W136" s="5"/>
      <c r="X136" s="73"/>
      <c r="Y136" s="5"/>
      <c r="Z136" s="21"/>
    </row>
    <row r="137" spans="1:26" ht="31.5" x14ac:dyDescent="0.25">
      <c r="A137" s="4">
        <v>133</v>
      </c>
      <c r="B137" s="85" t="s">
        <v>3397</v>
      </c>
      <c r="C137" s="82" t="s">
        <v>3398</v>
      </c>
      <c r="D137" s="79" t="s">
        <v>384</v>
      </c>
      <c r="E137" s="4">
        <v>5</v>
      </c>
      <c r="F137" s="79" t="s">
        <v>385</v>
      </c>
      <c r="G137" s="28">
        <v>20</v>
      </c>
      <c r="H137" s="28"/>
      <c r="I137" s="28">
        <v>19</v>
      </c>
      <c r="J137" s="28">
        <v>130</v>
      </c>
      <c r="K137" s="28">
        <v>9.6999999999999993</v>
      </c>
      <c r="L137" s="28">
        <v>8.5</v>
      </c>
      <c r="M137" s="28"/>
      <c r="N137" s="28">
        <v>1.18</v>
      </c>
      <c r="O137" s="28"/>
      <c r="P137" s="29">
        <f t="shared" si="16"/>
        <v>28</v>
      </c>
      <c r="Q137" s="29">
        <f t="shared" si="17"/>
        <v>4.6341463414634143</v>
      </c>
      <c r="R137" s="29">
        <f t="shared" si="18"/>
        <v>6.1904761904761907</v>
      </c>
      <c r="S137" s="29">
        <f t="shared" si="19"/>
        <v>6.7010309278350517</v>
      </c>
      <c r="T137" s="29">
        <f t="shared" si="20"/>
        <v>8.5</v>
      </c>
      <c r="U137" s="29">
        <f t="shared" si="22"/>
        <v>5.296610169491526</v>
      </c>
      <c r="V137" s="27">
        <f t="shared" si="21"/>
        <v>59.322263629266175</v>
      </c>
      <c r="W137" s="5"/>
      <c r="X137" s="73"/>
      <c r="Y137" s="5"/>
      <c r="Z137" s="21"/>
    </row>
    <row r="138" spans="1:26" ht="31.5" x14ac:dyDescent="0.25">
      <c r="A138" s="4">
        <v>134</v>
      </c>
      <c r="B138" s="79" t="s">
        <v>3250</v>
      </c>
      <c r="C138" s="82" t="s">
        <v>3251</v>
      </c>
      <c r="D138" s="79" t="s">
        <v>282</v>
      </c>
      <c r="E138" s="4">
        <v>6</v>
      </c>
      <c r="F138" s="83" t="s">
        <v>283</v>
      </c>
      <c r="G138" s="28">
        <v>10</v>
      </c>
      <c r="H138" s="28"/>
      <c r="I138" s="28">
        <v>9</v>
      </c>
      <c r="J138" s="28">
        <v>185</v>
      </c>
      <c r="K138" s="28">
        <v>8.6999999999999993</v>
      </c>
      <c r="L138" s="28">
        <v>9.4</v>
      </c>
      <c r="M138" s="28"/>
      <c r="N138" s="28">
        <v>0.36</v>
      </c>
      <c r="O138" s="28"/>
      <c r="P138" s="29">
        <f t="shared" si="16"/>
        <v>14</v>
      </c>
      <c r="Q138" s="29">
        <f t="shared" si="17"/>
        <v>2.1951219512195124</v>
      </c>
      <c r="R138" s="29">
        <f t="shared" si="18"/>
        <v>8.8095238095238102</v>
      </c>
      <c r="S138" s="29">
        <f t="shared" si="19"/>
        <v>7.4712643678160928</v>
      </c>
      <c r="T138" s="29">
        <f t="shared" si="20"/>
        <v>9.4</v>
      </c>
      <c r="U138" s="29">
        <f t="shared" si="22"/>
        <v>17.361111111111111</v>
      </c>
      <c r="V138" s="27">
        <f t="shared" si="21"/>
        <v>59.237021239670526</v>
      </c>
      <c r="W138" s="5"/>
      <c r="X138" s="73"/>
      <c r="Y138" s="5"/>
      <c r="Z138" s="21"/>
    </row>
    <row r="139" spans="1:26" ht="47.25" x14ac:dyDescent="0.25">
      <c r="A139" s="4">
        <v>135</v>
      </c>
      <c r="B139" s="84" t="s">
        <v>3159</v>
      </c>
      <c r="C139" s="82" t="s">
        <v>3160</v>
      </c>
      <c r="D139" s="79" t="s">
        <v>4451</v>
      </c>
      <c r="E139" s="4">
        <v>5</v>
      </c>
      <c r="F139" s="79" t="s">
        <v>220</v>
      </c>
      <c r="G139" s="28">
        <v>19</v>
      </c>
      <c r="H139" s="28"/>
      <c r="I139" s="28">
        <v>11</v>
      </c>
      <c r="J139" s="28">
        <v>145</v>
      </c>
      <c r="K139" s="28">
        <v>9.5</v>
      </c>
      <c r="L139" s="28">
        <v>10</v>
      </c>
      <c r="M139" s="28"/>
      <c r="N139" s="28">
        <v>1.01</v>
      </c>
      <c r="O139" s="28"/>
      <c r="P139" s="29">
        <f t="shared" si="16"/>
        <v>26.6</v>
      </c>
      <c r="Q139" s="29">
        <f t="shared" si="17"/>
        <v>2.6829268292682928</v>
      </c>
      <c r="R139" s="29">
        <f t="shared" si="18"/>
        <v>6.9047619047619051</v>
      </c>
      <c r="S139" s="29">
        <f t="shared" si="19"/>
        <v>6.8421052631578947</v>
      </c>
      <c r="T139" s="29">
        <f t="shared" si="20"/>
        <v>10</v>
      </c>
      <c r="U139" s="29">
        <f t="shared" si="22"/>
        <v>6.1881188118811883</v>
      </c>
      <c r="V139" s="27">
        <f t="shared" si="21"/>
        <v>59.21791280906929</v>
      </c>
      <c r="W139" s="5"/>
      <c r="X139" s="73"/>
      <c r="Y139" s="5"/>
      <c r="Z139" s="21"/>
    </row>
    <row r="140" spans="1:26" ht="31.5" x14ac:dyDescent="0.25">
      <c r="A140" s="4">
        <v>136</v>
      </c>
      <c r="B140" s="83" t="s">
        <v>3573</v>
      </c>
      <c r="C140" s="104" t="s">
        <v>3574</v>
      </c>
      <c r="D140" s="79" t="s">
        <v>532</v>
      </c>
      <c r="E140" s="4">
        <v>5</v>
      </c>
      <c r="F140" s="79" t="s">
        <v>540</v>
      </c>
      <c r="G140" s="28">
        <v>14</v>
      </c>
      <c r="H140" s="28"/>
      <c r="I140" s="28">
        <v>16</v>
      </c>
      <c r="J140" s="28">
        <v>155</v>
      </c>
      <c r="K140" s="28">
        <v>8.9</v>
      </c>
      <c r="L140" s="28">
        <v>7.1</v>
      </c>
      <c r="M140" s="28"/>
      <c r="N140" s="28">
        <v>0.45</v>
      </c>
      <c r="O140" s="28"/>
      <c r="P140" s="29">
        <f t="shared" si="16"/>
        <v>19.600000000000001</v>
      </c>
      <c r="Q140" s="29">
        <f t="shared" si="17"/>
        <v>3.9024390243902438</v>
      </c>
      <c r="R140" s="29">
        <f t="shared" si="18"/>
        <v>7.3809523809523814</v>
      </c>
      <c r="S140" s="29">
        <f t="shared" si="19"/>
        <v>7.3033707865168536</v>
      </c>
      <c r="T140" s="29">
        <f t="shared" si="20"/>
        <v>7.1</v>
      </c>
      <c r="U140" s="29">
        <f t="shared" si="22"/>
        <v>13.888888888888889</v>
      </c>
      <c r="V140" s="27">
        <f t="shared" si="21"/>
        <v>59.175651080748366</v>
      </c>
      <c r="W140" s="5"/>
      <c r="X140" s="73"/>
      <c r="Y140" s="5"/>
      <c r="Z140" s="21"/>
    </row>
    <row r="141" spans="1:26" ht="31.5" x14ac:dyDescent="0.25">
      <c r="A141" s="4">
        <v>137</v>
      </c>
      <c r="B141" s="84" t="s">
        <v>3377</v>
      </c>
      <c r="C141" s="82" t="s">
        <v>3378</v>
      </c>
      <c r="D141" s="79" t="s">
        <v>380</v>
      </c>
      <c r="E141" s="4">
        <v>5</v>
      </c>
      <c r="F141" s="79" t="s">
        <v>3372</v>
      </c>
      <c r="G141" s="28">
        <v>12</v>
      </c>
      <c r="H141" s="28"/>
      <c r="I141" s="28">
        <v>15</v>
      </c>
      <c r="J141" s="28">
        <v>185</v>
      </c>
      <c r="K141" s="28">
        <v>8.5</v>
      </c>
      <c r="L141" s="28">
        <v>8</v>
      </c>
      <c r="M141" s="28"/>
      <c r="N141" s="28">
        <v>0.44</v>
      </c>
      <c r="O141" s="28"/>
      <c r="P141" s="29">
        <f t="shared" si="16"/>
        <v>16.8</v>
      </c>
      <c r="Q141" s="29">
        <f t="shared" si="17"/>
        <v>3.6585365853658538</v>
      </c>
      <c r="R141" s="29">
        <f t="shared" si="18"/>
        <v>8.8095238095238102</v>
      </c>
      <c r="S141" s="29">
        <f t="shared" si="19"/>
        <v>7.6470588235294121</v>
      </c>
      <c r="T141" s="29">
        <f t="shared" si="20"/>
        <v>8</v>
      </c>
      <c r="U141" s="29">
        <f t="shared" si="22"/>
        <v>14.204545454545455</v>
      </c>
      <c r="V141" s="27">
        <f t="shared" si="21"/>
        <v>59.119664672964532</v>
      </c>
      <c r="W141" s="5"/>
      <c r="X141" s="73"/>
      <c r="Y141" s="5"/>
      <c r="Z141" s="21"/>
    </row>
    <row r="142" spans="1:26" ht="31.5" x14ac:dyDescent="0.25">
      <c r="A142" s="4">
        <v>138</v>
      </c>
      <c r="B142" s="97" t="s">
        <v>3042</v>
      </c>
      <c r="C142" s="5" t="s">
        <v>3043</v>
      </c>
      <c r="D142" s="79" t="s">
        <v>165</v>
      </c>
      <c r="E142" s="80">
        <v>6</v>
      </c>
      <c r="F142" s="86" t="s">
        <v>817</v>
      </c>
      <c r="G142" s="28">
        <v>12</v>
      </c>
      <c r="H142" s="28"/>
      <c r="I142" s="28">
        <v>6</v>
      </c>
      <c r="J142" s="28">
        <v>170</v>
      </c>
      <c r="K142" s="28">
        <v>8.8000000000000007</v>
      </c>
      <c r="L142" s="28">
        <v>9.1999999999999993</v>
      </c>
      <c r="M142" s="28"/>
      <c r="N142" s="28">
        <v>0.39</v>
      </c>
      <c r="O142" s="28">
        <f>IF(N142&lt;&gt;"",INT(N142)*60+(N142-INT(N142))*100,"")</f>
        <v>39</v>
      </c>
      <c r="P142" s="29">
        <f t="shared" si="16"/>
        <v>16.8</v>
      </c>
      <c r="Q142" s="29">
        <f t="shared" si="17"/>
        <v>1.4634146341463414</v>
      </c>
      <c r="R142" s="29">
        <f t="shared" si="18"/>
        <v>8.0952380952380949</v>
      </c>
      <c r="S142" s="29">
        <f t="shared" si="19"/>
        <v>7.3863636363636358</v>
      </c>
      <c r="T142" s="29">
        <f t="shared" si="20"/>
        <v>9.1999999999999993</v>
      </c>
      <c r="U142" s="29">
        <f t="shared" si="22"/>
        <v>16.025641025641026</v>
      </c>
      <c r="V142" s="27">
        <f t="shared" si="21"/>
        <v>58.970657391389096</v>
      </c>
      <c r="W142" s="5"/>
      <c r="X142" s="73"/>
      <c r="Y142" s="5"/>
      <c r="Z142" s="21"/>
    </row>
    <row r="143" spans="1:26" ht="31.5" x14ac:dyDescent="0.25">
      <c r="A143" s="4">
        <v>139</v>
      </c>
      <c r="B143" s="97" t="s">
        <v>3046</v>
      </c>
      <c r="C143" s="5" t="s">
        <v>3047</v>
      </c>
      <c r="D143" s="79" t="s">
        <v>165</v>
      </c>
      <c r="E143" s="80">
        <v>6</v>
      </c>
      <c r="F143" s="86" t="s">
        <v>820</v>
      </c>
      <c r="G143" s="28">
        <v>13</v>
      </c>
      <c r="H143" s="28"/>
      <c r="I143" s="28">
        <v>3</v>
      </c>
      <c r="J143" s="28">
        <v>155</v>
      </c>
      <c r="K143" s="28">
        <v>8.3000000000000007</v>
      </c>
      <c r="L143" s="28">
        <v>9.5</v>
      </c>
      <c r="M143" s="28"/>
      <c r="N143" s="28">
        <v>0.41</v>
      </c>
      <c r="O143" s="28">
        <f>IF(N143&lt;&gt;"",INT(N143)*60+(N143-INT(N143))*100,"")</f>
        <v>41</v>
      </c>
      <c r="P143" s="29">
        <f t="shared" si="16"/>
        <v>18.2</v>
      </c>
      <c r="Q143" s="29">
        <f t="shared" si="17"/>
        <v>0.73170731707317072</v>
      </c>
      <c r="R143" s="29">
        <f t="shared" si="18"/>
        <v>7.3809523809523814</v>
      </c>
      <c r="S143" s="29">
        <f t="shared" si="19"/>
        <v>7.831325301204819</v>
      </c>
      <c r="T143" s="29">
        <f t="shared" si="20"/>
        <v>9.5</v>
      </c>
      <c r="U143" s="29">
        <f t="shared" si="22"/>
        <v>15.24390243902439</v>
      </c>
      <c r="V143" s="27">
        <f t="shared" si="21"/>
        <v>58.887887438254758</v>
      </c>
      <c r="W143" s="5"/>
      <c r="X143" s="73"/>
      <c r="Y143" s="5"/>
      <c r="Z143" s="21"/>
    </row>
    <row r="144" spans="1:26" ht="31.5" x14ac:dyDescent="0.25">
      <c r="A144" s="4">
        <v>140</v>
      </c>
      <c r="B144" s="24" t="s">
        <v>3530</v>
      </c>
      <c r="C144" s="82" t="s">
        <v>3531</v>
      </c>
      <c r="D144" s="79" t="s">
        <v>507</v>
      </c>
      <c r="E144" s="1">
        <v>5</v>
      </c>
      <c r="F144" s="79" t="s">
        <v>508</v>
      </c>
      <c r="G144" s="28">
        <v>12</v>
      </c>
      <c r="H144" s="28"/>
      <c r="I144" s="28">
        <v>14</v>
      </c>
      <c r="J144" s="28">
        <v>168</v>
      </c>
      <c r="K144" s="28">
        <v>7.3</v>
      </c>
      <c r="L144" s="28">
        <v>9</v>
      </c>
      <c r="M144" s="28"/>
      <c r="N144" s="28">
        <v>0.49</v>
      </c>
      <c r="O144" s="28"/>
      <c r="P144" s="29">
        <f t="shared" si="16"/>
        <v>16.8</v>
      </c>
      <c r="Q144" s="29">
        <f t="shared" si="17"/>
        <v>3.4146341463414633</v>
      </c>
      <c r="R144" s="29">
        <f t="shared" si="18"/>
        <v>8</v>
      </c>
      <c r="S144" s="29">
        <f t="shared" si="19"/>
        <v>8.9041095890410968</v>
      </c>
      <c r="T144" s="29">
        <f t="shared" si="20"/>
        <v>9</v>
      </c>
      <c r="U144" s="29">
        <f t="shared" si="22"/>
        <v>12.755102040816327</v>
      </c>
      <c r="V144" s="27">
        <f t="shared" si="21"/>
        <v>58.873845776198884</v>
      </c>
      <c r="W144" s="5"/>
      <c r="X144" s="73"/>
      <c r="Y144" s="5"/>
      <c r="Z144" s="21"/>
    </row>
    <row r="145" spans="1:26" ht="31.5" x14ac:dyDescent="0.25">
      <c r="A145" s="4">
        <v>141</v>
      </c>
      <c r="B145" s="83" t="s">
        <v>3252</v>
      </c>
      <c r="C145" s="82" t="s">
        <v>3253</v>
      </c>
      <c r="D145" s="79" t="s">
        <v>282</v>
      </c>
      <c r="E145" s="4">
        <v>6</v>
      </c>
      <c r="F145" s="79" t="s">
        <v>283</v>
      </c>
      <c r="G145" s="28">
        <v>12</v>
      </c>
      <c r="H145" s="28"/>
      <c r="I145" s="28">
        <v>10</v>
      </c>
      <c r="J145" s="28">
        <v>161</v>
      </c>
      <c r="K145" s="28">
        <v>9.1</v>
      </c>
      <c r="L145" s="28">
        <v>9.5</v>
      </c>
      <c r="M145" s="28"/>
      <c r="N145" s="28">
        <v>0.41</v>
      </c>
      <c r="O145" s="28"/>
      <c r="P145" s="29">
        <f t="shared" si="16"/>
        <v>16.8</v>
      </c>
      <c r="Q145" s="29">
        <f t="shared" si="17"/>
        <v>2.4390243902439024</v>
      </c>
      <c r="R145" s="29">
        <f t="shared" si="18"/>
        <v>7.666666666666667</v>
      </c>
      <c r="S145" s="29">
        <f t="shared" si="19"/>
        <v>7.1428571428571432</v>
      </c>
      <c r="T145" s="29">
        <f t="shared" si="20"/>
        <v>9.5</v>
      </c>
      <c r="U145" s="29">
        <f t="shared" si="22"/>
        <v>15.24390243902439</v>
      </c>
      <c r="V145" s="27">
        <f t="shared" si="21"/>
        <v>58.792450638792104</v>
      </c>
      <c r="W145" s="5"/>
      <c r="X145" s="73"/>
      <c r="Y145" s="5"/>
      <c r="Z145" s="21"/>
    </row>
    <row r="146" spans="1:26" ht="31.5" x14ac:dyDescent="0.25">
      <c r="A146" s="4">
        <v>142</v>
      </c>
      <c r="B146" s="86" t="s">
        <v>3344</v>
      </c>
      <c r="C146" s="82" t="s">
        <v>3345</v>
      </c>
      <c r="D146" s="86" t="s">
        <v>3323</v>
      </c>
      <c r="E146" s="4">
        <v>5</v>
      </c>
      <c r="F146" s="85" t="s">
        <v>339</v>
      </c>
      <c r="G146" s="28">
        <v>9</v>
      </c>
      <c r="H146" s="28"/>
      <c r="I146" s="28">
        <v>35</v>
      </c>
      <c r="J146" s="28">
        <v>174</v>
      </c>
      <c r="K146" s="28">
        <v>9.4</v>
      </c>
      <c r="L146" s="28">
        <v>6</v>
      </c>
      <c r="M146" s="28"/>
      <c r="N146" s="28">
        <v>0.38</v>
      </c>
      <c r="O146" s="28"/>
      <c r="P146" s="29">
        <f t="shared" si="16"/>
        <v>12.6</v>
      </c>
      <c r="Q146" s="29">
        <f t="shared" si="17"/>
        <v>8.536585365853659</v>
      </c>
      <c r="R146" s="29">
        <f t="shared" si="18"/>
        <v>8.2857142857142865</v>
      </c>
      <c r="S146" s="29">
        <f t="shared" si="19"/>
        <v>6.914893617021276</v>
      </c>
      <c r="T146" s="29">
        <f t="shared" si="20"/>
        <v>6</v>
      </c>
      <c r="U146" s="29">
        <f t="shared" si="22"/>
        <v>16.44736842105263</v>
      </c>
      <c r="V146" s="27">
        <f t="shared" si="21"/>
        <v>58.784561689641855</v>
      </c>
      <c r="W146" s="5"/>
      <c r="X146" s="73"/>
      <c r="Y146" s="5"/>
      <c r="Z146" s="21"/>
    </row>
    <row r="147" spans="1:26" ht="47.25" x14ac:dyDescent="0.25">
      <c r="A147" s="4">
        <v>143</v>
      </c>
      <c r="B147" s="96" t="s">
        <v>3181</v>
      </c>
      <c r="C147" s="82" t="s">
        <v>3182</v>
      </c>
      <c r="D147" s="79" t="s">
        <v>4451</v>
      </c>
      <c r="E147" s="4">
        <v>6</v>
      </c>
      <c r="F147" s="79" t="s">
        <v>853</v>
      </c>
      <c r="G147" s="28">
        <v>20</v>
      </c>
      <c r="H147" s="28"/>
      <c r="I147" s="28">
        <v>8</v>
      </c>
      <c r="J147" s="28">
        <v>150</v>
      </c>
      <c r="K147" s="28">
        <v>8.3000000000000007</v>
      </c>
      <c r="L147" s="28">
        <v>7.5</v>
      </c>
      <c r="M147" s="28"/>
      <c r="N147" s="28">
        <v>1.01</v>
      </c>
      <c r="O147" s="28"/>
      <c r="P147" s="29">
        <f t="shared" si="16"/>
        <v>28</v>
      </c>
      <c r="Q147" s="29">
        <f t="shared" si="17"/>
        <v>1.9512195121951219</v>
      </c>
      <c r="R147" s="29">
        <f t="shared" si="18"/>
        <v>7.1428571428571432</v>
      </c>
      <c r="S147" s="29">
        <f t="shared" si="19"/>
        <v>7.831325301204819</v>
      </c>
      <c r="T147" s="29">
        <f t="shared" si="20"/>
        <v>7.5</v>
      </c>
      <c r="U147" s="29">
        <f t="shared" si="22"/>
        <v>6.1881188118811883</v>
      </c>
      <c r="V147" s="27">
        <f t="shared" si="21"/>
        <v>58.613520768138279</v>
      </c>
      <c r="W147" s="5"/>
      <c r="X147" s="73"/>
      <c r="Y147" s="5"/>
      <c r="Z147" s="21"/>
    </row>
    <row r="148" spans="1:26" ht="31.5" x14ac:dyDescent="0.25">
      <c r="A148" s="4">
        <v>144</v>
      </c>
      <c r="B148" s="79" t="s">
        <v>3385</v>
      </c>
      <c r="C148" s="82" t="s">
        <v>3386</v>
      </c>
      <c r="D148" s="79" t="s">
        <v>380</v>
      </c>
      <c r="E148" s="4">
        <v>6</v>
      </c>
      <c r="F148" s="83" t="s">
        <v>381</v>
      </c>
      <c r="G148" s="28">
        <v>13</v>
      </c>
      <c r="H148" s="28"/>
      <c r="I148" s="28">
        <v>10</v>
      </c>
      <c r="J148" s="28">
        <v>145</v>
      </c>
      <c r="K148" s="28">
        <v>8.9</v>
      </c>
      <c r="L148" s="28">
        <v>5.5</v>
      </c>
      <c r="M148" s="28"/>
      <c r="N148" s="28">
        <v>0.35</v>
      </c>
      <c r="O148" s="28"/>
      <c r="P148" s="29">
        <f t="shared" si="16"/>
        <v>18.2</v>
      </c>
      <c r="Q148" s="29">
        <f t="shared" si="17"/>
        <v>2.4390243902439024</v>
      </c>
      <c r="R148" s="29">
        <f t="shared" si="18"/>
        <v>6.9047619047619051</v>
      </c>
      <c r="S148" s="29">
        <f t="shared" si="19"/>
        <v>7.3033707865168536</v>
      </c>
      <c r="T148" s="29">
        <f t="shared" si="20"/>
        <v>5.5</v>
      </c>
      <c r="U148" s="29">
        <f t="shared" si="22"/>
        <v>17.857142857142858</v>
      </c>
      <c r="V148" s="27">
        <f t="shared" si="21"/>
        <v>58.204299938665514</v>
      </c>
      <c r="W148" s="5"/>
      <c r="X148" s="73"/>
      <c r="Y148" s="5"/>
      <c r="Z148" s="21"/>
    </row>
    <row r="149" spans="1:26" ht="32.25" customHeight="1" x14ac:dyDescent="0.25">
      <c r="A149" s="4">
        <v>145</v>
      </c>
      <c r="B149" s="84" t="s">
        <v>3293</v>
      </c>
      <c r="C149" s="82" t="s">
        <v>3294</v>
      </c>
      <c r="D149" s="79" t="s">
        <v>4457</v>
      </c>
      <c r="E149" s="4">
        <v>6</v>
      </c>
      <c r="F149" s="85" t="s">
        <v>1698</v>
      </c>
      <c r="G149" s="28">
        <v>13</v>
      </c>
      <c r="H149" s="28"/>
      <c r="I149" s="28">
        <v>15</v>
      </c>
      <c r="J149" s="28">
        <v>165</v>
      </c>
      <c r="K149" s="28">
        <v>7.9</v>
      </c>
      <c r="L149" s="28">
        <v>5</v>
      </c>
      <c r="M149" s="28"/>
      <c r="N149" s="28">
        <v>0.41</v>
      </c>
      <c r="O149" s="28"/>
      <c r="P149" s="29">
        <f t="shared" si="16"/>
        <v>18.2</v>
      </c>
      <c r="Q149" s="29">
        <f t="shared" si="17"/>
        <v>3.6585365853658538</v>
      </c>
      <c r="R149" s="29">
        <f t="shared" si="18"/>
        <v>7.8571428571428568</v>
      </c>
      <c r="S149" s="29">
        <f t="shared" si="19"/>
        <v>8.2278481012658222</v>
      </c>
      <c r="T149" s="29">
        <f t="shared" si="20"/>
        <v>5</v>
      </c>
      <c r="U149" s="29">
        <f t="shared" si="22"/>
        <v>15.24390243902439</v>
      </c>
      <c r="V149" s="27">
        <f t="shared" si="21"/>
        <v>58.187429982798925</v>
      </c>
      <c r="W149" s="5"/>
      <c r="X149" s="73"/>
      <c r="Y149" s="5"/>
      <c r="Z149" s="21"/>
    </row>
    <row r="150" spans="1:26" ht="31.5" x14ac:dyDescent="0.25">
      <c r="A150" s="4">
        <v>146</v>
      </c>
      <c r="B150" s="86" t="s">
        <v>3309</v>
      </c>
      <c r="C150" s="82" t="s">
        <v>3310</v>
      </c>
      <c r="D150" s="79" t="s">
        <v>330</v>
      </c>
      <c r="E150" s="4">
        <v>6</v>
      </c>
      <c r="F150" s="79" t="s">
        <v>942</v>
      </c>
      <c r="G150" s="28">
        <v>11</v>
      </c>
      <c r="H150" s="28"/>
      <c r="I150" s="28">
        <v>13</v>
      </c>
      <c r="J150" s="28">
        <v>170</v>
      </c>
      <c r="K150" s="28">
        <v>8.1</v>
      </c>
      <c r="L150" s="28">
        <v>8</v>
      </c>
      <c r="M150" s="28"/>
      <c r="N150" s="28">
        <v>0.41</v>
      </c>
      <c r="O150" s="28"/>
      <c r="P150" s="29">
        <f t="shared" si="16"/>
        <v>15.4</v>
      </c>
      <c r="Q150" s="29">
        <f t="shared" si="17"/>
        <v>3.1707317073170733</v>
      </c>
      <c r="R150" s="29">
        <f t="shared" si="18"/>
        <v>8.0952380952380949</v>
      </c>
      <c r="S150" s="29">
        <f t="shared" si="19"/>
        <v>8.0246913580246915</v>
      </c>
      <c r="T150" s="29">
        <f t="shared" si="20"/>
        <v>8</v>
      </c>
      <c r="U150" s="29">
        <f t="shared" si="22"/>
        <v>15.24390243902439</v>
      </c>
      <c r="V150" s="27">
        <f t="shared" si="21"/>
        <v>57.934563599604246</v>
      </c>
      <c r="W150" s="5"/>
      <c r="X150" s="73"/>
      <c r="Y150" s="5"/>
      <c r="Z150" s="21"/>
    </row>
    <row r="151" spans="1:26" ht="47.25" x14ac:dyDescent="0.25">
      <c r="A151" s="4">
        <v>147</v>
      </c>
      <c r="B151" s="96" t="s">
        <v>3173</v>
      </c>
      <c r="C151" s="82" t="s">
        <v>3174</v>
      </c>
      <c r="D151" s="79" t="s">
        <v>4451</v>
      </c>
      <c r="E151" s="4">
        <v>6</v>
      </c>
      <c r="F151" s="79" t="s">
        <v>853</v>
      </c>
      <c r="G151" s="28">
        <v>19</v>
      </c>
      <c r="H151" s="28"/>
      <c r="I151" s="28">
        <v>6</v>
      </c>
      <c r="J151" s="28">
        <v>180</v>
      </c>
      <c r="K151" s="28">
        <v>9.1</v>
      </c>
      <c r="L151" s="28">
        <v>8</v>
      </c>
      <c r="M151" s="28"/>
      <c r="N151" s="28">
        <v>1.02</v>
      </c>
      <c r="O151" s="28"/>
      <c r="P151" s="29">
        <f t="shared" si="16"/>
        <v>26.6</v>
      </c>
      <c r="Q151" s="29">
        <f t="shared" si="17"/>
        <v>1.4634146341463414</v>
      </c>
      <c r="R151" s="29">
        <f t="shared" si="18"/>
        <v>8.5714285714285712</v>
      </c>
      <c r="S151" s="29">
        <f t="shared" si="19"/>
        <v>7.1428571428571432</v>
      </c>
      <c r="T151" s="29">
        <f t="shared" si="20"/>
        <v>8</v>
      </c>
      <c r="U151" s="29">
        <f t="shared" si="22"/>
        <v>6.1274509803921564</v>
      </c>
      <c r="V151" s="27">
        <f t="shared" si="21"/>
        <v>57.905151328824218</v>
      </c>
      <c r="W151" s="5"/>
      <c r="X151" s="73"/>
      <c r="Y151" s="5"/>
      <c r="Z151" s="21"/>
    </row>
    <row r="152" spans="1:26" ht="31.5" x14ac:dyDescent="0.25">
      <c r="A152" s="4">
        <v>148</v>
      </c>
      <c r="B152" s="97" t="s">
        <v>3022</v>
      </c>
      <c r="C152" s="82" t="s">
        <v>3023</v>
      </c>
      <c r="D152" s="79" t="s">
        <v>165</v>
      </c>
      <c r="E152" s="80">
        <v>6</v>
      </c>
      <c r="F152" s="86" t="s">
        <v>817</v>
      </c>
      <c r="G152" s="28">
        <v>8</v>
      </c>
      <c r="H152" s="28"/>
      <c r="I152" s="28">
        <v>12</v>
      </c>
      <c r="J152" s="28">
        <v>165</v>
      </c>
      <c r="K152" s="28">
        <v>8.1</v>
      </c>
      <c r="L152" s="28">
        <v>10</v>
      </c>
      <c r="M152" s="28"/>
      <c r="N152" s="28">
        <v>0.35</v>
      </c>
      <c r="O152" s="28">
        <f>IF(N152&lt;&gt;"",INT(N152)*60+(N152-INT(N152))*100,"")</f>
        <v>35</v>
      </c>
      <c r="P152" s="29">
        <f t="shared" si="16"/>
        <v>11.2</v>
      </c>
      <c r="Q152" s="29">
        <f t="shared" si="17"/>
        <v>2.9268292682926829</v>
      </c>
      <c r="R152" s="29">
        <f t="shared" si="18"/>
        <v>7.8571428571428568</v>
      </c>
      <c r="S152" s="29">
        <f t="shared" si="19"/>
        <v>8.0246913580246915</v>
      </c>
      <c r="T152" s="29">
        <f t="shared" si="20"/>
        <v>10</v>
      </c>
      <c r="U152" s="29">
        <f t="shared" si="22"/>
        <v>17.857142857142858</v>
      </c>
      <c r="V152" s="27">
        <f t="shared" si="21"/>
        <v>57.865806340603086</v>
      </c>
      <c r="W152" s="5"/>
      <c r="X152" s="73"/>
      <c r="Y152" s="5"/>
      <c r="Z152" s="21"/>
    </row>
    <row r="153" spans="1:26" ht="31.5" x14ac:dyDescent="0.25">
      <c r="A153" s="4">
        <v>149</v>
      </c>
      <c r="B153" s="79" t="s">
        <v>3607</v>
      </c>
      <c r="C153" s="82" t="s">
        <v>3608</v>
      </c>
      <c r="D153" s="79" t="s">
        <v>598</v>
      </c>
      <c r="E153" s="4">
        <v>5</v>
      </c>
      <c r="F153" s="79" t="s">
        <v>599</v>
      </c>
      <c r="G153" s="28">
        <v>12</v>
      </c>
      <c r="H153" s="28"/>
      <c r="I153" s="28">
        <v>13</v>
      </c>
      <c r="J153" s="28">
        <v>165</v>
      </c>
      <c r="K153" s="28">
        <v>9.6</v>
      </c>
      <c r="L153" s="28">
        <v>8</v>
      </c>
      <c r="M153" s="28"/>
      <c r="N153" s="28">
        <v>0.41</v>
      </c>
      <c r="O153" s="28"/>
      <c r="P153" s="29">
        <f t="shared" si="16"/>
        <v>16.8</v>
      </c>
      <c r="Q153" s="29">
        <f t="shared" si="17"/>
        <v>3.1707317073170733</v>
      </c>
      <c r="R153" s="29">
        <f t="shared" si="18"/>
        <v>7.8571428571428568</v>
      </c>
      <c r="S153" s="29">
        <f t="shared" si="19"/>
        <v>6.7708333333333339</v>
      </c>
      <c r="T153" s="29">
        <f t="shared" si="20"/>
        <v>8</v>
      </c>
      <c r="U153" s="29">
        <f t="shared" si="22"/>
        <v>15.24390243902439</v>
      </c>
      <c r="V153" s="27">
        <f t="shared" si="21"/>
        <v>57.842610336817657</v>
      </c>
      <c r="W153" s="5"/>
      <c r="X153" s="73"/>
      <c r="Y153" s="5"/>
      <c r="Z153" s="21"/>
    </row>
    <row r="154" spans="1:26" ht="31.5" x14ac:dyDescent="0.25">
      <c r="A154" s="4">
        <v>150</v>
      </c>
      <c r="B154" s="83" t="s">
        <v>3581</v>
      </c>
      <c r="C154" s="104" t="s">
        <v>3582</v>
      </c>
      <c r="D154" s="79" t="s">
        <v>532</v>
      </c>
      <c r="E154" s="4">
        <v>5</v>
      </c>
      <c r="F154" s="79" t="s">
        <v>540</v>
      </c>
      <c r="G154" s="28">
        <v>8</v>
      </c>
      <c r="H154" s="28"/>
      <c r="I154" s="28">
        <v>25</v>
      </c>
      <c r="J154" s="28">
        <v>170</v>
      </c>
      <c r="K154" s="28">
        <v>8.6</v>
      </c>
      <c r="L154" s="28">
        <v>7.5</v>
      </c>
      <c r="M154" s="28"/>
      <c r="N154" s="28">
        <v>0.36</v>
      </c>
      <c r="O154" s="28"/>
      <c r="P154" s="29">
        <f t="shared" si="16"/>
        <v>11.2</v>
      </c>
      <c r="Q154" s="29">
        <f t="shared" si="17"/>
        <v>6.0975609756097562</v>
      </c>
      <c r="R154" s="29">
        <f t="shared" si="18"/>
        <v>8.0952380952380949</v>
      </c>
      <c r="S154" s="29">
        <f t="shared" si="19"/>
        <v>7.558139534883721</v>
      </c>
      <c r="T154" s="29">
        <f t="shared" si="20"/>
        <v>7.5</v>
      </c>
      <c r="U154" s="29">
        <f t="shared" si="22"/>
        <v>17.361111111111111</v>
      </c>
      <c r="V154" s="27">
        <f t="shared" si="21"/>
        <v>57.812049716842679</v>
      </c>
      <c r="W154" s="5"/>
      <c r="X154" s="73"/>
      <c r="Y154" s="5"/>
      <c r="Z154" s="21"/>
    </row>
    <row r="155" spans="1:26" ht="47.25" x14ac:dyDescent="0.25">
      <c r="A155" s="4">
        <v>151</v>
      </c>
      <c r="B155" s="86" t="s">
        <v>3500</v>
      </c>
      <c r="C155" s="82" t="s">
        <v>3501</v>
      </c>
      <c r="D155" s="79" t="s">
        <v>4465</v>
      </c>
      <c r="E155" s="4">
        <v>6</v>
      </c>
      <c r="F155" s="79" t="s">
        <v>3491</v>
      </c>
      <c r="G155" s="28">
        <v>17</v>
      </c>
      <c r="H155" s="28"/>
      <c r="I155" s="28">
        <v>12</v>
      </c>
      <c r="J155" s="28">
        <v>128</v>
      </c>
      <c r="K155" s="28">
        <v>9.1999999999999993</v>
      </c>
      <c r="L155" s="28">
        <v>3</v>
      </c>
      <c r="M155" s="28"/>
      <c r="N155" s="28">
        <v>0.42</v>
      </c>
      <c r="O155" s="28"/>
      <c r="P155" s="29">
        <f t="shared" si="16"/>
        <v>23.8</v>
      </c>
      <c r="Q155" s="29">
        <f t="shared" si="17"/>
        <v>2.9268292682926829</v>
      </c>
      <c r="R155" s="29">
        <f t="shared" si="18"/>
        <v>6.0952380952380949</v>
      </c>
      <c r="S155" s="29">
        <f t="shared" si="19"/>
        <v>7.0652173913043486</v>
      </c>
      <c r="T155" s="29">
        <f t="shared" si="20"/>
        <v>3</v>
      </c>
      <c r="U155" s="29">
        <f t="shared" si="22"/>
        <v>14.880952380952381</v>
      </c>
      <c r="V155" s="27">
        <f t="shared" si="21"/>
        <v>57.768237135787508</v>
      </c>
      <c r="W155" s="5"/>
      <c r="X155" s="73"/>
      <c r="Y155" s="5"/>
      <c r="Z155" s="21"/>
    </row>
    <row r="156" spans="1:26" ht="31.5" x14ac:dyDescent="0.25">
      <c r="A156" s="4">
        <v>152</v>
      </c>
      <c r="B156" s="85" t="s">
        <v>3220</v>
      </c>
      <c r="C156" s="82" t="s">
        <v>3221</v>
      </c>
      <c r="D156" s="79" t="s">
        <v>528</v>
      </c>
      <c r="E156" s="80">
        <v>6</v>
      </c>
      <c r="F156" s="79" t="s">
        <v>1640</v>
      </c>
      <c r="G156" s="28">
        <v>10</v>
      </c>
      <c r="H156" s="28"/>
      <c r="I156" s="28">
        <v>30</v>
      </c>
      <c r="J156" s="28">
        <v>175</v>
      </c>
      <c r="K156" s="28">
        <v>9.9</v>
      </c>
      <c r="L156" s="28">
        <v>8.1</v>
      </c>
      <c r="M156" s="28"/>
      <c r="N156" s="28">
        <v>0.47</v>
      </c>
      <c r="O156" s="28"/>
      <c r="P156" s="29">
        <f t="shared" si="16"/>
        <v>14</v>
      </c>
      <c r="Q156" s="29">
        <f t="shared" si="17"/>
        <v>7.3170731707317076</v>
      </c>
      <c r="R156" s="29">
        <f t="shared" si="18"/>
        <v>8.3333333333333339</v>
      </c>
      <c r="S156" s="29">
        <f t="shared" si="19"/>
        <v>6.5656565656565657</v>
      </c>
      <c r="T156" s="29">
        <f t="shared" si="20"/>
        <v>8.1</v>
      </c>
      <c r="U156" s="29">
        <f t="shared" si="22"/>
        <v>13.297872340425533</v>
      </c>
      <c r="V156" s="27">
        <f t="shared" si="21"/>
        <v>57.613935410147143</v>
      </c>
      <c r="W156" s="5"/>
      <c r="X156" s="73"/>
      <c r="Y156" s="5"/>
      <c r="Z156" s="21"/>
    </row>
    <row r="157" spans="1:26" ht="31.5" x14ac:dyDescent="0.25">
      <c r="A157" s="4">
        <v>153</v>
      </c>
      <c r="B157" s="86" t="s">
        <v>2980</v>
      </c>
      <c r="C157" s="82" t="s">
        <v>2981</v>
      </c>
      <c r="D157" s="79" t="s">
        <v>165</v>
      </c>
      <c r="E157" s="80">
        <v>5</v>
      </c>
      <c r="F157" s="86" t="s">
        <v>166</v>
      </c>
      <c r="G157" s="28">
        <v>11</v>
      </c>
      <c r="H157" s="28"/>
      <c r="I157" s="28">
        <v>5</v>
      </c>
      <c r="J157" s="28">
        <v>180</v>
      </c>
      <c r="K157" s="28">
        <v>7.9</v>
      </c>
      <c r="L157" s="28">
        <v>9.3000000000000007</v>
      </c>
      <c r="M157" s="28"/>
      <c r="N157" s="28">
        <v>0.42</v>
      </c>
      <c r="O157" s="28">
        <f>IF(N157&lt;&gt;"",INT(N157)*60+(N157-INT(N157))*100,"")</f>
        <v>42</v>
      </c>
      <c r="P157" s="29">
        <f t="shared" si="16"/>
        <v>15.4</v>
      </c>
      <c r="Q157" s="29">
        <f t="shared" si="17"/>
        <v>1.2195121951219512</v>
      </c>
      <c r="R157" s="29">
        <f t="shared" si="18"/>
        <v>8.5714285714285712</v>
      </c>
      <c r="S157" s="29">
        <f t="shared" si="19"/>
        <v>8.2278481012658222</v>
      </c>
      <c r="T157" s="29">
        <f t="shared" si="20"/>
        <v>9.3000000000000007</v>
      </c>
      <c r="U157" s="29">
        <f t="shared" si="22"/>
        <v>14.880952380952381</v>
      </c>
      <c r="V157" s="27">
        <f t="shared" si="21"/>
        <v>57.599741248768723</v>
      </c>
      <c r="W157" s="5"/>
      <c r="X157" s="73"/>
      <c r="Y157" s="5"/>
      <c r="Z157" s="21"/>
    </row>
    <row r="158" spans="1:26" ht="31.5" x14ac:dyDescent="0.25">
      <c r="A158" s="4">
        <v>154</v>
      </c>
      <c r="B158" s="86" t="s">
        <v>3311</v>
      </c>
      <c r="C158" s="82" t="s">
        <v>3312</v>
      </c>
      <c r="D158" s="79" t="s">
        <v>330</v>
      </c>
      <c r="E158" s="4">
        <v>6</v>
      </c>
      <c r="F158" s="79" t="s">
        <v>942</v>
      </c>
      <c r="G158" s="28">
        <v>12</v>
      </c>
      <c r="H158" s="28"/>
      <c r="I158" s="28">
        <v>13</v>
      </c>
      <c r="J158" s="28">
        <v>165</v>
      </c>
      <c r="K158" s="28">
        <v>9.1</v>
      </c>
      <c r="L158" s="28">
        <v>9</v>
      </c>
      <c r="M158" s="28"/>
      <c r="N158" s="28">
        <v>0.46</v>
      </c>
      <c r="O158" s="28"/>
      <c r="P158" s="29">
        <f t="shared" si="16"/>
        <v>16.8</v>
      </c>
      <c r="Q158" s="29">
        <f t="shared" si="17"/>
        <v>3.1707317073170733</v>
      </c>
      <c r="R158" s="29">
        <f t="shared" si="18"/>
        <v>7.8571428571428568</v>
      </c>
      <c r="S158" s="29">
        <f t="shared" si="19"/>
        <v>7.1428571428571432</v>
      </c>
      <c r="T158" s="29">
        <f t="shared" si="20"/>
        <v>9</v>
      </c>
      <c r="U158" s="29">
        <f t="shared" si="22"/>
        <v>13.586956521739129</v>
      </c>
      <c r="V158" s="27">
        <f t="shared" si="21"/>
        <v>57.557688229056211</v>
      </c>
      <c r="W158" s="5"/>
      <c r="X158" s="73"/>
      <c r="Y158" s="5"/>
      <c r="Z158" s="21"/>
    </row>
    <row r="159" spans="1:26" ht="31.5" x14ac:dyDescent="0.25">
      <c r="A159" s="4">
        <v>155</v>
      </c>
      <c r="B159" s="86" t="s">
        <v>3285</v>
      </c>
      <c r="C159" s="82" t="s">
        <v>3286</v>
      </c>
      <c r="D159" s="79" t="s">
        <v>4457</v>
      </c>
      <c r="E159" s="4">
        <v>6</v>
      </c>
      <c r="F159" s="79" t="s">
        <v>327</v>
      </c>
      <c r="G159" s="28">
        <v>6</v>
      </c>
      <c r="H159" s="28"/>
      <c r="I159" s="28">
        <v>36</v>
      </c>
      <c r="J159" s="28">
        <v>158</v>
      </c>
      <c r="K159" s="28">
        <v>9.0299999999999994</v>
      </c>
      <c r="L159" s="28">
        <v>8</v>
      </c>
      <c r="M159" s="28"/>
      <c r="N159" s="28">
        <v>0.36</v>
      </c>
      <c r="O159" s="28"/>
      <c r="P159" s="29">
        <f t="shared" si="16"/>
        <v>8.4</v>
      </c>
      <c r="Q159" s="29">
        <f t="shared" si="17"/>
        <v>8.7804878048780495</v>
      </c>
      <c r="R159" s="29">
        <f t="shared" si="18"/>
        <v>7.5238095238095237</v>
      </c>
      <c r="S159" s="29">
        <f t="shared" si="19"/>
        <v>7.1982281284606868</v>
      </c>
      <c r="T159" s="29">
        <f t="shared" si="20"/>
        <v>8</v>
      </c>
      <c r="U159" s="29">
        <f t="shared" si="22"/>
        <v>17.361111111111111</v>
      </c>
      <c r="V159" s="27">
        <f t="shared" si="21"/>
        <v>57.263636568259372</v>
      </c>
      <c r="W159" s="5"/>
      <c r="X159" s="73"/>
      <c r="Y159" s="5"/>
      <c r="Z159" s="21"/>
    </row>
    <row r="160" spans="1:26" ht="47.25" x14ac:dyDescent="0.25">
      <c r="A160" s="4">
        <v>156</v>
      </c>
      <c r="B160" s="100" t="s">
        <v>2818</v>
      </c>
      <c r="C160" s="82" t="s">
        <v>2819</v>
      </c>
      <c r="D160" s="78" t="s">
        <v>4447</v>
      </c>
      <c r="E160" s="82">
        <v>6</v>
      </c>
      <c r="F160" s="78" t="s">
        <v>42</v>
      </c>
      <c r="G160" s="28">
        <v>8</v>
      </c>
      <c r="H160" s="28"/>
      <c r="I160" s="28">
        <v>20</v>
      </c>
      <c r="J160" s="28">
        <v>180</v>
      </c>
      <c r="K160" s="28">
        <v>8.5</v>
      </c>
      <c r="L160" s="28">
        <v>10</v>
      </c>
      <c r="M160" s="28"/>
      <c r="N160" s="28">
        <v>0.42</v>
      </c>
      <c r="O160" s="28">
        <f>IF(N160&lt;&gt;"",INT(N160)*60+(N160-INT(N160))*100,"")</f>
        <v>42</v>
      </c>
      <c r="P160" s="29">
        <f t="shared" si="16"/>
        <v>11.2</v>
      </c>
      <c r="Q160" s="29">
        <f t="shared" si="17"/>
        <v>4.8780487804878048</v>
      </c>
      <c r="R160" s="29">
        <f t="shared" si="18"/>
        <v>8.5714285714285712</v>
      </c>
      <c r="S160" s="29">
        <f t="shared" si="19"/>
        <v>7.6470588235294121</v>
      </c>
      <c r="T160" s="29">
        <f t="shared" si="20"/>
        <v>10</v>
      </c>
      <c r="U160" s="29">
        <f t="shared" si="22"/>
        <v>14.880952380952381</v>
      </c>
      <c r="V160" s="27">
        <f t="shared" si="21"/>
        <v>57.177488556398167</v>
      </c>
      <c r="W160" s="5"/>
      <c r="X160" s="73"/>
      <c r="Y160" s="5"/>
      <c r="Z160" s="21"/>
    </row>
    <row r="161" spans="1:26" ht="47.25" x14ac:dyDescent="0.25">
      <c r="A161" s="4">
        <v>157</v>
      </c>
      <c r="B161" s="83" t="s">
        <v>3489</v>
      </c>
      <c r="C161" s="82" t="s">
        <v>3490</v>
      </c>
      <c r="D161" s="79" t="s">
        <v>4465</v>
      </c>
      <c r="E161" s="4">
        <v>5</v>
      </c>
      <c r="F161" s="79" t="s">
        <v>3491</v>
      </c>
      <c r="G161" s="28">
        <v>16</v>
      </c>
      <c r="H161" s="28"/>
      <c r="I161" s="28">
        <v>10</v>
      </c>
      <c r="J161" s="28">
        <v>130</v>
      </c>
      <c r="K161" s="28">
        <v>9.1</v>
      </c>
      <c r="L161" s="28">
        <v>8</v>
      </c>
      <c r="M161" s="28"/>
      <c r="N161" s="28">
        <v>0.57999999999999996</v>
      </c>
      <c r="O161" s="28"/>
      <c r="P161" s="29">
        <f t="shared" si="16"/>
        <v>22.4</v>
      </c>
      <c r="Q161" s="29">
        <f t="shared" si="17"/>
        <v>2.4390243902439024</v>
      </c>
      <c r="R161" s="29">
        <f t="shared" si="18"/>
        <v>6.1904761904761907</v>
      </c>
      <c r="S161" s="29">
        <f t="shared" si="19"/>
        <v>7.1428571428571432</v>
      </c>
      <c r="T161" s="29">
        <f t="shared" si="20"/>
        <v>8</v>
      </c>
      <c r="U161" s="29">
        <f t="shared" si="22"/>
        <v>10.775862068965518</v>
      </c>
      <c r="V161" s="27">
        <f t="shared" si="21"/>
        <v>56.948219792542751</v>
      </c>
      <c r="W161" s="5"/>
      <c r="X161" s="73"/>
      <c r="Y161" s="5"/>
      <c r="Z161" s="21"/>
    </row>
    <row r="162" spans="1:26" ht="47.25" x14ac:dyDescent="0.25">
      <c r="A162" s="4">
        <v>158</v>
      </c>
      <c r="B162" s="85" t="s">
        <v>3135</v>
      </c>
      <c r="C162" s="82" t="s">
        <v>3136</v>
      </c>
      <c r="D162" s="79" t="s">
        <v>2319</v>
      </c>
      <c r="E162" s="4">
        <v>6</v>
      </c>
      <c r="F162" s="79" t="s">
        <v>2320</v>
      </c>
      <c r="G162" s="28">
        <v>17</v>
      </c>
      <c r="H162" s="28"/>
      <c r="I162" s="28">
        <v>19</v>
      </c>
      <c r="J162" s="28">
        <v>150</v>
      </c>
      <c r="K162" s="28">
        <v>8.5</v>
      </c>
      <c r="L162" s="28">
        <v>8</v>
      </c>
      <c r="M162" s="28"/>
      <c r="N162" s="28">
        <v>1.1200000000000001</v>
      </c>
      <c r="O162" s="28"/>
      <c r="P162" s="29">
        <f t="shared" si="16"/>
        <v>23.8</v>
      </c>
      <c r="Q162" s="29">
        <f t="shared" si="17"/>
        <v>4.6341463414634143</v>
      </c>
      <c r="R162" s="29">
        <f t="shared" si="18"/>
        <v>7.1428571428571432</v>
      </c>
      <c r="S162" s="29">
        <f t="shared" si="19"/>
        <v>7.6470588235294121</v>
      </c>
      <c r="T162" s="29">
        <f t="shared" si="20"/>
        <v>8</v>
      </c>
      <c r="U162" s="29">
        <f t="shared" si="22"/>
        <v>5.5803571428571423</v>
      </c>
      <c r="V162" s="27">
        <f t="shared" si="21"/>
        <v>56.804419450707115</v>
      </c>
      <c r="W162" s="5"/>
      <c r="X162" s="73"/>
      <c r="Y162" s="5"/>
      <c r="Z162" s="21"/>
    </row>
    <row r="163" spans="1:26" ht="31.5" x14ac:dyDescent="0.25">
      <c r="A163" s="4">
        <v>159</v>
      </c>
      <c r="B163" s="79" t="s">
        <v>3236</v>
      </c>
      <c r="C163" s="82" t="s">
        <v>3237</v>
      </c>
      <c r="D163" s="79" t="s">
        <v>282</v>
      </c>
      <c r="E163" s="4">
        <v>6</v>
      </c>
      <c r="F163" s="83" t="s">
        <v>301</v>
      </c>
      <c r="G163" s="28">
        <v>11</v>
      </c>
      <c r="H163" s="28"/>
      <c r="I163" s="28">
        <v>11</v>
      </c>
      <c r="J163" s="28">
        <v>181</v>
      </c>
      <c r="K163" s="28">
        <v>8.6999999999999993</v>
      </c>
      <c r="L163" s="28">
        <v>9.6999999999999993</v>
      </c>
      <c r="M163" s="28"/>
      <c r="N163" s="28">
        <v>0.49</v>
      </c>
      <c r="O163" s="28"/>
      <c r="P163" s="29">
        <f t="shared" si="16"/>
        <v>15.4</v>
      </c>
      <c r="Q163" s="29">
        <f t="shared" si="17"/>
        <v>2.6829268292682928</v>
      </c>
      <c r="R163" s="29">
        <f t="shared" si="18"/>
        <v>8.6190476190476186</v>
      </c>
      <c r="S163" s="29">
        <f t="shared" si="19"/>
        <v>7.4712643678160928</v>
      </c>
      <c r="T163" s="29">
        <f t="shared" si="20"/>
        <v>9.6999999999999993</v>
      </c>
      <c r="U163" s="29">
        <f t="shared" si="22"/>
        <v>12.755102040816327</v>
      </c>
      <c r="V163" s="27">
        <f t="shared" si="21"/>
        <v>56.628340856948327</v>
      </c>
      <c r="W163" s="5"/>
      <c r="X163" s="73"/>
      <c r="Y163" s="5"/>
      <c r="Z163" s="21"/>
    </row>
    <row r="164" spans="1:26" ht="31.5" x14ac:dyDescent="0.25">
      <c r="A164" s="4">
        <v>160</v>
      </c>
      <c r="B164" s="79" t="s">
        <v>3266</v>
      </c>
      <c r="C164" s="82" t="s">
        <v>3267</v>
      </c>
      <c r="D164" s="79" t="s">
        <v>924</v>
      </c>
      <c r="E164" s="4">
        <v>6</v>
      </c>
      <c r="F164" s="79" t="s">
        <v>925</v>
      </c>
      <c r="G164" s="28">
        <v>12</v>
      </c>
      <c r="H164" s="28"/>
      <c r="I164" s="28">
        <v>10</v>
      </c>
      <c r="J164" s="28">
        <v>155</v>
      </c>
      <c r="K164" s="28">
        <v>8.6999999999999993</v>
      </c>
      <c r="L164" s="28">
        <v>7.2</v>
      </c>
      <c r="M164" s="28"/>
      <c r="N164" s="28">
        <v>0.41</v>
      </c>
      <c r="O164" s="28"/>
      <c r="P164" s="29">
        <f t="shared" si="16"/>
        <v>16.8</v>
      </c>
      <c r="Q164" s="29">
        <f t="shared" si="17"/>
        <v>2.4390243902439024</v>
      </c>
      <c r="R164" s="29">
        <f t="shared" si="18"/>
        <v>7.3809523809523814</v>
      </c>
      <c r="S164" s="29">
        <f t="shared" si="19"/>
        <v>7.4712643678160928</v>
      </c>
      <c r="T164" s="29">
        <f t="shared" si="20"/>
        <v>7.2</v>
      </c>
      <c r="U164" s="29">
        <f t="shared" si="22"/>
        <v>15.24390243902439</v>
      </c>
      <c r="V164" s="27">
        <f t="shared" si="21"/>
        <v>56.535143578036767</v>
      </c>
      <c r="W164" s="5"/>
      <c r="X164" s="73"/>
      <c r="Y164" s="5"/>
      <c r="Z164" s="21"/>
    </row>
    <row r="165" spans="1:26" ht="31.5" x14ac:dyDescent="0.25">
      <c r="A165" s="4">
        <v>161</v>
      </c>
      <c r="B165" s="79" t="s">
        <v>3613</v>
      </c>
      <c r="C165" s="82" t="s">
        <v>3614</v>
      </c>
      <c r="D165" s="79" t="s">
        <v>598</v>
      </c>
      <c r="E165" s="4">
        <v>5</v>
      </c>
      <c r="F165" s="79" t="s">
        <v>599</v>
      </c>
      <c r="G165" s="28">
        <v>18</v>
      </c>
      <c r="H165" s="28"/>
      <c r="I165" s="28">
        <v>14</v>
      </c>
      <c r="J165" s="28">
        <v>160</v>
      </c>
      <c r="K165" s="28">
        <v>9.1999999999999993</v>
      </c>
      <c r="L165" s="28">
        <v>7</v>
      </c>
      <c r="M165" s="28"/>
      <c r="N165" s="28">
        <v>1.01</v>
      </c>
      <c r="O165" s="28"/>
      <c r="P165" s="29">
        <f t="shared" si="16"/>
        <v>25.2</v>
      </c>
      <c r="Q165" s="29">
        <f t="shared" si="17"/>
        <v>3.4146341463414633</v>
      </c>
      <c r="R165" s="29">
        <f t="shared" si="18"/>
        <v>7.6190476190476186</v>
      </c>
      <c r="S165" s="29">
        <f t="shared" si="19"/>
        <v>7.0652173913043486</v>
      </c>
      <c r="T165" s="29">
        <f t="shared" si="20"/>
        <v>7</v>
      </c>
      <c r="U165" s="29">
        <f t="shared" si="22"/>
        <v>6.1881188118811883</v>
      </c>
      <c r="V165" s="27">
        <f t="shared" si="21"/>
        <v>56.487017968574619</v>
      </c>
      <c r="W165" s="5"/>
      <c r="X165" s="73"/>
      <c r="Y165" s="5"/>
      <c r="Z165" s="21"/>
    </row>
    <row r="166" spans="1:26" ht="31.5" x14ac:dyDescent="0.25">
      <c r="A166" s="4">
        <v>162</v>
      </c>
      <c r="B166" s="83" t="s">
        <v>2932</v>
      </c>
      <c r="C166" s="104" t="s">
        <v>2933</v>
      </c>
      <c r="D166" s="79" t="s">
        <v>717</v>
      </c>
      <c r="E166" s="4">
        <v>6</v>
      </c>
      <c r="F166" s="83" t="s">
        <v>113</v>
      </c>
      <c r="G166" s="28">
        <v>18</v>
      </c>
      <c r="H166" s="28"/>
      <c r="I166" s="28">
        <v>0</v>
      </c>
      <c r="J166" s="28">
        <v>150</v>
      </c>
      <c r="K166" s="28">
        <v>8.8000000000000007</v>
      </c>
      <c r="L166" s="28">
        <v>5.5</v>
      </c>
      <c r="M166" s="28"/>
      <c r="N166" s="28">
        <v>0.56000000000000005</v>
      </c>
      <c r="O166" s="28">
        <f>IF(N166&lt;&gt;"",INT(N166)*60+(N166-INT(N166))*100,"")</f>
        <v>56.000000000000007</v>
      </c>
      <c r="P166" s="29">
        <f t="shared" si="16"/>
        <v>25.2</v>
      </c>
      <c r="Q166" s="29">
        <f t="shared" si="17"/>
        <v>0</v>
      </c>
      <c r="R166" s="29">
        <f t="shared" si="18"/>
        <v>7.1428571428571432</v>
      </c>
      <c r="S166" s="29">
        <f t="shared" si="19"/>
        <v>7.3863636363636358</v>
      </c>
      <c r="T166" s="29">
        <f t="shared" si="20"/>
        <v>5.5</v>
      </c>
      <c r="U166" s="29">
        <f t="shared" ref="U166:U197" si="23">(25*0.25)/N166</f>
        <v>11.160714285714285</v>
      </c>
      <c r="V166" s="27">
        <f t="shared" si="21"/>
        <v>56.389935064935059</v>
      </c>
      <c r="W166" s="5"/>
      <c r="X166" s="73"/>
      <c r="Y166" s="5"/>
      <c r="Z166" s="21"/>
    </row>
    <row r="167" spans="1:26" ht="47.25" x14ac:dyDescent="0.25">
      <c r="A167" s="4">
        <v>163</v>
      </c>
      <c r="B167" s="86" t="s">
        <v>3479</v>
      </c>
      <c r="C167" s="134" t="s">
        <v>3480</v>
      </c>
      <c r="D167" s="79" t="s">
        <v>4465</v>
      </c>
      <c r="E167" s="1">
        <v>5</v>
      </c>
      <c r="F167" s="79" t="s">
        <v>437</v>
      </c>
      <c r="G167" s="28">
        <v>21</v>
      </c>
      <c r="H167" s="28"/>
      <c r="I167" s="28">
        <v>11</v>
      </c>
      <c r="J167" s="28">
        <v>115</v>
      </c>
      <c r="K167" s="28">
        <v>8.5</v>
      </c>
      <c r="L167" s="28">
        <v>6</v>
      </c>
      <c r="M167" s="28"/>
      <c r="N167" s="28">
        <v>1.21</v>
      </c>
      <c r="O167" s="28"/>
      <c r="P167" s="29">
        <f t="shared" si="16"/>
        <v>29.4</v>
      </c>
      <c r="Q167" s="29">
        <f t="shared" si="17"/>
        <v>2.6829268292682928</v>
      </c>
      <c r="R167" s="29">
        <f t="shared" si="18"/>
        <v>5.4761904761904763</v>
      </c>
      <c r="S167" s="29">
        <f t="shared" si="19"/>
        <v>7.6470588235294121</v>
      </c>
      <c r="T167" s="29">
        <f t="shared" si="20"/>
        <v>6</v>
      </c>
      <c r="U167" s="29">
        <f t="shared" si="23"/>
        <v>5.1652892561983474</v>
      </c>
      <c r="V167" s="27">
        <f t="shared" si="21"/>
        <v>56.371465385186525</v>
      </c>
      <c r="W167" s="5"/>
      <c r="X167" s="73"/>
      <c r="Y167" s="5"/>
      <c r="Z167" s="21"/>
    </row>
    <row r="168" spans="1:26" ht="47.25" x14ac:dyDescent="0.25">
      <c r="A168" s="4">
        <v>164</v>
      </c>
      <c r="B168" s="86" t="s">
        <v>3496</v>
      </c>
      <c r="C168" s="82" t="s">
        <v>3497</v>
      </c>
      <c r="D168" s="79" t="s">
        <v>4465</v>
      </c>
      <c r="E168" s="4">
        <v>6</v>
      </c>
      <c r="F168" s="79" t="s">
        <v>3491</v>
      </c>
      <c r="G168" s="28">
        <v>16</v>
      </c>
      <c r="H168" s="28"/>
      <c r="I168" s="28">
        <v>2</v>
      </c>
      <c r="J168" s="28">
        <v>125</v>
      </c>
      <c r="K168" s="28">
        <v>8.6</v>
      </c>
      <c r="L168" s="28">
        <v>9</v>
      </c>
      <c r="M168" s="28"/>
      <c r="N168" s="28">
        <v>0.56999999999999995</v>
      </c>
      <c r="O168" s="28"/>
      <c r="P168" s="29">
        <f t="shared" si="16"/>
        <v>22.4</v>
      </c>
      <c r="Q168" s="29">
        <f t="shared" si="17"/>
        <v>0.48780487804878048</v>
      </c>
      <c r="R168" s="29">
        <f t="shared" si="18"/>
        <v>5.9523809523809526</v>
      </c>
      <c r="S168" s="29">
        <f t="shared" si="19"/>
        <v>7.558139534883721</v>
      </c>
      <c r="T168" s="29">
        <f t="shared" si="20"/>
        <v>9</v>
      </c>
      <c r="U168" s="29">
        <f t="shared" si="23"/>
        <v>10.964912280701755</v>
      </c>
      <c r="V168" s="27">
        <f t="shared" si="21"/>
        <v>56.363237646015207</v>
      </c>
      <c r="W168" s="5"/>
      <c r="X168" s="73"/>
      <c r="Y168" s="5"/>
      <c r="Z168" s="21"/>
    </row>
    <row r="169" spans="1:26" ht="31.5" x14ac:dyDescent="0.25">
      <c r="A169" s="4">
        <v>165</v>
      </c>
      <c r="B169" s="85" t="s">
        <v>3399</v>
      </c>
      <c r="C169" s="82" t="s">
        <v>3400</v>
      </c>
      <c r="D169" s="79" t="s">
        <v>384</v>
      </c>
      <c r="E169" s="4">
        <v>5</v>
      </c>
      <c r="F169" s="79" t="s">
        <v>385</v>
      </c>
      <c r="G169" s="28">
        <v>16</v>
      </c>
      <c r="H169" s="28"/>
      <c r="I169" s="28">
        <v>18</v>
      </c>
      <c r="J169" s="28">
        <v>185</v>
      </c>
      <c r="K169" s="28">
        <v>9.8000000000000007</v>
      </c>
      <c r="L169" s="28">
        <v>8.5</v>
      </c>
      <c r="M169" s="28"/>
      <c r="N169" s="28">
        <v>1.1100000000000001</v>
      </c>
      <c r="O169" s="28"/>
      <c r="P169" s="29">
        <f t="shared" si="16"/>
        <v>22.4</v>
      </c>
      <c r="Q169" s="29">
        <f t="shared" si="17"/>
        <v>4.3902439024390247</v>
      </c>
      <c r="R169" s="29">
        <f t="shared" si="18"/>
        <v>8.8095238095238102</v>
      </c>
      <c r="S169" s="29">
        <f t="shared" si="19"/>
        <v>6.6326530612244889</v>
      </c>
      <c r="T169" s="29">
        <f t="shared" si="20"/>
        <v>8.5</v>
      </c>
      <c r="U169" s="29">
        <f t="shared" si="23"/>
        <v>5.6306306306306304</v>
      </c>
      <c r="V169" s="27">
        <f t="shared" si="21"/>
        <v>56.363051403817948</v>
      </c>
      <c r="W169" s="5"/>
      <c r="X169" s="73"/>
      <c r="Y169" s="5"/>
      <c r="Z169" s="21"/>
    </row>
    <row r="170" spans="1:26" ht="31.5" x14ac:dyDescent="0.25">
      <c r="A170" s="4">
        <v>166</v>
      </c>
      <c r="B170" s="79" t="s">
        <v>2912</v>
      </c>
      <c r="C170" s="82" t="s">
        <v>2913</v>
      </c>
      <c r="D170" s="79" t="s">
        <v>717</v>
      </c>
      <c r="E170" s="4">
        <v>5</v>
      </c>
      <c r="F170" s="79" t="s">
        <v>113</v>
      </c>
      <c r="G170" s="28">
        <v>19</v>
      </c>
      <c r="H170" s="28"/>
      <c r="I170" s="28">
        <v>15</v>
      </c>
      <c r="J170" s="28">
        <v>140</v>
      </c>
      <c r="K170" s="28">
        <v>9.1999999999999993</v>
      </c>
      <c r="L170" s="28">
        <v>6.5</v>
      </c>
      <c r="M170" s="28"/>
      <c r="N170" s="28">
        <v>1.07</v>
      </c>
      <c r="O170" s="28">
        <f>IF(N170&lt;&gt;"",INT(N170)*60+(N170-INT(N170))*100,"")</f>
        <v>67</v>
      </c>
      <c r="P170" s="29">
        <f t="shared" si="16"/>
        <v>26.6</v>
      </c>
      <c r="Q170" s="29">
        <f t="shared" si="17"/>
        <v>3.6585365853658538</v>
      </c>
      <c r="R170" s="29">
        <f t="shared" si="18"/>
        <v>6.666666666666667</v>
      </c>
      <c r="S170" s="29">
        <f t="shared" si="19"/>
        <v>7.0652173913043486</v>
      </c>
      <c r="T170" s="29">
        <f t="shared" si="20"/>
        <v>6.5</v>
      </c>
      <c r="U170" s="29">
        <f t="shared" si="23"/>
        <v>5.8411214953271022</v>
      </c>
      <c r="V170" s="27">
        <f t="shared" si="21"/>
        <v>56.331542138663977</v>
      </c>
      <c r="W170" s="5"/>
      <c r="X170" s="73"/>
      <c r="Y170" s="5"/>
      <c r="Z170" s="21"/>
    </row>
    <row r="171" spans="1:26" ht="31.5" x14ac:dyDescent="0.25">
      <c r="A171" s="4">
        <v>167</v>
      </c>
      <c r="B171" s="85" t="s">
        <v>2908</v>
      </c>
      <c r="C171" s="82" t="s">
        <v>2909</v>
      </c>
      <c r="D171" s="79" t="s">
        <v>717</v>
      </c>
      <c r="E171" s="4">
        <v>5</v>
      </c>
      <c r="F171" s="79" t="s">
        <v>113</v>
      </c>
      <c r="G171" s="28">
        <v>19</v>
      </c>
      <c r="H171" s="28"/>
      <c r="I171" s="28">
        <v>20</v>
      </c>
      <c r="J171" s="28">
        <v>140</v>
      </c>
      <c r="K171" s="28">
        <v>8.8000000000000007</v>
      </c>
      <c r="L171" s="28">
        <v>5</v>
      </c>
      <c r="M171" s="28"/>
      <c r="N171" s="28">
        <v>1.1000000000000001</v>
      </c>
      <c r="O171" s="28">
        <f>IF(N171&lt;&gt;"",INT(N171)*60+(N171-INT(N171))*100,"")</f>
        <v>70.000000000000014</v>
      </c>
      <c r="P171" s="29">
        <f t="shared" si="16"/>
        <v>26.6</v>
      </c>
      <c r="Q171" s="29">
        <f t="shared" si="17"/>
        <v>4.8780487804878048</v>
      </c>
      <c r="R171" s="29">
        <f t="shared" si="18"/>
        <v>6.666666666666667</v>
      </c>
      <c r="S171" s="29">
        <f t="shared" si="19"/>
        <v>7.3863636363636358</v>
      </c>
      <c r="T171" s="29">
        <f t="shared" si="20"/>
        <v>5</v>
      </c>
      <c r="U171" s="29">
        <f t="shared" si="23"/>
        <v>5.6818181818181817</v>
      </c>
      <c r="V171" s="27">
        <f t="shared" si="21"/>
        <v>56.212897265336288</v>
      </c>
      <c r="W171" s="5"/>
      <c r="X171" s="73"/>
      <c r="Y171" s="5"/>
      <c r="Z171" s="21"/>
    </row>
    <row r="172" spans="1:26" ht="31.5" x14ac:dyDescent="0.25">
      <c r="A172" s="4">
        <v>168</v>
      </c>
      <c r="B172" s="79" t="s">
        <v>3360</v>
      </c>
      <c r="C172" s="82" t="s">
        <v>3361</v>
      </c>
      <c r="D172" s="79" t="s">
        <v>338</v>
      </c>
      <c r="E172" s="4">
        <v>6</v>
      </c>
      <c r="F172" s="83" t="s">
        <v>949</v>
      </c>
      <c r="G172" s="28">
        <v>13</v>
      </c>
      <c r="H172" s="28"/>
      <c r="I172" s="28">
        <v>16</v>
      </c>
      <c r="J172" s="28">
        <v>153</v>
      </c>
      <c r="K172" s="28">
        <v>8.5</v>
      </c>
      <c r="L172" s="28">
        <v>6</v>
      </c>
      <c r="M172" s="28"/>
      <c r="N172" s="28">
        <v>0.48</v>
      </c>
      <c r="O172" s="28"/>
      <c r="P172" s="29">
        <f t="shared" si="16"/>
        <v>18.2</v>
      </c>
      <c r="Q172" s="29">
        <f t="shared" si="17"/>
        <v>3.9024390243902438</v>
      </c>
      <c r="R172" s="29">
        <f t="shared" si="18"/>
        <v>7.2857142857142856</v>
      </c>
      <c r="S172" s="29">
        <f t="shared" si="19"/>
        <v>7.6470588235294121</v>
      </c>
      <c r="T172" s="29">
        <f t="shared" si="20"/>
        <v>6</v>
      </c>
      <c r="U172" s="29">
        <f t="shared" si="23"/>
        <v>13.020833333333334</v>
      </c>
      <c r="V172" s="27">
        <f t="shared" si="21"/>
        <v>56.056045466967277</v>
      </c>
      <c r="W172" s="5"/>
      <c r="X172" s="73"/>
      <c r="Y172" s="5"/>
      <c r="Z172" s="21"/>
    </row>
    <row r="173" spans="1:26" ht="31.5" x14ac:dyDescent="0.25">
      <c r="A173" s="4">
        <v>169</v>
      </c>
      <c r="B173" s="78" t="s">
        <v>3185</v>
      </c>
      <c r="C173" s="82" t="s">
        <v>3186</v>
      </c>
      <c r="D173" s="78" t="s">
        <v>4458</v>
      </c>
      <c r="E173" s="82">
        <v>5</v>
      </c>
      <c r="F173" s="83" t="s">
        <v>1591</v>
      </c>
      <c r="G173" s="28">
        <v>11</v>
      </c>
      <c r="H173" s="28"/>
      <c r="I173" s="28">
        <v>4</v>
      </c>
      <c r="J173" s="28">
        <v>145</v>
      </c>
      <c r="K173" s="28">
        <v>7.9</v>
      </c>
      <c r="L173" s="28">
        <v>9.8000000000000007</v>
      </c>
      <c r="M173" s="28"/>
      <c r="N173" s="28">
        <v>0.43</v>
      </c>
      <c r="O173" s="28"/>
      <c r="P173" s="29">
        <f t="shared" si="16"/>
        <v>15.4</v>
      </c>
      <c r="Q173" s="29">
        <f t="shared" si="17"/>
        <v>0.97560975609756095</v>
      </c>
      <c r="R173" s="29">
        <f t="shared" si="18"/>
        <v>6.9047619047619051</v>
      </c>
      <c r="S173" s="29">
        <f t="shared" si="19"/>
        <v>8.2278481012658222</v>
      </c>
      <c r="T173" s="29">
        <f t="shared" si="20"/>
        <v>9.8000000000000007</v>
      </c>
      <c r="U173" s="29">
        <f t="shared" si="23"/>
        <v>14.534883720930234</v>
      </c>
      <c r="V173" s="27">
        <f t="shared" si="21"/>
        <v>55.843103483055522</v>
      </c>
      <c r="W173" s="5"/>
      <c r="X173" s="73"/>
      <c r="Y173" s="5"/>
      <c r="Z173" s="21"/>
    </row>
    <row r="174" spans="1:26" ht="31.5" x14ac:dyDescent="0.25">
      <c r="A174" s="4">
        <v>170</v>
      </c>
      <c r="B174" s="86" t="s">
        <v>3228</v>
      </c>
      <c r="C174" s="82" t="s">
        <v>3229</v>
      </c>
      <c r="D174" s="86" t="s">
        <v>282</v>
      </c>
      <c r="E174" s="4">
        <v>5</v>
      </c>
      <c r="F174" s="85" t="s">
        <v>283</v>
      </c>
      <c r="G174" s="28">
        <v>12</v>
      </c>
      <c r="H174" s="28"/>
      <c r="I174" s="28">
        <v>16</v>
      </c>
      <c r="J174" s="28">
        <v>158</v>
      </c>
      <c r="K174" s="28">
        <v>8.9</v>
      </c>
      <c r="L174" s="28">
        <v>9.3000000000000007</v>
      </c>
      <c r="M174" s="28"/>
      <c r="N174" s="28">
        <v>0.56999999999999995</v>
      </c>
      <c r="O174" s="28"/>
      <c r="P174" s="29">
        <f t="shared" si="16"/>
        <v>16.8</v>
      </c>
      <c r="Q174" s="29">
        <f t="shared" si="17"/>
        <v>3.9024390243902438</v>
      </c>
      <c r="R174" s="29">
        <f t="shared" si="18"/>
        <v>7.5238095238095237</v>
      </c>
      <c r="S174" s="29">
        <f t="shared" si="19"/>
        <v>7.3033707865168536</v>
      </c>
      <c r="T174" s="29">
        <f t="shared" si="20"/>
        <v>9.3000000000000007</v>
      </c>
      <c r="U174" s="29">
        <f t="shared" si="23"/>
        <v>10.964912280701755</v>
      </c>
      <c r="V174" s="27">
        <f t="shared" si="21"/>
        <v>55.794531615418379</v>
      </c>
      <c r="W174" s="5"/>
      <c r="X174" s="73"/>
      <c r="Y174" s="5"/>
      <c r="Z174" s="21"/>
    </row>
    <row r="175" spans="1:26" ht="31.5" x14ac:dyDescent="0.25">
      <c r="A175" s="4">
        <v>171</v>
      </c>
      <c r="B175" s="97" t="s">
        <v>3074</v>
      </c>
      <c r="C175" s="5" t="s">
        <v>3075</v>
      </c>
      <c r="D175" s="79" t="s">
        <v>165</v>
      </c>
      <c r="E175" s="80">
        <v>6</v>
      </c>
      <c r="F175" s="86" t="s">
        <v>820</v>
      </c>
      <c r="G175" s="28">
        <v>13</v>
      </c>
      <c r="H175" s="33"/>
      <c r="I175" s="33">
        <v>0</v>
      </c>
      <c r="J175" s="33">
        <v>155</v>
      </c>
      <c r="K175" s="33">
        <v>8.1</v>
      </c>
      <c r="L175" s="28">
        <v>9.8000000000000007</v>
      </c>
      <c r="M175" s="33"/>
      <c r="N175" s="33">
        <v>0.51</v>
      </c>
      <c r="O175" s="28"/>
      <c r="P175" s="29">
        <f t="shared" si="16"/>
        <v>18.2</v>
      </c>
      <c r="Q175" s="29">
        <f t="shared" si="17"/>
        <v>0</v>
      </c>
      <c r="R175" s="29">
        <f t="shared" si="18"/>
        <v>7.3809523809523814</v>
      </c>
      <c r="S175" s="29">
        <f t="shared" si="19"/>
        <v>8.0246913580246915</v>
      </c>
      <c r="T175" s="29">
        <f t="shared" si="20"/>
        <v>9.8000000000000007</v>
      </c>
      <c r="U175" s="29">
        <f t="shared" si="23"/>
        <v>12.254901960784313</v>
      </c>
      <c r="V175" s="27">
        <f t="shared" si="21"/>
        <v>55.660545699761386</v>
      </c>
      <c r="W175" s="5"/>
      <c r="X175" s="73"/>
      <c r="Y175" s="5"/>
      <c r="Z175" s="21"/>
    </row>
    <row r="176" spans="1:26" ht="31.5" x14ac:dyDescent="0.25">
      <c r="A176" s="4">
        <v>172</v>
      </c>
      <c r="B176" s="84" t="s">
        <v>2890</v>
      </c>
      <c r="C176" s="82" t="s">
        <v>2891</v>
      </c>
      <c r="D176" s="79" t="s">
        <v>4456</v>
      </c>
      <c r="E176" s="4">
        <v>5</v>
      </c>
      <c r="F176" s="85" t="s">
        <v>83</v>
      </c>
      <c r="G176" s="28">
        <v>17</v>
      </c>
      <c r="H176" s="28"/>
      <c r="I176" s="28">
        <v>19</v>
      </c>
      <c r="J176" s="28">
        <v>150</v>
      </c>
      <c r="K176" s="28">
        <v>10.4</v>
      </c>
      <c r="L176" s="28">
        <v>7.5</v>
      </c>
      <c r="M176" s="28"/>
      <c r="N176" s="28">
        <v>1.01</v>
      </c>
      <c r="O176" s="28">
        <f>IF(N176&lt;&gt;"",INT(N176)*60+(N176-INT(N176))*100,"")</f>
        <v>61</v>
      </c>
      <c r="P176" s="29">
        <f t="shared" si="16"/>
        <v>23.8</v>
      </c>
      <c r="Q176" s="29">
        <f t="shared" si="17"/>
        <v>4.6341463414634143</v>
      </c>
      <c r="R176" s="29">
        <f t="shared" si="18"/>
        <v>7.1428571428571432</v>
      </c>
      <c r="S176" s="29">
        <f t="shared" si="19"/>
        <v>6.25</v>
      </c>
      <c r="T176" s="29">
        <f t="shared" si="20"/>
        <v>7.5</v>
      </c>
      <c r="U176" s="29">
        <f t="shared" si="23"/>
        <v>6.1881188118811883</v>
      </c>
      <c r="V176" s="27">
        <f t="shared" si="21"/>
        <v>55.515122296201746</v>
      </c>
      <c r="W176" s="5"/>
      <c r="X176" s="73"/>
      <c r="Y176" s="5"/>
      <c r="Z176" s="21"/>
    </row>
    <row r="177" spans="1:26" ht="31.5" x14ac:dyDescent="0.25">
      <c r="A177" s="4">
        <v>173</v>
      </c>
      <c r="B177" s="78" t="s">
        <v>3190</v>
      </c>
      <c r="C177" s="82" t="s">
        <v>3191</v>
      </c>
      <c r="D177" s="78" t="s">
        <v>4458</v>
      </c>
      <c r="E177" s="82">
        <v>6</v>
      </c>
      <c r="F177" s="78" t="s">
        <v>3189</v>
      </c>
      <c r="G177" s="28">
        <v>10</v>
      </c>
      <c r="H177" s="28"/>
      <c r="I177" s="28">
        <v>20</v>
      </c>
      <c r="J177" s="28">
        <v>140</v>
      </c>
      <c r="K177" s="28">
        <v>8.0500000000000007</v>
      </c>
      <c r="L177" s="28">
        <v>7</v>
      </c>
      <c r="M177" s="28"/>
      <c r="N177" s="28">
        <v>0.42</v>
      </c>
      <c r="O177" s="28"/>
      <c r="P177" s="29">
        <f t="shared" si="16"/>
        <v>14</v>
      </c>
      <c r="Q177" s="29">
        <f t="shared" si="17"/>
        <v>4.8780487804878048</v>
      </c>
      <c r="R177" s="29">
        <f t="shared" si="18"/>
        <v>6.666666666666667</v>
      </c>
      <c r="S177" s="29">
        <f t="shared" si="19"/>
        <v>8.074534161490682</v>
      </c>
      <c r="T177" s="29">
        <f t="shared" si="20"/>
        <v>7</v>
      </c>
      <c r="U177" s="29">
        <f t="shared" si="23"/>
        <v>14.880952380952381</v>
      </c>
      <c r="V177" s="27">
        <f t="shared" si="21"/>
        <v>55.500201989597535</v>
      </c>
      <c r="W177" s="5"/>
      <c r="X177" s="73"/>
      <c r="Y177" s="5"/>
      <c r="Z177" s="21"/>
    </row>
    <row r="178" spans="1:26" ht="31.5" x14ac:dyDescent="0.25">
      <c r="A178" s="4">
        <v>174</v>
      </c>
      <c r="B178" s="105" t="s">
        <v>3084</v>
      </c>
      <c r="C178" s="82" t="s">
        <v>3085</v>
      </c>
      <c r="D178" s="101" t="s">
        <v>193</v>
      </c>
      <c r="E178" s="102">
        <v>5</v>
      </c>
      <c r="F178" s="101" t="s">
        <v>194</v>
      </c>
      <c r="G178" s="28">
        <v>14</v>
      </c>
      <c r="H178" s="28"/>
      <c r="I178" s="28">
        <v>7</v>
      </c>
      <c r="J178" s="28">
        <v>145</v>
      </c>
      <c r="K178" s="28">
        <v>8.9</v>
      </c>
      <c r="L178" s="28">
        <v>7.5</v>
      </c>
      <c r="M178" s="28"/>
      <c r="N178" s="28">
        <v>0.51</v>
      </c>
      <c r="O178" s="28"/>
      <c r="P178" s="29">
        <f t="shared" si="16"/>
        <v>19.600000000000001</v>
      </c>
      <c r="Q178" s="29">
        <f t="shared" si="17"/>
        <v>1.7073170731707317</v>
      </c>
      <c r="R178" s="29">
        <f t="shared" si="18"/>
        <v>6.9047619047619051</v>
      </c>
      <c r="S178" s="29">
        <f t="shared" si="19"/>
        <v>7.3033707865168536</v>
      </c>
      <c r="T178" s="29">
        <f t="shared" si="20"/>
        <v>7.5</v>
      </c>
      <c r="U178" s="29">
        <f t="shared" si="23"/>
        <v>12.254901960784313</v>
      </c>
      <c r="V178" s="27">
        <f t="shared" si="21"/>
        <v>55.270351725233809</v>
      </c>
      <c r="W178" s="5"/>
      <c r="X178" s="73"/>
      <c r="Y178" s="5"/>
      <c r="Z178" s="21"/>
    </row>
    <row r="179" spans="1:26" ht="31.5" x14ac:dyDescent="0.25">
      <c r="A179" s="4">
        <v>175</v>
      </c>
      <c r="B179" s="97" t="s">
        <v>3044</v>
      </c>
      <c r="C179" s="5" t="s">
        <v>3045</v>
      </c>
      <c r="D179" s="79" t="s">
        <v>165</v>
      </c>
      <c r="E179" s="80">
        <v>6</v>
      </c>
      <c r="F179" s="86" t="s">
        <v>820</v>
      </c>
      <c r="G179" s="28">
        <v>10</v>
      </c>
      <c r="H179" s="28"/>
      <c r="I179" s="28">
        <v>8</v>
      </c>
      <c r="J179" s="28">
        <v>200</v>
      </c>
      <c r="K179" s="28">
        <v>8.1</v>
      </c>
      <c r="L179" s="28">
        <v>9.5</v>
      </c>
      <c r="M179" s="28"/>
      <c r="N179" s="28">
        <v>0.51</v>
      </c>
      <c r="O179" s="28">
        <f>IF(N179&lt;&gt;"",INT(N179)*60+(N179-INT(N179))*100,"")</f>
        <v>51</v>
      </c>
      <c r="P179" s="29">
        <f t="shared" si="16"/>
        <v>14</v>
      </c>
      <c r="Q179" s="29">
        <f t="shared" si="17"/>
        <v>1.9512195121951219</v>
      </c>
      <c r="R179" s="29">
        <f t="shared" si="18"/>
        <v>9.5238095238095237</v>
      </c>
      <c r="S179" s="29">
        <f t="shared" si="19"/>
        <v>8.0246913580246915</v>
      </c>
      <c r="T179" s="29">
        <f t="shared" si="20"/>
        <v>9.5</v>
      </c>
      <c r="U179" s="29">
        <f t="shared" si="23"/>
        <v>12.254901960784313</v>
      </c>
      <c r="V179" s="27">
        <f t="shared" si="21"/>
        <v>55.254622354813648</v>
      </c>
      <c r="W179" s="5"/>
      <c r="X179" s="73"/>
      <c r="Y179" s="5"/>
      <c r="Z179" s="21"/>
    </row>
    <row r="180" spans="1:26" ht="47.25" x14ac:dyDescent="0.25">
      <c r="A180" s="4">
        <v>176</v>
      </c>
      <c r="B180" s="79" t="s">
        <v>2837</v>
      </c>
      <c r="C180" s="82" t="s">
        <v>2838</v>
      </c>
      <c r="D180" s="79" t="s">
        <v>51</v>
      </c>
      <c r="E180" s="4">
        <v>5</v>
      </c>
      <c r="F180" s="79" t="s">
        <v>52</v>
      </c>
      <c r="G180" s="28">
        <v>21</v>
      </c>
      <c r="H180" s="28"/>
      <c r="I180" s="28">
        <v>16</v>
      </c>
      <c r="J180" s="28">
        <v>100</v>
      </c>
      <c r="K180" s="28">
        <v>11.1</v>
      </c>
      <c r="L180" s="28">
        <v>5</v>
      </c>
      <c r="M180" s="28"/>
      <c r="N180" s="28">
        <v>1.02</v>
      </c>
      <c r="O180" s="28">
        <f>IF(N180&lt;&gt;"",INT(N180)*60+(N180-INT(N180))*100,"")</f>
        <v>62</v>
      </c>
      <c r="P180" s="29">
        <f t="shared" si="16"/>
        <v>29.4</v>
      </c>
      <c r="Q180" s="29">
        <f t="shared" si="17"/>
        <v>3.9024390243902438</v>
      </c>
      <c r="R180" s="29">
        <f t="shared" si="18"/>
        <v>4.7619047619047619</v>
      </c>
      <c r="S180" s="29">
        <f t="shared" si="19"/>
        <v>5.8558558558558564</v>
      </c>
      <c r="T180" s="29">
        <f t="shared" si="20"/>
        <v>5</v>
      </c>
      <c r="U180" s="29">
        <f t="shared" si="23"/>
        <v>6.1274509803921564</v>
      </c>
      <c r="V180" s="27">
        <f t="shared" si="21"/>
        <v>55.04765062254301</v>
      </c>
      <c r="W180" s="5"/>
      <c r="X180" s="73"/>
      <c r="Y180" s="5"/>
      <c r="Z180" s="21"/>
    </row>
    <row r="181" spans="1:26" ht="31.5" x14ac:dyDescent="0.25">
      <c r="A181" s="4">
        <v>177</v>
      </c>
      <c r="B181" s="79" t="s">
        <v>3358</v>
      </c>
      <c r="C181" s="82" t="s">
        <v>3359</v>
      </c>
      <c r="D181" s="79" t="s">
        <v>338</v>
      </c>
      <c r="E181" s="4">
        <v>6</v>
      </c>
      <c r="F181" s="83" t="s">
        <v>949</v>
      </c>
      <c r="G181" s="28">
        <v>10</v>
      </c>
      <c r="H181" s="28"/>
      <c r="I181" s="28">
        <v>11</v>
      </c>
      <c r="J181" s="28">
        <v>170</v>
      </c>
      <c r="K181" s="28">
        <v>8.1999999999999993</v>
      </c>
      <c r="L181" s="28">
        <v>9</v>
      </c>
      <c r="M181" s="28"/>
      <c r="N181" s="28">
        <v>0.47</v>
      </c>
      <c r="O181" s="28"/>
      <c r="P181" s="29">
        <f t="shared" si="16"/>
        <v>14</v>
      </c>
      <c r="Q181" s="29">
        <f t="shared" si="17"/>
        <v>2.6829268292682928</v>
      </c>
      <c r="R181" s="29">
        <f t="shared" si="18"/>
        <v>8.0952380952380949</v>
      </c>
      <c r="S181" s="29">
        <f t="shared" si="19"/>
        <v>7.9268292682926838</v>
      </c>
      <c r="T181" s="29">
        <f t="shared" si="20"/>
        <v>9</v>
      </c>
      <c r="U181" s="29">
        <f t="shared" si="23"/>
        <v>13.297872340425533</v>
      </c>
      <c r="V181" s="27">
        <f t="shared" si="21"/>
        <v>55.002866533224605</v>
      </c>
      <c r="W181" s="5"/>
      <c r="X181" s="73"/>
      <c r="Y181" s="5"/>
      <c r="Z181" s="21"/>
    </row>
    <row r="182" spans="1:26" ht="47.25" x14ac:dyDescent="0.25">
      <c r="A182" s="4">
        <v>178</v>
      </c>
      <c r="B182" s="79" t="s">
        <v>2839</v>
      </c>
      <c r="C182" s="82" t="s">
        <v>2840</v>
      </c>
      <c r="D182" s="79" t="s">
        <v>51</v>
      </c>
      <c r="E182" s="4">
        <v>6</v>
      </c>
      <c r="F182" s="79" t="s">
        <v>52</v>
      </c>
      <c r="G182" s="28">
        <v>14</v>
      </c>
      <c r="H182" s="28"/>
      <c r="I182" s="28">
        <v>21</v>
      </c>
      <c r="J182" s="28">
        <v>180</v>
      </c>
      <c r="K182" s="28">
        <v>9.6</v>
      </c>
      <c r="L182" s="28">
        <v>9</v>
      </c>
      <c r="M182" s="28"/>
      <c r="N182" s="28">
        <v>1.07</v>
      </c>
      <c r="O182" s="28">
        <f>IF(N182&lt;&gt;"",INT(N182)*60+(N182-INT(N182))*100,"")</f>
        <v>67</v>
      </c>
      <c r="P182" s="29">
        <f t="shared" si="16"/>
        <v>19.600000000000001</v>
      </c>
      <c r="Q182" s="29">
        <f t="shared" si="17"/>
        <v>5.1219512195121952</v>
      </c>
      <c r="R182" s="29">
        <f t="shared" si="18"/>
        <v>8.5714285714285712</v>
      </c>
      <c r="S182" s="29">
        <f t="shared" si="19"/>
        <v>6.7708333333333339</v>
      </c>
      <c r="T182" s="29">
        <f t="shared" si="20"/>
        <v>9</v>
      </c>
      <c r="U182" s="29">
        <f t="shared" si="23"/>
        <v>5.8411214953271022</v>
      </c>
      <c r="V182" s="27">
        <f t="shared" si="21"/>
        <v>54.905334619601206</v>
      </c>
      <c r="W182" s="5"/>
      <c r="X182" s="73"/>
      <c r="Y182" s="5"/>
      <c r="Z182" s="21"/>
    </row>
    <row r="183" spans="1:26" ht="31.5" x14ac:dyDescent="0.25">
      <c r="A183" s="4">
        <v>179</v>
      </c>
      <c r="B183" s="86" t="s">
        <v>2986</v>
      </c>
      <c r="C183" s="82" t="s">
        <v>2987</v>
      </c>
      <c r="D183" s="79" t="s">
        <v>165</v>
      </c>
      <c r="E183" s="80">
        <v>5</v>
      </c>
      <c r="F183" s="86" t="s">
        <v>820</v>
      </c>
      <c r="G183" s="28">
        <v>9</v>
      </c>
      <c r="H183" s="28"/>
      <c r="I183" s="28">
        <v>0</v>
      </c>
      <c r="J183" s="28">
        <v>165</v>
      </c>
      <c r="K183" s="28">
        <v>7.8</v>
      </c>
      <c r="L183" s="28">
        <v>9.6</v>
      </c>
      <c r="M183" s="28"/>
      <c r="N183" s="28">
        <v>0.38</v>
      </c>
      <c r="O183" s="28">
        <f>IF(N183&lt;&gt;"",INT(N183)*60+(N183-INT(N183))*100,"")</f>
        <v>38</v>
      </c>
      <c r="P183" s="29">
        <f t="shared" si="16"/>
        <v>12.6</v>
      </c>
      <c r="Q183" s="29">
        <f t="shared" si="17"/>
        <v>0</v>
      </c>
      <c r="R183" s="29">
        <f t="shared" si="18"/>
        <v>7.8571428571428568</v>
      </c>
      <c r="S183" s="29">
        <f t="shared" si="19"/>
        <v>8.3333333333333339</v>
      </c>
      <c r="T183" s="29">
        <f t="shared" si="20"/>
        <v>9.6</v>
      </c>
      <c r="U183" s="29">
        <f t="shared" si="23"/>
        <v>16.44736842105263</v>
      </c>
      <c r="V183" s="27">
        <f t="shared" si="21"/>
        <v>54.837844611528823</v>
      </c>
      <c r="W183" s="5"/>
      <c r="X183" s="73"/>
      <c r="Y183" s="5"/>
      <c r="Z183" s="21"/>
    </row>
    <row r="184" spans="1:26" ht="31.5" x14ac:dyDescent="0.25">
      <c r="A184" s="4">
        <v>180</v>
      </c>
      <c r="B184" s="85" t="s">
        <v>3100</v>
      </c>
      <c r="C184" s="82" t="s">
        <v>3101</v>
      </c>
      <c r="D184" s="101" t="s">
        <v>193</v>
      </c>
      <c r="E184" s="102">
        <v>6</v>
      </c>
      <c r="F184" s="101" t="s">
        <v>837</v>
      </c>
      <c r="G184" s="28">
        <v>12</v>
      </c>
      <c r="H184" s="28"/>
      <c r="I184" s="28">
        <v>11</v>
      </c>
      <c r="J184" s="28">
        <v>150</v>
      </c>
      <c r="K184" s="28">
        <v>9.1</v>
      </c>
      <c r="L184" s="28">
        <v>8.8000000000000007</v>
      </c>
      <c r="M184" s="28"/>
      <c r="N184" s="28">
        <v>0.51</v>
      </c>
      <c r="O184" s="28"/>
      <c r="P184" s="29">
        <f t="shared" si="16"/>
        <v>16.8</v>
      </c>
      <c r="Q184" s="29">
        <f t="shared" si="17"/>
        <v>2.6829268292682928</v>
      </c>
      <c r="R184" s="29">
        <f t="shared" si="18"/>
        <v>7.1428571428571432</v>
      </c>
      <c r="S184" s="29">
        <f t="shared" si="19"/>
        <v>7.1428571428571432</v>
      </c>
      <c r="T184" s="29">
        <f t="shared" si="20"/>
        <v>8.8000000000000007</v>
      </c>
      <c r="U184" s="29">
        <f t="shared" si="23"/>
        <v>12.254901960784313</v>
      </c>
      <c r="V184" s="27">
        <f t="shared" si="21"/>
        <v>54.823543075766892</v>
      </c>
      <c r="W184" s="5"/>
      <c r="X184" s="73"/>
      <c r="Y184" s="5"/>
      <c r="Z184" s="21"/>
    </row>
    <row r="185" spans="1:26" ht="31.5" x14ac:dyDescent="0.25">
      <c r="A185" s="4">
        <v>181</v>
      </c>
      <c r="B185" s="105" t="s">
        <v>3117</v>
      </c>
      <c r="C185" s="82" t="s">
        <v>3118</v>
      </c>
      <c r="D185" s="101" t="s">
        <v>193</v>
      </c>
      <c r="E185" s="102">
        <v>6</v>
      </c>
      <c r="F185" s="101" t="s">
        <v>194</v>
      </c>
      <c r="G185" s="28">
        <v>17</v>
      </c>
      <c r="H185" s="28"/>
      <c r="I185" s="28">
        <v>10</v>
      </c>
      <c r="J185" s="28">
        <v>155</v>
      </c>
      <c r="K185" s="28">
        <v>8.8000000000000007</v>
      </c>
      <c r="L185" s="28">
        <v>7.8</v>
      </c>
      <c r="M185" s="28"/>
      <c r="N185" s="28">
        <v>1.05</v>
      </c>
      <c r="O185" s="28"/>
      <c r="P185" s="29">
        <f t="shared" si="16"/>
        <v>23.8</v>
      </c>
      <c r="Q185" s="29">
        <f t="shared" si="17"/>
        <v>2.4390243902439024</v>
      </c>
      <c r="R185" s="29">
        <f t="shared" si="18"/>
        <v>7.3809523809523814</v>
      </c>
      <c r="S185" s="29">
        <f t="shared" si="19"/>
        <v>7.3863636363636358</v>
      </c>
      <c r="T185" s="29">
        <f t="shared" si="20"/>
        <v>7.8</v>
      </c>
      <c r="U185" s="29">
        <f t="shared" si="23"/>
        <v>5.9523809523809526</v>
      </c>
      <c r="V185" s="27">
        <f t="shared" si="21"/>
        <v>54.758721359940864</v>
      </c>
      <c r="W185" s="5"/>
      <c r="X185" s="73"/>
      <c r="Y185" s="5"/>
      <c r="Z185" s="21"/>
    </row>
    <row r="186" spans="1:26" ht="31.5" x14ac:dyDescent="0.25">
      <c r="A186" s="4">
        <v>182</v>
      </c>
      <c r="B186" s="92" t="s">
        <v>2936</v>
      </c>
      <c r="C186" s="89" t="s">
        <v>2937</v>
      </c>
      <c r="D186" s="90" t="s">
        <v>4450</v>
      </c>
      <c r="E186" s="91">
        <v>5</v>
      </c>
      <c r="F186" s="90" t="s">
        <v>120</v>
      </c>
      <c r="G186" s="28">
        <v>17</v>
      </c>
      <c r="H186" s="28"/>
      <c r="I186" s="28">
        <v>10</v>
      </c>
      <c r="J186" s="28">
        <v>140</v>
      </c>
      <c r="K186" s="28">
        <v>8.6</v>
      </c>
      <c r="L186" s="28">
        <v>8</v>
      </c>
      <c r="M186" s="28"/>
      <c r="N186" s="28">
        <v>1</v>
      </c>
      <c r="O186" s="28">
        <f>IF(N186&lt;&gt;"",INT(N186)*60+(N186-INT(N186))*100,"")</f>
        <v>60</v>
      </c>
      <c r="P186" s="29">
        <f t="shared" si="16"/>
        <v>23.8</v>
      </c>
      <c r="Q186" s="29">
        <f t="shared" si="17"/>
        <v>2.4390243902439024</v>
      </c>
      <c r="R186" s="29">
        <f t="shared" si="18"/>
        <v>6.666666666666667</v>
      </c>
      <c r="S186" s="29">
        <f t="shared" si="19"/>
        <v>7.558139534883721</v>
      </c>
      <c r="T186" s="29">
        <f t="shared" si="20"/>
        <v>8</v>
      </c>
      <c r="U186" s="29">
        <f t="shared" si="23"/>
        <v>6.25</v>
      </c>
      <c r="V186" s="27">
        <f t="shared" si="21"/>
        <v>54.713830591794292</v>
      </c>
      <c r="W186" s="5"/>
      <c r="X186" s="73"/>
      <c r="Y186" s="5"/>
      <c r="Z186" s="21"/>
    </row>
    <row r="187" spans="1:26" ht="47.25" x14ac:dyDescent="0.25">
      <c r="A187" s="4">
        <v>183</v>
      </c>
      <c r="B187" s="96" t="s">
        <v>3175</v>
      </c>
      <c r="C187" s="82" t="s">
        <v>3176</v>
      </c>
      <c r="D187" s="79" t="s">
        <v>4451</v>
      </c>
      <c r="E187" s="4">
        <v>6</v>
      </c>
      <c r="F187" s="79" t="s">
        <v>853</v>
      </c>
      <c r="G187" s="28">
        <v>19</v>
      </c>
      <c r="H187" s="28"/>
      <c r="I187" s="28">
        <v>5</v>
      </c>
      <c r="J187" s="28">
        <v>140</v>
      </c>
      <c r="K187" s="28">
        <v>9.9</v>
      </c>
      <c r="L187" s="28">
        <v>7.5</v>
      </c>
      <c r="M187" s="28"/>
      <c r="N187" s="28">
        <v>1.04</v>
      </c>
      <c r="O187" s="28"/>
      <c r="P187" s="29">
        <f t="shared" si="16"/>
        <v>26.6</v>
      </c>
      <c r="Q187" s="29">
        <f t="shared" si="17"/>
        <v>1.2195121951219512</v>
      </c>
      <c r="R187" s="29">
        <f t="shared" si="18"/>
        <v>6.666666666666667</v>
      </c>
      <c r="S187" s="29">
        <f t="shared" si="19"/>
        <v>6.5656565656565657</v>
      </c>
      <c r="T187" s="29">
        <f t="shared" si="20"/>
        <v>7.5</v>
      </c>
      <c r="U187" s="29">
        <f t="shared" si="23"/>
        <v>6.0096153846153841</v>
      </c>
      <c r="V187" s="27">
        <f t="shared" si="21"/>
        <v>54.561450812060571</v>
      </c>
      <c r="W187" s="5"/>
      <c r="X187" s="73"/>
      <c r="Y187" s="5"/>
      <c r="Z187" s="21"/>
    </row>
    <row r="188" spans="1:26" ht="31.5" x14ac:dyDescent="0.25">
      <c r="A188" s="4">
        <v>184</v>
      </c>
      <c r="B188" s="79" t="s">
        <v>3226</v>
      </c>
      <c r="C188" s="82" t="s">
        <v>3227</v>
      </c>
      <c r="D188" s="79" t="s">
        <v>282</v>
      </c>
      <c r="E188" s="4">
        <v>5</v>
      </c>
      <c r="F188" s="79" t="s">
        <v>283</v>
      </c>
      <c r="G188" s="28">
        <v>12</v>
      </c>
      <c r="H188" s="28"/>
      <c r="I188" s="28">
        <v>22</v>
      </c>
      <c r="J188" s="28">
        <v>185</v>
      </c>
      <c r="K188" s="28">
        <v>8.8000000000000007</v>
      </c>
      <c r="L188" s="28">
        <v>10</v>
      </c>
      <c r="M188" s="28"/>
      <c r="N188" s="28">
        <v>1.01</v>
      </c>
      <c r="O188" s="28"/>
      <c r="P188" s="29">
        <f t="shared" si="16"/>
        <v>16.8</v>
      </c>
      <c r="Q188" s="29">
        <f t="shared" si="17"/>
        <v>5.3658536585365857</v>
      </c>
      <c r="R188" s="29">
        <f t="shared" si="18"/>
        <v>8.8095238095238102</v>
      </c>
      <c r="S188" s="29">
        <f t="shared" si="19"/>
        <v>7.3863636363636358</v>
      </c>
      <c r="T188" s="29">
        <f t="shared" si="20"/>
        <v>10</v>
      </c>
      <c r="U188" s="29">
        <f t="shared" si="23"/>
        <v>6.1881188118811883</v>
      </c>
      <c r="V188" s="27">
        <f t="shared" si="21"/>
        <v>54.549859916305223</v>
      </c>
      <c r="W188" s="5"/>
      <c r="X188" s="73"/>
      <c r="Y188" s="5"/>
      <c r="Z188" s="21"/>
    </row>
    <row r="189" spans="1:26" ht="31.5" x14ac:dyDescent="0.25">
      <c r="A189" s="4">
        <v>185</v>
      </c>
      <c r="B189" s="86" t="s">
        <v>2969</v>
      </c>
      <c r="C189" s="82" t="s">
        <v>2970</v>
      </c>
      <c r="D189" s="79" t="s">
        <v>165</v>
      </c>
      <c r="E189" s="80">
        <v>5</v>
      </c>
      <c r="F189" s="86" t="s">
        <v>181</v>
      </c>
      <c r="G189" s="28">
        <v>7</v>
      </c>
      <c r="H189" s="28"/>
      <c r="I189" s="28">
        <v>19</v>
      </c>
      <c r="J189" s="28">
        <v>180</v>
      </c>
      <c r="K189" s="28">
        <v>8.1999999999999993</v>
      </c>
      <c r="L189" s="28">
        <v>9</v>
      </c>
      <c r="M189" s="28"/>
      <c r="N189" s="28">
        <v>0.43</v>
      </c>
      <c r="O189" s="28">
        <f>IF(N189&lt;&gt;"",INT(N189)*60+(N189-INT(N189))*100,"")</f>
        <v>43</v>
      </c>
      <c r="P189" s="29">
        <f t="shared" si="16"/>
        <v>9.8000000000000007</v>
      </c>
      <c r="Q189" s="29">
        <f t="shared" si="17"/>
        <v>4.6341463414634143</v>
      </c>
      <c r="R189" s="29">
        <f t="shared" si="18"/>
        <v>8.5714285714285712</v>
      </c>
      <c r="S189" s="29">
        <f t="shared" si="19"/>
        <v>7.9268292682926838</v>
      </c>
      <c r="T189" s="29">
        <f t="shared" si="20"/>
        <v>9</v>
      </c>
      <c r="U189" s="29">
        <f t="shared" si="23"/>
        <v>14.534883720930234</v>
      </c>
      <c r="V189" s="27">
        <f t="shared" si="21"/>
        <v>54.467287902114904</v>
      </c>
      <c r="W189" s="5"/>
      <c r="X189" s="73"/>
      <c r="Y189" s="5"/>
      <c r="Z189" s="21"/>
    </row>
    <row r="190" spans="1:26" ht="31.5" x14ac:dyDescent="0.25">
      <c r="A190" s="4">
        <v>186</v>
      </c>
      <c r="B190" s="86" t="s">
        <v>3287</v>
      </c>
      <c r="C190" s="82" t="s">
        <v>3288</v>
      </c>
      <c r="D190" s="79" t="s">
        <v>4457</v>
      </c>
      <c r="E190" s="4">
        <v>6</v>
      </c>
      <c r="F190" s="85" t="s">
        <v>1698</v>
      </c>
      <c r="G190" s="28">
        <v>7</v>
      </c>
      <c r="H190" s="28"/>
      <c r="I190" s="28">
        <v>20</v>
      </c>
      <c r="J190" s="28">
        <v>157</v>
      </c>
      <c r="K190" s="28">
        <v>8.75</v>
      </c>
      <c r="L190" s="28">
        <v>7</v>
      </c>
      <c r="M190" s="28"/>
      <c r="N190" s="28">
        <v>0.35</v>
      </c>
      <c r="O190" s="28"/>
      <c r="P190" s="29">
        <f t="shared" si="16"/>
        <v>9.8000000000000007</v>
      </c>
      <c r="Q190" s="29">
        <f t="shared" si="17"/>
        <v>4.8780487804878048</v>
      </c>
      <c r="R190" s="29">
        <f t="shared" si="18"/>
        <v>7.4761904761904763</v>
      </c>
      <c r="S190" s="29">
        <f t="shared" si="19"/>
        <v>7.4285714285714288</v>
      </c>
      <c r="T190" s="29">
        <f t="shared" si="20"/>
        <v>7</v>
      </c>
      <c r="U190" s="29">
        <f t="shared" si="23"/>
        <v>17.857142857142858</v>
      </c>
      <c r="V190" s="27">
        <f t="shared" si="21"/>
        <v>54.439953542392573</v>
      </c>
      <c r="W190" s="5"/>
      <c r="X190" s="73"/>
      <c r="Y190" s="5"/>
      <c r="Z190" s="21"/>
    </row>
    <row r="191" spans="1:26" ht="31.5" x14ac:dyDescent="0.25">
      <c r="A191" s="4">
        <v>187</v>
      </c>
      <c r="B191" s="105" t="s">
        <v>3080</v>
      </c>
      <c r="C191" s="82" t="s">
        <v>3081</v>
      </c>
      <c r="D191" s="101" t="s">
        <v>193</v>
      </c>
      <c r="E191" s="102">
        <v>5</v>
      </c>
      <c r="F191" s="101" t="s">
        <v>194</v>
      </c>
      <c r="G191" s="28">
        <v>14</v>
      </c>
      <c r="H191" s="28"/>
      <c r="I191" s="28">
        <v>9</v>
      </c>
      <c r="J191" s="28">
        <v>136</v>
      </c>
      <c r="K191" s="28">
        <v>8.8000000000000007</v>
      </c>
      <c r="L191" s="28">
        <v>8</v>
      </c>
      <c r="M191" s="28"/>
      <c r="N191" s="28">
        <v>0.57999999999999996</v>
      </c>
      <c r="O191" s="28"/>
      <c r="P191" s="29">
        <f t="shared" si="16"/>
        <v>19.600000000000001</v>
      </c>
      <c r="Q191" s="29">
        <f t="shared" si="17"/>
        <v>2.1951219512195124</v>
      </c>
      <c r="R191" s="29">
        <f t="shared" si="18"/>
        <v>6.4761904761904763</v>
      </c>
      <c r="S191" s="29">
        <f t="shared" si="19"/>
        <v>7.3863636363636358</v>
      </c>
      <c r="T191" s="29">
        <f t="shared" si="20"/>
        <v>8</v>
      </c>
      <c r="U191" s="29">
        <f t="shared" si="23"/>
        <v>10.775862068965518</v>
      </c>
      <c r="V191" s="27">
        <f t="shared" si="21"/>
        <v>54.433538132739137</v>
      </c>
      <c r="W191" s="5"/>
      <c r="X191" s="73"/>
      <c r="Y191" s="5"/>
      <c r="Z191" s="21"/>
    </row>
    <row r="192" spans="1:26" ht="31.5" x14ac:dyDescent="0.25">
      <c r="A192" s="4">
        <v>188</v>
      </c>
      <c r="B192" s="79" t="s">
        <v>3383</v>
      </c>
      <c r="C192" s="82" t="s">
        <v>3384</v>
      </c>
      <c r="D192" s="79" t="s">
        <v>380</v>
      </c>
      <c r="E192" s="4">
        <v>6</v>
      </c>
      <c r="F192" s="83" t="s">
        <v>381</v>
      </c>
      <c r="G192" s="28">
        <v>9</v>
      </c>
      <c r="H192" s="28"/>
      <c r="I192" s="28">
        <v>25</v>
      </c>
      <c r="J192" s="28">
        <v>150</v>
      </c>
      <c r="K192" s="28">
        <v>9.1</v>
      </c>
      <c r="L192" s="28">
        <v>7.5</v>
      </c>
      <c r="M192" s="28"/>
      <c r="N192" s="28">
        <v>0.45</v>
      </c>
      <c r="O192" s="28"/>
      <c r="P192" s="29">
        <f t="shared" si="16"/>
        <v>12.6</v>
      </c>
      <c r="Q192" s="29">
        <f t="shared" si="17"/>
        <v>6.0975609756097562</v>
      </c>
      <c r="R192" s="29">
        <f t="shared" si="18"/>
        <v>7.1428571428571432</v>
      </c>
      <c r="S192" s="29">
        <f t="shared" si="19"/>
        <v>7.1428571428571432</v>
      </c>
      <c r="T192" s="29">
        <f t="shared" si="20"/>
        <v>7.5</v>
      </c>
      <c r="U192" s="29">
        <f t="shared" si="23"/>
        <v>13.888888888888889</v>
      </c>
      <c r="V192" s="27">
        <f t="shared" si="21"/>
        <v>54.372164150212924</v>
      </c>
      <c r="W192" s="5"/>
      <c r="X192" s="73"/>
      <c r="Y192" s="5"/>
      <c r="Z192" s="21"/>
    </row>
    <row r="193" spans="1:26" ht="47.25" x14ac:dyDescent="0.25">
      <c r="A193" s="4">
        <v>189</v>
      </c>
      <c r="B193" s="79" t="s">
        <v>3487</v>
      </c>
      <c r="C193" s="82" t="s">
        <v>3488</v>
      </c>
      <c r="D193" s="79" t="s">
        <v>4465</v>
      </c>
      <c r="E193" s="4">
        <v>5</v>
      </c>
      <c r="F193" s="79" t="s">
        <v>437</v>
      </c>
      <c r="G193" s="28">
        <v>16</v>
      </c>
      <c r="H193" s="28"/>
      <c r="I193" s="28">
        <v>10</v>
      </c>
      <c r="J193" s="28">
        <v>148</v>
      </c>
      <c r="K193" s="28">
        <v>8.4</v>
      </c>
      <c r="L193" s="28">
        <v>8.5</v>
      </c>
      <c r="M193" s="28"/>
      <c r="N193" s="28">
        <v>1.01</v>
      </c>
      <c r="O193" s="28"/>
      <c r="P193" s="29">
        <f t="shared" si="16"/>
        <v>22.4</v>
      </c>
      <c r="Q193" s="29">
        <f t="shared" si="17"/>
        <v>2.4390243902439024</v>
      </c>
      <c r="R193" s="29">
        <f t="shared" si="18"/>
        <v>7.0476190476190474</v>
      </c>
      <c r="S193" s="29">
        <f t="shared" si="19"/>
        <v>7.7380952380952381</v>
      </c>
      <c r="T193" s="29">
        <f t="shared" si="20"/>
        <v>8.5</v>
      </c>
      <c r="U193" s="29">
        <f t="shared" si="23"/>
        <v>6.1881188118811883</v>
      </c>
      <c r="V193" s="27">
        <f t="shared" si="21"/>
        <v>54.312857487839374</v>
      </c>
      <c r="W193" s="5"/>
      <c r="X193" s="73"/>
      <c r="Y193" s="5"/>
      <c r="Z193" s="21"/>
    </row>
    <row r="194" spans="1:26" ht="31.5" x14ac:dyDescent="0.25">
      <c r="A194" s="4">
        <v>190</v>
      </c>
      <c r="B194" s="86" t="s">
        <v>2971</v>
      </c>
      <c r="C194" s="82" t="s">
        <v>2972</v>
      </c>
      <c r="D194" s="79" t="s">
        <v>165</v>
      </c>
      <c r="E194" s="80">
        <v>5</v>
      </c>
      <c r="F194" s="86" t="s">
        <v>181</v>
      </c>
      <c r="G194" s="28">
        <v>8</v>
      </c>
      <c r="H194" s="28"/>
      <c r="I194" s="28">
        <v>16</v>
      </c>
      <c r="J194" s="28">
        <v>170</v>
      </c>
      <c r="K194" s="28">
        <v>7.9</v>
      </c>
      <c r="L194" s="28">
        <v>8.9</v>
      </c>
      <c r="M194" s="28"/>
      <c r="N194" s="28">
        <v>0.45</v>
      </c>
      <c r="O194" s="28">
        <f>IF(N194&lt;&gt;"",INT(N194)*60+(N194-INT(N194))*100,"")</f>
        <v>45</v>
      </c>
      <c r="P194" s="29">
        <f t="shared" si="16"/>
        <v>11.2</v>
      </c>
      <c r="Q194" s="29">
        <f t="shared" si="17"/>
        <v>3.9024390243902438</v>
      </c>
      <c r="R194" s="29">
        <f t="shared" si="18"/>
        <v>8.0952380952380949</v>
      </c>
      <c r="S194" s="29">
        <f t="shared" si="19"/>
        <v>8.2278481012658222</v>
      </c>
      <c r="T194" s="29">
        <f t="shared" si="20"/>
        <v>8.9</v>
      </c>
      <c r="U194" s="29">
        <f t="shared" si="23"/>
        <v>13.888888888888889</v>
      </c>
      <c r="V194" s="27">
        <f t="shared" si="21"/>
        <v>54.21441410978305</v>
      </c>
      <c r="W194" s="5"/>
      <c r="X194" s="73"/>
      <c r="Y194" s="5"/>
      <c r="Z194" s="21"/>
    </row>
    <row r="195" spans="1:26" ht="31.5" x14ac:dyDescent="0.25">
      <c r="A195" s="4">
        <v>191</v>
      </c>
      <c r="B195" s="79" t="s">
        <v>2928</v>
      </c>
      <c r="C195" s="82" t="s">
        <v>2929</v>
      </c>
      <c r="D195" s="79" t="s">
        <v>717</v>
      </c>
      <c r="E195" s="4">
        <v>6</v>
      </c>
      <c r="F195" s="83" t="s">
        <v>113</v>
      </c>
      <c r="G195" s="28">
        <v>17</v>
      </c>
      <c r="H195" s="28"/>
      <c r="I195" s="28">
        <v>11</v>
      </c>
      <c r="J195" s="28">
        <v>160</v>
      </c>
      <c r="K195" s="28">
        <v>9</v>
      </c>
      <c r="L195" s="28">
        <v>7.5</v>
      </c>
      <c r="M195" s="28"/>
      <c r="N195" s="28">
        <v>1.1599999999999999</v>
      </c>
      <c r="O195" s="28">
        <f>IF(N195&lt;&gt;"",INT(N195)*60+(N195-INT(N195))*100,"")</f>
        <v>76</v>
      </c>
      <c r="P195" s="29">
        <f t="shared" si="16"/>
        <v>23.8</v>
      </c>
      <c r="Q195" s="29">
        <f t="shared" si="17"/>
        <v>2.6829268292682928</v>
      </c>
      <c r="R195" s="29">
        <f t="shared" si="18"/>
        <v>7.6190476190476186</v>
      </c>
      <c r="S195" s="29">
        <f t="shared" si="19"/>
        <v>7.2222222222222223</v>
      </c>
      <c r="T195" s="29">
        <f t="shared" si="20"/>
        <v>7.5</v>
      </c>
      <c r="U195" s="29">
        <f t="shared" si="23"/>
        <v>5.3879310344827589</v>
      </c>
      <c r="V195" s="27">
        <f t="shared" si="21"/>
        <v>54.212127705020897</v>
      </c>
      <c r="W195" s="5"/>
      <c r="X195" s="73"/>
      <c r="Y195" s="5"/>
      <c r="Z195" s="21"/>
    </row>
    <row r="196" spans="1:26" ht="31.5" x14ac:dyDescent="0.25">
      <c r="A196" s="4">
        <v>192</v>
      </c>
      <c r="B196" s="79" t="s">
        <v>3242</v>
      </c>
      <c r="C196" s="82" t="s">
        <v>3243</v>
      </c>
      <c r="D196" s="79" t="s">
        <v>282</v>
      </c>
      <c r="E196" s="4">
        <v>6</v>
      </c>
      <c r="F196" s="83" t="s">
        <v>283</v>
      </c>
      <c r="G196" s="28">
        <v>13</v>
      </c>
      <c r="H196" s="28"/>
      <c r="I196" s="28">
        <v>5</v>
      </c>
      <c r="J196" s="28">
        <v>163</v>
      </c>
      <c r="K196" s="28">
        <v>8.5</v>
      </c>
      <c r="L196" s="28">
        <v>8.6</v>
      </c>
      <c r="M196" s="28"/>
      <c r="N196" s="28">
        <v>0.59</v>
      </c>
      <c r="O196" s="28"/>
      <c r="P196" s="29">
        <f t="shared" si="16"/>
        <v>18.2</v>
      </c>
      <c r="Q196" s="29">
        <f t="shared" si="17"/>
        <v>1.2195121951219512</v>
      </c>
      <c r="R196" s="29">
        <f t="shared" si="18"/>
        <v>7.7619047619047619</v>
      </c>
      <c r="S196" s="29">
        <f t="shared" si="19"/>
        <v>7.6470588235294121</v>
      </c>
      <c r="T196" s="29">
        <f t="shared" si="20"/>
        <v>8.6</v>
      </c>
      <c r="U196" s="29">
        <f t="shared" si="23"/>
        <v>10.593220338983052</v>
      </c>
      <c r="V196" s="27">
        <f t="shared" si="21"/>
        <v>54.021696119539179</v>
      </c>
      <c r="W196" s="5"/>
      <c r="X196" s="73"/>
      <c r="Y196" s="5"/>
      <c r="Z196" s="21"/>
    </row>
    <row r="197" spans="1:26" ht="31.5" x14ac:dyDescent="0.25">
      <c r="A197" s="4">
        <v>193</v>
      </c>
      <c r="B197" s="97" t="s">
        <v>3054</v>
      </c>
      <c r="C197" s="5" t="s">
        <v>3055</v>
      </c>
      <c r="D197" s="79" t="s">
        <v>165</v>
      </c>
      <c r="E197" s="80">
        <v>6</v>
      </c>
      <c r="F197" s="86" t="s">
        <v>820</v>
      </c>
      <c r="G197" s="28">
        <v>12</v>
      </c>
      <c r="H197" s="28"/>
      <c r="I197" s="28">
        <v>0</v>
      </c>
      <c r="J197" s="28">
        <v>155</v>
      </c>
      <c r="K197" s="28">
        <v>8.5</v>
      </c>
      <c r="L197" s="28">
        <v>9.4</v>
      </c>
      <c r="M197" s="28"/>
      <c r="N197" s="28">
        <v>0.49</v>
      </c>
      <c r="O197" s="28">
        <f>IF(N197&lt;&gt;"",INT(N197)*60+(N197-INT(N197))*100,"")</f>
        <v>49</v>
      </c>
      <c r="P197" s="29">
        <f t="shared" ref="P197:P260" si="24">(35*G197)/MAX(G:G)</f>
        <v>16.8</v>
      </c>
      <c r="Q197" s="29">
        <f t="shared" ref="Q197:Q260" si="25">(10*I197)/MAX(I:I)</f>
        <v>0</v>
      </c>
      <c r="R197" s="29">
        <f t="shared" ref="R197:R260" si="26">(10*J197)/MAX(J:J)</f>
        <v>7.3809523809523814</v>
      </c>
      <c r="S197" s="29">
        <f t="shared" ref="S197:S260" si="27">(10*6.5)/K197</f>
        <v>7.6470588235294121</v>
      </c>
      <c r="T197" s="29">
        <f t="shared" ref="T197:T260" si="28">(10*L197)/MAX(L:L)</f>
        <v>9.4</v>
      </c>
      <c r="U197" s="29">
        <f t="shared" si="23"/>
        <v>12.755102040816327</v>
      </c>
      <c r="V197" s="27">
        <f t="shared" ref="V197:V260" si="29">SUM(P197:U197)</f>
        <v>53.983113245298121</v>
      </c>
      <c r="W197" s="5"/>
      <c r="X197" s="73"/>
      <c r="Y197" s="5"/>
      <c r="Z197" s="21"/>
    </row>
    <row r="198" spans="1:26" ht="31.5" x14ac:dyDescent="0.25">
      <c r="A198" s="4">
        <v>194</v>
      </c>
      <c r="B198" s="97" t="s">
        <v>3034</v>
      </c>
      <c r="C198" s="82" t="s">
        <v>3035</v>
      </c>
      <c r="D198" s="79" t="s">
        <v>165</v>
      </c>
      <c r="E198" s="80">
        <v>6</v>
      </c>
      <c r="F198" s="86" t="s">
        <v>817</v>
      </c>
      <c r="G198" s="28">
        <v>11</v>
      </c>
      <c r="H198" s="28"/>
      <c r="I198" s="28">
        <v>1</v>
      </c>
      <c r="J198" s="28">
        <v>160</v>
      </c>
      <c r="K198" s="28">
        <v>8.5</v>
      </c>
      <c r="L198" s="28">
        <v>10</v>
      </c>
      <c r="M198" s="28"/>
      <c r="N198" s="28">
        <v>0.48</v>
      </c>
      <c r="O198" s="28">
        <f>IF(N198&lt;&gt;"",INT(N198)*60+(N198-INT(N198))*100,"")</f>
        <v>48</v>
      </c>
      <c r="P198" s="29">
        <f t="shared" si="24"/>
        <v>15.4</v>
      </c>
      <c r="Q198" s="29">
        <f t="shared" si="25"/>
        <v>0.24390243902439024</v>
      </c>
      <c r="R198" s="29">
        <f t="shared" si="26"/>
        <v>7.6190476190476186</v>
      </c>
      <c r="S198" s="29">
        <f t="shared" si="27"/>
        <v>7.6470588235294121</v>
      </c>
      <c r="T198" s="29">
        <f t="shared" si="28"/>
        <v>10</v>
      </c>
      <c r="U198" s="29">
        <f t="shared" ref="U198:U229" si="30">(25*0.25)/N198</f>
        <v>13.020833333333334</v>
      </c>
      <c r="V198" s="27">
        <f t="shared" si="29"/>
        <v>53.930842214934756</v>
      </c>
      <c r="W198" s="5"/>
      <c r="X198" s="73"/>
      <c r="Y198" s="5"/>
      <c r="Z198" s="21"/>
    </row>
    <row r="199" spans="1:26" ht="31.5" x14ac:dyDescent="0.25">
      <c r="A199" s="4">
        <v>195</v>
      </c>
      <c r="B199" s="79" t="s">
        <v>3547</v>
      </c>
      <c r="C199" s="82" t="s">
        <v>3548</v>
      </c>
      <c r="D199" s="79" t="s">
        <v>1113</v>
      </c>
      <c r="E199" s="4">
        <v>5</v>
      </c>
      <c r="F199" s="79" t="s">
        <v>1114</v>
      </c>
      <c r="G199" s="28">
        <v>19</v>
      </c>
      <c r="H199" s="28"/>
      <c r="I199" s="28">
        <v>6</v>
      </c>
      <c r="J199" s="28">
        <v>142</v>
      </c>
      <c r="K199" s="28">
        <v>10.9</v>
      </c>
      <c r="L199" s="28">
        <v>10</v>
      </c>
      <c r="M199" s="28"/>
      <c r="N199" s="28">
        <v>2.04</v>
      </c>
      <c r="O199" s="28"/>
      <c r="P199" s="29">
        <f t="shared" si="24"/>
        <v>26.6</v>
      </c>
      <c r="Q199" s="29">
        <f t="shared" si="25"/>
        <v>1.4634146341463414</v>
      </c>
      <c r="R199" s="29">
        <f t="shared" si="26"/>
        <v>6.7619047619047619</v>
      </c>
      <c r="S199" s="29">
        <f t="shared" si="27"/>
        <v>5.9633027522935782</v>
      </c>
      <c r="T199" s="29">
        <f t="shared" si="28"/>
        <v>10</v>
      </c>
      <c r="U199" s="29">
        <f t="shared" si="30"/>
        <v>3.0637254901960782</v>
      </c>
      <c r="V199" s="27">
        <f t="shared" si="29"/>
        <v>53.852347638540763</v>
      </c>
      <c r="W199" s="5"/>
      <c r="X199" s="73"/>
      <c r="Y199" s="5"/>
      <c r="Z199" s="21"/>
    </row>
    <row r="200" spans="1:26" ht="31.5" x14ac:dyDescent="0.25">
      <c r="A200" s="4">
        <v>196</v>
      </c>
      <c r="B200" s="86" t="s">
        <v>2967</v>
      </c>
      <c r="C200" s="82" t="s">
        <v>2968</v>
      </c>
      <c r="D200" s="79" t="s">
        <v>165</v>
      </c>
      <c r="E200" s="80">
        <v>5</v>
      </c>
      <c r="F200" s="86" t="s">
        <v>181</v>
      </c>
      <c r="G200" s="28">
        <v>11</v>
      </c>
      <c r="H200" s="28"/>
      <c r="I200" s="28">
        <v>5</v>
      </c>
      <c r="J200" s="28">
        <v>170</v>
      </c>
      <c r="K200" s="28">
        <v>8.3000000000000007</v>
      </c>
      <c r="L200" s="28">
        <v>9</v>
      </c>
      <c r="M200" s="28"/>
      <c r="N200" s="28">
        <v>0.51</v>
      </c>
      <c r="O200" s="28">
        <f>IF(N200&lt;&gt;"",INT(N200)*60+(N200-INT(N200))*100,"")</f>
        <v>51</v>
      </c>
      <c r="P200" s="29">
        <f t="shared" si="24"/>
        <v>15.4</v>
      </c>
      <c r="Q200" s="29">
        <f t="shared" si="25"/>
        <v>1.2195121951219512</v>
      </c>
      <c r="R200" s="29">
        <f t="shared" si="26"/>
        <v>8.0952380952380949</v>
      </c>
      <c r="S200" s="29">
        <f t="shared" si="27"/>
        <v>7.831325301204819</v>
      </c>
      <c r="T200" s="29">
        <f t="shared" si="28"/>
        <v>9</v>
      </c>
      <c r="U200" s="29">
        <f t="shared" si="30"/>
        <v>12.254901960784313</v>
      </c>
      <c r="V200" s="27">
        <f t="shared" si="29"/>
        <v>53.800977552349181</v>
      </c>
      <c r="W200" s="5"/>
      <c r="X200" s="73"/>
      <c r="Y200" s="5"/>
      <c r="Z200" s="21"/>
    </row>
    <row r="201" spans="1:26" ht="31.5" x14ac:dyDescent="0.25">
      <c r="A201" s="4">
        <v>197</v>
      </c>
      <c r="B201" s="97" t="s">
        <v>3062</v>
      </c>
      <c r="C201" s="5" t="s">
        <v>3063</v>
      </c>
      <c r="D201" s="79" t="s">
        <v>165</v>
      </c>
      <c r="E201" s="80">
        <v>6</v>
      </c>
      <c r="F201" s="86" t="s">
        <v>820</v>
      </c>
      <c r="G201" s="28">
        <v>10</v>
      </c>
      <c r="H201" s="28"/>
      <c r="I201" s="28">
        <v>9</v>
      </c>
      <c r="J201" s="28">
        <v>175</v>
      </c>
      <c r="K201" s="28">
        <v>9.5</v>
      </c>
      <c r="L201" s="28">
        <v>9.4</v>
      </c>
      <c r="M201" s="28"/>
      <c r="N201" s="28">
        <v>0.48</v>
      </c>
      <c r="O201" s="33"/>
      <c r="P201" s="29">
        <f t="shared" si="24"/>
        <v>14</v>
      </c>
      <c r="Q201" s="29">
        <f t="shared" si="25"/>
        <v>2.1951219512195124</v>
      </c>
      <c r="R201" s="29">
        <f t="shared" si="26"/>
        <v>8.3333333333333339</v>
      </c>
      <c r="S201" s="29">
        <f t="shared" si="27"/>
        <v>6.8421052631578947</v>
      </c>
      <c r="T201" s="29">
        <f t="shared" si="28"/>
        <v>9.4</v>
      </c>
      <c r="U201" s="29">
        <f t="shared" si="30"/>
        <v>13.020833333333334</v>
      </c>
      <c r="V201" s="27">
        <f t="shared" si="29"/>
        <v>53.79139388104408</v>
      </c>
      <c r="W201" s="5"/>
      <c r="X201" s="73"/>
      <c r="Y201" s="5"/>
      <c r="Z201" s="21"/>
    </row>
    <row r="202" spans="1:26" ht="31.5" x14ac:dyDescent="0.25">
      <c r="A202" s="4">
        <v>198</v>
      </c>
      <c r="B202" s="84" t="s">
        <v>3281</v>
      </c>
      <c r="C202" s="82" t="s">
        <v>3282</v>
      </c>
      <c r="D202" s="79" t="s">
        <v>4457</v>
      </c>
      <c r="E202" s="4">
        <v>6</v>
      </c>
      <c r="F202" s="79" t="s">
        <v>327</v>
      </c>
      <c r="G202" s="28">
        <v>8</v>
      </c>
      <c r="H202" s="28"/>
      <c r="I202" s="28">
        <v>20</v>
      </c>
      <c r="J202" s="28">
        <v>154</v>
      </c>
      <c r="K202" s="28">
        <v>8.3000000000000007</v>
      </c>
      <c r="L202" s="28">
        <v>7</v>
      </c>
      <c r="M202" s="28"/>
      <c r="N202" s="28">
        <v>0.41</v>
      </c>
      <c r="O202" s="28"/>
      <c r="P202" s="29">
        <f t="shared" si="24"/>
        <v>11.2</v>
      </c>
      <c r="Q202" s="29">
        <f t="shared" si="25"/>
        <v>4.8780487804878048</v>
      </c>
      <c r="R202" s="29">
        <f t="shared" si="26"/>
        <v>7.333333333333333</v>
      </c>
      <c r="S202" s="29">
        <f t="shared" si="27"/>
        <v>7.831325301204819</v>
      </c>
      <c r="T202" s="29">
        <f t="shared" si="28"/>
        <v>7</v>
      </c>
      <c r="U202" s="29">
        <f t="shared" si="30"/>
        <v>15.24390243902439</v>
      </c>
      <c r="V202" s="27">
        <f t="shared" si="29"/>
        <v>53.486609854050343</v>
      </c>
      <c r="W202" s="5"/>
      <c r="X202" s="73"/>
      <c r="Y202" s="5"/>
      <c r="Z202" s="21"/>
    </row>
    <row r="203" spans="1:26" ht="47.25" x14ac:dyDescent="0.25">
      <c r="A203" s="4">
        <v>199</v>
      </c>
      <c r="B203" s="96" t="s">
        <v>3179</v>
      </c>
      <c r="C203" s="82" t="s">
        <v>3180</v>
      </c>
      <c r="D203" s="79" t="s">
        <v>4451</v>
      </c>
      <c r="E203" s="4">
        <v>6</v>
      </c>
      <c r="F203" s="79" t="s">
        <v>853</v>
      </c>
      <c r="G203" s="28">
        <v>18</v>
      </c>
      <c r="H203" s="28"/>
      <c r="I203" s="28">
        <v>7</v>
      </c>
      <c r="J203" s="28">
        <v>140</v>
      </c>
      <c r="K203" s="28">
        <v>9.1</v>
      </c>
      <c r="L203" s="28">
        <v>6.5</v>
      </c>
      <c r="M203" s="28"/>
      <c r="N203" s="28">
        <v>1.01</v>
      </c>
      <c r="O203" s="28"/>
      <c r="P203" s="29">
        <f t="shared" si="24"/>
        <v>25.2</v>
      </c>
      <c r="Q203" s="29">
        <f t="shared" si="25"/>
        <v>1.7073170731707317</v>
      </c>
      <c r="R203" s="29">
        <f t="shared" si="26"/>
        <v>6.666666666666667</v>
      </c>
      <c r="S203" s="29">
        <f t="shared" si="27"/>
        <v>7.1428571428571432</v>
      </c>
      <c r="T203" s="29">
        <f t="shared" si="28"/>
        <v>6.5</v>
      </c>
      <c r="U203" s="29">
        <f t="shared" si="30"/>
        <v>6.1881188118811883</v>
      </c>
      <c r="V203" s="27">
        <f t="shared" si="29"/>
        <v>53.40495969457573</v>
      </c>
      <c r="W203" s="5"/>
      <c r="X203" s="73"/>
      <c r="Y203" s="5"/>
      <c r="Z203" s="21"/>
    </row>
    <row r="204" spans="1:26" ht="47.25" x14ac:dyDescent="0.25">
      <c r="A204" s="4">
        <v>200</v>
      </c>
      <c r="B204" s="85" t="s">
        <v>3137</v>
      </c>
      <c r="C204" s="82" t="s">
        <v>3138</v>
      </c>
      <c r="D204" s="79" t="s">
        <v>2319</v>
      </c>
      <c r="E204" s="4">
        <v>6</v>
      </c>
      <c r="F204" s="79" t="s">
        <v>2320</v>
      </c>
      <c r="G204" s="28">
        <v>19</v>
      </c>
      <c r="H204" s="28"/>
      <c r="I204" s="28">
        <v>2</v>
      </c>
      <c r="J204" s="28">
        <v>160</v>
      </c>
      <c r="K204" s="28">
        <v>9.1999999999999993</v>
      </c>
      <c r="L204" s="28">
        <v>6</v>
      </c>
      <c r="M204" s="28"/>
      <c r="N204" s="28">
        <v>1.1100000000000001</v>
      </c>
      <c r="O204" s="28"/>
      <c r="P204" s="29">
        <f t="shared" si="24"/>
        <v>26.6</v>
      </c>
      <c r="Q204" s="29">
        <f t="shared" si="25"/>
        <v>0.48780487804878048</v>
      </c>
      <c r="R204" s="29">
        <f t="shared" si="26"/>
        <v>7.6190476190476186</v>
      </c>
      <c r="S204" s="29">
        <f t="shared" si="27"/>
        <v>7.0652173913043486</v>
      </c>
      <c r="T204" s="29">
        <f t="shared" si="28"/>
        <v>6</v>
      </c>
      <c r="U204" s="29">
        <f t="shared" si="30"/>
        <v>5.6306306306306304</v>
      </c>
      <c r="V204" s="27">
        <f t="shared" si="29"/>
        <v>53.402700519031384</v>
      </c>
      <c r="W204" s="5"/>
      <c r="X204" s="73"/>
      <c r="Y204" s="5"/>
      <c r="Z204" s="21"/>
    </row>
    <row r="205" spans="1:26" ht="31.5" x14ac:dyDescent="0.25">
      <c r="A205" s="4">
        <v>201</v>
      </c>
      <c r="B205" s="83" t="s">
        <v>3575</v>
      </c>
      <c r="C205" s="104" t="s">
        <v>3576</v>
      </c>
      <c r="D205" s="79" t="s">
        <v>532</v>
      </c>
      <c r="E205" s="4">
        <v>5</v>
      </c>
      <c r="F205" s="79" t="s">
        <v>540</v>
      </c>
      <c r="G205" s="28">
        <v>10</v>
      </c>
      <c r="H205" s="28"/>
      <c r="I205" s="28">
        <v>13</v>
      </c>
      <c r="J205" s="28">
        <v>165</v>
      </c>
      <c r="K205" s="28">
        <v>9.1999999999999993</v>
      </c>
      <c r="L205" s="28">
        <v>6</v>
      </c>
      <c r="M205" s="28"/>
      <c r="N205" s="28">
        <v>0.41</v>
      </c>
      <c r="O205" s="28"/>
      <c r="P205" s="29">
        <f t="shared" si="24"/>
        <v>14</v>
      </c>
      <c r="Q205" s="29">
        <f t="shared" si="25"/>
        <v>3.1707317073170733</v>
      </c>
      <c r="R205" s="29">
        <f t="shared" si="26"/>
        <v>7.8571428571428568</v>
      </c>
      <c r="S205" s="29">
        <f t="shared" si="27"/>
        <v>7.0652173913043486</v>
      </c>
      <c r="T205" s="29">
        <f t="shared" si="28"/>
        <v>6</v>
      </c>
      <c r="U205" s="29">
        <f t="shared" si="30"/>
        <v>15.24390243902439</v>
      </c>
      <c r="V205" s="27">
        <f t="shared" si="29"/>
        <v>53.336994394788668</v>
      </c>
      <c r="W205" s="5"/>
      <c r="X205" s="73"/>
      <c r="Y205" s="5"/>
      <c r="Z205" s="21"/>
    </row>
    <row r="206" spans="1:26" ht="31.5" x14ac:dyDescent="0.25">
      <c r="A206" s="4">
        <v>202</v>
      </c>
      <c r="B206" s="79" t="s">
        <v>3291</v>
      </c>
      <c r="C206" s="99" t="s">
        <v>3292</v>
      </c>
      <c r="D206" s="79" t="s">
        <v>4457</v>
      </c>
      <c r="E206" s="4">
        <v>6</v>
      </c>
      <c r="F206" s="85" t="s">
        <v>1698</v>
      </c>
      <c r="G206" s="28">
        <v>11</v>
      </c>
      <c r="H206" s="28"/>
      <c r="I206" s="28">
        <v>10</v>
      </c>
      <c r="J206" s="28">
        <v>153</v>
      </c>
      <c r="K206" s="28">
        <v>9.1</v>
      </c>
      <c r="L206" s="28">
        <v>5</v>
      </c>
      <c r="M206" s="28"/>
      <c r="N206" s="28">
        <v>0.39</v>
      </c>
      <c r="O206" s="28"/>
      <c r="P206" s="29">
        <f t="shared" si="24"/>
        <v>15.4</v>
      </c>
      <c r="Q206" s="29">
        <f t="shared" si="25"/>
        <v>2.4390243902439024</v>
      </c>
      <c r="R206" s="29">
        <f t="shared" si="26"/>
        <v>7.2857142857142856</v>
      </c>
      <c r="S206" s="29">
        <f t="shared" si="27"/>
        <v>7.1428571428571432</v>
      </c>
      <c r="T206" s="29">
        <f t="shared" si="28"/>
        <v>5</v>
      </c>
      <c r="U206" s="29">
        <f t="shared" si="30"/>
        <v>16.025641025641026</v>
      </c>
      <c r="V206" s="27">
        <f t="shared" si="29"/>
        <v>53.293236844456359</v>
      </c>
      <c r="W206" s="5"/>
      <c r="X206" s="73"/>
      <c r="Y206" s="5"/>
      <c r="Z206" s="21"/>
    </row>
    <row r="207" spans="1:26" ht="31.5" x14ac:dyDescent="0.25">
      <c r="A207" s="4">
        <v>203</v>
      </c>
      <c r="B207" s="85" t="s">
        <v>3451</v>
      </c>
      <c r="C207" s="82" t="s">
        <v>3452</v>
      </c>
      <c r="D207" s="79" t="s">
        <v>430</v>
      </c>
      <c r="E207" s="4">
        <v>6</v>
      </c>
      <c r="F207" s="83" t="s">
        <v>431</v>
      </c>
      <c r="G207" s="28">
        <v>5</v>
      </c>
      <c r="H207" s="28"/>
      <c r="I207" s="28">
        <v>32</v>
      </c>
      <c r="J207" s="28">
        <v>190</v>
      </c>
      <c r="K207" s="28">
        <v>8.5</v>
      </c>
      <c r="L207" s="28">
        <v>10</v>
      </c>
      <c r="M207" s="28"/>
      <c r="N207" s="28">
        <v>0.53</v>
      </c>
      <c r="O207" s="28"/>
      <c r="P207" s="29">
        <f t="shared" si="24"/>
        <v>7</v>
      </c>
      <c r="Q207" s="29">
        <f t="shared" si="25"/>
        <v>7.8048780487804876</v>
      </c>
      <c r="R207" s="29">
        <f t="shared" si="26"/>
        <v>9.0476190476190474</v>
      </c>
      <c r="S207" s="29">
        <f t="shared" si="27"/>
        <v>7.6470588235294121</v>
      </c>
      <c r="T207" s="29">
        <f t="shared" si="28"/>
        <v>10</v>
      </c>
      <c r="U207" s="29">
        <f t="shared" si="30"/>
        <v>11.79245283018868</v>
      </c>
      <c r="V207" s="27">
        <f t="shared" si="29"/>
        <v>53.292008750117631</v>
      </c>
      <c r="W207" s="5"/>
      <c r="X207" s="73"/>
      <c r="Y207" s="5"/>
      <c r="Z207" s="21"/>
    </row>
    <row r="208" spans="1:26" ht="31.5" x14ac:dyDescent="0.25">
      <c r="A208" s="4">
        <v>204</v>
      </c>
      <c r="B208" s="81" t="s">
        <v>2849</v>
      </c>
      <c r="C208" s="82" t="s">
        <v>2850</v>
      </c>
      <c r="D208" s="79" t="s">
        <v>61</v>
      </c>
      <c r="E208" s="4">
        <v>6</v>
      </c>
      <c r="F208" s="24" t="s">
        <v>63</v>
      </c>
      <c r="G208" s="28">
        <v>11</v>
      </c>
      <c r="H208" s="28"/>
      <c r="I208" s="28">
        <v>7</v>
      </c>
      <c r="J208" s="28">
        <v>187</v>
      </c>
      <c r="K208" s="28">
        <v>7.6</v>
      </c>
      <c r="L208" s="28">
        <v>5</v>
      </c>
      <c r="M208" s="28"/>
      <c r="N208" s="28">
        <v>0.46</v>
      </c>
      <c r="O208" s="28">
        <f>IF(N208&lt;&gt;"",INT(N208)*60+(N208-INT(N208))*100,"")</f>
        <v>46</v>
      </c>
      <c r="P208" s="29">
        <f t="shared" si="24"/>
        <v>15.4</v>
      </c>
      <c r="Q208" s="29">
        <f t="shared" si="25"/>
        <v>1.7073170731707317</v>
      </c>
      <c r="R208" s="29">
        <f t="shared" si="26"/>
        <v>8.9047619047619051</v>
      </c>
      <c r="S208" s="29">
        <f t="shared" si="27"/>
        <v>8.5526315789473681</v>
      </c>
      <c r="T208" s="29">
        <f t="shared" si="28"/>
        <v>5</v>
      </c>
      <c r="U208" s="29">
        <f t="shared" si="30"/>
        <v>13.586956521739129</v>
      </c>
      <c r="V208" s="27">
        <f t="shared" si="29"/>
        <v>53.151667078619141</v>
      </c>
      <c r="W208" s="5"/>
      <c r="X208" s="73"/>
      <c r="Y208" s="5"/>
      <c r="Z208" s="21"/>
    </row>
    <row r="209" spans="1:26" ht="31.5" x14ac:dyDescent="0.25">
      <c r="A209" s="4">
        <v>205</v>
      </c>
      <c r="B209" s="105" t="s">
        <v>3096</v>
      </c>
      <c r="C209" s="82" t="s">
        <v>3097</v>
      </c>
      <c r="D209" s="101" t="s">
        <v>193</v>
      </c>
      <c r="E209" s="102">
        <v>5</v>
      </c>
      <c r="F209" s="101" t="s">
        <v>194</v>
      </c>
      <c r="G209" s="28">
        <v>17</v>
      </c>
      <c r="H209" s="28"/>
      <c r="I209" s="28">
        <v>6</v>
      </c>
      <c r="J209" s="28">
        <v>150</v>
      </c>
      <c r="K209" s="28">
        <v>9.3000000000000007</v>
      </c>
      <c r="L209" s="28">
        <v>8.1</v>
      </c>
      <c r="M209" s="28"/>
      <c r="N209" s="28">
        <v>1.1399999999999999</v>
      </c>
      <c r="O209" s="28"/>
      <c r="P209" s="29">
        <f t="shared" si="24"/>
        <v>23.8</v>
      </c>
      <c r="Q209" s="29">
        <f t="shared" si="25"/>
        <v>1.4634146341463414</v>
      </c>
      <c r="R209" s="29">
        <f t="shared" si="26"/>
        <v>7.1428571428571432</v>
      </c>
      <c r="S209" s="29">
        <f t="shared" si="27"/>
        <v>6.9892473118279561</v>
      </c>
      <c r="T209" s="29">
        <f t="shared" si="28"/>
        <v>8.1</v>
      </c>
      <c r="U209" s="29">
        <f t="shared" si="30"/>
        <v>5.4824561403508776</v>
      </c>
      <c r="V209" s="27">
        <f t="shared" si="29"/>
        <v>52.977975229182327</v>
      </c>
      <c r="W209" s="5"/>
      <c r="X209" s="73"/>
      <c r="Y209" s="5"/>
      <c r="Z209" s="21"/>
    </row>
    <row r="210" spans="1:26" ht="31.5" x14ac:dyDescent="0.25">
      <c r="A210" s="4">
        <v>206</v>
      </c>
      <c r="B210" s="105" t="s">
        <v>3082</v>
      </c>
      <c r="C210" s="82" t="s">
        <v>3083</v>
      </c>
      <c r="D210" s="101" t="s">
        <v>193</v>
      </c>
      <c r="E210" s="102">
        <v>5</v>
      </c>
      <c r="F210" s="101" t="s">
        <v>194</v>
      </c>
      <c r="G210" s="28">
        <v>17</v>
      </c>
      <c r="H210" s="28"/>
      <c r="I210" s="28">
        <v>8</v>
      </c>
      <c r="J210" s="28">
        <v>145</v>
      </c>
      <c r="K210" s="28">
        <v>10.199999999999999</v>
      </c>
      <c r="L210" s="28">
        <v>8</v>
      </c>
      <c r="M210" s="28"/>
      <c r="N210" s="28">
        <v>1.07</v>
      </c>
      <c r="O210" s="28"/>
      <c r="P210" s="29">
        <f t="shared" si="24"/>
        <v>23.8</v>
      </c>
      <c r="Q210" s="29">
        <f t="shared" si="25"/>
        <v>1.9512195121951219</v>
      </c>
      <c r="R210" s="29">
        <f t="shared" si="26"/>
        <v>6.9047619047619051</v>
      </c>
      <c r="S210" s="29">
        <f t="shared" si="27"/>
        <v>6.3725490196078436</v>
      </c>
      <c r="T210" s="29">
        <f t="shared" si="28"/>
        <v>8</v>
      </c>
      <c r="U210" s="29">
        <f t="shared" si="30"/>
        <v>5.8411214953271022</v>
      </c>
      <c r="V210" s="27">
        <f t="shared" si="29"/>
        <v>52.869651931891973</v>
      </c>
      <c r="W210" s="5"/>
      <c r="X210" s="73"/>
      <c r="Y210" s="5"/>
      <c r="Z210" s="21"/>
    </row>
    <row r="211" spans="1:26" ht="31.5" x14ac:dyDescent="0.25">
      <c r="A211" s="4">
        <v>207</v>
      </c>
      <c r="B211" s="86" t="s">
        <v>2892</v>
      </c>
      <c r="C211" s="82" t="s">
        <v>2893</v>
      </c>
      <c r="D211" s="79" t="s">
        <v>4456</v>
      </c>
      <c r="E211" s="4">
        <v>5</v>
      </c>
      <c r="F211" s="85" t="s">
        <v>83</v>
      </c>
      <c r="G211" s="28">
        <v>18</v>
      </c>
      <c r="H211" s="28"/>
      <c r="I211" s="28">
        <v>10</v>
      </c>
      <c r="J211" s="28">
        <v>130</v>
      </c>
      <c r="K211" s="28">
        <v>10.9</v>
      </c>
      <c r="L211" s="28">
        <v>7</v>
      </c>
      <c r="M211" s="28"/>
      <c r="N211" s="28">
        <v>1.04</v>
      </c>
      <c r="O211" s="28">
        <f>IF(N211&lt;&gt;"",INT(N211)*60+(N211-INT(N211))*100,"")</f>
        <v>64</v>
      </c>
      <c r="P211" s="29">
        <f t="shared" si="24"/>
        <v>25.2</v>
      </c>
      <c r="Q211" s="29">
        <f t="shared" si="25"/>
        <v>2.4390243902439024</v>
      </c>
      <c r="R211" s="29">
        <f t="shared" si="26"/>
        <v>6.1904761904761907</v>
      </c>
      <c r="S211" s="29">
        <f t="shared" si="27"/>
        <v>5.9633027522935782</v>
      </c>
      <c r="T211" s="29">
        <f t="shared" si="28"/>
        <v>7</v>
      </c>
      <c r="U211" s="29">
        <f t="shared" si="30"/>
        <v>6.0096153846153841</v>
      </c>
      <c r="V211" s="27">
        <f t="shared" si="29"/>
        <v>52.80241871762906</v>
      </c>
      <c r="W211" s="5"/>
      <c r="X211" s="73"/>
      <c r="Y211" s="5"/>
      <c r="Z211" s="21"/>
    </row>
    <row r="212" spans="1:26" ht="31.5" x14ac:dyDescent="0.25">
      <c r="A212" s="4">
        <v>208</v>
      </c>
      <c r="B212" s="86" t="s">
        <v>2978</v>
      </c>
      <c r="C212" s="82" t="s">
        <v>2979</v>
      </c>
      <c r="D212" s="79" t="s">
        <v>165</v>
      </c>
      <c r="E212" s="80">
        <v>5</v>
      </c>
      <c r="F212" s="86" t="s">
        <v>166</v>
      </c>
      <c r="G212" s="28">
        <v>9</v>
      </c>
      <c r="H212" s="28"/>
      <c r="I212" s="28">
        <v>6</v>
      </c>
      <c r="J212" s="28">
        <v>150</v>
      </c>
      <c r="K212" s="28">
        <v>8.5</v>
      </c>
      <c r="L212" s="28">
        <v>9.4</v>
      </c>
      <c r="M212" s="28"/>
      <c r="N212" s="28">
        <v>0.43</v>
      </c>
      <c r="O212" s="28">
        <f>IF(N212&lt;&gt;"",INT(N212)*60+(N212-INT(N212))*100,"")</f>
        <v>43</v>
      </c>
      <c r="P212" s="29">
        <f t="shared" si="24"/>
        <v>12.6</v>
      </c>
      <c r="Q212" s="29">
        <f t="shared" si="25"/>
        <v>1.4634146341463414</v>
      </c>
      <c r="R212" s="29">
        <f t="shared" si="26"/>
        <v>7.1428571428571432</v>
      </c>
      <c r="S212" s="29">
        <f t="shared" si="27"/>
        <v>7.6470588235294121</v>
      </c>
      <c r="T212" s="29">
        <f t="shared" si="28"/>
        <v>9.4</v>
      </c>
      <c r="U212" s="29">
        <f t="shared" si="30"/>
        <v>14.534883720930234</v>
      </c>
      <c r="V212" s="27">
        <f t="shared" si="29"/>
        <v>52.78821432146313</v>
      </c>
      <c r="W212" s="5"/>
      <c r="X212" s="73"/>
      <c r="Y212" s="5"/>
      <c r="Z212" s="21"/>
    </row>
    <row r="213" spans="1:26" ht="47.25" x14ac:dyDescent="0.25">
      <c r="A213" s="4">
        <v>209</v>
      </c>
      <c r="B213" s="100" t="s">
        <v>2822</v>
      </c>
      <c r="C213" s="82" t="s">
        <v>2823</v>
      </c>
      <c r="D213" s="78" t="s">
        <v>4447</v>
      </c>
      <c r="E213" s="82">
        <v>6</v>
      </c>
      <c r="F213" s="78" t="s">
        <v>2824</v>
      </c>
      <c r="G213" s="28">
        <v>13</v>
      </c>
      <c r="H213" s="28"/>
      <c r="I213" s="28">
        <v>9</v>
      </c>
      <c r="J213" s="28">
        <v>127</v>
      </c>
      <c r="K213" s="28">
        <v>8.9</v>
      </c>
      <c r="L213" s="28">
        <v>7</v>
      </c>
      <c r="M213" s="28"/>
      <c r="N213" s="28">
        <v>0.52</v>
      </c>
      <c r="O213" s="28">
        <f>IF(N213&lt;&gt;"",INT(N213)*60+(N213-INT(N213))*100,"")</f>
        <v>52</v>
      </c>
      <c r="P213" s="29">
        <f t="shared" si="24"/>
        <v>18.2</v>
      </c>
      <c r="Q213" s="29">
        <f t="shared" si="25"/>
        <v>2.1951219512195124</v>
      </c>
      <c r="R213" s="29">
        <f t="shared" si="26"/>
        <v>6.0476190476190474</v>
      </c>
      <c r="S213" s="29">
        <f t="shared" si="27"/>
        <v>7.3033707865168536</v>
      </c>
      <c r="T213" s="29">
        <f t="shared" si="28"/>
        <v>7</v>
      </c>
      <c r="U213" s="29">
        <f t="shared" si="30"/>
        <v>12.019230769230768</v>
      </c>
      <c r="V213" s="27">
        <f t="shared" si="29"/>
        <v>52.765342554586177</v>
      </c>
      <c r="W213" s="5"/>
      <c r="X213" s="73"/>
      <c r="Y213" s="5"/>
      <c r="Z213" s="21"/>
    </row>
    <row r="214" spans="1:26" ht="31.5" x14ac:dyDescent="0.25">
      <c r="A214" s="4">
        <v>210</v>
      </c>
      <c r="B214" s="83" t="s">
        <v>3373</v>
      </c>
      <c r="C214" s="82" t="s">
        <v>3374</v>
      </c>
      <c r="D214" s="79" t="s">
        <v>380</v>
      </c>
      <c r="E214" s="4">
        <v>5</v>
      </c>
      <c r="F214" s="79" t="s">
        <v>3372</v>
      </c>
      <c r="G214" s="28">
        <v>13</v>
      </c>
      <c r="H214" s="28"/>
      <c r="I214" s="28">
        <v>13</v>
      </c>
      <c r="J214" s="28">
        <v>143</v>
      </c>
      <c r="K214" s="28">
        <v>9.3000000000000007</v>
      </c>
      <c r="L214" s="28">
        <v>7</v>
      </c>
      <c r="M214" s="28"/>
      <c r="N214" s="28">
        <v>0.59</v>
      </c>
      <c r="O214" s="28"/>
      <c r="P214" s="29">
        <f t="shared" si="24"/>
        <v>18.2</v>
      </c>
      <c r="Q214" s="29">
        <f t="shared" si="25"/>
        <v>3.1707317073170733</v>
      </c>
      <c r="R214" s="29">
        <f t="shared" si="26"/>
        <v>6.8095238095238093</v>
      </c>
      <c r="S214" s="29">
        <f t="shared" si="27"/>
        <v>6.9892473118279561</v>
      </c>
      <c r="T214" s="29">
        <f t="shared" si="28"/>
        <v>7</v>
      </c>
      <c r="U214" s="29">
        <f t="shared" si="30"/>
        <v>10.593220338983052</v>
      </c>
      <c r="V214" s="27">
        <f t="shared" si="29"/>
        <v>52.762723167651892</v>
      </c>
      <c r="W214" s="5"/>
      <c r="X214" s="73"/>
      <c r="Y214" s="5"/>
      <c r="Z214" s="21"/>
    </row>
    <row r="215" spans="1:26" ht="31.5" x14ac:dyDescent="0.25">
      <c r="A215" s="4">
        <v>211</v>
      </c>
      <c r="B215" s="79" t="s">
        <v>2914</v>
      </c>
      <c r="C215" s="82" t="s">
        <v>2915</v>
      </c>
      <c r="D215" s="79" t="s">
        <v>717</v>
      </c>
      <c r="E215" s="4">
        <v>5</v>
      </c>
      <c r="F215" s="79" t="s">
        <v>113</v>
      </c>
      <c r="G215" s="28">
        <v>18</v>
      </c>
      <c r="H215" s="28"/>
      <c r="I215" s="28">
        <v>6</v>
      </c>
      <c r="J215" s="28">
        <v>135</v>
      </c>
      <c r="K215" s="28">
        <v>9.8000000000000007</v>
      </c>
      <c r="L215" s="28">
        <v>7</v>
      </c>
      <c r="M215" s="28"/>
      <c r="N215" s="28">
        <v>1.04</v>
      </c>
      <c r="O215" s="28">
        <f>IF(N215&lt;&gt;"",INT(N215)*60+(N215-INT(N215))*100,"")</f>
        <v>64</v>
      </c>
      <c r="P215" s="29">
        <f t="shared" si="24"/>
        <v>25.2</v>
      </c>
      <c r="Q215" s="29">
        <f t="shared" si="25"/>
        <v>1.4634146341463414</v>
      </c>
      <c r="R215" s="29">
        <f t="shared" si="26"/>
        <v>6.4285714285714288</v>
      </c>
      <c r="S215" s="29">
        <f t="shared" si="27"/>
        <v>6.6326530612244889</v>
      </c>
      <c r="T215" s="29">
        <f t="shared" si="28"/>
        <v>7</v>
      </c>
      <c r="U215" s="29">
        <f t="shared" si="30"/>
        <v>6.0096153846153841</v>
      </c>
      <c r="V215" s="27">
        <f t="shared" si="29"/>
        <v>52.734254508557648</v>
      </c>
      <c r="W215" s="5"/>
      <c r="X215" s="73"/>
      <c r="Y215" s="5"/>
      <c r="Z215" s="21"/>
    </row>
    <row r="216" spans="1:26" ht="31.5" x14ac:dyDescent="0.25">
      <c r="A216" s="4">
        <v>212</v>
      </c>
      <c r="B216" s="79" t="s">
        <v>3387</v>
      </c>
      <c r="C216" s="82" t="s">
        <v>3388</v>
      </c>
      <c r="D216" s="79" t="s">
        <v>380</v>
      </c>
      <c r="E216" s="4">
        <v>6</v>
      </c>
      <c r="F216" s="83" t="s">
        <v>381</v>
      </c>
      <c r="G216" s="28">
        <v>15</v>
      </c>
      <c r="H216" s="28"/>
      <c r="I216" s="28">
        <v>20</v>
      </c>
      <c r="J216" s="28">
        <v>153</v>
      </c>
      <c r="K216" s="28">
        <v>8.9</v>
      </c>
      <c r="L216" s="28">
        <v>0</v>
      </c>
      <c r="M216" s="28"/>
      <c r="N216" s="28">
        <v>0.51</v>
      </c>
      <c r="O216" s="28"/>
      <c r="P216" s="29">
        <f t="shared" si="24"/>
        <v>21</v>
      </c>
      <c r="Q216" s="29">
        <f t="shared" si="25"/>
        <v>4.8780487804878048</v>
      </c>
      <c r="R216" s="29">
        <f t="shared" si="26"/>
        <v>7.2857142857142856</v>
      </c>
      <c r="S216" s="29">
        <f t="shared" si="27"/>
        <v>7.3033707865168536</v>
      </c>
      <c r="T216" s="29">
        <f t="shared" si="28"/>
        <v>0</v>
      </c>
      <c r="U216" s="29">
        <f t="shared" si="30"/>
        <v>12.254901960784313</v>
      </c>
      <c r="V216" s="27">
        <f t="shared" si="29"/>
        <v>52.722035813503254</v>
      </c>
      <c r="W216" s="5"/>
      <c r="X216" s="73"/>
      <c r="Y216" s="5"/>
      <c r="Z216" s="21"/>
    </row>
    <row r="217" spans="1:26" ht="31.5" x14ac:dyDescent="0.25">
      <c r="A217" s="4">
        <v>213</v>
      </c>
      <c r="B217" s="105" t="s">
        <v>3104</v>
      </c>
      <c r="C217" s="82" t="s">
        <v>3105</v>
      </c>
      <c r="D217" s="101" t="s">
        <v>193</v>
      </c>
      <c r="E217" s="102">
        <v>6</v>
      </c>
      <c r="F217" s="101" t="s">
        <v>194</v>
      </c>
      <c r="G217" s="28">
        <v>16</v>
      </c>
      <c r="H217" s="28"/>
      <c r="I217" s="28">
        <v>18</v>
      </c>
      <c r="J217" s="28">
        <v>120</v>
      </c>
      <c r="K217" s="28">
        <v>9.5</v>
      </c>
      <c r="L217" s="28">
        <v>8</v>
      </c>
      <c r="M217" s="28"/>
      <c r="N217" s="28">
        <v>1.17</v>
      </c>
      <c r="O217" s="28"/>
      <c r="P217" s="29">
        <f t="shared" si="24"/>
        <v>22.4</v>
      </c>
      <c r="Q217" s="29">
        <f t="shared" si="25"/>
        <v>4.3902439024390247</v>
      </c>
      <c r="R217" s="29">
        <f t="shared" si="26"/>
        <v>5.7142857142857144</v>
      </c>
      <c r="S217" s="29">
        <f t="shared" si="27"/>
        <v>6.8421052631578947</v>
      </c>
      <c r="T217" s="29">
        <f t="shared" si="28"/>
        <v>8</v>
      </c>
      <c r="U217" s="29">
        <f t="shared" si="30"/>
        <v>5.3418803418803424</v>
      </c>
      <c r="V217" s="27">
        <f t="shared" si="29"/>
        <v>52.688515221762977</v>
      </c>
      <c r="W217" s="5"/>
      <c r="X217" s="73"/>
      <c r="Y217" s="5"/>
      <c r="Z217" s="21"/>
    </row>
    <row r="218" spans="1:26" ht="31.5" x14ac:dyDescent="0.25">
      <c r="A218" s="4">
        <v>214</v>
      </c>
      <c r="B218" s="86" t="s">
        <v>2996</v>
      </c>
      <c r="C218" s="82" t="s">
        <v>2997</v>
      </c>
      <c r="D218" s="79" t="s">
        <v>165</v>
      </c>
      <c r="E218" s="80">
        <v>5</v>
      </c>
      <c r="F218" s="86" t="s">
        <v>820</v>
      </c>
      <c r="G218" s="28">
        <v>7</v>
      </c>
      <c r="H218" s="28"/>
      <c r="I218" s="28">
        <v>10</v>
      </c>
      <c r="J218" s="28">
        <v>170</v>
      </c>
      <c r="K218" s="28">
        <v>8.6999999999999993</v>
      </c>
      <c r="L218" s="28">
        <v>10</v>
      </c>
      <c r="M218" s="28"/>
      <c r="N218" s="28">
        <v>0.42</v>
      </c>
      <c r="O218" s="28">
        <f>IF(N218&lt;&gt;"",INT(N218)*60+(N218-INT(N218))*100,"")</f>
        <v>42</v>
      </c>
      <c r="P218" s="29">
        <f t="shared" si="24"/>
        <v>9.8000000000000007</v>
      </c>
      <c r="Q218" s="29">
        <f t="shared" si="25"/>
        <v>2.4390243902439024</v>
      </c>
      <c r="R218" s="29">
        <f t="shared" si="26"/>
        <v>8.0952380952380949</v>
      </c>
      <c r="S218" s="29">
        <f t="shared" si="27"/>
        <v>7.4712643678160928</v>
      </c>
      <c r="T218" s="29">
        <f t="shared" si="28"/>
        <v>10</v>
      </c>
      <c r="U218" s="29">
        <f t="shared" si="30"/>
        <v>14.880952380952381</v>
      </c>
      <c r="V218" s="27">
        <f t="shared" si="29"/>
        <v>52.68647923425047</v>
      </c>
      <c r="W218" s="5"/>
      <c r="X218" s="73"/>
      <c r="Y218" s="5"/>
      <c r="Z218" s="21"/>
    </row>
    <row r="219" spans="1:26" ht="47.25" x14ac:dyDescent="0.25">
      <c r="A219" s="4">
        <v>215</v>
      </c>
      <c r="B219" s="97" t="s">
        <v>3143</v>
      </c>
      <c r="C219" s="82" t="s">
        <v>3144</v>
      </c>
      <c r="D219" s="97" t="s">
        <v>272</v>
      </c>
      <c r="E219" s="4">
        <v>5</v>
      </c>
      <c r="F219" s="85" t="s">
        <v>273</v>
      </c>
      <c r="G219" s="28">
        <v>11</v>
      </c>
      <c r="H219" s="28"/>
      <c r="I219" s="28">
        <v>12</v>
      </c>
      <c r="J219" s="28">
        <v>168</v>
      </c>
      <c r="K219" s="28">
        <v>8.1999999999999993</v>
      </c>
      <c r="L219" s="28">
        <v>6.5</v>
      </c>
      <c r="M219" s="28"/>
      <c r="N219" s="28">
        <v>0.53</v>
      </c>
      <c r="O219" s="28"/>
      <c r="P219" s="29">
        <f t="shared" si="24"/>
        <v>15.4</v>
      </c>
      <c r="Q219" s="29">
        <f t="shared" si="25"/>
        <v>2.9268292682926829</v>
      </c>
      <c r="R219" s="29">
        <f t="shared" si="26"/>
        <v>8</v>
      </c>
      <c r="S219" s="29">
        <f t="shared" si="27"/>
        <v>7.9268292682926838</v>
      </c>
      <c r="T219" s="29">
        <f t="shared" si="28"/>
        <v>6.5</v>
      </c>
      <c r="U219" s="29">
        <f t="shared" si="30"/>
        <v>11.79245283018868</v>
      </c>
      <c r="V219" s="27">
        <f t="shared" si="29"/>
        <v>52.546111366774049</v>
      </c>
      <c r="W219" s="5"/>
      <c r="X219" s="73"/>
      <c r="Y219" s="5"/>
      <c r="Z219" s="21"/>
    </row>
    <row r="220" spans="1:26" ht="31.5" x14ac:dyDescent="0.25">
      <c r="A220" s="4">
        <v>216</v>
      </c>
      <c r="B220" s="86" t="s">
        <v>3012</v>
      </c>
      <c r="C220" s="82" t="s">
        <v>3013</v>
      </c>
      <c r="D220" s="79" t="s">
        <v>165</v>
      </c>
      <c r="E220" s="80">
        <v>5</v>
      </c>
      <c r="F220" s="86" t="s">
        <v>820</v>
      </c>
      <c r="G220" s="28">
        <v>8</v>
      </c>
      <c r="H220" s="28"/>
      <c r="I220" s="28">
        <v>5</v>
      </c>
      <c r="J220" s="28">
        <v>165</v>
      </c>
      <c r="K220" s="28">
        <v>8.5</v>
      </c>
      <c r="L220" s="28">
        <v>9.8000000000000007</v>
      </c>
      <c r="M220" s="28"/>
      <c r="N220" s="28">
        <v>0.43</v>
      </c>
      <c r="O220" s="31">
        <f>IF(N220&lt;&gt;"",INT(N220)*60+(N220-INT(N220))*100,"")</f>
        <v>43</v>
      </c>
      <c r="P220" s="29">
        <f t="shared" si="24"/>
        <v>11.2</v>
      </c>
      <c r="Q220" s="29">
        <f t="shared" si="25"/>
        <v>1.2195121951219512</v>
      </c>
      <c r="R220" s="29">
        <f t="shared" si="26"/>
        <v>7.8571428571428568</v>
      </c>
      <c r="S220" s="29">
        <f t="shared" si="27"/>
        <v>7.6470588235294121</v>
      </c>
      <c r="T220" s="29">
        <f t="shared" si="28"/>
        <v>9.8000000000000007</v>
      </c>
      <c r="U220" s="29">
        <f t="shared" si="30"/>
        <v>14.534883720930234</v>
      </c>
      <c r="V220" s="27">
        <f t="shared" si="29"/>
        <v>52.258597596724449</v>
      </c>
      <c r="W220" s="5"/>
      <c r="X220" s="73"/>
      <c r="Y220" s="5"/>
      <c r="Z220" s="21"/>
    </row>
    <row r="221" spans="1:26" ht="31.5" x14ac:dyDescent="0.25">
      <c r="A221" s="4">
        <v>217</v>
      </c>
      <c r="B221" s="88" t="s">
        <v>2940</v>
      </c>
      <c r="C221" s="137" t="s">
        <v>2941</v>
      </c>
      <c r="D221" s="90" t="s">
        <v>4450</v>
      </c>
      <c r="E221" s="91">
        <v>5</v>
      </c>
      <c r="F221" s="93" t="s">
        <v>127</v>
      </c>
      <c r="G221" s="28">
        <v>12</v>
      </c>
      <c r="H221" s="28"/>
      <c r="I221" s="28">
        <v>12</v>
      </c>
      <c r="J221" s="28">
        <v>100</v>
      </c>
      <c r="K221" s="28">
        <v>8.6999999999999993</v>
      </c>
      <c r="L221" s="28">
        <v>8</v>
      </c>
      <c r="M221" s="28"/>
      <c r="N221" s="28">
        <v>0.51</v>
      </c>
      <c r="O221" s="28">
        <f>IF(N221&lt;&gt;"",INT(N221)*60+(N221-INT(N221))*100,"")</f>
        <v>51</v>
      </c>
      <c r="P221" s="29">
        <f t="shared" si="24"/>
        <v>16.8</v>
      </c>
      <c r="Q221" s="29">
        <f t="shared" si="25"/>
        <v>2.9268292682926829</v>
      </c>
      <c r="R221" s="29">
        <f t="shared" si="26"/>
        <v>4.7619047619047619</v>
      </c>
      <c r="S221" s="29">
        <f t="shared" si="27"/>
        <v>7.4712643678160928</v>
      </c>
      <c r="T221" s="29">
        <f t="shared" si="28"/>
        <v>8</v>
      </c>
      <c r="U221" s="29">
        <f t="shared" si="30"/>
        <v>12.254901960784313</v>
      </c>
      <c r="V221" s="27">
        <f t="shared" si="29"/>
        <v>52.214900358797848</v>
      </c>
      <c r="W221" s="5"/>
      <c r="X221" s="73"/>
      <c r="Y221" s="5"/>
      <c r="Z221" s="21"/>
    </row>
    <row r="222" spans="1:26" ht="31.5" x14ac:dyDescent="0.25">
      <c r="A222" s="4">
        <v>218</v>
      </c>
      <c r="B222" s="86" t="s">
        <v>3422</v>
      </c>
      <c r="C222" s="82" t="s">
        <v>3423</v>
      </c>
      <c r="D222" s="79" t="s">
        <v>395</v>
      </c>
      <c r="E222" s="4">
        <v>6</v>
      </c>
      <c r="F222" s="79" t="s">
        <v>396</v>
      </c>
      <c r="G222" s="28">
        <v>17</v>
      </c>
      <c r="H222" s="28"/>
      <c r="I222" s="28">
        <v>16</v>
      </c>
      <c r="J222" s="28">
        <v>182</v>
      </c>
      <c r="K222" s="28">
        <v>8.6</v>
      </c>
      <c r="L222" s="28">
        <v>6.5</v>
      </c>
      <c r="M222" s="28"/>
      <c r="N222" s="28">
        <v>3.56</v>
      </c>
      <c r="O222" s="28"/>
      <c r="P222" s="29">
        <f t="shared" si="24"/>
        <v>23.8</v>
      </c>
      <c r="Q222" s="29">
        <f t="shared" si="25"/>
        <v>3.9024390243902438</v>
      </c>
      <c r="R222" s="29">
        <f t="shared" si="26"/>
        <v>8.6666666666666661</v>
      </c>
      <c r="S222" s="29">
        <f t="shared" si="27"/>
        <v>7.558139534883721</v>
      </c>
      <c r="T222" s="29">
        <f t="shared" si="28"/>
        <v>6.5</v>
      </c>
      <c r="U222" s="29">
        <f t="shared" si="30"/>
        <v>1.7556179775280898</v>
      </c>
      <c r="V222" s="27">
        <f t="shared" si="29"/>
        <v>52.18286320346872</v>
      </c>
      <c r="W222" s="5"/>
      <c r="X222" s="73"/>
      <c r="Y222" s="5"/>
      <c r="Z222" s="21"/>
    </row>
    <row r="223" spans="1:26" ht="47.25" x14ac:dyDescent="0.25">
      <c r="A223" s="4">
        <v>219</v>
      </c>
      <c r="B223" s="83" t="s">
        <v>3492</v>
      </c>
      <c r="C223" s="104" t="s">
        <v>3493</v>
      </c>
      <c r="D223" s="79" t="s">
        <v>4465</v>
      </c>
      <c r="E223" s="4">
        <v>6</v>
      </c>
      <c r="F223" s="79" t="s">
        <v>3491</v>
      </c>
      <c r="G223" s="28">
        <v>14</v>
      </c>
      <c r="H223" s="28"/>
      <c r="I223" s="28">
        <v>13</v>
      </c>
      <c r="J223" s="28">
        <v>122</v>
      </c>
      <c r="K223" s="28">
        <v>8.1</v>
      </c>
      <c r="L223" s="28">
        <v>3.5</v>
      </c>
      <c r="M223" s="28"/>
      <c r="N223" s="28">
        <v>0.52</v>
      </c>
      <c r="O223" s="28"/>
      <c r="P223" s="29">
        <f t="shared" si="24"/>
        <v>19.600000000000001</v>
      </c>
      <c r="Q223" s="29">
        <f t="shared" si="25"/>
        <v>3.1707317073170733</v>
      </c>
      <c r="R223" s="29">
        <f t="shared" si="26"/>
        <v>5.8095238095238093</v>
      </c>
      <c r="S223" s="29">
        <f t="shared" si="27"/>
        <v>8.0246913580246915</v>
      </c>
      <c r="T223" s="29">
        <f t="shared" si="28"/>
        <v>3.5</v>
      </c>
      <c r="U223" s="29">
        <f t="shared" si="30"/>
        <v>12.019230769230768</v>
      </c>
      <c r="V223" s="27">
        <f t="shared" si="29"/>
        <v>52.124177644096342</v>
      </c>
      <c r="W223" s="5"/>
      <c r="X223" s="73"/>
      <c r="Y223" s="5"/>
      <c r="Z223" s="21"/>
    </row>
    <row r="224" spans="1:26" ht="31.5" x14ac:dyDescent="0.25">
      <c r="A224" s="4">
        <v>220</v>
      </c>
      <c r="B224" s="85" t="s">
        <v>3328</v>
      </c>
      <c r="C224" s="85" t="s">
        <v>3329</v>
      </c>
      <c r="D224" s="85" t="s">
        <v>3323</v>
      </c>
      <c r="E224" s="131">
        <v>5</v>
      </c>
      <c r="F224" s="79" t="s">
        <v>339</v>
      </c>
      <c r="G224" s="28">
        <v>2</v>
      </c>
      <c r="H224" s="28"/>
      <c r="I224" s="28">
        <v>35</v>
      </c>
      <c r="J224" s="28">
        <v>181</v>
      </c>
      <c r="K224" s="28">
        <v>8.1</v>
      </c>
      <c r="L224" s="28">
        <v>8</v>
      </c>
      <c r="M224" s="28"/>
      <c r="N224" s="28">
        <v>0.39</v>
      </c>
      <c r="O224" s="28"/>
      <c r="P224" s="29">
        <f t="shared" si="24"/>
        <v>2.8</v>
      </c>
      <c r="Q224" s="29">
        <f t="shared" si="25"/>
        <v>8.536585365853659</v>
      </c>
      <c r="R224" s="29">
        <f t="shared" si="26"/>
        <v>8.6190476190476186</v>
      </c>
      <c r="S224" s="29">
        <f t="shared" si="27"/>
        <v>8.0246913580246915</v>
      </c>
      <c r="T224" s="29">
        <f t="shared" si="28"/>
        <v>8</v>
      </c>
      <c r="U224" s="29">
        <f t="shared" si="30"/>
        <v>16.025641025641026</v>
      </c>
      <c r="V224" s="27">
        <f t="shared" si="29"/>
        <v>52.00596536856699</v>
      </c>
      <c r="W224" s="5"/>
      <c r="X224" s="73"/>
      <c r="Y224" s="5"/>
      <c r="Z224" s="21"/>
    </row>
    <row r="225" spans="1:26" ht="31.5" x14ac:dyDescent="0.25">
      <c r="A225" s="4">
        <v>221</v>
      </c>
      <c r="B225" s="83" t="s">
        <v>3633</v>
      </c>
      <c r="C225" s="104" t="s">
        <v>3634</v>
      </c>
      <c r="D225" s="79" t="s">
        <v>598</v>
      </c>
      <c r="E225" s="4">
        <v>6</v>
      </c>
      <c r="F225" s="79" t="s">
        <v>599</v>
      </c>
      <c r="G225" s="28">
        <v>17</v>
      </c>
      <c r="H225" s="28"/>
      <c r="I225" s="28">
        <v>13</v>
      </c>
      <c r="J225" s="28">
        <v>150</v>
      </c>
      <c r="K225" s="28">
        <v>9.8000000000000007</v>
      </c>
      <c r="L225" s="28">
        <v>6</v>
      </c>
      <c r="M225" s="28"/>
      <c r="N225" s="28">
        <v>1.21</v>
      </c>
      <c r="O225" s="28"/>
      <c r="P225" s="29">
        <f t="shared" si="24"/>
        <v>23.8</v>
      </c>
      <c r="Q225" s="29">
        <f t="shared" si="25"/>
        <v>3.1707317073170733</v>
      </c>
      <c r="R225" s="29">
        <f t="shared" si="26"/>
        <v>7.1428571428571432</v>
      </c>
      <c r="S225" s="29">
        <f t="shared" si="27"/>
        <v>6.6326530612244889</v>
      </c>
      <c r="T225" s="29">
        <f t="shared" si="28"/>
        <v>6</v>
      </c>
      <c r="U225" s="29">
        <f t="shared" si="30"/>
        <v>5.1652892561983474</v>
      </c>
      <c r="V225" s="27">
        <f t="shared" si="29"/>
        <v>51.911531167597055</v>
      </c>
      <c r="W225" s="5"/>
      <c r="X225" s="73"/>
      <c r="Y225" s="5"/>
      <c r="Z225" s="21"/>
    </row>
    <row r="226" spans="1:26" ht="47.25" x14ac:dyDescent="0.25">
      <c r="A226" s="4">
        <v>222</v>
      </c>
      <c r="B226" s="79" t="s">
        <v>3551</v>
      </c>
      <c r="C226" s="82" t="s">
        <v>3552</v>
      </c>
      <c r="D226" s="79" t="s">
        <v>1113</v>
      </c>
      <c r="E226" s="4">
        <v>5</v>
      </c>
      <c r="F226" s="79" t="s">
        <v>1114</v>
      </c>
      <c r="G226" s="28">
        <v>18</v>
      </c>
      <c r="H226" s="28"/>
      <c r="I226" s="28">
        <v>5</v>
      </c>
      <c r="J226" s="28">
        <v>154</v>
      </c>
      <c r="K226" s="28">
        <v>11.1</v>
      </c>
      <c r="L226" s="28">
        <v>8</v>
      </c>
      <c r="M226" s="28"/>
      <c r="N226" s="28">
        <v>1.52</v>
      </c>
      <c r="O226" s="28"/>
      <c r="P226" s="29">
        <f t="shared" si="24"/>
        <v>25.2</v>
      </c>
      <c r="Q226" s="29">
        <f t="shared" si="25"/>
        <v>1.2195121951219512</v>
      </c>
      <c r="R226" s="29">
        <f t="shared" si="26"/>
        <v>7.333333333333333</v>
      </c>
      <c r="S226" s="29">
        <f t="shared" si="27"/>
        <v>5.8558558558558564</v>
      </c>
      <c r="T226" s="29">
        <f t="shared" si="28"/>
        <v>8</v>
      </c>
      <c r="U226" s="29">
        <f t="shared" si="30"/>
        <v>4.1118421052631575</v>
      </c>
      <c r="V226" s="27">
        <f t="shared" si="29"/>
        <v>51.720543489574297</v>
      </c>
      <c r="W226" s="5"/>
      <c r="X226" s="73"/>
      <c r="Y226" s="5"/>
      <c r="Z226" s="21"/>
    </row>
    <row r="227" spans="1:26" ht="31.5" x14ac:dyDescent="0.25">
      <c r="A227" s="4">
        <v>223</v>
      </c>
      <c r="B227" s="83" t="s">
        <v>3342</v>
      </c>
      <c r="C227" s="104" t="s">
        <v>3343</v>
      </c>
      <c r="D227" s="79" t="s">
        <v>3323</v>
      </c>
      <c r="E227" s="4">
        <v>5</v>
      </c>
      <c r="F227" s="79" t="s">
        <v>339</v>
      </c>
      <c r="G227" s="28">
        <v>9</v>
      </c>
      <c r="H227" s="28"/>
      <c r="I227" s="28">
        <v>15</v>
      </c>
      <c r="J227" s="28">
        <v>158</v>
      </c>
      <c r="K227" s="28">
        <v>9.9</v>
      </c>
      <c r="L227" s="28">
        <v>6</v>
      </c>
      <c r="M227" s="28"/>
      <c r="N227" s="28">
        <v>0.41</v>
      </c>
      <c r="O227" s="28"/>
      <c r="P227" s="29">
        <f t="shared" si="24"/>
        <v>12.6</v>
      </c>
      <c r="Q227" s="29">
        <f t="shared" si="25"/>
        <v>3.6585365853658538</v>
      </c>
      <c r="R227" s="29">
        <f t="shared" si="26"/>
        <v>7.5238095238095237</v>
      </c>
      <c r="S227" s="29">
        <f t="shared" si="27"/>
        <v>6.5656565656565657</v>
      </c>
      <c r="T227" s="29">
        <f t="shared" si="28"/>
        <v>6</v>
      </c>
      <c r="U227" s="29">
        <f t="shared" si="30"/>
        <v>15.24390243902439</v>
      </c>
      <c r="V227" s="27">
        <f t="shared" si="29"/>
        <v>51.591905113856335</v>
      </c>
      <c r="W227" s="5"/>
      <c r="X227" s="73"/>
      <c r="Y227" s="5"/>
      <c r="Z227" s="21"/>
    </row>
    <row r="228" spans="1:26" ht="31.5" x14ac:dyDescent="0.25">
      <c r="A228" s="4">
        <v>224</v>
      </c>
      <c r="B228" s="79" t="s">
        <v>3631</v>
      </c>
      <c r="C228" s="99" t="s">
        <v>3632</v>
      </c>
      <c r="D228" s="79" t="s">
        <v>598</v>
      </c>
      <c r="E228" s="4">
        <v>6</v>
      </c>
      <c r="F228" s="79" t="s">
        <v>599</v>
      </c>
      <c r="G228" s="28">
        <v>17</v>
      </c>
      <c r="H228" s="28"/>
      <c r="I228" s="28">
        <v>7</v>
      </c>
      <c r="J228" s="28">
        <v>150</v>
      </c>
      <c r="K228" s="28">
        <v>9.6999999999999993</v>
      </c>
      <c r="L228" s="28">
        <v>6</v>
      </c>
      <c r="M228" s="28"/>
      <c r="N228" s="28">
        <v>1.03</v>
      </c>
      <c r="O228" s="28"/>
      <c r="P228" s="29">
        <f t="shared" si="24"/>
        <v>23.8</v>
      </c>
      <c r="Q228" s="29">
        <f t="shared" si="25"/>
        <v>1.7073170731707317</v>
      </c>
      <c r="R228" s="29">
        <f t="shared" si="26"/>
        <v>7.1428571428571432</v>
      </c>
      <c r="S228" s="29">
        <f t="shared" si="27"/>
        <v>6.7010309278350517</v>
      </c>
      <c r="T228" s="29">
        <f t="shared" si="28"/>
        <v>6</v>
      </c>
      <c r="U228" s="29">
        <f t="shared" si="30"/>
        <v>6.0679611650485432</v>
      </c>
      <c r="V228" s="27">
        <f t="shared" si="29"/>
        <v>51.419166308911471</v>
      </c>
      <c r="W228" s="5"/>
      <c r="X228" s="73"/>
      <c r="Y228" s="5"/>
      <c r="Z228" s="21"/>
    </row>
    <row r="229" spans="1:26" ht="31.5" x14ac:dyDescent="0.25">
      <c r="A229" s="4">
        <v>225</v>
      </c>
      <c r="B229" s="83" t="s">
        <v>3340</v>
      </c>
      <c r="C229" s="104" t="s">
        <v>3341</v>
      </c>
      <c r="D229" s="79" t="s">
        <v>3323</v>
      </c>
      <c r="E229" s="4">
        <v>5</v>
      </c>
      <c r="F229" s="83" t="s">
        <v>339</v>
      </c>
      <c r="G229" s="28">
        <v>0</v>
      </c>
      <c r="H229" s="28"/>
      <c r="I229" s="28">
        <v>29</v>
      </c>
      <c r="J229" s="28">
        <v>183</v>
      </c>
      <c r="K229" s="28">
        <v>7.9</v>
      </c>
      <c r="L229" s="28">
        <v>10</v>
      </c>
      <c r="M229" s="28"/>
      <c r="N229" s="28">
        <v>0.36</v>
      </c>
      <c r="O229" s="28"/>
      <c r="P229" s="29">
        <f t="shared" si="24"/>
        <v>0</v>
      </c>
      <c r="Q229" s="29">
        <f t="shared" si="25"/>
        <v>7.0731707317073171</v>
      </c>
      <c r="R229" s="29">
        <f t="shared" si="26"/>
        <v>8.7142857142857135</v>
      </c>
      <c r="S229" s="29">
        <f t="shared" si="27"/>
        <v>8.2278481012658222</v>
      </c>
      <c r="T229" s="29">
        <f t="shared" si="28"/>
        <v>10</v>
      </c>
      <c r="U229" s="29">
        <f t="shared" si="30"/>
        <v>17.361111111111111</v>
      </c>
      <c r="V229" s="27">
        <f t="shared" si="29"/>
        <v>51.376415658369964</v>
      </c>
      <c r="W229" s="5"/>
      <c r="X229" s="73"/>
      <c r="Y229" s="5"/>
      <c r="Z229" s="21"/>
    </row>
    <row r="230" spans="1:26" ht="31.5" x14ac:dyDescent="0.25">
      <c r="A230" s="4">
        <v>226</v>
      </c>
      <c r="B230" s="105" t="s">
        <v>3098</v>
      </c>
      <c r="C230" s="82" t="s">
        <v>3099</v>
      </c>
      <c r="D230" s="101" t="s">
        <v>193</v>
      </c>
      <c r="E230" s="102">
        <v>5</v>
      </c>
      <c r="F230" s="101" t="s">
        <v>194</v>
      </c>
      <c r="G230" s="28">
        <v>16</v>
      </c>
      <c r="H230" s="28"/>
      <c r="I230" s="28">
        <v>5</v>
      </c>
      <c r="J230" s="28">
        <v>130</v>
      </c>
      <c r="K230" s="28">
        <v>8.6</v>
      </c>
      <c r="L230" s="28">
        <v>8.5</v>
      </c>
      <c r="M230" s="28"/>
      <c r="N230" s="28">
        <v>1.1399999999999999</v>
      </c>
      <c r="O230" s="28"/>
      <c r="P230" s="29">
        <f t="shared" si="24"/>
        <v>22.4</v>
      </c>
      <c r="Q230" s="29">
        <f t="shared" si="25"/>
        <v>1.2195121951219512</v>
      </c>
      <c r="R230" s="29">
        <f t="shared" si="26"/>
        <v>6.1904761904761907</v>
      </c>
      <c r="S230" s="29">
        <f t="shared" si="27"/>
        <v>7.558139534883721</v>
      </c>
      <c r="T230" s="29">
        <f t="shared" si="28"/>
        <v>8.5</v>
      </c>
      <c r="U230" s="29">
        <f t="shared" ref="U230:U248" si="31">(25*0.25)/N230</f>
        <v>5.4824561403508776</v>
      </c>
      <c r="V230" s="27">
        <f t="shared" si="29"/>
        <v>51.350584060832738</v>
      </c>
      <c r="W230" s="5"/>
      <c r="X230" s="73"/>
      <c r="Y230" s="5"/>
      <c r="Z230" s="21"/>
    </row>
    <row r="231" spans="1:26" ht="31.5" x14ac:dyDescent="0.25">
      <c r="A231" s="4">
        <v>227</v>
      </c>
      <c r="B231" s="97" t="s">
        <v>3024</v>
      </c>
      <c r="C231" s="82" t="s">
        <v>3025</v>
      </c>
      <c r="D231" s="79" t="s">
        <v>165</v>
      </c>
      <c r="E231" s="80">
        <v>6</v>
      </c>
      <c r="F231" s="86" t="s">
        <v>817</v>
      </c>
      <c r="G231" s="28">
        <v>8</v>
      </c>
      <c r="H231" s="31"/>
      <c r="I231" s="31">
        <v>3</v>
      </c>
      <c r="J231" s="31">
        <v>161</v>
      </c>
      <c r="K231" s="31">
        <v>8.6999999999999993</v>
      </c>
      <c r="L231" s="28">
        <v>9</v>
      </c>
      <c r="M231" s="31"/>
      <c r="N231" s="31">
        <v>0.41</v>
      </c>
      <c r="O231" s="31">
        <f>IF(N231&lt;&gt;"",INT(N231)*60+(N231-INT(N231))*100,"")</f>
        <v>41</v>
      </c>
      <c r="P231" s="29">
        <f t="shared" si="24"/>
        <v>11.2</v>
      </c>
      <c r="Q231" s="29">
        <f t="shared" si="25"/>
        <v>0.73170731707317072</v>
      </c>
      <c r="R231" s="29">
        <f t="shared" si="26"/>
        <v>7.666666666666667</v>
      </c>
      <c r="S231" s="29">
        <f t="shared" si="27"/>
        <v>7.4712643678160928</v>
      </c>
      <c r="T231" s="29">
        <f t="shared" si="28"/>
        <v>9</v>
      </c>
      <c r="U231" s="29">
        <f t="shared" si="31"/>
        <v>15.24390243902439</v>
      </c>
      <c r="V231" s="27">
        <f t="shared" si="29"/>
        <v>51.313540790580319</v>
      </c>
      <c r="W231" s="5"/>
      <c r="X231" s="73"/>
      <c r="Y231" s="5"/>
      <c r="Z231" s="21"/>
    </row>
    <row r="232" spans="1:26" ht="31.5" x14ac:dyDescent="0.25">
      <c r="A232" s="4">
        <v>228</v>
      </c>
      <c r="B232" s="86" t="s">
        <v>3240</v>
      </c>
      <c r="C232" s="82" t="s">
        <v>3241</v>
      </c>
      <c r="D232" s="86" t="s">
        <v>282</v>
      </c>
      <c r="E232" s="4">
        <v>6</v>
      </c>
      <c r="F232" s="85" t="s">
        <v>283</v>
      </c>
      <c r="G232" s="28">
        <v>12</v>
      </c>
      <c r="H232" s="28"/>
      <c r="I232" s="28">
        <v>22</v>
      </c>
      <c r="J232" s="28">
        <v>151</v>
      </c>
      <c r="K232" s="28">
        <v>8.8000000000000007</v>
      </c>
      <c r="L232" s="28">
        <v>8.8000000000000007</v>
      </c>
      <c r="M232" s="28"/>
      <c r="N232" s="28">
        <v>1.1100000000000001</v>
      </c>
      <c r="O232" s="28"/>
      <c r="P232" s="29">
        <f t="shared" si="24"/>
        <v>16.8</v>
      </c>
      <c r="Q232" s="29">
        <f t="shared" si="25"/>
        <v>5.3658536585365857</v>
      </c>
      <c r="R232" s="29">
        <f t="shared" si="26"/>
        <v>7.1904761904761907</v>
      </c>
      <c r="S232" s="29">
        <f t="shared" si="27"/>
        <v>7.3863636363636358</v>
      </c>
      <c r="T232" s="29">
        <f t="shared" si="28"/>
        <v>8.8000000000000007</v>
      </c>
      <c r="U232" s="29">
        <f t="shared" si="31"/>
        <v>5.6306306306306304</v>
      </c>
      <c r="V232" s="27">
        <f t="shared" si="29"/>
        <v>51.173324116007052</v>
      </c>
      <c r="W232" s="5"/>
      <c r="X232" s="73"/>
      <c r="Y232" s="5"/>
      <c r="Z232" s="21"/>
    </row>
    <row r="233" spans="1:26" ht="31.5" x14ac:dyDescent="0.25">
      <c r="A233" s="4">
        <v>229</v>
      </c>
      <c r="B233" s="105" t="s">
        <v>3092</v>
      </c>
      <c r="C233" s="129" t="s">
        <v>3093</v>
      </c>
      <c r="D233" s="101" t="s">
        <v>193</v>
      </c>
      <c r="E233" s="102">
        <v>5</v>
      </c>
      <c r="F233" s="101" t="s">
        <v>194</v>
      </c>
      <c r="G233" s="28">
        <v>11</v>
      </c>
      <c r="H233" s="28"/>
      <c r="I233" s="28">
        <v>5</v>
      </c>
      <c r="J233" s="28">
        <v>150</v>
      </c>
      <c r="K233" s="28">
        <v>9.1</v>
      </c>
      <c r="L233" s="28">
        <v>8</v>
      </c>
      <c r="M233" s="28"/>
      <c r="N233" s="28">
        <v>0.51</v>
      </c>
      <c r="O233" s="28"/>
      <c r="P233" s="29">
        <f t="shared" si="24"/>
        <v>15.4</v>
      </c>
      <c r="Q233" s="29">
        <f t="shared" si="25"/>
        <v>1.2195121951219512</v>
      </c>
      <c r="R233" s="29">
        <f t="shared" si="26"/>
        <v>7.1428571428571432</v>
      </c>
      <c r="S233" s="29">
        <f t="shared" si="27"/>
        <v>7.1428571428571432</v>
      </c>
      <c r="T233" s="29">
        <f t="shared" si="28"/>
        <v>8</v>
      </c>
      <c r="U233" s="29">
        <f t="shared" si="31"/>
        <v>12.254901960784313</v>
      </c>
      <c r="V233" s="27">
        <f t="shared" si="29"/>
        <v>51.160128441620543</v>
      </c>
      <c r="W233" s="5"/>
      <c r="X233" s="73"/>
      <c r="Y233" s="5"/>
      <c r="Z233" s="21"/>
    </row>
    <row r="234" spans="1:26" ht="31.5" x14ac:dyDescent="0.25">
      <c r="A234" s="4">
        <v>230</v>
      </c>
      <c r="B234" s="79" t="s">
        <v>3393</v>
      </c>
      <c r="C234" s="82" t="s">
        <v>3394</v>
      </c>
      <c r="D234" s="79" t="s">
        <v>380</v>
      </c>
      <c r="E234" s="4">
        <v>6</v>
      </c>
      <c r="F234" s="83" t="s">
        <v>381</v>
      </c>
      <c r="G234" s="28">
        <v>5</v>
      </c>
      <c r="H234" s="28"/>
      <c r="I234" s="28">
        <v>23</v>
      </c>
      <c r="J234" s="28">
        <v>167</v>
      </c>
      <c r="K234" s="28">
        <v>9.1999999999999993</v>
      </c>
      <c r="L234" s="28">
        <v>6</v>
      </c>
      <c r="M234" s="28"/>
      <c r="N234" s="28">
        <v>0.36</v>
      </c>
      <c r="O234" s="28"/>
      <c r="P234" s="29">
        <f t="shared" si="24"/>
        <v>7</v>
      </c>
      <c r="Q234" s="29">
        <f t="shared" si="25"/>
        <v>5.6097560975609753</v>
      </c>
      <c r="R234" s="29">
        <f t="shared" si="26"/>
        <v>7.9523809523809526</v>
      </c>
      <c r="S234" s="29">
        <f t="shared" si="27"/>
        <v>7.0652173913043486</v>
      </c>
      <c r="T234" s="29">
        <f t="shared" si="28"/>
        <v>6</v>
      </c>
      <c r="U234" s="29">
        <f t="shared" si="31"/>
        <v>17.361111111111111</v>
      </c>
      <c r="V234" s="27">
        <f t="shared" si="29"/>
        <v>50.988465552357383</v>
      </c>
      <c r="W234" s="5"/>
      <c r="X234" s="73"/>
      <c r="Y234" s="5"/>
      <c r="Z234" s="21"/>
    </row>
    <row r="235" spans="1:26" ht="31.5" x14ac:dyDescent="0.25">
      <c r="A235" s="4">
        <v>231</v>
      </c>
      <c r="B235" s="79" t="s">
        <v>3395</v>
      </c>
      <c r="C235" s="82" t="s">
        <v>3396</v>
      </c>
      <c r="D235" s="79" t="s">
        <v>380</v>
      </c>
      <c r="E235" s="4">
        <v>6</v>
      </c>
      <c r="F235" s="83" t="s">
        <v>381</v>
      </c>
      <c r="G235" s="28">
        <v>10</v>
      </c>
      <c r="H235" s="28"/>
      <c r="I235" s="28">
        <v>15</v>
      </c>
      <c r="J235" s="28">
        <v>155</v>
      </c>
      <c r="K235" s="28">
        <v>9.5</v>
      </c>
      <c r="L235" s="28">
        <v>7.5</v>
      </c>
      <c r="M235" s="28"/>
      <c r="N235" s="28">
        <v>0.55000000000000004</v>
      </c>
      <c r="O235" s="28"/>
      <c r="P235" s="29">
        <f t="shared" si="24"/>
        <v>14</v>
      </c>
      <c r="Q235" s="29">
        <f t="shared" si="25"/>
        <v>3.6585365853658538</v>
      </c>
      <c r="R235" s="29">
        <f t="shared" si="26"/>
        <v>7.3809523809523814</v>
      </c>
      <c r="S235" s="29">
        <f t="shared" si="27"/>
        <v>6.8421052631578947</v>
      </c>
      <c r="T235" s="29">
        <f t="shared" si="28"/>
        <v>7.5</v>
      </c>
      <c r="U235" s="29">
        <f t="shared" si="31"/>
        <v>11.363636363636363</v>
      </c>
      <c r="V235" s="27">
        <f t="shared" si="29"/>
        <v>50.745230593112495</v>
      </c>
      <c r="W235" s="5"/>
      <c r="X235" s="73"/>
      <c r="Y235" s="5"/>
      <c r="Z235" s="21"/>
    </row>
    <row r="236" spans="1:26" ht="47.25" x14ac:dyDescent="0.25">
      <c r="A236" s="4">
        <v>232</v>
      </c>
      <c r="B236" s="97" t="s">
        <v>3212</v>
      </c>
      <c r="C236" s="82" t="s">
        <v>3213</v>
      </c>
      <c r="D236" s="97" t="s">
        <v>272</v>
      </c>
      <c r="E236" s="4">
        <v>5</v>
      </c>
      <c r="F236" s="79" t="s">
        <v>273</v>
      </c>
      <c r="G236" s="28">
        <v>8</v>
      </c>
      <c r="H236" s="28"/>
      <c r="I236" s="28">
        <v>13</v>
      </c>
      <c r="J236" s="28">
        <v>156</v>
      </c>
      <c r="K236" s="28">
        <v>8.6999999999999993</v>
      </c>
      <c r="L236" s="28">
        <v>5</v>
      </c>
      <c r="M236" s="28"/>
      <c r="N236" s="28">
        <v>0.38</v>
      </c>
      <c r="O236" s="28"/>
      <c r="P236" s="29">
        <f t="shared" si="24"/>
        <v>11.2</v>
      </c>
      <c r="Q236" s="29">
        <f t="shared" si="25"/>
        <v>3.1707317073170733</v>
      </c>
      <c r="R236" s="29">
        <f t="shared" si="26"/>
        <v>7.4285714285714288</v>
      </c>
      <c r="S236" s="29">
        <f t="shared" si="27"/>
        <v>7.4712643678160928</v>
      </c>
      <c r="T236" s="29">
        <f t="shared" si="28"/>
        <v>5</v>
      </c>
      <c r="U236" s="29">
        <f t="shared" si="31"/>
        <v>16.44736842105263</v>
      </c>
      <c r="V236" s="27">
        <f t="shared" si="29"/>
        <v>50.717935924757228</v>
      </c>
      <c r="W236" s="5"/>
      <c r="X236" s="73"/>
      <c r="Y236" s="5"/>
      <c r="Z236" s="21"/>
    </row>
    <row r="237" spans="1:26" ht="31.5" x14ac:dyDescent="0.25">
      <c r="A237" s="4">
        <v>233</v>
      </c>
      <c r="B237" s="13" t="s">
        <v>3206</v>
      </c>
      <c r="C237" s="82" t="s">
        <v>3207</v>
      </c>
      <c r="D237" s="79" t="s">
        <v>268</v>
      </c>
      <c r="E237" s="4">
        <v>5</v>
      </c>
      <c r="F237" s="79" t="s">
        <v>893</v>
      </c>
      <c r="G237" s="28">
        <v>9</v>
      </c>
      <c r="H237" s="28"/>
      <c r="I237" s="28">
        <v>14</v>
      </c>
      <c r="J237" s="28">
        <v>150</v>
      </c>
      <c r="K237" s="28">
        <v>9.6</v>
      </c>
      <c r="L237" s="28">
        <v>8.5</v>
      </c>
      <c r="M237" s="28"/>
      <c r="N237" s="28">
        <v>0.51</v>
      </c>
      <c r="O237" s="28"/>
      <c r="P237" s="29">
        <f t="shared" si="24"/>
        <v>12.6</v>
      </c>
      <c r="Q237" s="29">
        <f t="shared" si="25"/>
        <v>3.4146341463414633</v>
      </c>
      <c r="R237" s="29">
        <f t="shared" si="26"/>
        <v>7.1428571428571432</v>
      </c>
      <c r="S237" s="29">
        <f t="shared" si="27"/>
        <v>6.7708333333333339</v>
      </c>
      <c r="T237" s="29">
        <f t="shared" si="28"/>
        <v>8.5</v>
      </c>
      <c r="U237" s="29">
        <f t="shared" si="31"/>
        <v>12.254901960784313</v>
      </c>
      <c r="V237" s="27">
        <f t="shared" si="29"/>
        <v>50.683226583316255</v>
      </c>
      <c r="W237" s="5"/>
      <c r="X237" s="73"/>
      <c r="Y237" s="5"/>
      <c r="Z237" s="21"/>
    </row>
    <row r="238" spans="1:26" ht="47.25" x14ac:dyDescent="0.25">
      <c r="A238" s="4">
        <v>234</v>
      </c>
      <c r="B238" s="86" t="s">
        <v>3476</v>
      </c>
      <c r="C238" s="134" t="s">
        <v>3477</v>
      </c>
      <c r="D238" s="79" t="s">
        <v>4465</v>
      </c>
      <c r="E238" s="1">
        <v>5</v>
      </c>
      <c r="F238" s="79" t="s">
        <v>437</v>
      </c>
      <c r="G238" s="28">
        <v>15</v>
      </c>
      <c r="H238" s="28"/>
      <c r="I238" s="28">
        <v>9</v>
      </c>
      <c r="J238" s="28">
        <v>121</v>
      </c>
      <c r="K238" s="28">
        <v>10.1</v>
      </c>
      <c r="L238" s="28">
        <v>4.5</v>
      </c>
      <c r="M238" s="28"/>
      <c r="N238" s="28">
        <v>0.57999999999999996</v>
      </c>
      <c r="O238" s="28"/>
      <c r="P238" s="29">
        <f t="shared" si="24"/>
        <v>21</v>
      </c>
      <c r="Q238" s="29">
        <f t="shared" si="25"/>
        <v>2.1951219512195124</v>
      </c>
      <c r="R238" s="29">
        <f t="shared" si="26"/>
        <v>5.7619047619047619</v>
      </c>
      <c r="S238" s="29">
        <f t="shared" si="27"/>
        <v>6.435643564356436</v>
      </c>
      <c r="T238" s="29">
        <f t="shared" si="28"/>
        <v>4.5</v>
      </c>
      <c r="U238" s="29">
        <f t="shared" si="31"/>
        <v>10.775862068965518</v>
      </c>
      <c r="V238" s="27">
        <f t="shared" si="29"/>
        <v>50.668532346446227</v>
      </c>
      <c r="W238" s="5"/>
      <c r="X238" s="73"/>
      <c r="Y238" s="5"/>
      <c r="Z238" s="21"/>
    </row>
    <row r="239" spans="1:26" ht="31.5" x14ac:dyDescent="0.25">
      <c r="A239" s="4">
        <v>235</v>
      </c>
      <c r="B239" s="85" t="s">
        <v>4504</v>
      </c>
      <c r="C239" s="82" t="s">
        <v>3450</v>
      </c>
      <c r="D239" s="79" t="s">
        <v>430</v>
      </c>
      <c r="E239" s="4">
        <v>6</v>
      </c>
      <c r="F239" s="85" t="s">
        <v>431</v>
      </c>
      <c r="G239" s="28">
        <v>10</v>
      </c>
      <c r="H239" s="28"/>
      <c r="I239" s="28">
        <v>15</v>
      </c>
      <c r="J239" s="28">
        <v>140</v>
      </c>
      <c r="K239" s="28">
        <v>9.1999999999999993</v>
      </c>
      <c r="L239" s="28">
        <v>7</v>
      </c>
      <c r="M239" s="28"/>
      <c r="N239" s="28">
        <v>0.51</v>
      </c>
      <c r="O239" s="28"/>
      <c r="P239" s="29">
        <f t="shared" si="24"/>
        <v>14</v>
      </c>
      <c r="Q239" s="29">
        <f t="shared" si="25"/>
        <v>3.6585365853658538</v>
      </c>
      <c r="R239" s="29">
        <f t="shared" si="26"/>
        <v>6.666666666666667</v>
      </c>
      <c r="S239" s="29">
        <f t="shared" si="27"/>
        <v>7.0652173913043486</v>
      </c>
      <c r="T239" s="29">
        <f t="shared" si="28"/>
        <v>7</v>
      </c>
      <c r="U239" s="29">
        <f t="shared" si="31"/>
        <v>12.254901960784313</v>
      </c>
      <c r="V239" s="27">
        <f t="shared" si="29"/>
        <v>50.645322604121176</v>
      </c>
      <c r="W239" s="5"/>
      <c r="X239" s="73"/>
      <c r="Y239" s="5"/>
      <c r="Z239" s="21"/>
    </row>
    <row r="240" spans="1:26" ht="47.25" x14ac:dyDescent="0.25">
      <c r="A240" s="4">
        <v>236</v>
      </c>
      <c r="B240" s="86" t="s">
        <v>3494</v>
      </c>
      <c r="C240" s="82" t="s">
        <v>3495</v>
      </c>
      <c r="D240" s="79" t="s">
        <v>4465</v>
      </c>
      <c r="E240" s="4">
        <v>6</v>
      </c>
      <c r="F240" s="79" t="s">
        <v>3491</v>
      </c>
      <c r="G240" s="28">
        <v>13</v>
      </c>
      <c r="H240" s="28"/>
      <c r="I240" s="28">
        <v>5</v>
      </c>
      <c r="J240" s="28">
        <v>110</v>
      </c>
      <c r="K240" s="28">
        <v>7.9</v>
      </c>
      <c r="L240" s="28">
        <v>5.5</v>
      </c>
      <c r="M240" s="28"/>
      <c r="N240" s="28">
        <v>0.51</v>
      </c>
      <c r="O240" s="28"/>
      <c r="P240" s="29">
        <f t="shared" si="24"/>
        <v>18.2</v>
      </c>
      <c r="Q240" s="29">
        <f t="shared" si="25"/>
        <v>1.2195121951219512</v>
      </c>
      <c r="R240" s="29">
        <f t="shared" si="26"/>
        <v>5.2380952380952381</v>
      </c>
      <c r="S240" s="29">
        <f t="shared" si="27"/>
        <v>8.2278481012658222</v>
      </c>
      <c r="T240" s="29">
        <f t="shared" si="28"/>
        <v>5.5</v>
      </c>
      <c r="U240" s="29">
        <f t="shared" si="31"/>
        <v>12.254901960784313</v>
      </c>
      <c r="V240" s="27">
        <f t="shared" si="29"/>
        <v>50.640357495267324</v>
      </c>
      <c r="W240" s="5"/>
      <c r="X240" s="73"/>
      <c r="Y240" s="5"/>
      <c r="Z240" s="21"/>
    </row>
    <row r="241" spans="1:26" ht="31.5" x14ac:dyDescent="0.25">
      <c r="A241" s="4">
        <v>237</v>
      </c>
      <c r="B241" s="86" t="s">
        <v>3010</v>
      </c>
      <c r="C241" s="99" t="s">
        <v>3011</v>
      </c>
      <c r="D241" s="79" t="s">
        <v>165</v>
      </c>
      <c r="E241" s="80">
        <v>5</v>
      </c>
      <c r="F241" s="86" t="s">
        <v>820</v>
      </c>
      <c r="G241" s="28">
        <v>8</v>
      </c>
      <c r="H241" s="28"/>
      <c r="I241" s="28">
        <v>5</v>
      </c>
      <c r="J241" s="28">
        <v>165</v>
      </c>
      <c r="K241" s="28">
        <v>9.1</v>
      </c>
      <c r="L241" s="28">
        <v>9</v>
      </c>
      <c r="M241" s="28"/>
      <c r="N241" s="28">
        <v>0.44</v>
      </c>
      <c r="O241" s="28">
        <f>IF(N241&lt;&gt;"",INT(N241)*60+(N241-INT(N241))*100,"")</f>
        <v>44</v>
      </c>
      <c r="P241" s="29">
        <f t="shared" si="24"/>
        <v>11.2</v>
      </c>
      <c r="Q241" s="29">
        <f t="shared" si="25"/>
        <v>1.2195121951219512</v>
      </c>
      <c r="R241" s="29">
        <f t="shared" si="26"/>
        <v>7.8571428571428568</v>
      </c>
      <c r="S241" s="29">
        <f t="shared" si="27"/>
        <v>7.1428571428571432</v>
      </c>
      <c r="T241" s="29">
        <f t="shared" si="28"/>
        <v>9</v>
      </c>
      <c r="U241" s="29">
        <f t="shared" si="31"/>
        <v>14.204545454545455</v>
      </c>
      <c r="V241" s="27">
        <f t="shared" si="29"/>
        <v>50.624057649667407</v>
      </c>
      <c r="W241" s="5"/>
      <c r="X241" s="73"/>
      <c r="Y241" s="5"/>
      <c r="Z241" s="21"/>
    </row>
    <row r="242" spans="1:26" ht="31.5" x14ac:dyDescent="0.25">
      <c r="A242" s="4">
        <v>238</v>
      </c>
      <c r="B242" s="79" t="s">
        <v>3510</v>
      </c>
      <c r="C242" s="82" t="s">
        <v>3511</v>
      </c>
      <c r="D242" s="79" t="s">
        <v>474</v>
      </c>
      <c r="E242" s="4">
        <v>5</v>
      </c>
      <c r="F242" s="79" t="s">
        <v>484</v>
      </c>
      <c r="G242" s="28">
        <v>13</v>
      </c>
      <c r="H242" s="28"/>
      <c r="I242" s="28">
        <v>15</v>
      </c>
      <c r="J242" s="28">
        <v>165</v>
      </c>
      <c r="K242" s="28">
        <v>8.4</v>
      </c>
      <c r="L242" s="28">
        <v>7</v>
      </c>
      <c r="M242" s="28"/>
      <c r="N242" s="28">
        <v>1.02</v>
      </c>
      <c r="O242" s="28"/>
      <c r="P242" s="29">
        <f t="shared" si="24"/>
        <v>18.2</v>
      </c>
      <c r="Q242" s="29">
        <f t="shared" si="25"/>
        <v>3.6585365853658538</v>
      </c>
      <c r="R242" s="29">
        <f t="shared" si="26"/>
        <v>7.8571428571428568</v>
      </c>
      <c r="S242" s="29">
        <f t="shared" si="27"/>
        <v>7.7380952380952381</v>
      </c>
      <c r="T242" s="29">
        <f t="shared" si="28"/>
        <v>7</v>
      </c>
      <c r="U242" s="29">
        <f t="shared" si="31"/>
        <v>6.1274509803921564</v>
      </c>
      <c r="V242" s="27">
        <f t="shared" si="29"/>
        <v>50.581225660996104</v>
      </c>
      <c r="W242" s="5"/>
      <c r="X242" s="73"/>
      <c r="Y242" s="5"/>
      <c r="Z242" s="21"/>
    </row>
    <row r="243" spans="1:26" ht="31.5" x14ac:dyDescent="0.25">
      <c r="A243" s="4">
        <v>239</v>
      </c>
      <c r="B243" s="86" t="s">
        <v>3559</v>
      </c>
      <c r="C243" s="82" t="s">
        <v>3560</v>
      </c>
      <c r="D243" s="86" t="s">
        <v>1127</v>
      </c>
      <c r="E243" s="4">
        <v>5</v>
      </c>
      <c r="F243" s="85" t="s">
        <v>1128</v>
      </c>
      <c r="G243" s="28">
        <v>7</v>
      </c>
      <c r="H243" s="28"/>
      <c r="I243" s="28">
        <v>13</v>
      </c>
      <c r="J243" s="28">
        <v>144</v>
      </c>
      <c r="K243" s="28">
        <v>8.9</v>
      </c>
      <c r="L243" s="28">
        <v>6</v>
      </c>
      <c r="M243" s="28"/>
      <c r="N243" s="28">
        <v>0.36</v>
      </c>
      <c r="O243" s="28"/>
      <c r="P243" s="29">
        <f t="shared" si="24"/>
        <v>9.8000000000000007</v>
      </c>
      <c r="Q243" s="29">
        <f t="shared" si="25"/>
        <v>3.1707317073170733</v>
      </c>
      <c r="R243" s="29">
        <f t="shared" si="26"/>
        <v>6.8571428571428568</v>
      </c>
      <c r="S243" s="29">
        <f t="shared" si="27"/>
        <v>7.3033707865168536</v>
      </c>
      <c r="T243" s="29">
        <f t="shared" si="28"/>
        <v>6</v>
      </c>
      <c r="U243" s="29">
        <f t="shared" si="31"/>
        <v>17.361111111111111</v>
      </c>
      <c r="V243" s="27">
        <f t="shared" si="29"/>
        <v>50.492356462087898</v>
      </c>
      <c r="W243" s="5"/>
      <c r="X243" s="73"/>
      <c r="Y243" s="5"/>
      <c r="Z243" s="21"/>
    </row>
    <row r="244" spans="1:26" ht="31.5" x14ac:dyDescent="0.25">
      <c r="A244" s="4">
        <v>240</v>
      </c>
      <c r="B244" s="86" t="s">
        <v>3508</v>
      </c>
      <c r="C244" s="82" t="s">
        <v>3509</v>
      </c>
      <c r="D244" s="79" t="s">
        <v>474</v>
      </c>
      <c r="E244" s="4">
        <v>5</v>
      </c>
      <c r="F244" s="79" t="s">
        <v>484</v>
      </c>
      <c r="G244" s="28">
        <v>14</v>
      </c>
      <c r="H244" s="28"/>
      <c r="I244" s="28">
        <v>10</v>
      </c>
      <c r="J244" s="28">
        <v>160</v>
      </c>
      <c r="K244" s="28">
        <v>8.3000000000000007</v>
      </c>
      <c r="L244" s="28">
        <v>7</v>
      </c>
      <c r="M244" s="28"/>
      <c r="N244" s="28">
        <v>1.05</v>
      </c>
      <c r="O244" s="28"/>
      <c r="P244" s="29">
        <f t="shared" si="24"/>
        <v>19.600000000000001</v>
      </c>
      <c r="Q244" s="29">
        <f t="shared" si="25"/>
        <v>2.4390243902439024</v>
      </c>
      <c r="R244" s="29">
        <f t="shared" si="26"/>
        <v>7.6190476190476186</v>
      </c>
      <c r="S244" s="29">
        <f t="shared" si="27"/>
        <v>7.831325301204819</v>
      </c>
      <c r="T244" s="29">
        <f t="shared" si="28"/>
        <v>7</v>
      </c>
      <c r="U244" s="29">
        <f t="shared" si="31"/>
        <v>5.9523809523809526</v>
      </c>
      <c r="V244" s="27">
        <f t="shared" si="29"/>
        <v>50.441778262877293</v>
      </c>
      <c r="W244" s="5"/>
      <c r="X244" s="73"/>
      <c r="Y244" s="5"/>
      <c r="Z244" s="21"/>
    </row>
    <row r="245" spans="1:26" ht="31.5" x14ac:dyDescent="0.25">
      <c r="A245" s="4">
        <v>241</v>
      </c>
      <c r="B245" s="105" t="s">
        <v>3108</v>
      </c>
      <c r="C245" s="129" t="s">
        <v>3109</v>
      </c>
      <c r="D245" s="101" t="s">
        <v>193</v>
      </c>
      <c r="E245" s="102">
        <v>6</v>
      </c>
      <c r="F245" s="101" t="s">
        <v>194</v>
      </c>
      <c r="G245" s="28">
        <v>16</v>
      </c>
      <c r="H245" s="28"/>
      <c r="I245" s="28">
        <v>8</v>
      </c>
      <c r="J245" s="28">
        <v>125</v>
      </c>
      <c r="K245" s="28">
        <v>9.5</v>
      </c>
      <c r="L245" s="28">
        <v>7.5</v>
      </c>
      <c r="M245" s="28"/>
      <c r="N245" s="28">
        <v>1.08</v>
      </c>
      <c r="O245" s="28"/>
      <c r="P245" s="29">
        <f t="shared" si="24"/>
        <v>22.4</v>
      </c>
      <c r="Q245" s="29">
        <f t="shared" si="25"/>
        <v>1.9512195121951219</v>
      </c>
      <c r="R245" s="29">
        <f t="shared" si="26"/>
        <v>5.9523809523809526</v>
      </c>
      <c r="S245" s="29">
        <f t="shared" si="27"/>
        <v>6.8421052631578947</v>
      </c>
      <c r="T245" s="29">
        <f t="shared" si="28"/>
        <v>7.5</v>
      </c>
      <c r="U245" s="29">
        <f t="shared" si="31"/>
        <v>5.7870370370370363</v>
      </c>
      <c r="V245" s="27">
        <f t="shared" si="29"/>
        <v>50.432742764771007</v>
      </c>
      <c r="W245" s="5"/>
      <c r="X245" s="73"/>
      <c r="Y245" s="5"/>
      <c r="Z245" s="21"/>
    </row>
    <row r="246" spans="1:26" ht="47.25" x14ac:dyDescent="0.25">
      <c r="A246" s="4">
        <v>242</v>
      </c>
      <c r="B246" s="86" t="s">
        <v>3498</v>
      </c>
      <c r="C246" s="82" t="s">
        <v>3499</v>
      </c>
      <c r="D246" s="79" t="s">
        <v>4465</v>
      </c>
      <c r="E246" s="4">
        <v>6</v>
      </c>
      <c r="F246" s="79" t="s">
        <v>3491</v>
      </c>
      <c r="G246" s="28">
        <v>16</v>
      </c>
      <c r="H246" s="28"/>
      <c r="I246" s="28">
        <v>4</v>
      </c>
      <c r="J246" s="28">
        <v>115</v>
      </c>
      <c r="K246" s="28">
        <v>8.8000000000000007</v>
      </c>
      <c r="L246" s="28">
        <v>3</v>
      </c>
      <c r="M246" s="28"/>
      <c r="N246" s="28">
        <v>0.56000000000000005</v>
      </c>
      <c r="O246" s="28"/>
      <c r="P246" s="29">
        <f t="shared" si="24"/>
        <v>22.4</v>
      </c>
      <c r="Q246" s="29">
        <f t="shared" si="25"/>
        <v>0.97560975609756095</v>
      </c>
      <c r="R246" s="29">
        <f t="shared" si="26"/>
        <v>5.4761904761904763</v>
      </c>
      <c r="S246" s="29">
        <f t="shared" si="27"/>
        <v>7.3863636363636358</v>
      </c>
      <c r="T246" s="29">
        <f t="shared" si="28"/>
        <v>3</v>
      </c>
      <c r="U246" s="29">
        <f t="shared" si="31"/>
        <v>11.160714285714285</v>
      </c>
      <c r="V246" s="27">
        <f t="shared" si="29"/>
        <v>50.398878154365953</v>
      </c>
      <c r="W246" s="5"/>
      <c r="X246" s="73"/>
      <c r="Y246" s="5"/>
      <c r="Z246" s="21"/>
    </row>
    <row r="247" spans="1:26" ht="31.5" x14ac:dyDescent="0.25">
      <c r="A247" s="4">
        <v>243</v>
      </c>
      <c r="B247" s="86" t="s">
        <v>3346</v>
      </c>
      <c r="C247" s="82" t="s">
        <v>3347</v>
      </c>
      <c r="D247" s="86" t="s">
        <v>3323</v>
      </c>
      <c r="E247" s="4">
        <v>5</v>
      </c>
      <c r="F247" s="85" t="s">
        <v>339</v>
      </c>
      <c r="G247" s="28">
        <v>13</v>
      </c>
      <c r="H247" s="28"/>
      <c r="I247" s="28">
        <v>25</v>
      </c>
      <c r="J247" s="28">
        <v>189</v>
      </c>
      <c r="K247" s="28">
        <v>8.1999999999999993</v>
      </c>
      <c r="L247" s="28">
        <v>9</v>
      </c>
      <c r="M247" s="28"/>
      <c r="N247" s="28">
        <v>40.1</v>
      </c>
      <c r="O247" s="28"/>
      <c r="P247" s="29">
        <f t="shared" si="24"/>
        <v>18.2</v>
      </c>
      <c r="Q247" s="29">
        <f t="shared" si="25"/>
        <v>6.0975609756097562</v>
      </c>
      <c r="R247" s="29">
        <f t="shared" si="26"/>
        <v>9</v>
      </c>
      <c r="S247" s="29">
        <f t="shared" si="27"/>
        <v>7.9268292682926838</v>
      </c>
      <c r="T247" s="29">
        <f t="shared" si="28"/>
        <v>9</v>
      </c>
      <c r="U247" s="29">
        <f t="shared" si="31"/>
        <v>0.15586034912718205</v>
      </c>
      <c r="V247" s="27">
        <f t="shared" si="29"/>
        <v>50.380250593029622</v>
      </c>
      <c r="W247" s="5"/>
      <c r="X247" s="73"/>
      <c r="Y247" s="5"/>
      <c r="Z247" s="21"/>
    </row>
    <row r="248" spans="1:26" ht="31.5" x14ac:dyDescent="0.25">
      <c r="A248" s="4">
        <v>244</v>
      </c>
      <c r="B248" s="85" t="s">
        <v>3102</v>
      </c>
      <c r="C248" s="82" t="s">
        <v>3103</v>
      </c>
      <c r="D248" s="101" t="s">
        <v>193</v>
      </c>
      <c r="E248" s="102">
        <v>6</v>
      </c>
      <c r="F248" s="101" t="s">
        <v>837</v>
      </c>
      <c r="G248" s="28">
        <v>10</v>
      </c>
      <c r="H248" s="28"/>
      <c r="I248" s="28">
        <v>8</v>
      </c>
      <c r="J248" s="28">
        <v>150</v>
      </c>
      <c r="K248" s="28">
        <v>9.4</v>
      </c>
      <c r="L248" s="28">
        <v>8</v>
      </c>
      <c r="M248" s="28"/>
      <c r="N248" s="28">
        <v>0.51</v>
      </c>
      <c r="O248" s="28"/>
      <c r="P248" s="29">
        <f t="shared" si="24"/>
        <v>14</v>
      </c>
      <c r="Q248" s="29">
        <f t="shared" si="25"/>
        <v>1.9512195121951219</v>
      </c>
      <c r="R248" s="29">
        <f t="shared" si="26"/>
        <v>7.1428571428571432</v>
      </c>
      <c r="S248" s="29">
        <f t="shared" si="27"/>
        <v>6.914893617021276</v>
      </c>
      <c r="T248" s="29">
        <f t="shared" si="28"/>
        <v>8</v>
      </c>
      <c r="U248" s="29">
        <f t="shared" si="31"/>
        <v>12.254901960784313</v>
      </c>
      <c r="V248" s="27">
        <f t="shared" si="29"/>
        <v>50.26387223285785</v>
      </c>
      <c r="W248" s="5"/>
      <c r="X248" s="73"/>
      <c r="Y248" s="5"/>
      <c r="Z248" s="21"/>
    </row>
    <row r="249" spans="1:26" ht="31.5" x14ac:dyDescent="0.25">
      <c r="A249" s="4">
        <v>245</v>
      </c>
      <c r="B249" s="86" t="s">
        <v>3268</v>
      </c>
      <c r="C249" s="82" t="s">
        <v>3269</v>
      </c>
      <c r="D249" s="79" t="s">
        <v>4457</v>
      </c>
      <c r="E249" s="4">
        <v>5</v>
      </c>
      <c r="F249" s="85" t="s">
        <v>4506</v>
      </c>
      <c r="G249" s="28">
        <v>16</v>
      </c>
      <c r="H249" s="28"/>
      <c r="I249" s="28">
        <v>10</v>
      </c>
      <c r="J249" s="28">
        <v>155</v>
      </c>
      <c r="K249" s="28">
        <v>8.3000000000000007</v>
      </c>
      <c r="L249" s="28">
        <v>10</v>
      </c>
      <c r="M249" s="28"/>
      <c r="N249" s="28">
        <v>0</v>
      </c>
      <c r="O249" s="28"/>
      <c r="P249" s="29">
        <f t="shared" si="24"/>
        <v>22.4</v>
      </c>
      <c r="Q249" s="29">
        <f t="shared" si="25"/>
        <v>2.4390243902439024</v>
      </c>
      <c r="R249" s="29">
        <f t="shared" si="26"/>
        <v>7.3809523809523814</v>
      </c>
      <c r="S249" s="29">
        <f t="shared" si="27"/>
        <v>7.831325301204819</v>
      </c>
      <c r="T249" s="29">
        <f t="shared" si="28"/>
        <v>10</v>
      </c>
      <c r="U249" s="29">
        <v>0</v>
      </c>
      <c r="V249" s="27">
        <f t="shared" si="29"/>
        <v>50.0513020724011</v>
      </c>
      <c r="W249" s="5"/>
      <c r="X249" s="73"/>
      <c r="Y249" s="5"/>
      <c r="Z249" s="21"/>
    </row>
    <row r="250" spans="1:26" ht="47.25" x14ac:dyDescent="0.25">
      <c r="A250" s="4">
        <v>246</v>
      </c>
      <c r="B250" s="79" t="s">
        <v>3485</v>
      </c>
      <c r="C250" s="82" t="s">
        <v>3486</v>
      </c>
      <c r="D250" s="79" t="s">
        <v>4465</v>
      </c>
      <c r="E250" s="4">
        <v>5</v>
      </c>
      <c r="F250" s="79" t="s">
        <v>437</v>
      </c>
      <c r="G250" s="28">
        <v>15</v>
      </c>
      <c r="H250" s="28"/>
      <c r="I250" s="28">
        <v>8</v>
      </c>
      <c r="J250" s="28">
        <v>134</v>
      </c>
      <c r="K250" s="28">
        <v>9.3000000000000007</v>
      </c>
      <c r="L250" s="28">
        <v>8</v>
      </c>
      <c r="M250" s="28"/>
      <c r="N250" s="28">
        <v>1.1000000000000001</v>
      </c>
      <c r="O250" s="28"/>
      <c r="P250" s="29">
        <f t="shared" si="24"/>
        <v>21</v>
      </c>
      <c r="Q250" s="29">
        <f t="shared" si="25"/>
        <v>1.9512195121951219</v>
      </c>
      <c r="R250" s="29">
        <f t="shared" si="26"/>
        <v>6.3809523809523814</v>
      </c>
      <c r="S250" s="29">
        <f t="shared" si="27"/>
        <v>6.9892473118279561</v>
      </c>
      <c r="T250" s="29">
        <f t="shared" si="28"/>
        <v>8</v>
      </c>
      <c r="U250" s="29">
        <f t="shared" ref="U250:U281" si="32">(25*0.25)/N250</f>
        <v>5.6818181818181817</v>
      </c>
      <c r="V250" s="27">
        <f t="shared" si="29"/>
        <v>50.003237386793636</v>
      </c>
      <c r="W250" s="5"/>
      <c r="X250" s="73"/>
      <c r="Y250" s="5"/>
      <c r="Z250" s="21"/>
    </row>
    <row r="251" spans="1:26" ht="31.5" x14ac:dyDescent="0.25">
      <c r="A251" s="4">
        <v>247</v>
      </c>
      <c r="B251" s="97" t="s">
        <v>3406</v>
      </c>
      <c r="C251" s="82" t="s">
        <v>3407</v>
      </c>
      <c r="D251" s="79" t="s">
        <v>395</v>
      </c>
      <c r="E251" s="4">
        <v>5</v>
      </c>
      <c r="F251" s="79" t="s">
        <v>396</v>
      </c>
      <c r="G251" s="28">
        <v>16</v>
      </c>
      <c r="H251" s="28"/>
      <c r="I251" s="28">
        <v>18</v>
      </c>
      <c r="J251" s="28">
        <v>170</v>
      </c>
      <c r="K251" s="28">
        <v>8.6</v>
      </c>
      <c r="L251" s="28">
        <v>6</v>
      </c>
      <c r="M251" s="28"/>
      <c r="N251" s="28">
        <v>4.1100000000000003</v>
      </c>
      <c r="O251" s="28"/>
      <c r="P251" s="29">
        <f t="shared" si="24"/>
        <v>22.4</v>
      </c>
      <c r="Q251" s="29">
        <f t="shared" si="25"/>
        <v>4.3902439024390247</v>
      </c>
      <c r="R251" s="29">
        <f t="shared" si="26"/>
        <v>8.0952380952380949</v>
      </c>
      <c r="S251" s="29">
        <f t="shared" si="27"/>
        <v>7.558139534883721</v>
      </c>
      <c r="T251" s="29">
        <f t="shared" si="28"/>
        <v>6</v>
      </c>
      <c r="U251" s="29">
        <f t="shared" si="32"/>
        <v>1.5206812652068125</v>
      </c>
      <c r="V251" s="27">
        <f t="shared" si="29"/>
        <v>49.964302797767651</v>
      </c>
      <c r="W251" s="5"/>
      <c r="X251" s="73"/>
      <c r="Y251" s="5"/>
      <c r="Z251" s="21"/>
    </row>
    <row r="252" spans="1:26" ht="31.5" x14ac:dyDescent="0.25">
      <c r="A252" s="4">
        <v>248</v>
      </c>
      <c r="B252" s="85" t="s">
        <v>3224</v>
      </c>
      <c r="C252" s="82" t="s">
        <v>3225</v>
      </c>
      <c r="D252" s="79" t="s">
        <v>528</v>
      </c>
      <c r="E252" s="80">
        <v>6</v>
      </c>
      <c r="F252" s="79" t="s">
        <v>1640</v>
      </c>
      <c r="G252" s="28">
        <v>11</v>
      </c>
      <c r="H252" s="28"/>
      <c r="I252" s="28">
        <v>15</v>
      </c>
      <c r="J252" s="28">
        <v>140</v>
      </c>
      <c r="K252" s="28">
        <v>10.199999999999999</v>
      </c>
      <c r="L252" s="28">
        <v>6</v>
      </c>
      <c r="M252" s="28"/>
      <c r="N252" s="28">
        <v>0.53</v>
      </c>
      <c r="O252" s="28"/>
      <c r="P252" s="29">
        <f t="shared" si="24"/>
        <v>15.4</v>
      </c>
      <c r="Q252" s="29">
        <f t="shared" si="25"/>
        <v>3.6585365853658538</v>
      </c>
      <c r="R252" s="29">
        <f t="shared" si="26"/>
        <v>6.666666666666667</v>
      </c>
      <c r="S252" s="29">
        <f t="shared" si="27"/>
        <v>6.3725490196078436</v>
      </c>
      <c r="T252" s="29">
        <f t="shared" si="28"/>
        <v>6</v>
      </c>
      <c r="U252" s="29">
        <f t="shared" si="32"/>
        <v>11.79245283018868</v>
      </c>
      <c r="V252" s="27">
        <f t="shared" si="29"/>
        <v>49.890205101829046</v>
      </c>
      <c r="W252" s="5"/>
      <c r="X252" s="73"/>
      <c r="Y252" s="5"/>
      <c r="Z252" s="21"/>
    </row>
    <row r="253" spans="1:26" ht="31.5" x14ac:dyDescent="0.25">
      <c r="A253" s="4">
        <v>249</v>
      </c>
      <c r="B253" s="86" t="s">
        <v>2998</v>
      </c>
      <c r="C253" s="104" t="s">
        <v>2999</v>
      </c>
      <c r="D253" s="79" t="s">
        <v>165</v>
      </c>
      <c r="E253" s="80">
        <v>5</v>
      </c>
      <c r="F253" s="86" t="s">
        <v>820</v>
      </c>
      <c r="G253" s="28">
        <v>6</v>
      </c>
      <c r="H253" s="28"/>
      <c r="I253" s="28">
        <v>4</v>
      </c>
      <c r="J253" s="28">
        <v>160</v>
      </c>
      <c r="K253" s="28">
        <v>8.5</v>
      </c>
      <c r="L253" s="28">
        <v>9.1999999999999993</v>
      </c>
      <c r="M253" s="28"/>
      <c r="N253" s="28">
        <v>0.39</v>
      </c>
      <c r="O253" s="28">
        <f>IF(N253&lt;&gt;"",INT(N253)*60+(N253-INT(N253))*100,"")</f>
        <v>39</v>
      </c>
      <c r="P253" s="29">
        <f t="shared" si="24"/>
        <v>8.4</v>
      </c>
      <c r="Q253" s="29">
        <f t="shared" si="25"/>
        <v>0.97560975609756095</v>
      </c>
      <c r="R253" s="29">
        <f t="shared" si="26"/>
        <v>7.6190476190476186</v>
      </c>
      <c r="S253" s="29">
        <f t="shared" si="27"/>
        <v>7.6470588235294121</v>
      </c>
      <c r="T253" s="29">
        <f t="shared" si="28"/>
        <v>9.1999999999999993</v>
      </c>
      <c r="U253" s="29">
        <f t="shared" si="32"/>
        <v>16.025641025641026</v>
      </c>
      <c r="V253" s="27">
        <f t="shared" si="29"/>
        <v>49.867357224315612</v>
      </c>
      <c r="W253" s="5"/>
      <c r="X253" s="73"/>
      <c r="Y253" s="5"/>
      <c r="Z253" s="21"/>
    </row>
    <row r="254" spans="1:26" ht="31.5" x14ac:dyDescent="0.25">
      <c r="A254" s="4">
        <v>250</v>
      </c>
      <c r="B254" s="86" t="s">
        <v>2982</v>
      </c>
      <c r="C254" s="104" t="s">
        <v>2983</v>
      </c>
      <c r="D254" s="79" t="s">
        <v>165</v>
      </c>
      <c r="E254" s="80">
        <v>5</v>
      </c>
      <c r="F254" s="86" t="s">
        <v>166</v>
      </c>
      <c r="G254" s="28">
        <v>5</v>
      </c>
      <c r="H254" s="28"/>
      <c r="I254" s="28">
        <v>16</v>
      </c>
      <c r="J254" s="28">
        <v>160</v>
      </c>
      <c r="K254" s="28">
        <v>8.1</v>
      </c>
      <c r="L254" s="28">
        <v>9.4</v>
      </c>
      <c r="M254" s="28"/>
      <c r="N254" s="28">
        <v>0.45</v>
      </c>
      <c r="O254" s="28">
        <f>IF(N254&lt;&gt;"",INT(N254)*60+(N254-INT(N254))*100,"")</f>
        <v>45</v>
      </c>
      <c r="P254" s="29">
        <f t="shared" si="24"/>
        <v>7</v>
      </c>
      <c r="Q254" s="29">
        <f t="shared" si="25"/>
        <v>3.9024390243902438</v>
      </c>
      <c r="R254" s="29">
        <f t="shared" si="26"/>
        <v>7.6190476190476186</v>
      </c>
      <c r="S254" s="29">
        <f t="shared" si="27"/>
        <v>8.0246913580246915</v>
      </c>
      <c r="T254" s="29">
        <f t="shared" si="28"/>
        <v>9.4</v>
      </c>
      <c r="U254" s="29">
        <f t="shared" si="32"/>
        <v>13.888888888888889</v>
      </c>
      <c r="V254" s="27">
        <f t="shared" si="29"/>
        <v>49.835066890351442</v>
      </c>
      <c r="W254" s="5"/>
      <c r="X254" s="73"/>
      <c r="Y254" s="5"/>
      <c r="Z254" s="21"/>
    </row>
    <row r="255" spans="1:26" ht="31.5" x14ac:dyDescent="0.25">
      <c r="A255" s="4">
        <v>251</v>
      </c>
      <c r="B255" s="86" t="s">
        <v>3356</v>
      </c>
      <c r="C255" s="82" t="s">
        <v>3357</v>
      </c>
      <c r="D255" s="86" t="s">
        <v>338</v>
      </c>
      <c r="E255" s="4">
        <v>6</v>
      </c>
      <c r="F255" s="85" t="s">
        <v>949</v>
      </c>
      <c r="G255" s="28">
        <v>7</v>
      </c>
      <c r="H255" s="28"/>
      <c r="I255" s="28">
        <v>20</v>
      </c>
      <c r="J255" s="28">
        <v>150</v>
      </c>
      <c r="K255" s="28">
        <v>8.8000000000000007</v>
      </c>
      <c r="L255" s="28">
        <v>8</v>
      </c>
      <c r="M255" s="28"/>
      <c r="N255" s="28">
        <v>0.51</v>
      </c>
      <c r="O255" s="28"/>
      <c r="P255" s="29">
        <f t="shared" si="24"/>
        <v>9.8000000000000007</v>
      </c>
      <c r="Q255" s="29">
        <f t="shared" si="25"/>
        <v>4.8780487804878048</v>
      </c>
      <c r="R255" s="29">
        <f t="shared" si="26"/>
        <v>7.1428571428571432</v>
      </c>
      <c r="S255" s="29">
        <f t="shared" si="27"/>
        <v>7.3863636363636358</v>
      </c>
      <c r="T255" s="29">
        <f t="shared" si="28"/>
        <v>8</v>
      </c>
      <c r="U255" s="29">
        <f t="shared" si="32"/>
        <v>12.254901960784313</v>
      </c>
      <c r="V255" s="27">
        <f t="shared" si="29"/>
        <v>49.462171520492902</v>
      </c>
      <c r="W255" s="5"/>
      <c r="X255" s="73"/>
      <c r="Y255" s="5"/>
      <c r="Z255" s="21"/>
    </row>
    <row r="256" spans="1:26" ht="31.5" x14ac:dyDescent="0.25">
      <c r="A256" s="4">
        <v>252</v>
      </c>
      <c r="B256" s="86" t="s">
        <v>3295</v>
      </c>
      <c r="C256" s="99" t="s">
        <v>3296</v>
      </c>
      <c r="D256" s="79" t="s">
        <v>4457</v>
      </c>
      <c r="E256" s="4">
        <v>6</v>
      </c>
      <c r="F256" s="85" t="s">
        <v>1698</v>
      </c>
      <c r="G256" s="28">
        <v>10</v>
      </c>
      <c r="H256" s="28"/>
      <c r="I256" s="28">
        <v>15</v>
      </c>
      <c r="J256" s="28">
        <v>158</v>
      </c>
      <c r="K256" s="28">
        <v>9.8000000000000007</v>
      </c>
      <c r="L256" s="28">
        <v>4</v>
      </c>
      <c r="M256" s="28"/>
      <c r="N256" s="28">
        <v>0.46</v>
      </c>
      <c r="O256" s="28"/>
      <c r="P256" s="29">
        <f t="shared" si="24"/>
        <v>14</v>
      </c>
      <c r="Q256" s="29">
        <f t="shared" si="25"/>
        <v>3.6585365853658538</v>
      </c>
      <c r="R256" s="29">
        <f t="shared" si="26"/>
        <v>7.5238095238095237</v>
      </c>
      <c r="S256" s="29">
        <f t="shared" si="27"/>
        <v>6.6326530612244889</v>
      </c>
      <c r="T256" s="29">
        <f t="shared" si="28"/>
        <v>4</v>
      </c>
      <c r="U256" s="29">
        <f t="shared" si="32"/>
        <v>13.586956521739129</v>
      </c>
      <c r="V256" s="27">
        <f t="shared" si="29"/>
        <v>49.401955692138998</v>
      </c>
      <c r="W256" s="5"/>
      <c r="X256" s="73"/>
      <c r="Y256" s="5"/>
      <c r="Z256" s="21"/>
    </row>
    <row r="257" spans="1:26" ht="31.5" x14ac:dyDescent="0.25">
      <c r="A257" s="4">
        <v>253</v>
      </c>
      <c r="B257" s="79" t="s">
        <v>3354</v>
      </c>
      <c r="C257" s="82" t="s">
        <v>3355</v>
      </c>
      <c r="D257" s="79" t="s">
        <v>338</v>
      </c>
      <c r="E257" s="4">
        <v>6</v>
      </c>
      <c r="F257" s="79" t="s">
        <v>949</v>
      </c>
      <c r="G257" s="28">
        <v>6</v>
      </c>
      <c r="H257" s="28"/>
      <c r="I257" s="28">
        <v>10</v>
      </c>
      <c r="J257" s="28">
        <v>152</v>
      </c>
      <c r="K257" s="28">
        <v>8.9</v>
      </c>
      <c r="L257" s="28">
        <v>10</v>
      </c>
      <c r="M257" s="28"/>
      <c r="N257" s="28">
        <v>0.45</v>
      </c>
      <c r="O257" s="28"/>
      <c r="P257" s="29">
        <f t="shared" si="24"/>
        <v>8.4</v>
      </c>
      <c r="Q257" s="29">
        <f t="shared" si="25"/>
        <v>2.4390243902439024</v>
      </c>
      <c r="R257" s="29">
        <f t="shared" si="26"/>
        <v>7.2380952380952381</v>
      </c>
      <c r="S257" s="29">
        <f t="shared" si="27"/>
        <v>7.3033707865168536</v>
      </c>
      <c r="T257" s="29">
        <f t="shared" si="28"/>
        <v>10</v>
      </c>
      <c r="U257" s="29">
        <f t="shared" si="32"/>
        <v>13.888888888888889</v>
      </c>
      <c r="V257" s="27">
        <f t="shared" si="29"/>
        <v>49.269379303744884</v>
      </c>
      <c r="W257" s="5"/>
      <c r="X257" s="73"/>
      <c r="Y257" s="5"/>
      <c r="Z257" s="21"/>
    </row>
    <row r="258" spans="1:26" ht="31.5" x14ac:dyDescent="0.25">
      <c r="A258" s="4">
        <v>254</v>
      </c>
      <c r="B258" s="85" t="s">
        <v>3222</v>
      </c>
      <c r="C258" s="82" t="s">
        <v>3223</v>
      </c>
      <c r="D258" s="79" t="s">
        <v>528</v>
      </c>
      <c r="E258" s="80">
        <v>6</v>
      </c>
      <c r="F258" s="79" t="s">
        <v>1640</v>
      </c>
      <c r="G258" s="28">
        <v>7</v>
      </c>
      <c r="H258" s="28"/>
      <c r="I258" s="28">
        <v>20</v>
      </c>
      <c r="J258" s="28">
        <v>150</v>
      </c>
      <c r="K258" s="28">
        <v>10.5</v>
      </c>
      <c r="L258" s="28">
        <v>6</v>
      </c>
      <c r="M258" s="28"/>
      <c r="N258" s="28">
        <v>0.41</v>
      </c>
      <c r="O258" s="28"/>
      <c r="P258" s="29">
        <f t="shared" si="24"/>
        <v>9.8000000000000007</v>
      </c>
      <c r="Q258" s="29">
        <f t="shared" si="25"/>
        <v>4.8780487804878048</v>
      </c>
      <c r="R258" s="29">
        <f t="shared" si="26"/>
        <v>7.1428571428571432</v>
      </c>
      <c r="S258" s="29">
        <f t="shared" si="27"/>
        <v>6.1904761904761907</v>
      </c>
      <c r="T258" s="29">
        <f t="shared" si="28"/>
        <v>6</v>
      </c>
      <c r="U258" s="29">
        <f t="shared" si="32"/>
        <v>15.24390243902439</v>
      </c>
      <c r="V258" s="27">
        <f t="shared" si="29"/>
        <v>49.255284552845531</v>
      </c>
      <c r="W258" s="5"/>
      <c r="X258" s="73"/>
      <c r="Y258" s="5"/>
      <c r="Z258" s="21"/>
    </row>
    <row r="259" spans="1:26" ht="31.5" x14ac:dyDescent="0.25">
      <c r="A259" s="4">
        <v>255</v>
      </c>
      <c r="B259" s="86" t="s">
        <v>3609</v>
      </c>
      <c r="C259" s="82" t="s">
        <v>3610</v>
      </c>
      <c r="D259" s="79" t="s">
        <v>598</v>
      </c>
      <c r="E259" s="4">
        <v>5</v>
      </c>
      <c r="F259" s="79" t="s">
        <v>599</v>
      </c>
      <c r="G259" s="28">
        <v>7</v>
      </c>
      <c r="H259" s="28"/>
      <c r="I259" s="28">
        <v>14</v>
      </c>
      <c r="J259" s="28">
        <v>156</v>
      </c>
      <c r="K259" s="28">
        <v>9.6999999999999993</v>
      </c>
      <c r="L259" s="28">
        <v>9</v>
      </c>
      <c r="M259" s="28"/>
      <c r="N259" s="28">
        <v>0.49</v>
      </c>
      <c r="O259" s="28"/>
      <c r="P259" s="29">
        <f t="shared" si="24"/>
        <v>9.8000000000000007</v>
      </c>
      <c r="Q259" s="29">
        <f t="shared" si="25"/>
        <v>3.4146341463414633</v>
      </c>
      <c r="R259" s="29">
        <f t="shared" si="26"/>
        <v>7.4285714285714288</v>
      </c>
      <c r="S259" s="29">
        <f t="shared" si="27"/>
        <v>6.7010309278350517</v>
      </c>
      <c r="T259" s="29">
        <f t="shared" si="28"/>
        <v>9</v>
      </c>
      <c r="U259" s="29">
        <f t="shared" si="32"/>
        <v>12.755102040816327</v>
      </c>
      <c r="V259" s="27">
        <f t="shared" si="29"/>
        <v>49.099338543564272</v>
      </c>
      <c r="W259" s="5"/>
      <c r="X259" s="73"/>
      <c r="Y259" s="5"/>
      <c r="Z259" s="21"/>
    </row>
    <row r="260" spans="1:26" ht="31.5" x14ac:dyDescent="0.25">
      <c r="A260" s="4">
        <v>256</v>
      </c>
      <c r="B260" s="86" t="s">
        <v>2984</v>
      </c>
      <c r="C260" s="82" t="s">
        <v>2985</v>
      </c>
      <c r="D260" s="79" t="s">
        <v>165</v>
      </c>
      <c r="E260" s="80">
        <v>5</v>
      </c>
      <c r="F260" s="86" t="s">
        <v>166</v>
      </c>
      <c r="G260" s="28">
        <v>5</v>
      </c>
      <c r="H260" s="28"/>
      <c r="I260" s="28">
        <v>4</v>
      </c>
      <c r="J260" s="28">
        <v>180</v>
      </c>
      <c r="K260" s="28">
        <v>8.6999999999999993</v>
      </c>
      <c r="L260" s="28">
        <v>9.8000000000000007</v>
      </c>
      <c r="M260" s="28"/>
      <c r="N260" s="28">
        <v>0.41</v>
      </c>
      <c r="O260" s="28">
        <f>IF(N260&lt;&gt;"",INT(N260)*60+(N260-INT(N260))*100,"")</f>
        <v>41</v>
      </c>
      <c r="P260" s="29">
        <f t="shared" si="24"/>
        <v>7</v>
      </c>
      <c r="Q260" s="29">
        <f t="shared" si="25"/>
        <v>0.97560975609756095</v>
      </c>
      <c r="R260" s="29">
        <f t="shared" si="26"/>
        <v>8.5714285714285712</v>
      </c>
      <c r="S260" s="29">
        <f t="shared" si="27"/>
        <v>7.4712643678160928</v>
      </c>
      <c r="T260" s="29">
        <f t="shared" si="28"/>
        <v>9.8000000000000007</v>
      </c>
      <c r="U260" s="29">
        <f t="shared" si="32"/>
        <v>15.24390243902439</v>
      </c>
      <c r="V260" s="27">
        <f t="shared" si="29"/>
        <v>49.062205134366614</v>
      </c>
      <c r="W260" s="5"/>
      <c r="X260" s="73"/>
      <c r="Y260" s="5"/>
      <c r="Z260" s="21"/>
    </row>
    <row r="261" spans="1:26" ht="31.5" x14ac:dyDescent="0.25">
      <c r="A261" s="4">
        <v>257</v>
      </c>
      <c r="B261" s="83" t="s">
        <v>3583</v>
      </c>
      <c r="C261" s="104" t="s">
        <v>3584</v>
      </c>
      <c r="D261" s="79" t="s">
        <v>532</v>
      </c>
      <c r="E261" s="4">
        <v>5</v>
      </c>
      <c r="F261" s="79" t="s">
        <v>533</v>
      </c>
      <c r="G261" s="28">
        <v>8</v>
      </c>
      <c r="H261" s="28"/>
      <c r="I261" s="28">
        <v>10</v>
      </c>
      <c r="J261" s="28">
        <v>155</v>
      </c>
      <c r="K261" s="28">
        <v>9.5</v>
      </c>
      <c r="L261" s="28">
        <v>6.5</v>
      </c>
      <c r="M261" s="28"/>
      <c r="N261" s="28">
        <v>0.43</v>
      </c>
      <c r="O261" s="28"/>
      <c r="P261" s="29">
        <f t="shared" ref="P261:P324" si="33">(35*G261)/MAX(G:G)</f>
        <v>11.2</v>
      </c>
      <c r="Q261" s="29">
        <f t="shared" ref="Q261:Q324" si="34">(10*I261)/MAX(I:I)</f>
        <v>2.4390243902439024</v>
      </c>
      <c r="R261" s="29">
        <f t="shared" ref="R261:R324" si="35">(10*J261)/MAX(J:J)</f>
        <v>7.3809523809523814</v>
      </c>
      <c r="S261" s="29">
        <f t="shared" ref="S261:S324" si="36">(10*6.5)/K261</f>
        <v>6.8421052631578947</v>
      </c>
      <c r="T261" s="29">
        <f t="shared" ref="T261:T324" si="37">(10*L261)/MAX(L:L)</f>
        <v>6.5</v>
      </c>
      <c r="U261" s="29">
        <f t="shared" si="32"/>
        <v>14.534883720930234</v>
      </c>
      <c r="V261" s="27">
        <f t="shared" ref="V261:V324" si="38">SUM(P261:U261)</f>
        <v>48.896965755284405</v>
      </c>
      <c r="W261" s="5"/>
      <c r="X261" s="73"/>
      <c r="Y261" s="5"/>
      <c r="Z261" s="21"/>
    </row>
    <row r="262" spans="1:26" ht="47.25" x14ac:dyDescent="0.25">
      <c r="A262" s="4">
        <v>258</v>
      </c>
      <c r="B262" s="97" t="s">
        <v>3208</v>
      </c>
      <c r="C262" s="82" t="s">
        <v>3209</v>
      </c>
      <c r="D262" s="97" t="s">
        <v>272</v>
      </c>
      <c r="E262" s="4">
        <v>5</v>
      </c>
      <c r="F262" s="79" t="s">
        <v>273</v>
      </c>
      <c r="G262" s="28">
        <v>7</v>
      </c>
      <c r="H262" s="28"/>
      <c r="I262" s="28">
        <v>14</v>
      </c>
      <c r="J262" s="28">
        <v>152</v>
      </c>
      <c r="K262" s="28">
        <v>8.6</v>
      </c>
      <c r="L262" s="28">
        <v>6</v>
      </c>
      <c r="M262" s="28"/>
      <c r="N262" s="28">
        <v>0.42</v>
      </c>
      <c r="O262" s="28"/>
      <c r="P262" s="29">
        <f t="shared" si="33"/>
        <v>9.8000000000000007</v>
      </c>
      <c r="Q262" s="29">
        <f t="shared" si="34"/>
        <v>3.4146341463414633</v>
      </c>
      <c r="R262" s="29">
        <f t="shared" si="35"/>
        <v>7.2380952380952381</v>
      </c>
      <c r="S262" s="29">
        <f t="shared" si="36"/>
        <v>7.558139534883721</v>
      </c>
      <c r="T262" s="29">
        <f t="shared" si="37"/>
        <v>6</v>
      </c>
      <c r="U262" s="29">
        <f t="shared" si="32"/>
        <v>14.880952380952381</v>
      </c>
      <c r="V262" s="27">
        <f t="shared" si="38"/>
        <v>48.891821300272802</v>
      </c>
      <c r="W262" s="5"/>
      <c r="X262" s="73"/>
      <c r="Y262" s="5"/>
      <c r="Z262" s="21"/>
    </row>
    <row r="263" spans="1:26" ht="31.5" x14ac:dyDescent="0.25">
      <c r="A263" s="4">
        <v>259</v>
      </c>
      <c r="B263" s="85" t="s">
        <v>3448</v>
      </c>
      <c r="C263" s="82" t="s">
        <v>3449</v>
      </c>
      <c r="D263" s="79" t="s">
        <v>430</v>
      </c>
      <c r="E263" s="4">
        <v>6</v>
      </c>
      <c r="F263" s="79" t="s">
        <v>431</v>
      </c>
      <c r="G263" s="28">
        <v>12</v>
      </c>
      <c r="H263" s="28"/>
      <c r="I263" s="28">
        <v>16</v>
      </c>
      <c r="J263" s="28">
        <v>150</v>
      </c>
      <c r="K263" s="28">
        <v>9.4</v>
      </c>
      <c r="L263" s="28">
        <v>8</v>
      </c>
      <c r="M263" s="28"/>
      <c r="N263" s="28">
        <v>1.02</v>
      </c>
      <c r="O263" s="28"/>
      <c r="P263" s="29">
        <f t="shared" si="33"/>
        <v>16.8</v>
      </c>
      <c r="Q263" s="29">
        <f t="shared" si="34"/>
        <v>3.9024390243902438</v>
      </c>
      <c r="R263" s="29">
        <f t="shared" si="35"/>
        <v>7.1428571428571432</v>
      </c>
      <c r="S263" s="29">
        <f t="shared" si="36"/>
        <v>6.914893617021276</v>
      </c>
      <c r="T263" s="29">
        <f t="shared" si="37"/>
        <v>8</v>
      </c>
      <c r="U263" s="29">
        <f t="shared" si="32"/>
        <v>6.1274509803921564</v>
      </c>
      <c r="V263" s="27">
        <f t="shared" si="38"/>
        <v>48.887640764660816</v>
      </c>
      <c r="W263" s="5"/>
      <c r="X263" s="73"/>
      <c r="Y263" s="5"/>
      <c r="Z263" s="21"/>
    </row>
    <row r="264" spans="1:26" ht="31.5" x14ac:dyDescent="0.25">
      <c r="A264" s="4">
        <v>260</v>
      </c>
      <c r="B264" s="84" t="s">
        <v>2918</v>
      </c>
      <c r="C264" s="82" t="s">
        <v>2919</v>
      </c>
      <c r="D264" s="79" t="s">
        <v>717</v>
      </c>
      <c r="E264" s="4">
        <v>5</v>
      </c>
      <c r="F264" s="79" t="s">
        <v>113</v>
      </c>
      <c r="G264" s="28">
        <v>20</v>
      </c>
      <c r="H264" s="28"/>
      <c r="I264" s="28">
        <v>0</v>
      </c>
      <c r="J264" s="28">
        <v>120</v>
      </c>
      <c r="K264" s="28">
        <v>9.5</v>
      </c>
      <c r="L264" s="28">
        <v>3</v>
      </c>
      <c r="M264" s="28"/>
      <c r="N264" s="28">
        <v>1.2</v>
      </c>
      <c r="O264" s="28">
        <f>IF(N264&lt;&gt;"",INT(N264)*60+(N264-INT(N264))*100,"")</f>
        <v>80</v>
      </c>
      <c r="P264" s="29">
        <f t="shared" si="33"/>
        <v>28</v>
      </c>
      <c r="Q264" s="29">
        <f t="shared" si="34"/>
        <v>0</v>
      </c>
      <c r="R264" s="29">
        <f t="shared" si="35"/>
        <v>5.7142857142857144</v>
      </c>
      <c r="S264" s="29">
        <f t="shared" si="36"/>
        <v>6.8421052631578947</v>
      </c>
      <c r="T264" s="29">
        <f t="shared" si="37"/>
        <v>3</v>
      </c>
      <c r="U264" s="29">
        <f t="shared" si="32"/>
        <v>5.2083333333333339</v>
      </c>
      <c r="V264" s="27">
        <f t="shared" si="38"/>
        <v>48.764724310776948</v>
      </c>
      <c r="W264" s="5"/>
      <c r="X264" s="73"/>
      <c r="Y264" s="5"/>
      <c r="Z264" s="21"/>
    </row>
    <row r="265" spans="1:26" ht="31.5" x14ac:dyDescent="0.25">
      <c r="A265" s="4">
        <v>261</v>
      </c>
      <c r="B265" s="79" t="s">
        <v>3370</v>
      </c>
      <c r="C265" s="82" t="s">
        <v>3371</v>
      </c>
      <c r="D265" s="79" t="s">
        <v>380</v>
      </c>
      <c r="E265" s="4">
        <v>5</v>
      </c>
      <c r="F265" s="79" t="s">
        <v>3372</v>
      </c>
      <c r="G265" s="28">
        <v>12</v>
      </c>
      <c r="H265" s="28"/>
      <c r="I265" s="28">
        <v>22</v>
      </c>
      <c r="J265" s="28">
        <v>150</v>
      </c>
      <c r="K265" s="28">
        <v>9.1</v>
      </c>
      <c r="L265" s="28">
        <v>6.5</v>
      </c>
      <c r="M265" s="28"/>
      <c r="N265" s="28">
        <v>1.1000000000000001</v>
      </c>
      <c r="O265" s="28"/>
      <c r="P265" s="29">
        <f t="shared" si="33"/>
        <v>16.8</v>
      </c>
      <c r="Q265" s="29">
        <f t="shared" si="34"/>
        <v>5.3658536585365857</v>
      </c>
      <c r="R265" s="29">
        <f t="shared" si="35"/>
        <v>7.1428571428571432</v>
      </c>
      <c r="S265" s="29">
        <f t="shared" si="36"/>
        <v>7.1428571428571432</v>
      </c>
      <c r="T265" s="29">
        <f t="shared" si="37"/>
        <v>6.5</v>
      </c>
      <c r="U265" s="29">
        <f t="shared" si="32"/>
        <v>5.6818181818181817</v>
      </c>
      <c r="V265" s="27">
        <f t="shared" si="38"/>
        <v>48.633386126069055</v>
      </c>
      <c r="W265" s="5"/>
      <c r="X265" s="73"/>
      <c r="Y265" s="5"/>
      <c r="Z265" s="21"/>
    </row>
    <row r="266" spans="1:26" ht="31.5" x14ac:dyDescent="0.25">
      <c r="A266" s="4">
        <v>262</v>
      </c>
      <c r="B266" s="79" t="s">
        <v>2845</v>
      </c>
      <c r="C266" s="100" t="s">
        <v>2846</v>
      </c>
      <c r="D266" s="79" t="s">
        <v>61</v>
      </c>
      <c r="E266" s="108">
        <v>5</v>
      </c>
      <c r="F266" s="79" t="s">
        <v>67</v>
      </c>
      <c r="G266" s="28">
        <v>8</v>
      </c>
      <c r="H266" s="28"/>
      <c r="I266" s="28">
        <v>13</v>
      </c>
      <c r="J266" s="28">
        <v>168</v>
      </c>
      <c r="K266" s="28">
        <v>8.1</v>
      </c>
      <c r="L266" s="28">
        <v>7</v>
      </c>
      <c r="M266" s="28"/>
      <c r="N266" s="28">
        <v>0.56999999999999995</v>
      </c>
      <c r="O266" s="28">
        <f>IF(N266&lt;&gt;"",INT(N266)*60+(N266-INT(N266))*100,"")</f>
        <v>56.999999999999993</v>
      </c>
      <c r="P266" s="29">
        <f t="shared" si="33"/>
        <v>11.2</v>
      </c>
      <c r="Q266" s="29">
        <f t="shared" si="34"/>
        <v>3.1707317073170733</v>
      </c>
      <c r="R266" s="29">
        <f t="shared" si="35"/>
        <v>8</v>
      </c>
      <c r="S266" s="29">
        <f t="shared" si="36"/>
        <v>8.0246913580246915</v>
      </c>
      <c r="T266" s="29">
        <f t="shared" si="37"/>
        <v>7</v>
      </c>
      <c r="U266" s="29">
        <f t="shared" si="32"/>
        <v>10.964912280701755</v>
      </c>
      <c r="V266" s="27">
        <f t="shared" si="38"/>
        <v>48.36033534604352</v>
      </c>
      <c r="W266" s="5"/>
      <c r="X266" s="73"/>
      <c r="Y266" s="5"/>
      <c r="Z266" s="21"/>
    </row>
    <row r="267" spans="1:26" ht="31.5" x14ac:dyDescent="0.25">
      <c r="A267" s="4">
        <v>263</v>
      </c>
      <c r="B267" s="85" t="s">
        <v>3297</v>
      </c>
      <c r="C267" s="82" t="s">
        <v>3298</v>
      </c>
      <c r="D267" s="79" t="s">
        <v>330</v>
      </c>
      <c r="E267" s="4">
        <v>5</v>
      </c>
      <c r="F267" s="79" t="s">
        <v>942</v>
      </c>
      <c r="G267" s="28">
        <v>8</v>
      </c>
      <c r="H267" s="28"/>
      <c r="I267" s="28">
        <v>11</v>
      </c>
      <c r="J267" s="28">
        <v>150</v>
      </c>
      <c r="K267" s="28">
        <v>8.6</v>
      </c>
      <c r="L267" s="28">
        <v>7</v>
      </c>
      <c r="M267" s="28"/>
      <c r="N267" s="28">
        <v>0.49</v>
      </c>
      <c r="O267" s="28"/>
      <c r="P267" s="29">
        <f t="shared" si="33"/>
        <v>11.2</v>
      </c>
      <c r="Q267" s="29">
        <f t="shared" si="34"/>
        <v>2.6829268292682928</v>
      </c>
      <c r="R267" s="29">
        <f t="shared" si="35"/>
        <v>7.1428571428571432</v>
      </c>
      <c r="S267" s="29">
        <f t="shared" si="36"/>
        <v>7.558139534883721</v>
      </c>
      <c r="T267" s="29">
        <f t="shared" si="37"/>
        <v>7</v>
      </c>
      <c r="U267" s="29">
        <f t="shared" si="32"/>
        <v>12.755102040816327</v>
      </c>
      <c r="V267" s="27">
        <f t="shared" si="38"/>
        <v>48.339025547825486</v>
      </c>
      <c r="W267" s="5"/>
      <c r="X267" s="73"/>
      <c r="Y267" s="5"/>
      <c r="Z267" s="21"/>
    </row>
    <row r="268" spans="1:26" ht="47.25" x14ac:dyDescent="0.25">
      <c r="A268" s="4">
        <v>264</v>
      </c>
      <c r="B268" s="86" t="s">
        <v>3161</v>
      </c>
      <c r="C268" s="82" t="s">
        <v>3162</v>
      </c>
      <c r="D268" s="79" t="s">
        <v>4451</v>
      </c>
      <c r="E268" s="4">
        <v>5</v>
      </c>
      <c r="F268" s="85" t="s">
        <v>220</v>
      </c>
      <c r="G268" s="28">
        <v>13</v>
      </c>
      <c r="H268" s="28"/>
      <c r="I268" s="28">
        <v>6</v>
      </c>
      <c r="J268" s="28">
        <v>150</v>
      </c>
      <c r="K268" s="28">
        <v>9.5</v>
      </c>
      <c r="L268" s="28">
        <v>8</v>
      </c>
      <c r="M268" s="28"/>
      <c r="N268" s="28">
        <v>1.02</v>
      </c>
      <c r="O268" s="28"/>
      <c r="P268" s="29">
        <f t="shared" si="33"/>
        <v>18.2</v>
      </c>
      <c r="Q268" s="29">
        <f t="shared" si="34"/>
        <v>1.4634146341463414</v>
      </c>
      <c r="R268" s="29">
        <f t="shared" si="35"/>
        <v>7.1428571428571432</v>
      </c>
      <c r="S268" s="29">
        <f t="shared" si="36"/>
        <v>6.8421052631578947</v>
      </c>
      <c r="T268" s="29">
        <f t="shared" si="37"/>
        <v>8</v>
      </c>
      <c r="U268" s="29">
        <f t="shared" si="32"/>
        <v>6.1274509803921564</v>
      </c>
      <c r="V268" s="27">
        <f t="shared" si="38"/>
        <v>47.775828020553533</v>
      </c>
      <c r="W268" s="5"/>
      <c r="X268" s="73"/>
      <c r="Y268" s="5"/>
      <c r="Z268" s="21"/>
    </row>
    <row r="269" spans="1:26" ht="31.5" x14ac:dyDescent="0.25">
      <c r="A269" s="4">
        <v>265</v>
      </c>
      <c r="B269" s="79" t="s">
        <v>3248</v>
      </c>
      <c r="C269" s="82" t="s">
        <v>3249</v>
      </c>
      <c r="D269" s="79" t="s">
        <v>282</v>
      </c>
      <c r="E269" s="4">
        <v>6</v>
      </c>
      <c r="F269" s="83" t="s">
        <v>283</v>
      </c>
      <c r="G269" s="28">
        <v>13</v>
      </c>
      <c r="H269" s="28"/>
      <c r="I269" s="28">
        <v>6</v>
      </c>
      <c r="J269" s="28">
        <v>150</v>
      </c>
      <c r="K269" s="28">
        <v>8.9</v>
      </c>
      <c r="L269" s="28">
        <v>8.1</v>
      </c>
      <c r="M269" s="28"/>
      <c r="N269" s="28">
        <v>1.1499999999999999</v>
      </c>
      <c r="O269" s="28"/>
      <c r="P269" s="29">
        <f t="shared" si="33"/>
        <v>18.2</v>
      </c>
      <c r="Q269" s="29">
        <f t="shared" si="34"/>
        <v>1.4634146341463414</v>
      </c>
      <c r="R269" s="29">
        <f t="shared" si="35"/>
        <v>7.1428571428571432</v>
      </c>
      <c r="S269" s="29">
        <f t="shared" si="36"/>
        <v>7.3033707865168536</v>
      </c>
      <c r="T269" s="29">
        <f t="shared" si="37"/>
        <v>8.1</v>
      </c>
      <c r="U269" s="29">
        <f t="shared" si="32"/>
        <v>5.4347826086956523</v>
      </c>
      <c r="V269" s="27">
        <f t="shared" si="38"/>
        <v>47.644425172215989</v>
      </c>
      <c r="W269" s="5"/>
      <c r="X269" s="73"/>
      <c r="Y269" s="5"/>
      <c r="Z269" s="21"/>
    </row>
    <row r="270" spans="1:26" ht="31.5" x14ac:dyDescent="0.25">
      <c r="A270" s="4">
        <v>266</v>
      </c>
      <c r="B270" s="79" t="s">
        <v>3381</v>
      </c>
      <c r="C270" s="82" t="s">
        <v>3382</v>
      </c>
      <c r="D270" s="79" t="s">
        <v>380</v>
      </c>
      <c r="E270" s="4">
        <v>5</v>
      </c>
      <c r="F270" s="79" t="s">
        <v>3372</v>
      </c>
      <c r="G270" s="28">
        <v>8</v>
      </c>
      <c r="H270" s="28"/>
      <c r="I270" s="28">
        <v>12</v>
      </c>
      <c r="J270" s="28">
        <v>142</v>
      </c>
      <c r="K270" s="28">
        <v>8.8000000000000007</v>
      </c>
      <c r="L270" s="28">
        <v>7</v>
      </c>
      <c r="M270" s="28"/>
      <c r="N270" s="28">
        <v>0.51</v>
      </c>
      <c r="O270" s="28"/>
      <c r="P270" s="29">
        <f t="shared" si="33"/>
        <v>11.2</v>
      </c>
      <c r="Q270" s="29">
        <f t="shared" si="34"/>
        <v>2.9268292682926829</v>
      </c>
      <c r="R270" s="29">
        <f t="shared" si="35"/>
        <v>6.7619047619047619</v>
      </c>
      <c r="S270" s="29">
        <f t="shared" si="36"/>
        <v>7.3863636363636358</v>
      </c>
      <c r="T270" s="29">
        <f t="shared" si="37"/>
        <v>7</v>
      </c>
      <c r="U270" s="29">
        <f t="shared" si="32"/>
        <v>12.254901960784313</v>
      </c>
      <c r="V270" s="27">
        <f t="shared" si="38"/>
        <v>47.52999962734539</v>
      </c>
      <c r="W270" s="5"/>
      <c r="X270" s="73"/>
      <c r="Y270" s="5"/>
      <c r="Z270" s="21"/>
    </row>
    <row r="271" spans="1:26" ht="31.5" x14ac:dyDescent="0.25">
      <c r="A271" s="4">
        <v>267</v>
      </c>
      <c r="B271" s="97" t="s">
        <v>3070</v>
      </c>
      <c r="C271" s="5" t="s">
        <v>3071</v>
      </c>
      <c r="D271" s="79" t="s">
        <v>165</v>
      </c>
      <c r="E271" s="80">
        <v>6</v>
      </c>
      <c r="F271" s="86" t="s">
        <v>820</v>
      </c>
      <c r="G271" s="28">
        <v>8</v>
      </c>
      <c r="H271" s="33"/>
      <c r="I271" s="33">
        <v>2</v>
      </c>
      <c r="J271" s="33">
        <v>140</v>
      </c>
      <c r="K271" s="33">
        <v>9.9</v>
      </c>
      <c r="L271" s="28">
        <v>9.1999999999999993</v>
      </c>
      <c r="M271" s="33"/>
      <c r="N271" s="33">
        <v>0.47</v>
      </c>
      <c r="O271" s="28"/>
      <c r="P271" s="29">
        <f t="shared" si="33"/>
        <v>11.2</v>
      </c>
      <c r="Q271" s="29">
        <f t="shared" si="34"/>
        <v>0.48780487804878048</v>
      </c>
      <c r="R271" s="29">
        <f t="shared" si="35"/>
        <v>6.666666666666667</v>
      </c>
      <c r="S271" s="29">
        <f t="shared" si="36"/>
        <v>6.5656565656565657</v>
      </c>
      <c r="T271" s="29">
        <f t="shared" si="37"/>
        <v>9.1999999999999993</v>
      </c>
      <c r="U271" s="29">
        <f t="shared" si="32"/>
        <v>13.297872340425533</v>
      </c>
      <c r="V271" s="27">
        <f t="shared" si="38"/>
        <v>47.418000450797543</v>
      </c>
      <c r="W271" s="5"/>
      <c r="X271" s="73"/>
      <c r="Y271" s="5"/>
      <c r="Z271" s="21"/>
    </row>
    <row r="272" spans="1:26" ht="31.5" x14ac:dyDescent="0.25">
      <c r="A272" s="4">
        <v>268</v>
      </c>
      <c r="B272" s="98" t="s">
        <v>3064</v>
      </c>
      <c r="C272" s="5" t="s">
        <v>3065</v>
      </c>
      <c r="D272" s="79" t="s">
        <v>165</v>
      </c>
      <c r="E272" s="80">
        <v>6</v>
      </c>
      <c r="F272" s="86" t="s">
        <v>820</v>
      </c>
      <c r="G272" s="28">
        <v>7</v>
      </c>
      <c r="H272" s="31"/>
      <c r="I272" s="31">
        <v>6</v>
      </c>
      <c r="J272" s="31">
        <v>170</v>
      </c>
      <c r="K272" s="31">
        <v>9.6999999999999993</v>
      </c>
      <c r="L272" s="28">
        <v>9.6</v>
      </c>
      <c r="M272" s="31"/>
      <c r="N272" s="31">
        <v>0.54</v>
      </c>
      <c r="O272" s="28">
        <f>IF(N272&lt;&gt;"",INT(N272)*60+(N272-INT(N272))*100,"")</f>
        <v>54</v>
      </c>
      <c r="P272" s="29">
        <f t="shared" si="33"/>
        <v>9.8000000000000007</v>
      </c>
      <c r="Q272" s="29">
        <f t="shared" si="34"/>
        <v>1.4634146341463414</v>
      </c>
      <c r="R272" s="29">
        <f t="shared" si="35"/>
        <v>8.0952380952380949</v>
      </c>
      <c r="S272" s="29">
        <f t="shared" si="36"/>
        <v>6.7010309278350517</v>
      </c>
      <c r="T272" s="29">
        <f t="shared" si="37"/>
        <v>9.6</v>
      </c>
      <c r="U272" s="29">
        <f t="shared" si="32"/>
        <v>11.574074074074073</v>
      </c>
      <c r="V272" s="27">
        <f t="shared" si="38"/>
        <v>47.233757731293565</v>
      </c>
      <c r="W272" s="5"/>
      <c r="X272" s="73"/>
      <c r="Y272" s="5"/>
      <c r="Z272" s="21"/>
    </row>
    <row r="273" spans="1:26" ht="31.5" x14ac:dyDescent="0.25">
      <c r="A273" s="4">
        <v>269</v>
      </c>
      <c r="B273" s="85" t="s">
        <v>2843</v>
      </c>
      <c r="C273" s="97" t="s">
        <v>2844</v>
      </c>
      <c r="D273" s="85" t="s">
        <v>61</v>
      </c>
      <c r="E273" s="131">
        <v>5</v>
      </c>
      <c r="F273" s="85" t="s">
        <v>63</v>
      </c>
      <c r="G273" s="28">
        <v>7</v>
      </c>
      <c r="H273" s="28"/>
      <c r="I273" s="28">
        <v>8</v>
      </c>
      <c r="J273" s="28">
        <v>147</v>
      </c>
      <c r="K273" s="28">
        <v>7.9</v>
      </c>
      <c r="L273" s="28">
        <v>5</v>
      </c>
      <c r="M273" s="28"/>
      <c r="N273" s="28">
        <v>0.42</v>
      </c>
      <c r="O273" s="28">
        <f>IF(N273&lt;&gt;"",INT(N273)*60+(N273-INT(N273))*100,"")</f>
        <v>42</v>
      </c>
      <c r="P273" s="29">
        <f t="shared" si="33"/>
        <v>9.8000000000000007</v>
      </c>
      <c r="Q273" s="29">
        <f t="shared" si="34"/>
        <v>1.9512195121951219</v>
      </c>
      <c r="R273" s="29">
        <f t="shared" si="35"/>
        <v>7</v>
      </c>
      <c r="S273" s="29">
        <f t="shared" si="36"/>
        <v>8.2278481012658222</v>
      </c>
      <c r="T273" s="29">
        <f t="shared" si="37"/>
        <v>5</v>
      </c>
      <c r="U273" s="29">
        <f t="shared" si="32"/>
        <v>14.880952380952381</v>
      </c>
      <c r="V273" s="27">
        <f t="shared" si="38"/>
        <v>46.860019994413321</v>
      </c>
      <c r="W273" s="5"/>
      <c r="X273" s="73"/>
      <c r="Y273" s="5"/>
      <c r="Z273" s="21"/>
    </row>
    <row r="274" spans="1:26" ht="31.5" x14ac:dyDescent="0.25">
      <c r="A274" s="4">
        <v>270</v>
      </c>
      <c r="B274" s="85" t="s">
        <v>3534</v>
      </c>
      <c r="C274" s="82" t="s">
        <v>3535</v>
      </c>
      <c r="D274" s="79" t="s">
        <v>1099</v>
      </c>
      <c r="E274" s="4">
        <v>6</v>
      </c>
      <c r="F274" s="79" t="s">
        <v>1100</v>
      </c>
      <c r="G274" s="28">
        <v>18</v>
      </c>
      <c r="H274" s="28"/>
      <c r="I274" s="28">
        <v>10</v>
      </c>
      <c r="J274" s="28">
        <v>130</v>
      </c>
      <c r="K274" s="28">
        <v>10.1</v>
      </c>
      <c r="L274" s="28">
        <v>5</v>
      </c>
      <c r="M274" s="28"/>
      <c r="N274" s="28">
        <v>4.01</v>
      </c>
      <c r="O274" s="28"/>
      <c r="P274" s="29">
        <f t="shared" si="33"/>
        <v>25.2</v>
      </c>
      <c r="Q274" s="29">
        <f t="shared" si="34"/>
        <v>2.4390243902439024</v>
      </c>
      <c r="R274" s="29">
        <f t="shared" si="35"/>
        <v>6.1904761904761907</v>
      </c>
      <c r="S274" s="29">
        <f t="shared" si="36"/>
        <v>6.435643564356436</v>
      </c>
      <c r="T274" s="29">
        <f t="shared" si="37"/>
        <v>5</v>
      </c>
      <c r="U274" s="29">
        <f t="shared" si="32"/>
        <v>1.5586034912718205</v>
      </c>
      <c r="V274" s="27">
        <f t="shared" si="38"/>
        <v>46.823747636348351</v>
      </c>
      <c r="W274" s="5"/>
      <c r="X274" s="73"/>
      <c r="Y274" s="5"/>
      <c r="Z274" s="21"/>
    </row>
    <row r="275" spans="1:26" ht="31.5" x14ac:dyDescent="0.25">
      <c r="A275" s="4">
        <v>271</v>
      </c>
      <c r="B275" s="97" t="s">
        <v>3060</v>
      </c>
      <c r="C275" s="5" t="s">
        <v>3061</v>
      </c>
      <c r="D275" s="79" t="s">
        <v>165</v>
      </c>
      <c r="E275" s="80">
        <v>6</v>
      </c>
      <c r="F275" s="86" t="s">
        <v>820</v>
      </c>
      <c r="G275" s="28">
        <v>6</v>
      </c>
      <c r="H275" s="28"/>
      <c r="I275" s="28">
        <v>0</v>
      </c>
      <c r="J275" s="28">
        <v>155</v>
      </c>
      <c r="K275" s="28">
        <v>9.1</v>
      </c>
      <c r="L275" s="28">
        <v>9</v>
      </c>
      <c r="M275" s="28"/>
      <c r="N275" s="28">
        <v>0.42</v>
      </c>
      <c r="O275" s="28">
        <f>IF(N275&lt;&gt;"",INT(N275)*60+(N275-INT(N275))*100,"")</f>
        <v>42</v>
      </c>
      <c r="P275" s="29">
        <f t="shared" si="33"/>
        <v>8.4</v>
      </c>
      <c r="Q275" s="29">
        <f t="shared" si="34"/>
        <v>0</v>
      </c>
      <c r="R275" s="29">
        <f t="shared" si="35"/>
        <v>7.3809523809523814</v>
      </c>
      <c r="S275" s="29">
        <f t="shared" si="36"/>
        <v>7.1428571428571432</v>
      </c>
      <c r="T275" s="29">
        <f t="shared" si="37"/>
        <v>9</v>
      </c>
      <c r="U275" s="29">
        <f t="shared" si="32"/>
        <v>14.880952380952381</v>
      </c>
      <c r="V275" s="27">
        <f t="shared" si="38"/>
        <v>46.804761904761904</v>
      </c>
      <c r="W275" s="5"/>
      <c r="X275" s="73"/>
      <c r="Y275" s="5"/>
      <c r="Z275" s="21"/>
    </row>
    <row r="276" spans="1:26" ht="31.5" x14ac:dyDescent="0.25">
      <c r="A276" s="4">
        <v>272</v>
      </c>
      <c r="B276" s="85" t="s">
        <v>3401</v>
      </c>
      <c r="C276" s="82" t="s">
        <v>3402</v>
      </c>
      <c r="D276" s="79" t="s">
        <v>384</v>
      </c>
      <c r="E276" s="4">
        <v>6</v>
      </c>
      <c r="F276" s="79" t="s">
        <v>3403</v>
      </c>
      <c r="G276" s="28">
        <v>13</v>
      </c>
      <c r="H276" s="28"/>
      <c r="I276" s="28">
        <v>13</v>
      </c>
      <c r="J276" s="28">
        <v>169</v>
      </c>
      <c r="K276" s="28">
        <v>9.1999999999999993</v>
      </c>
      <c r="L276" s="28">
        <v>5.5</v>
      </c>
      <c r="M276" s="28"/>
      <c r="N276" s="28">
        <v>1.33</v>
      </c>
      <c r="O276" s="28"/>
      <c r="P276" s="29">
        <f t="shared" si="33"/>
        <v>18.2</v>
      </c>
      <c r="Q276" s="29">
        <f t="shared" si="34"/>
        <v>3.1707317073170733</v>
      </c>
      <c r="R276" s="29">
        <f t="shared" si="35"/>
        <v>8.0476190476190474</v>
      </c>
      <c r="S276" s="29">
        <f t="shared" si="36"/>
        <v>7.0652173913043486</v>
      </c>
      <c r="T276" s="29">
        <f t="shared" si="37"/>
        <v>5.5</v>
      </c>
      <c r="U276" s="29">
        <f t="shared" si="32"/>
        <v>4.6992481203007515</v>
      </c>
      <c r="V276" s="27">
        <f t="shared" si="38"/>
        <v>46.682816266541224</v>
      </c>
      <c r="W276" s="5"/>
      <c r="X276" s="73"/>
      <c r="Y276" s="5"/>
      <c r="Z276" s="21"/>
    </row>
    <row r="277" spans="1:26" ht="47.25" x14ac:dyDescent="0.25">
      <c r="A277" s="4">
        <v>273</v>
      </c>
      <c r="B277" s="79" t="s">
        <v>2835</v>
      </c>
      <c r="C277" s="82" t="s">
        <v>2836</v>
      </c>
      <c r="D277" s="79" t="s">
        <v>51</v>
      </c>
      <c r="E277" s="4">
        <v>5</v>
      </c>
      <c r="F277" s="79" t="s">
        <v>52</v>
      </c>
      <c r="G277" s="28">
        <v>8</v>
      </c>
      <c r="H277" s="28"/>
      <c r="I277" s="28">
        <v>28</v>
      </c>
      <c r="J277" s="28">
        <v>160</v>
      </c>
      <c r="K277" s="28">
        <v>10.5</v>
      </c>
      <c r="L277" s="28">
        <v>9</v>
      </c>
      <c r="M277" s="28"/>
      <c r="N277" s="28">
        <v>1.07</v>
      </c>
      <c r="O277" s="28">
        <f>IF(N277&lt;&gt;"",INT(N277)*60+(N277-INT(N277))*100,"")</f>
        <v>67</v>
      </c>
      <c r="P277" s="29">
        <f t="shared" si="33"/>
        <v>11.2</v>
      </c>
      <c r="Q277" s="29">
        <f t="shared" si="34"/>
        <v>6.8292682926829267</v>
      </c>
      <c r="R277" s="29">
        <f t="shared" si="35"/>
        <v>7.6190476190476186</v>
      </c>
      <c r="S277" s="29">
        <f t="shared" si="36"/>
        <v>6.1904761904761907</v>
      </c>
      <c r="T277" s="29">
        <f t="shared" si="37"/>
        <v>9</v>
      </c>
      <c r="U277" s="29">
        <f t="shared" si="32"/>
        <v>5.8411214953271022</v>
      </c>
      <c r="V277" s="27">
        <f t="shared" si="38"/>
        <v>46.679913597533833</v>
      </c>
      <c r="W277" s="5"/>
      <c r="X277" s="73"/>
      <c r="Y277" s="5"/>
      <c r="Z277" s="21"/>
    </row>
    <row r="278" spans="1:26" ht="31.5" x14ac:dyDescent="0.25">
      <c r="A278" s="4">
        <v>274</v>
      </c>
      <c r="B278" s="79" t="s">
        <v>3389</v>
      </c>
      <c r="C278" s="82" t="s">
        <v>3390</v>
      </c>
      <c r="D278" s="79" t="s">
        <v>380</v>
      </c>
      <c r="E278" s="4">
        <v>6</v>
      </c>
      <c r="F278" s="83" t="s">
        <v>381</v>
      </c>
      <c r="G278" s="28">
        <v>11</v>
      </c>
      <c r="H278" s="28"/>
      <c r="I278" s="28">
        <v>17</v>
      </c>
      <c r="J278" s="28">
        <v>147</v>
      </c>
      <c r="K278" s="28">
        <v>9.1999999999999993</v>
      </c>
      <c r="L278" s="28">
        <v>0</v>
      </c>
      <c r="M278" s="28"/>
      <c r="N278" s="28">
        <v>0.48</v>
      </c>
      <c r="O278" s="28"/>
      <c r="P278" s="29">
        <f t="shared" si="33"/>
        <v>15.4</v>
      </c>
      <c r="Q278" s="29">
        <f t="shared" si="34"/>
        <v>4.1463414634146343</v>
      </c>
      <c r="R278" s="29">
        <f t="shared" si="35"/>
        <v>7</v>
      </c>
      <c r="S278" s="29">
        <f t="shared" si="36"/>
        <v>7.0652173913043486</v>
      </c>
      <c r="T278" s="29">
        <f t="shared" si="37"/>
        <v>0</v>
      </c>
      <c r="U278" s="29">
        <f t="shared" si="32"/>
        <v>13.020833333333334</v>
      </c>
      <c r="V278" s="27">
        <f t="shared" si="38"/>
        <v>46.632392188052322</v>
      </c>
      <c r="W278" s="5"/>
      <c r="X278" s="73"/>
      <c r="Y278" s="5"/>
      <c r="Z278" s="21"/>
    </row>
    <row r="279" spans="1:26" ht="47.25" x14ac:dyDescent="0.25">
      <c r="A279" s="4">
        <v>275</v>
      </c>
      <c r="B279" s="97" t="s">
        <v>3210</v>
      </c>
      <c r="C279" s="82" t="s">
        <v>3211</v>
      </c>
      <c r="D279" s="97" t="s">
        <v>272</v>
      </c>
      <c r="E279" s="4">
        <v>5</v>
      </c>
      <c r="F279" s="79" t="s">
        <v>273</v>
      </c>
      <c r="G279" s="28">
        <v>7</v>
      </c>
      <c r="H279" s="28"/>
      <c r="I279" s="28">
        <v>12</v>
      </c>
      <c r="J279" s="28">
        <v>149</v>
      </c>
      <c r="K279" s="28">
        <v>9.1</v>
      </c>
      <c r="L279" s="28">
        <v>5</v>
      </c>
      <c r="M279" s="28"/>
      <c r="N279" s="28">
        <v>0.43</v>
      </c>
      <c r="O279" s="28"/>
      <c r="P279" s="29">
        <f t="shared" si="33"/>
        <v>9.8000000000000007</v>
      </c>
      <c r="Q279" s="29">
        <f t="shared" si="34"/>
        <v>2.9268292682926829</v>
      </c>
      <c r="R279" s="29">
        <f t="shared" si="35"/>
        <v>7.0952380952380949</v>
      </c>
      <c r="S279" s="29">
        <f t="shared" si="36"/>
        <v>7.1428571428571432</v>
      </c>
      <c r="T279" s="29">
        <f t="shared" si="37"/>
        <v>5</v>
      </c>
      <c r="U279" s="29">
        <f t="shared" si="32"/>
        <v>14.534883720930234</v>
      </c>
      <c r="V279" s="27">
        <f t="shared" si="38"/>
        <v>46.499808227318155</v>
      </c>
      <c r="W279" s="5"/>
      <c r="X279" s="73"/>
      <c r="Y279" s="5"/>
      <c r="Z279" s="21"/>
    </row>
    <row r="280" spans="1:26" ht="31.5" x14ac:dyDescent="0.25">
      <c r="A280" s="4">
        <v>276</v>
      </c>
      <c r="B280" s="97" t="s">
        <v>3408</v>
      </c>
      <c r="C280" s="104" t="s">
        <v>3409</v>
      </c>
      <c r="D280" s="79" t="s">
        <v>395</v>
      </c>
      <c r="E280" s="4">
        <v>5</v>
      </c>
      <c r="F280" s="79" t="s">
        <v>396</v>
      </c>
      <c r="G280" s="28">
        <v>13</v>
      </c>
      <c r="H280" s="28"/>
      <c r="I280" s="28">
        <v>19</v>
      </c>
      <c r="J280" s="28">
        <v>165</v>
      </c>
      <c r="K280" s="28">
        <v>8.9</v>
      </c>
      <c r="L280" s="28">
        <v>7</v>
      </c>
      <c r="M280" s="28"/>
      <c r="N280" s="28">
        <v>4.21</v>
      </c>
      <c r="O280" s="28"/>
      <c r="P280" s="29">
        <f t="shared" si="33"/>
        <v>18.2</v>
      </c>
      <c r="Q280" s="29">
        <f t="shared" si="34"/>
        <v>4.6341463414634143</v>
      </c>
      <c r="R280" s="29">
        <f t="shared" si="35"/>
        <v>7.8571428571428568</v>
      </c>
      <c r="S280" s="29">
        <f t="shared" si="36"/>
        <v>7.3033707865168536</v>
      </c>
      <c r="T280" s="29">
        <f t="shared" si="37"/>
        <v>7</v>
      </c>
      <c r="U280" s="29">
        <f t="shared" si="32"/>
        <v>1.484560570071259</v>
      </c>
      <c r="V280" s="27">
        <f t="shared" si="38"/>
        <v>46.479220555194381</v>
      </c>
      <c r="W280" s="5"/>
      <c r="X280" s="73"/>
      <c r="Y280" s="5"/>
      <c r="Z280" s="21"/>
    </row>
    <row r="281" spans="1:26" ht="31.5" x14ac:dyDescent="0.25">
      <c r="A281" s="4">
        <v>277</v>
      </c>
      <c r="B281" s="86" t="s">
        <v>2992</v>
      </c>
      <c r="C281" s="99" t="s">
        <v>2993</v>
      </c>
      <c r="D281" s="79" t="s">
        <v>165</v>
      </c>
      <c r="E281" s="80">
        <v>5</v>
      </c>
      <c r="F281" s="86" t="s">
        <v>820</v>
      </c>
      <c r="G281" s="28">
        <v>2</v>
      </c>
      <c r="H281" s="28"/>
      <c r="I281" s="28">
        <v>16</v>
      </c>
      <c r="J281" s="28">
        <v>170</v>
      </c>
      <c r="K281" s="28">
        <v>8.1999999999999993</v>
      </c>
      <c r="L281" s="28">
        <v>9.8000000000000007</v>
      </c>
      <c r="M281" s="28"/>
      <c r="N281" s="28">
        <v>0.45</v>
      </c>
      <c r="O281" s="28">
        <f>IF(N281&lt;&gt;"",INT(N281)*60+(N281-INT(N281))*100,"")</f>
        <v>45</v>
      </c>
      <c r="P281" s="29">
        <f t="shared" si="33"/>
        <v>2.8</v>
      </c>
      <c r="Q281" s="29">
        <f t="shared" si="34"/>
        <v>3.9024390243902438</v>
      </c>
      <c r="R281" s="29">
        <f t="shared" si="35"/>
        <v>8.0952380952380949</v>
      </c>
      <c r="S281" s="29">
        <f t="shared" si="36"/>
        <v>7.9268292682926838</v>
      </c>
      <c r="T281" s="29">
        <f t="shared" si="37"/>
        <v>9.8000000000000007</v>
      </c>
      <c r="U281" s="29">
        <f t="shared" si="32"/>
        <v>13.888888888888889</v>
      </c>
      <c r="V281" s="27">
        <f t="shared" si="38"/>
        <v>46.413395276809908</v>
      </c>
      <c r="W281" s="5"/>
      <c r="X281" s="73"/>
      <c r="Y281" s="5"/>
      <c r="Z281" s="21"/>
    </row>
    <row r="282" spans="1:26" ht="47.25" x14ac:dyDescent="0.25">
      <c r="A282" s="4">
        <v>278</v>
      </c>
      <c r="B282" s="79" t="s">
        <v>3625</v>
      </c>
      <c r="C282" s="82" t="s">
        <v>3626</v>
      </c>
      <c r="D282" s="79" t="s">
        <v>598</v>
      </c>
      <c r="E282" s="4">
        <v>5</v>
      </c>
      <c r="F282" s="79" t="s">
        <v>599</v>
      </c>
      <c r="G282" s="28">
        <v>16</v>
      </c>
      <c r="H282" s="28"/>
      <c r="I282" s="28">
        <v>11</v>
      </c>
      <c r="J282" s="28">
        <v>128</v>
      </c>
      <c r="K282" s="28">
        <v>10.7</v>
      </c>
      <c r="L282" s="28">
        <v>6</v>
      </c>
      <c r="M282" s="28"/>
      <c r="N282" s="28">
        <v>2.0099999999999998</v>
      </c>
      <c r="O282" s="28"/>
      <c r="P282" s="29">
        <f t="shared" si="33"/>
        <v>22.4</v>
      </c>
      <c r="Q282" s="29">
        <f t="shared" si="34"/>
        <v>2.6829268292682928</v>
      </c>
      <c r="R282" s="29">
        <f t="shared" si="35"/>
        <v>6.0952380952380949</v>
      </c>
      <c r="S282" s="29">
        <f t="shared" si="36"/>
        <v>6.0747663551401869</v>
      </c>
      <c r="T282" s="29">
        <f t="shared" si="37"/>
        <v>6</v>
      </c>
      <c r="U282" s="29">
        <f t="shared" ref="U282:U313" si="39">(25*0.25)/N282</f>
        <v>3.1094527363184081</v>
      </c>
      <c r="V282" s="27">
        <f t="shared" si="38"/>
        <v>46.362384015964984</v>
      </c>
      <c r="W282" s="5"/>
      <c r="X282" s="73"/>
      <c r="Y282" s="5"/>
      <c r="Z282" s="21"/>
    </row>
    <row r="283" spans="1:26" ht="31.5" x14ac:dyDescent="0.25">
      <c r="A283" s="4">
        <v>279</v>
      </c>
      <c r="B283" s="90" t="s">
        <v>2942</v>
      </c>
      <c r="C283" s="137" t="s">
        <v>2943</v>
      </c>
      <c r="D283" s="90" t="s">
        <v>4450</v>
      </c>
      <c r="E283" s="91">
        <v>5</v>
      </c>
      <c r="F283" s="90" t="s">
        <v>127</v>
      </c>
      <c r="G283" s="28">
        <v>7</v>
      </c>
      <c r="H283" s="28"/>
      <c r="I283" s="28">
        <v>5</v>
      </c>
      <c r="J283" s="28">
        <v>120</v>
      </c>
      <c r="K283" s="28">
        <v>8.9</v>
      </c>
      <c r="L283" s="28">
        <v>7</v>
      </c>
      <c r="M283" s="28"/>
      <c r="N283" s="28">
        <v>0.41</v>
      </c>
      <c r="O283" s="28">
        <f>IF(N283&lt;&gt;"",INT(N283)*60+(N283-INT(N283))*100,"")</f>
        <v>41</v>
      </c>
      <c r="P283" s="29">
        <f t="shared" si="33"/>
        <v>9.8000000000000007</v>
      </c>
      <c r="Q283" s="29">
        <f t="shared" si="34"/>
        <v>1.2195121951219512</v>
      </c>
      <c r="R283" s="29">
        <f t="shared" si="35"/>
        <v>5.7142857142857144</v>
      </c>
      <c r="S283" s="29">
        <f t="shared" si="36"/>
        <v>7.3033707865168536</v>
      </c>
      <c r="T283" s="29">
        <f t="shared" si="37"/>
        <v>7</v>
      </c>
      <c r="U283" s="29">
        <f t="shared" si="39"/>
        <v>15.24390243902439</v>
      </c>
      <c r="V283" s="27">
        <f t="shared" si="38"/>
        <v>46.28107113494891</v>
      </c>
      <c r="W283" s="5"/>
      <c r="X283" s="73"/>
      <c r="Y283" s="5"/>
      <c r="Z283" s="21"/>
    </row>
    <row r="284" spans="1:26" ht="31.5" x14ac:dyDescent="0.25">
      <c r="A284" s="4">
        <v>280</v>
      </c>
      <c r="B284" s="85" t="s">
        <v>3262</v>
      </c>
      <c r="C284" s="82" t="s">
        <v>3263</v>
      </c>
      <c r="D284" s="4" t="s">
        <v>317</v>
      </c>
      <c r="E284" s="80">
        <v>5</v>
      </c>
      <c r="F284" s="79" t="s">
        <v>921</v>
      </c>
      <c r="G284" s="28">
        <v>12</v>
      </c>
      <c r="H284" s="28"/>
      <c r="I284" s="28">
        <v>28</v>
      </c>
      <c r="J284" s="28">
        <v>160</v>
      </c>
      <c r="K284" s="28">
        <v>10.5</v>
      </c>
      <c r="L284" s="28">
        <v>3</v>
      </c>
      <c r="M284" s="28"/>
      <c r="N284" s="28">
        <v>1.07</v>
      </c>
      <c r="O284" s="28"/>
      <c r="P284" s="29">
        <f t="shared" si="33"/>
        <v>16.8</v>
      </c>
      <c r="Q284" s="29">
        <f t="shared" si="34"/>
        <v>6.8292682926829267</v>
      </c>
      <c r="R284" s="29">
        <f t="shared" si="35"/>
        <v>7.6190476190476186</v>
      </c>
      <c r="S284" s="29">
        <f t="shared" si="36"/>
        <v>6.1904761904761907</v>
      </c>
      <c r="T284" s="29">
        <f t="shared" si="37"/>
        <v>3</v>
      </c>
      <c r="U284" s="29">
        <f t="shared" si="39"/>
        <v>5.8411214953271022</v>
      </c>
      <c r="V284" s="27">
        <f t="shared" si="38"/>
        <v>46.279913597533834</v>
      </c>
      <c r="W284" s="5"/>
      <c r="X284" s="73"/>
      <c r="Y284" s="5"/>
      <c r="Z284" s="21"/>
    </row>
    <row r="285" spans="1:26" ht="31.5" x14ac:dyDescent="0.25">
      <c r="A285" s="4">
        <v>281</v>
      </c>
      <c r="B285" s="86" t="s">
        <v>2920</v>
      </c>
      <c r="C285" s="82" t="s">
        <v>2921</v>
      </c>
      <c r="D285" s="86" t="s">
        <v>717</v>
      </c>
      <c r="E285" s="4">
        <v>5</v>
      </c>
      <c r="F285" s="85" t="s">
        <v>113</v>
      </c>
      <c r="G285" s="28">
        <v>17</v>
      </c>
      <c r="H285" s="28"/>
      <c r="I285" s="28">
        <v>2</v>
      </c>
      <c r="J285" s="28">
        <v>120</v>
      </c>
      <c r="K285" s="28">
        <v>9</v>
      </c>
      <c r="L285" s="28">
        <v>3</v>
      </c>
      <c r="M285" s="28"/>
      <c r="N285" s="28">
        <v>1.05</v>
      </c>
      <c r="O285" s="28">
        <f>IF(N285&lt;&gt;"",INT(N285)*60+(N285-INT(N285))*100,"")</f>
        <v>65</v>
      </c>
      <c r="P285" s="29">
        <f t="shared" si="33"/>
        <v>23.8</v>
      </c>
      <c r="Q285" s="29">
        <f t="shared" si="34"/>
        <v>0.48780487804878048</v>
      </c>
      <c r="R285" s="29">
        <f t="shared" si="35"/>
        <v>5.7142857142857144</v>
      </c>
      <c r="S285" s="29">
        <f t="shared" si="36"/>
        <v>7.2222222222222223</v>
      </c>
      <c r="T285" s="29">
        <f t="shared" si="37"/>
        <v>3</v>
      </c>
      <c r="U285" s="29">
        <f t="shared" si="39"/>
        <v>5.9523809523809526</v>
      </c>
      <c r="V285" s="27">
        <f t="shared" si="38"/>
        <v>46.176693766937674</v>
      </c>
      <c r="W285" s="5"/>
      <c r="X285" s="73"/>
      <c r="Y285" s="5"/>
      <c r="Z285" s="21"/>
    </row>
    <row r="286" spans="1:26" ht="31.5" x14ac:dyDescent="0.25">
      <c r="A286" s="4">
        <v>282</v>
      </c>
      <c r="B286" s="79" t="s">
        <v>2930</v>
      </c>
      <c r="C286" s="82" t="s">
        <v>2931</v>
      </c>
      <c r="D286" s="79" t="s">
        <v>717</v>
      </c>
      <c r="E286" s="4">
        <v>6</v>
      </c>
      <c r="F286" s="79" t="s">
        <v>113</v>
      </c>
      <c r="G286" s="28">
        <v>12</v>
      </c>
      <c r="H286" s="28"/>
      <c r="I286" s="28">
        <v>6</v>
      </c>
      <c r="J286" s="28">
        <v>160</v>
      </c>
      <c r="K286" s="28">
        <v>9.1999999999999993</v>
      </c>
      <c r="L286" s="28">
        <v>7</v>
      </c>
      <c r="M286" s="28"/>
      <c r="N286" s="28">
        <v>1.01</v>
      </c>
      <c r="O286" s="28">
        <f>IF(N286&lt;&gt;"",INT(N286)*60+(N286-INT(N286))*100,"")</f>
        <v>61</v>
      </c>
      <c r="P286" s="29">
        <f t="shared" si="33"/>
        <v>16.8</v>
      </c>
      <c r="Q286" s="29">
        <f t="shared" si="34"/>
        <v>1.4634146341463414</v>
      </c>
      <c r="R286" s="29">
        <f t="shared" si="35"/>
        <v>7.6190476190476186</v>
      </c>
      <c r="S286" s="29">
        <f t="shared" si="36"/>
        <v>7.0652173913043486</v>
      </c>
      <c r="T286" s="29">
        <f t="shared" si="37"/>
        <v>7</v>
      </c>
      <c r="U286" s="29">
        <f t="shared" si="39"/>
        <v>6.1881188118811883</v>
      </c>
      <c r="V286" s="27">
        <f t="shared" si="38"/>
        <v>46.135798456379504</v>
      </c>
      <c r="W286" s="5"/>
      <c r="X286" s="73"/>
      <c r="Y286" s="5"/>
      <c r="Z286" s="21"/>
    </row>
    <row r="287" spans="1:26" ht="31.5" x14ac:dyDescent="0.25">
      <c r="A287" s="4">
        <v>283</v>
      </c>
      <c r="B287" s="97" t="s">
        <v>3072</v>
      </c>
      <c r="C287" s="5" t="s">
        <v>3073</v>
      </c>
      <c r="D287" s="79" t="s">
        <v>165</v>
      </c>
      <c r="E287" s="80">
        <v>6</v>
      </c>
      <c r="F287" s="86" t="s">
        <v>820</v>
      </c>
      <c r="G287" s="28">
        <v>6</v>
      </c>
      <c r="H287" s="28"/>
      <c r="I287" s="28">
        <v>0</v>
      </c>
      <c r="J287" s="28">
        <v>130</v>
      </c>
      <c r="K287" s="28">
        <v>9.5</v>
      </c>
      <c r="L287" s="28">
        <v>9.8000000000000007</v>
      </c>
      <c r="M287" s="28"/>
      <c r="N287" s="28">
        <v>0.42</v>
      </c>
      <c r="O287" s="28"/>
      <c r="P287" s="29">
        <f t="shared" si="33"/>
        <v>8.4</v>
      </c>
      <c r="Q287" s="29">
        <f t="shared" si="34"/>
        <v>0</v>
      </c>
      <c r="R287" s="29">
        <f t="shared" si="35"/>
        <v>6.1904761904761907</v>
      </c>
      <c r="S287" s="29">
        <f t="shared" si="36"/>
        <v>6.8421052631578947</v>
      </c>
      <c r="T287" s="29">
        <f t="shared" si="37"/>
        <v>9.8000000000000007</v>
      </c>
      <c r="U287" s="29">
        <f t="shared" si="39"/>
        <v>14.880952380952381</v>
      </c>
      <c r="V287" s="27">
        <f t="shared" si="38"/>
        <v>46.11353383458647</v>
      </c>
      <c r="W287" s="5"/>
      <c r="X287" s="73"/>
      <c r="Y287" s="5"/>
      <c r="Z287" s="21"/>
    </row>
    <row r="288" spans="1:26" ht="31.5" x14ac:dyDescent="0.25">
      <c r="A288" s="4">
        <v>284</v>
      </c>
      <c r="B288" s="79" t="s">
        <v>3522</v>
      </c>
      <c r="C288" s="82" t="s">
        <v>3523</v>
      </c>
      <c r="D288" s="79" t="s">
        <v>483</v>
      </c>
      <c r="E288" s="4">
        <v>6</v>
      </c>
      <c r="F288" s="79" t="s">
        <v>475</v>
      </c>
      <c r="G288" s="28">
        <v>3</v>
      </c>
      <c r="H288" s="28"/>
      <c r="I288" s="28">
        <v>17</v>
      </c>
      <c r="J288" s="28">
        <v>170</v>
      </c>
      <c r="K288" s="28">
        <v>8.3000000000000007</v>
      </c>
      <c r="L288" s="28">
        <v>8</v>
      </c>
      <c r="M288" s="28"/>
      <c r="N288" s="28">
        <v>0.46</v>
      </c>
      <c r="O288" s="28"/>
      <c r="P288" s="29">
        <f t="shared" si="33"/>
        <v>4.2</v>
      </c>
      <c r="Q288" s="29">
        <f t="shared" si="34"/>
        <v>4.1463414634146343</v>
      </c>
      <c r="R288" s="29">
        <f t="shared" si="35"/>
        <v>8.0952380952380949</v>
      </c>
      <c r="S288" s="29">
        <f t="shared" si="36"/>
        <v>7.831325301204819</v>
      </c>
      <c r="T288" s="29">
        <f t="shared" si="37"/>
        <v>8</v>
      </c>
      <c r="U288" s="29">
        <f t="shared" si="39"/>
        <v>13.586956521739129</v>
      </c>
      <c r="V288" s="27">
        <f t="shared" si="38"/>
        <v>45.859861381596673</v>
      </c>
      <c r="W288" s="5"/>
      <c r="X288" s="73"/>
      <c r="Y288" s="5"/>
      <c r="Z288" s="21"/>
    </row>
    <row r="289" spans="1:26" ht="31.5" x14ac:dyDescent="0.25">
      <c r="A289" s="4">
        <v>285</v>
      </c>
      <c r="B289" s="86" t="s">
        <v>3467</v>
      </c>
      <c r="C289" s="82" t="s">
        <v>3468</v>
      </c>
      <c r="D289" s="86" t="s">
        <v>3469</v>
      </c>
      <c r="E289" s="4">
        <v>5</v>
      </c>
      <c r="F289" s="85" t="s">
        <v>1019</v>
      </c>
      <c r="G289" s="28">
        <v>9</v>
      </c>
      <c r="H289" s="28"/>
      <c r="I289" s="28">
        <v>10</v>
      </c>
      <c r="J289" s="28">
        <v>124</v>
      </c>
      <c r="K289" s="28">
        <v>8.1</v>
      </c>
      <c r="L289" s="28">
        <v>5</v>
      </c>
      <c r="M289" s="28"/>
      <c r="N289" s="28">
        <v>0.53</v>
      </c>
      <c r="O289" s="28"/>
      <c r="P289" s="29">
        <f t="shared" si="33"/>
        <v>12.6</v>
      </c>
      <c r="Q289" s="29">
        <f t="shared" si="34"/>
        <v>2.4390243902439024</v>
      </c>
      <c r="R289" s="29">
        <f t="shared" si="35"/>
        <v>5.9047619047619051</v>
      </c>
      <c r="S289" s="29">
        <f t="shared" si="36"/>
        <v>8.0246913580246915</v>
      </c>
      <c r="T289" s="29">
        <f t="shared" si="37"/>
        <v>5</v>
      </c>
      <c r="U289" s="29">
        <f t="shared" si="39"/>
        <v>11.79245283018868</v>
      </c>
      <c r="V289" s="27">
        <f t="shared" si="38"/>
        <v>45.760930483219177</v>
      </c>
      <c r="W289" s="5"/>
      <c r="X289" s="73"/>
      <c r="Y289" s="5"/>
      <c r="Z289" s="21"/>
    </row>
    <row r="290" spans="1:26" ht="31.5" x14ac:dyDescent="0.25">
      <c r="A290" s="4">
        <v>286</v>
      </c>
      <c r="B290" s="105" t="s">
        <v>3110</v>
      </c>
      <c r="C290" s="129" t="s">
        <v>3111</v>
      </c>
      <c r="D290" s="101" t="s">
        <v>193</v>
      </c>
      <c r="E290" s="102">
        <v>6</v>
      </c>
      <c r="F290" s="101" t="s">
        <v>194</v>
      </c>
      <c r="G290" s="28">
        <v>11</v>
      </c>
      <c r="H290" s="28"/>
      <c r="I290" s="28">
        <v>10</v>
      </c>
      <c r="J290" s="28">
        <v>130</v>
      </c>
      <c r="K290" s="28">
        <v>8.6999999999999993</v>
      </c>
      <c r="L290" s="28">
        <v>8</v>
      </c>
      <c r="M290" s="28"/>
      <c r="N290" s="28">
        <v>1.01</v>
      </c>
      <c r="O290" s="28"/>
      <c r="P290" s="29">
        <f t="shared" si="33"/>
        <v>15.4</v>
      </c>
      <c r="Q290" s="29">
        <f t="shared" si="34"/>
        <v>2.4390243902439024</v>
      </c>
      <c r="R290" s="29">
        <f t="shared" si="35"/>
        <v>6.1904761904761907</v>
      </c>
      <c r="S290" s="29">
        <f t="shared" si="36"/>
        <v>7.4712643678160928</v>
      </c>
      <c r="T290" s="29">
        <f t="shared" si="37"/>
        <v>8</v>
      </c>
      <c r="U290" s="29">
        <f t="shared" si="39"/>
        <v>6.1881188118811883</v>
      </c>
      <c r="V290" s="27">
        <f t="shared" si="38"/>
        <v>45.688883760417376</v>
      </c>
      <c r="W290" s="5"/>
      <c r="X290" s="73"/>
      <c r="Y290" s="5"/>
      <c r="Z290" s="21"/>
    </row>
    <row r="291" spans="1:26" ht="31.5" x14ac:dyDescent="0.25">
      <c r="A291" s="4">
        <v>287</v>
      </c>
      <c r="B291" s="105" t="s">
        <v>3115</v>
      </c>
      <c r="C291" s="82" t="s">
        <v>3116</v>
      </c>
      <c r="D291" s="101" t="s">
        <v>193</v>
      </c>
      <c r="E291" s="102">
        <v>6</v>
      </c>
      <c r="F291" s="101" t="s">
        <v>194</v>
      </c>
      <c r="G291" s="28">
        <v>12</v>
      </c>
      <c r="H291" s="28"/>
      <c r="I291" s="28">
        <v>5</v>
      </c>
      <c r="J291" s="28">
        <v>125</v>
      </c>
      <c r="K291" s="28">
        <v>8.6999999999999993</v>
      </c>
      <c r="L291" s="28">
        <v>8.1999999999999993</v>
      </c>
      <c r="M291" s="28"/>
      <c r="N291" s="28">
        <v>1.05</v>
      </c>
      <c r="O291" s="28"/>
      <c r="P291" s="29">
        <f t="shared" si="33"/>
        <v>16.8</v>
      </c>
      <c r="Q291" s="29">
        <f t="shared" si="34"/>
        <v>1.2195121951219512</v>
      </c>
      <c r="R291" s="29">
        <f t="shared" si="35"/>
        <v>5.9523809523809526</v>
      </c>
      <c r="S291" s="29">
        <f t="shared" si="36"/>
        <v>7.4712643678160928</v>
      </c>
      <c r="T291" s="29">
        <f t="shared" si="37"/>
        <v>8.1999999999999993</v>
      </c>
      <c r="U291" s="29">
        <f t="shared" si="39"/>
        <v>5.9523809523809526</v>
      </c>
      <c r="V291" s="27">
        <f t="shared" si="38"/>
        <v>45.595538467699953</v>
      </c>
      <c r="W291" s="5"/>
      <c r="X291" s="73"/>
      <c r="Y291" s="5"/>
      <c r="Z291" s="21"/>
    </row>
    <row r="292" spans="1:26" ht="31.5" x14ac:dyDescent="0.25">
      <c r="A292" s="4">
        <v>288</v>
      </c>
      <c r="B292" s="86" t="s">
        <v>3629</v>
      </c>
      <c r="C292" s="82" t="s">
        <v>3630</v>
      </c>
      <c r="D292" s="79" t="s">
        <v>598</v>
      </c>
      <c r="E292" s="4">
        <v>6</v>
      </c>
      <c r="F292" s="79" t="s">
        <v>599</v>
      </c>
      <c r="G292" s="28">
        <v>15</v>
      </c>
      <c r="H292" s="28"/>
      <c r="I292" s="28">
        <v>2</v>
      </c>
      <c r="J292" s="28">
        <v>124</v>
      </c>
      <c r="K292" s="28">
        <v>9.9</v>
      </c>
      <c r="L292" s="28">
        <v>6</v>
      </c>
      <c r="M292" s="28"/>
      <c r="N292" s="28">
        <v>1.1100000000000001</v>
      </c>
      <c r="O292" s="28"/>
      <c r="P292" s="29">
        <f t="shared" si="33"/>
        <v>21</v>
      </c>
      <c r="Q292" s="29">
        <f t="shared" si="34"/>
        <v>0.48780487804878048</v>
      </c>
      <c r="R292" s="29">
        <f t="shared" si="35"/>
        <v>5.9047619047619051</v>
      </c>
      <c r="S292" s="29">
        <f t="shared" si="36"/>
        <v>6.5656565656565657</v>
      </c>
      <c r="T292" s="29">
        <f t="shared" si="37"/>
        <v>6</v>
      </c>
      <c r="U292" s="29">
        <f t="shared" si="39"/>
        <v>5.6306306306306304</v>
      </c>
      <c r="V292" s="27">
        <f t="shared" si="38"/>
        <v>45.588853979097877</v>
      </c>
      <c r="W292" s="5"/>
      <c r="X292" s="73"/>
      <c r="Y292" s="5"/>
      <c r="Z292" s="21"/>
    </row>
    <row r="293" spans="1:26" ht="31.5" x14ac:dyDescent="0.25">
      <c r="A293" s="4">
        <v>289</v>
      </c>
      <c r="B293" s="97" t="s">
        <v>3410</v>
      </c>
      <c r="C293" s="82" t="s">
        <v>3411</v>
      </c>
      <c r="D293" s="79" t="s">
        <v>395</v>
      </c>
      <c r="E293" s="4">
        <v>5</v>
      </c>
      <c r="F293" s="79" t="s">
        <v>396</v>
      </c>
      <c r="G293" s="28">
        <v>17</v>
      </c>
      <c r="H293" s="28"/>
      <c r="I293" s="28">
        <v>10</v>
      </c>
      <c r="J293" s="28">
        <v>154</v>
      </c>
      <c r="K293" s="28">
        <v>10.7</v>
      </c>
      <c r="L293" s="28">
        <v>4.5</v>
      </c>
      <c r="M293" s="28"/>
      <c r="N293" s="28">
        <v>5.31</v>
      </c>
      <c r="O293" s="28"/>
      <c r="P293" s="29">
        <f t="shared" si="33"/>
        <v>23.8</v>
      </c>
      <c r="Q293" s="29">
        <f t="shared" si="34"/>
        <v>2.4390243902439024</v>
      </c>
      <c r="R293" s="29">
        <f t="shared" si="35"/>
        <v>7.333333333333333</v>
      </c>
      <c r="S293" s="29">
        <f t="shared" si="36"/>
        <v>6.0747663551401869</v>
      </c>
      <c r="T293" s="29">
        <f t="shared" si="37"/>
        <v>4.5</v>
      </c>
      <c r="U293" s="29">
        <f t="shared" si="39"/>
        <v>1.1770244821092279</v>
      </c>
      <c r="V293" s="27">
        <f t="shared" si="38"/>
        <v>45.324148560826643</v>
      </c>
      <c r="W293" s="5"/>
      <c r="X293" s="73"/>
      <c r="Y293" s="5"/>
      <c r="Z293" s="21"/>
    </row>
    <row r="294" spans="1:26" ht="31.5" x14ac:dyDescent="0.25">
      <c r="A294" s="4">
        <v>290</v>
      </c>
      <c r="B294" s="105" t="s">
        <v>3090</v>
      </c>
      <c r="C294" s="82" t="s">
        <v>3091</v>
      </c>
      <c r="D294" s="101" t="s">
        <v>193</v>
      </c>
      <c r="E294" s="102">
        <v>5</v>
      </c>
      <c r="F294" s="101" t="s">
        <v>194</v>
      </c>
      <c r="G294" s="28">
        <v>13</v>
      </c>
      <c r="H294" s="28"/>
      <c r="I294" s="28">
        <v>3</v>
      </c>
      <c r="J294" s="28">
        <v>120</v>
      </c>
      <c r="K294" s="28">
        <v>10.199999999999999</v>
      </c>
      <c r="L294" s="28">
        <v>8.5</v>
      </c>
      <c r="M294" s="28"/>
      <c r="N294" s="28">
        <v>1.08</v>
      </c>
      <c r="O294" s="28"/>
      <c r="P294" s="29">
        <f t="shared" si="33"/>
        <v>18.2</v>
      </c>
      <c r="Q294" s="29">
        <f t="shared" si="34"/>
        <v>0.73170731707317072</v>
      </c>
      <c r="R294" s="29">
        <f t="shared" si="35"/>
        <v>5.7142857142857144</v>
      </c>
      <c r="S294" s="29">
        <f t="shared" si="36"/>
        <v>6.3725490196078436</v>
      </c>
      <c r="T294" s="29">
        <f t="shared" si="37"/>
        <v>8.5</v>
      </c>
      <c r="U294" s="29">
        <f t="shared" si="39"/>
        <v>5.7870370370370363</v>
      </c>
      <c r="V294" s="27">
        <f t="shared" si="38"/>
        <v>45.305579088003768</v>
      </c>
      <c r="W294" s="5"/>
      <c r="X294" s="73"/>
      <c r="Y294" s="5"/>
      <c r="Z294" s="21"/>
    </row>
    <row r="295" spans="1:26" ht="31.5" x14ac:dyDescent="0.25">
      <c r="A295" s="4">
        <v>291</v>
      </c>
      <c r="B295" s="105" t="s">
        <v>3086</v>
      </c>
      <c r="C295" s="82" t="s">
        <v>3087</v>
      </c>
      <c r="D295" s="101" t="s">
        <v>193</v>
      </c>
      <c r="E295" s="102">
        <v>5</v>
      </c>
      <c r="F295" s="101" t="s">
        <v>194</v>
      </c>
      <c r="G295" s="28">
        <v>12</v>
      </c>
      <c r="H295" s="28"/>
      <c r="I295" s="28">
        <v>5</v>
      </c>
      <c r="J295" s="28">
        <v>140</v>
      </c>
      <c r="K295" s="28">
        <v>9.1</v>
      </c>
      <c r="L295" s="28">
        <v>7.8</v>
      </c>
      <c r="M295" s="28"/>
      <c r="N295" s="28">
        <v>1.1200000000000001</v>
      </c>
      <c r="O295" s="28"/>
      <c r="P295" s="29">
        <f t="shared" si="33"/>
        <v>16.8</v>
      </c>
      <c r="Q295" s="29">
        <f t="shared" si="34"/>
        <v>1.2195121951219512</v>
      </c>
      <c r="R295" s="29">
        <f t="shared" si="35"/>
        <v>6.666666666666667</v>
      </c>
      <c r="S295" s="29">
        <f t="shared" si="36"/>
        <v>7.1428571428571432</v>
      </c>
      <c r="T295" s="29">
        <f t="shared" si="37"/>
        <v>7.8</v>
      </c>
      <c r="U295" s="29">
        <f t="shared" si="39"/>
        <v>5.5803571428571423</v>
      </c>
      <c r="V295" s="27">
        <f t="shared" si="38"/>
        <v>45.209393147502908</v>
      </c>
      <c r="W295" s="5"/>
      <c r="X295" s="73"/>
      <c r="Y295" s="5"/>
      <c r="Z295" s="21"/>
    </row>
    <row r="296" spans="1:26" ht="31.5" x14ac:dyDescent="0.25">
      <c r="A296" s="4">
        <v>292</v>
      </c>
      <c r="B296" s="83" t="s">
        <v>3571</v>
      </c>
      <c r="C296" s="104" t="s">
        <v>3572</v>
      </c>
      <c r="D296" s="79" t="s">
        <v>532</v>
      </c>
      <c r="E296" s="4">
        <v>5</v>
      </c>
      <c r="F296" s="79" t="s">
        <v>540</v>
      </c>
      <c r="G296" s="28">
        <v>6</v>
      </c>
      <c r="H296" s="28"/>
      <c r="I296" s="28">
        <v>17</v>
      </c>
      <c r="J296" s="28">
        <v>152</v>
      </c>
      <c r="K296" s="28">
        <v>8.9</v>
      </c>
      <c r="L296" s="28">
        <v>7.5</v>
      </c>
      <c r="M296" s="28"/>
      <c r="N296" s="28">
        <v>0.59</v>
      </c>
      <c r="O296" s="28"/>
      <c r="P296" s="29">
        <f t="shared" si="33"/>
        <v>8.4</v>
      </c>
      <c r="Q296" s="29">
        <f t="shared" si="34"/>
        <v>4.1463414634146343</v>
      </c>
      <c r="R296" s="29">
        <f t="shared" si="35"/>
        <v>7.2380952380952381</v>
      </c>
      <c r="S296" s="29">
        <f t="shared" si="36"/>
        <v>7.3033707865168536</v>
      </c>
      <c r="T296" s="29">
        <f t="shared" si="37"/>
        <v>7.5</v>
      </c>
      <c r="U296" s="29">
        <f t="shared" si="39"/>
        <v>10.593220338983052</v>
      </c>
      <c r="V296" s="27">
        <f t="shared" si="38"/>
        <v>45.181027827009778</v>
      </c>
      <c r="W296" s="5"/>
      <c r="X296" s="73"/>
      <c r="Y296" s="5"/>
      <c r="Z296" s="21"/>
    </row>
    <row r="297" spans="1:26" ht="31.5" x14ac:dyDescent="0.25">
      <c r="A297" s="4">
        <v>293</v>
      </c>
      <c r="B297" s="86" t="s">
        <v>2926</v>
      </c>
      <c r="C297" s="82" t="s">
        <v>2927</v>
      </c>
      <c r="D297" s="86" t="s">
        <v>717</v>
      </c>
      <c r="E297" s="4">
        <v>6</v>
      </c>
      <c r="F297" s="85" t="s">
        <v>113</v>
      </c>
      <c r="G297" s="28">
        <v>15</v>
      </c>
      <c r="H297" s="28"/>
      <c r="I297" s="28">
        <v>0</v>
      </c>
      <c r="J297" s="28">
        <v>140</v>
      </c>
      <c r="K297" s="28">
        <v>9.4</v>
      </c>
      <c r="L297" s="28">
        <v>4.5</v>
      </c>
      <c r="M297" s="28"/>
      <c r="N297" s="28">
        <v>1.03</v>
      </c>
      <c r="O297" s="28">
        <f>IF(N297&lt;&gt;"",INT(N297)*60+(N297-INT(N297))*100,"")</f>
        <v>63</v>
      </c>
      <c r="P297" s="29">
        <f t="shared" si="33"/>
        <v>21</v>
      </c>
      <c r="Q297" s="29">
        <f t="shared" si="34"/>
        <v>0</v>
      </c>
      <c r="R297" s="29">
        <f t="shared" si="35"/>
        <v>6.666666666666667</v>
      </c>
      <c r="S297" s="29">
        <f t="shared" si="36"/>
        <v>6.914893617021276</v>
      </c>
      <c r="T297" s="29">
        <f t="shared" si="37"/>
        <v>4.5</v>
      </c>
      <c r="U297" s="29">
        <f t="shared" si="39"/>
        <v>6.0679611650485432</v>
      </c>
      <c r="V297" s="27">
        <f t="shared" si="38"/>
        <v>45.149521448736486</v>
      </c>
      <c r="W297" s="5"/>
      <c r="X297" s="73"/>
      <c r="Y297" s="5"/>
      <c r="Z297" s="21"/>
    </row>
    <row r="298" spans="1:26" ht="31.5" x14ac:dyDescent="0.25">
      <c r="A298" s="4">
        <v>294</v>
      </c>
      <c r="B298" s="85" t="s">
        <v>3307</v>
      </c>
      <c r="C298" s="82" t="s">
        <v>3308</v>
      </c>
      <c r="D298" s="79" t="s">
        <v>330</v>
      </c>
      <c r="E298" s="4">
        <v>6</v>
      </c>
      <c r="F298" s="79" t="s">
        <v>942</v>
      </c>
      <c r="G298" s="28">
        <v>11</v>
      </c>
      <c r="H298" s="28"/>
      <c r="I298" s="28">
        <v>12</v>
      </c>
      <c r="J298" s="28">
        <v>163</v>
      </c>
      <c r="K298" s="28">
        <v>9.6</v>
      </c>
      <c r="L298" s="28">
        <v>6</v>
      </c>
      <c r="M298" s="28"/>
      <c r="N298" s="28">
        <v>1.01</v>
      </c>
      <c r="O298" s="28"/>
      <c r="P298" s="29">
        <f t="shared" si="33"/>
        <v>15.4</v>
      </c>
      <c r="Q298" s="29">
        <f t="shared" si="34"/>
        <v>2.9268292682926829</v>
      </c>
      <c r="R298" s="29">
        <f t="shared" si="35"/>
        <v>7.7619047619047619</v>
      </c>
      <c r="S298" s="29">
        <f t="shared" si="36"/>
        <v>6.7708333333333339</v>
      </c>
      <c r="T298" s="29">
        <f t="shared" si="37"/>
        <v>6</v>
      </c>
      <c r="U298" s="29">
        <f t="shared" si="39"/>
        <v>6.1881188118811883</v>
      </c>
      <c r="V298" s="27">
        <f t="shared" si="38"/>
        <v>45.047686175411968</v>
      </c>
      <c r="W298" s="5"/>
      <c r="X298" s="73"/>
      <c r="Y298" s="5"/>
      <c r="Z298" s="21"/>
    </row>
    <row r="299" spans="1:26" ht="31.5" x14ac:dyDescent="0.25">
      <c r="A299" s="4">
        <v>295</v>
      </c>
      <c r="B299" s="84" t="s">
        <v>3412</v>
      </c>
      <c r="C299" s="82" t="s">
        <v>3413</v>
      </c>
      <c r="D299" s="79" t="s">
        <v>395</v>
      </c>
      <c r="E299" s="4">
        <v>5</v>
      </c>
      <c r="F299" s="79" t="s">
        <v>396</v>
      </c>
      <c r="G299" s="28">
        <v>17</v>
      </c>
      <c r="H299" s="28"/>
      <c r="I299" s="28">
        <v>3</v>
      </c>
      <c r="J299" s="28">
        <v>143</v>
      </c>
      <c r="K299" s="28">
        <v>10.9</v>
      </c>
      <c r="L299" s="28">
        <v>6.5</v>
      </c>
      <c r="M299" s="28"/>
      <c r="N299" s="28">
        <v>5.22</v>
      </c>
      <c r="O299" s="28"/>
      <c r="P299" s="29">
        <f t="shared" si="33"/>
        <v>23.8</v>
      </c>
      <c r="Q299" s="29">
        <f t="shared" si="34"/>
        <v>0.73170731707317072</v>
      </c>
      <c r="R299" s="29">
        <f t="shared" si="35"/>
        <v>6.8095238095238093</v>
      </c>
      <c r="S299" s="29">
        <f t="shared" si="36"/>
        <v>5.9633027522935782</v>
      </c>
      <c r="T299" s="29">
        <f t="shared" si="37"/>
        <v>6.5</v>
      </c>
      <c r="U299" s="29">
        <f t="shared" si="39"/>
        <v>1.1973180076628354</v>
      </c>
      <c r="V299" s="27">
        <f t="shared" si="38"/>
        <v>45.001851886553396</v>
      </c>
      <c r="W299" s="5"/>
      <c r="X299" s="73"/>
      <c r="Y299" s="5"/>
      <c r="Z299" s="21"/>
    </row>
    <row r="300" spans="1:26" ht="47.25" x14ac:dyDescent="0.25">
      <c r="A300" s="4">
        <v>296</v>
      </c>
      <c r="B300" s="135" t="s">
        <v>2841</v>
      </c>
      <c r="C300" s="82" t="s">
        <v>2842</v>
      </c>
      <c r="D300" s="79" t="s">
        <v>647</v>
      </c>
      <c r="E300" s="4">
        <v>5</v>
      </c>
      <c r="F300" s="79" t="s">
        <v>648</v>
      </c>
      <c r="G300" s="28">
        <v>11</v>
      </c>
      <c r="H300" s="28"/>
      <c r="I300" s="28">
        <v>12</v>
      </c>
      <c r="J300" s="28">
        <v>158</v>
      </c>
      <c r="K300" s="28">
        <v>9.8000000000000007</v>
      </c>
      <c r="L300" s="28">
        <v>6</v>
      </c>
      <c r="M300" s="28"/>
      <c r="N300" s="28">
        <v>1.01</v>
      </c>
      <c r="O300" s="28">
        <f>IF(N300&lt;&gt;"",INT(N300)*60+(N300-INT(N300))*100,"")</f>
        <v>61</v>
      </c>
      <c r="P300" s="29">
        <f t="shared" si="33"/>
        <v>15.4</v>
      </c>
      <c r="Q300" s="29">
        <f t="shared" si="34"/>
        <v>2.9268292682926829</v>
      </c>
      <c r="R300" s="29">
        <f t="shared" si="35"/>
        <v>7.5238095238095237</v>
      </c>
      <c r="S300" s="29">
        <f t="shared" si="36"/>
        <v>6.6326530612244889</v>
      </c>
      <c r="T300" s="29">
        <f t="shared" si="37"/>
        <v>6</v>
      </c>
      <c r="U300" s="29">
        <f t="shared" si="39"/>
        <v>6.1881188118811883</v>
      </c>
      <c r="V300" s="27">
        <f t="shared" si="38"/>
        <v>44.671410665207887</v>
      </c>
      <c r="W300" s="5"/>
      <c r="X300" s="73"/>
      <c r="Y300" s="5"/>
      <c r="Z300" s="21"/>
    </row>
    <row r="301" spans="1:26" ht="31.5" x14ac:dyDescent="0.25">
      <c r="A301" s="4">
        <v>297</v>
      </c>
      <c r="B301" s="86" t="s">
        <v>3474</v>
      </c>
      <c r="C301" s="134" t="s">
        <v>3475</v>
      </c>
      <c r="D301" s="13" t="s">
        <v>1814</v>
      </c>
      <c r="E301" s="1">
        <v>6</v>
      </c>
      <c r="F301" s="79" t="s">
        <v>876</v>
      </c>
      <c r="G301" s="28">
        <v>10</v>
      </c>
      <c r="H301" s="28"/>
      <c r="I301" s="28">
        <v>5</v>
      </c>
      <c r="J301" s="28">
        <v>164</v>
      </c>
      <c r="K301" s="28">
        <v>10.1</v>
      </c>
      <c r="L301" s="28">
        <v>10</v>
      </c>
      <c r="M301" s="28"/>
      <c r="N301" s="28">
        <v>1.25</v>
      </c>
      <c r="O301" s="28"/>
      <c r="P301" s="29">
        <f t="shared" si="33"/>
        <v>14</v>
      </c>
      <c r="Q301" s="29">
        <f t="shared" si="34"/>
        <v>1.2195121951219512</v>
      </c>
      <c r="R301" s="29">
        <f t="shared" si="35"/>
        <v>7.8095238095238093</v>
      </c>
      <c r="S301" s="29">
        <f t="shared" si="36"/>
        <v>6.435643564356436</v>
      </c>
      <c r="T301" s="29">
        <f t="shared" si="37"/>
        <v>10</v>
      </c>
      <c r="U301" s="29">
        <f t="shared" si="39"/>
        <v>5</v>
      </c>
      <c r="V301" s="27">
        <f t="shared" si="38"/>
        <v>44.4646795690022</v>
      </c>
      <c r="W301" s="5"/>
      <c r="X301" s="73"/>
      <c r="Y301" s="5"/>
      <c r="Z301" s="21"/>
    </row>
    <row r="302" spans="1:26" ht="31.5" x14ac:dyDescent="0.25">
      <c r="A302" s="4">
        <v>298</v>
      </c>
      <c r="B302" s="79" t="s">
        <v>3557</v>
      </c>
      <c r="C302" s="82" t="s">
        <v>3558</v>
      </c>
      <c r="D302" s="79" t="s">
        <v>1113</v>
      </c>
      <c r="E302" s="4">
        <v>5</v>
      </c>
      <c r="F302" s="79" t="s">
        <v>1114</v>
      </c>
      <c r="G302" s="28">
        <v>18</v>
      </c>
      <c r="H302" s="28"/>
      <c r="I302" s="28">
        <v>1</v>
      </c>
      <c r="J302" s="28">
        <v>117</v>
      </c>
      <c r="K302" s="28">
        <v>11.9</v>
      </c>
      <c r="L302" s="28">
        <v>5</v>
      </c>
      <c r="M302" s="28"/>
      <c r="N302" s="28">
        <v>2.16</v>
      </c>
      <c r="O302" s="28"/>
      <c r="P302" s="29">
        <f t="shared" si="33"/>
        <v>25.2</v>
      </c>
      <c r="Q302" s="29">
        <f t="shared" si="34"/>
        <v>0.24390243902439024</v>
      </c>
      <c r="R302" s="29">
        <f t="shared" si="35"/>
        <v>5.5714285714285712</v>
      </c>
      <c r="S302" s="29">
        <f t="shared" si="36"/>
        <v>5.46218487394958</v>
      </c>
      <c r="T302" s="29">
        <f t="shared" si="37"/>
        <v>5</v>
      </c>
      <c r="U302" s="29">
        <f t="shared" si="39"/>
        <v>2.8935185185185182</v>
      </c>
      <c r="V302" s="27">
        <f t="shared" si="38"/>
        <v>44.371034402921062</v>
      </c>
      <c r="W302" s="5"/>
      <c r="X302" s="73"/>
      <c r="Y302" s="5"/>
      <c r="Z302" s="21"/>
    </row>
    <row r="303" spans="1:26" ht="31.5" x14ac:dyDescent="0.25">
      <c r="A303" s="4">
        <v>299</v>
      </c>
      <c r="B303" s="97" t="s">
        <v>3404</v>
      </c>
      <c r="C303" s="82" t="s">
        <v>3405</v>
      </c>
      <c r="D303" s="79" t="s">
        <v>395</v>
      </c>
      <c r="E303" s="4">
        <v>5</v>
      </c>
      <c r="F303" s="79" t="s">
        <v>396</v>
      </c>
      <c r="G303" s="28">
        <v>16</v>
      </c>
      <c r="H303" s="28"/>
      <c r="I303" s="28">
        <v>13</v>
      </c>
      <c r="J303" s="28">
        <v>146</v>
      </c>
      <c r="K303" s="28">
        <v>10.1</v>
      </c>
      <c r="L303" s="28">
        <v>4</v>
      </c>
      <c r="M303" s="28"/>
      <c r="N303" s="28">
        <v>4.45</v>
      </c>
      <c r="O303" s="28"/>
      <c r="P303" s="29">
        <f t="shared" si="33"/>
        <v>22.4</v>
      </c>
      <c r="Q303" s="29">
        <f t="shared" si="34"/>
        <v>3.1707317073170733</v>
      </c>
      <c r="R303" s="29">
        <f t="shared" si="35"/>
        <v>6.9523809523809526</v>
      </c>
      <c r="S303" s="29">
        <f t="shared" si="36"/>
        <v>6.435643564356436</v>
      </c>
      <c r="T303" s="29">
        <f t="shared" si="37"/>
        <v>4</v>
      </c>
      <c r="U303" s="29">
        <f t="shared" si="39"/>
        <v>1.4044943820224718</v>
      </c>
      <c r="V303" s="27">
        <f t="shared" si="38"/>
        <v>44.363250606076939</v>
      </c>
      <c r="W303" s="5"/>
      <c r="X303" s="73"/>
      <c r="Y303" s="5"/>
      <c r="Z303" s="21"/>
    </row>
    <row r="304" spans="1:26" ht="31.5" x14ac:dyDescent="0.25">
      <c r="A304" s="4">
        <v>300</v>
      </c>
      <c r="B304" s="97" t="s">
        <v>3056</v>
      </c>
      <c r="C304" s="5" t="s">
        <v>3057</v>
      </c>
      <c r="D304" s="79" t="s">
        <v>165</v>
      </c>
      <c r="E304" s="80">
        <v>6</v>
      </c>
      <c r="F304" s="86" t="s">
        <v>820</v>
      </c>
      <c r="G304" s="28">
        <v>10</v>
      </c>
      <c r="H304" s="28"/>
      <c r="I304" s="28">
        <v>0</v>
      </c>
      <c r="J304" s="28">
        <v>170</v>
      </c>
      <c r="K304" s="28">
        <v>9.6999999999999993</v>
      </c>
      <c r="L304" s="28">
        <v>9.4</v>
      </c>
      <c r="M304" s="28"/>
      <c r="N304" s="28">
        <v>1.04</v>
      </c>
      <c r="O304" s="28">
        <f>IF(N304&lt;&gt;"",INT(N304)*60+(N304-INT(N304))*100,"")</f>
        <v>64</v>
      </c>
      <c r="P304" s="29">
        <f t="shared" si="33"/>
        <v>14</v>
      </c>
      <c r="Q304" s="29">
        <f t="shared" si="34"/>
        <v>0</v>
      </c>
      <c r="R304" s="29">
        <f t="shared" si="35"/>
        <v>8.0952380952380949</v>
      </c>
      <c r="S304" s="29">
        <f t="shared" si="36"/>
        <v>6.7010309278350517</v>
      </c>
      <c r="T304" s="29">
        <f t="shared" si="37"/>
        <v>9.4</v>
      </c>
      <c r="U304" s="29">
        <f t="shared" si="39"/>
        <v>6.0096153846153841</v>
      </c>
      <c r="V304" s="27">
        <f t="shared" si="38"/>
        <v>44.205884407688536</v>
      </c>
      <c r="W304" s="5"/>
      <c r="X304" s="73"/>
      <c r="Y304" s="5"/>
      <c r="Z304" s="21"/>
    </row>
    <row r="305" spans="1:26" ht="31.5" x14ac:dyDescent="0.25">
      <c r="A305" s="4">
        <v>301</v>
      </c>
      <c r="B305" s="86" t="s">
        <v>3549</v>
      </c>
      <c r="C305" s="82" t="s">
        <v>3550</v>
      </c>
      <c r="D305" s="79" t="s">
        <v>1113</v>
      </c>
      <c r="E305" s="4">
        <v>5</v>
      </c>
      <c r="F305" s="79" t="s">
        <v>1114</v>
      </c>
      <c r="G305" s="28">
        <v>15</v>
      </c>
      <c r="H305" s="28"/>
      <c r="I305" s="28">
        <v>5</v>
      </c>
      <c r="J305" s="28">
        <v>132</v>
      </c>
      <c r="K305" s="28">
        <v>11.5</v>
      </c>
      <c r="L305" s="28">
        <v>6</v>
      </c>
      <c r="M305" s="28"/>
      <c r="N305" s="28">
        <v>1.57</v>
      </c>
      <c r="O305" s="28"/>
      <c r="P305" s="29">
        <f t="shared" si="33"/>
        <v>21</v>
      </c>
      <c r="Q305" s="29">
        <f t="shared" si="34"/>
        <v>1.2195121951219512</v>
      </c>
      <c r="R305" s="29">
        <f t="shared" si="35"/>
        <v>6.2857142857142856</v>
      </c>
      <c r="S305" s="29">
        <f t="shared" si="36"/>
        <v>5.6521739130434785</v>
      </c>
      <c r="T305" s="29">
        <f t="shared" si="37"/>
        <v>6</v>
      </c>
      <c r="U305" s="29">
        <f t="shared" si="39"/>
        <v>3.9808917197452227</v>
      </c>
      <c r="V305" s="27">
        <f t="shared" si="38"/>
        <v>44.138292113624935</v>
      </c>
      <c r="W305" s="5"/>
      <c r="X305" s="73"/>
      <c r="Y305" s="5"/>
      <c r="Z305" s="21"/>
    </row>
    <row r="306" spans="1:26" ht="31.5" x14ac:dyDescent="0.25">
      <c r="A306" s="4">
        <v>302</v>
      </c>
      <c r="B306" s="84" t="s">
        <v>3621</v>
      </c>
      <c r="C306" s="82" t="s">
        <v>3622</v>
      </c>
      <c r="D306" s="79" t="s">
        <v>598</v>
      </c>
      <c r="E306" s="4">
        <v>5</v>
      </c>
      <c r="F306" s="79" t="s">
        <v>599</v>
      </c>
      <c r="G306" s="28">
        <v>15</v>
      </c>
      <c r="H306" s="28"/>
      <c r="I306" s="28">
        <v>7</v>
      </c>
      <c r="J306" s="28">
        <v>115</v>
      </c>
      <c r="K306" s="28">
        <v>11.4</v>
      </c>
      <c r="L306" s="28">
        <v>4</v>
      </c>
      <c r="M306" s="28"/>
      <c r="N306" s="28">
        <v>1.01</v>
      </c>
      <c r="O306" s="28"/>
      <c r="P306" s="29">
        <f t="shared" si="33"/>
        <v>21</v>
      </c>
      <c r="Q306" s="29">
        <f t="shared" si="34"/>
        <v>1.7073170731707317</v>
      </c>
      <c r="R306" s="29">
        <f t="shared" si="35"/>
        <v>5.4761904761904763</v>
      </c>
      <c r="S306" s="29">
        <f t="shared" si="36"/>
        <v>5.7017543859649118</v>
      </c>
      <c r="T306" s="29">
        <f t="shared" si="37"/>
        <v>4</v>
      </c>
      <c r="U306" s="29">
        <f t="shared" si="39"/>
        <v>6.1881188118811883</v>
      </c>
      <c r="V306" s="27">
        <f t="shared" si="38"/>
        <v>44.07338074720731</v>
      </c>
      <c r="W306" s="5"/>
      <c r="X306" s="73"/>
      <c r="Y306" s="5"/>
      <c r="Z306" s="21"/>
    </row>
    <row r="307" spans="1:26" ht="31.5" x14ac:dyDescent="0.25">
      <c r="A307" s="4">
        <v>303</v>
      </c>
      <c r="B307" s="86" t="s">
        <v>3623</v>
      </c>
      <c r="C307" s="82" t="s">
        <v>3624</v>
      </c>
      <c r="D307" s="79" t="s">
        <v>598</v>
      </c>
      <c r="E307" s="4">
        <v>5</v>
      </c>
      <c r="F307" s="79" t="s">
        <v>599</v>
      </c>
      <c r="G307" s="28">
        <v>9</v>
      </c>
      <c r="H307" s="28"/>
      <c r="I307" s="28">
        <v>10</v>
      </c>
      <c r="J307" s="28">
        <v>120</v>
      </c>
      <c r="K307" s="28">
        <v>10.4</v>
      </c>
      <c r="L307" s="28">
        <v>5</v>
      </c>
      <c r="M307" s="28"/>
      <c r="N307" s="28">
        <v>0.52</v>
      </c>
      <c r="O307" s="28"/>
      <c r="P307" s="29">
        <f t="shared" si="33"/>
        <v>12.6</v>
      </c>
      <c r="Q307" s="29">
        <f t="shared" si="34"/>
        <v>2.4390243902439024</v>
      </c>
      <c r="R307" s="29">
        <f t="shared" si="35"/>
        <v>5.7142857142857144</v>
      </c>
      <c r="S307" s="29">
        <f t="shared" si="36"/>
        <v>6.25</v>
      </c>
      <c r="T307" s="29">
        <f t="shared" si="37"/>
        <v>5</v>
      </c>
      <c r="U307" s="29">
        <f t="shared" si="39"/>
        <v>12.019230769230768</v>
      </c>
      <c r="V307" s="27">
        <f t="shared" si="38"/>
        <v>44.022540873760384</v>
      </c>
      <c r="W307" s="5"/>
      <c r="X307" s="73"/>
      <c r="Y307" s="5"/>
      <c r="Z307" s="21"/>
    </row>
    <row r="308" spans="1:26" ht="31.5" x14ac:dyDescent="0.25">
      <c r="A308" s="4">
        <v>304</v>
      </c>
      <c r="B308" s="86" t="s">
        <v>3305</v>
      </c>
      <c r="C308" s="82" t="s">
        <v>3306</v>
      </c>
      <c r="D308" s="79" t="s">
        <v>330</v>
      </c>
      <c r="E308" s="4">
        <v>5</v>
      </c>
      <c r="F308" s="79" t="s">
        <v>942</v>
      </c>
      <c r="G308" s="28">
        <v>8</v>
      </c>
      <c r="H308" s="28"/>
      <c r="I308" s="28">
        <v>9</v>
      </c>
      <c r="J308" s="28">
        <v>145</v>
      </c>
      <c r="K308" s="28">
        <v>9.6999999999999993</v>
      </c>
      <c r="L308" s="28">
        <v>5</v>
      </c>
      <c r="M308" s="28"/>
      <c r="N308" s="28">
        <v>0.52</v>
      </c>
      <c r="O308" s="28"/>
      <c r="P308" s="29">
        <f t="shared" si="33"/>
        <v>11.2</v>
      </c>
      <c r="Q308" s="29">
        <f t="shared" si="34"/>
        <v>2.1951219512195124</v>
      </c>
      <c r="R308" s="29">
        <f t="shared" si="35"/>
        <v>6.9047619047619051</v>
      </c>
      <c r="S308" s="29">
        <f t="shared" si="36"/>
        <v>6.7010309278350517</v>
      </c>
      <c r="T308" s="29">
        <f t="shared" si="37"/>
        <v>5</v>
      </c>
      <c r="U308" s="29">
        <f t="shared" si="39"/>
        <v>12.019230769230768</v>
      </c>
      <c r="V308" s="27">
        <f t="shared" si="38"/>
        <v>44.020145553047236</v>
      </c>
      <c r="W308" s="5"/>
      <c r="X308" s="73"/>
      <c r="Y308" s="5"/>
      <c r="Z308" s="21"/>
    </row>
    <row r="309" spans="1:26" ht="47.25" x14ac:dyDescent="0.25">
      <c r="A309" s="4">
        <v>305</v>
      </c>
      <c r="B309" s="86" t="s">
        <v>3483</v>
      </c>
      <c r="C309" s="82" t="s">
        <v>3484</v>
      </c>
      <c r="D309" s="79" t="s">
        <v>4465</v>
      </c>
      <c r="E309" s="4">
        <v>5</v>
      </c>
      <c r="F309" s="79" t="s">
        <v>437</v>
      </c>
      <c r="G309" s="28">
        <v>9</v>
      </c>
      <c r="H309" s="28"/>
      <c r="I309" s="28">
        <v>8</v>
      </c>
      <c r="J309" s="28">
        <v>145</v>
      </c>
      <c r="K309" s="28">
        <v>8.8000000000000007</v>
      </c>
      <c r="L309" s="28">
        <v>4.5</v>
      </c>
      <c r="M309" s="28"/>
      <c r="N309" s="28">
        <v>0.59</v>
      </c>
      <c r="O309" s="28"/>
      <c r="P309" s="29">
        <f t="shared" si="33"/>
        <v>12.6</v>
      </c>
      <c r="Q309" s="29">
        <f t="shared" si="34"/>
        <v>1.9512195121951219</v>
      </c>
      <c r="R309" s="29">
        <f t="shared" si="35"/>
        <v>6.9047619047619051</v>
      </c>
      <c r="S309" s="29">
        <f t="shared" si="36"/>
        <v>7.3863636363636358</v>
      </c>
      <c r="T309" s="29">
        <f t="shared" si="37"/>
        <v>4.5</v>
      </c>
      <c r="U309" s="29">
        <f t="shared" si="39"/>
        <v>10.593220338983052</v>
      </c>
      <c r="V309" s="27">
        <f t="shared" si="38"/>
        <v>43.935565392303715</v>
      </c>
      <c r="W309" s="5"/>
      <c r="X309" s="73"/>
      <c r="Y309" s="5"/>
      <c r="Z309" s="21"/>
    </row>
    <row r="310" spans="1:26" ht="31.5" x14ac:dyDescent="0.25">
      <c r="A310" s="4">
        <v>306</v>
      </c>
      <c r="B310" s="105" t="s">
        <v>3094</v>
      </c>
      <c r="C310" s="82" t="s">
        <v>3095</v>
      </c>
      <c r="D310" s="101" t="s">
        <v>193</v>
      </c>
      <c r="E310" s="102">
        <v>5</v>
      </c>
      <c r="F310" s="101" t="s">
        <v>194</v>
      </c>
      <c r="G310" s="28">
        <v>10</v>
      </c>
      <c r="H310" s="28"/>
      <c r="I310" s="28">
        <v>7</v>
      </c>
      <c r="J310" s="28">
        <v>160</v>
      </c>
      <c r="K310" s="28">
        <v>9.1</v>
      </c>
      <c r="L310" s="28">
        <v>7.5</v>
      </c>
      <c r="M310" s="28"/>
      <c r="N310" s="28">
        <v>1.07</v>
      </c>
      <c r="O310" s="28"/>
      <c r="P310" s="29">
        <f t="shared" si="33"/>
        <v>14</v>
      </c>
      <c r="Q310" s="29">
        <f t="shared" si="34"/>
        <v>1.7073170731707317</v>
      </c>
      <c r="R310" s="29">
        <f t="shared" si="35"/>
        <v>7.6190476190476186</v>
      </c>
      <c r="S310" s="29">
        <f t="shared" si="36"/>
        <v>7.1428571428571432</v>
      </c>
      <c r="T310" s="29">
        <f t="shared" si="37"/>
        <v>7.5</v>
      </c>
      <c r="U310" s="29">
        <f t="shared" si="39"/>
        <v>5.8411214953271022</v>
      </c>
      <c r="V310" s="27">
        <f t="shared" si="38"/>
        <v>43.810343330402588</v>
      </c>
      <c r="W310" s="5"/>
      <c r="X310" s="73"/>
      <c r="Y310" s="5"/>
      <c r="Z310" s="21"/>
    </row>
    <row r="311" spans="1:26" ht="31.5" x14ac:dyDescent="0.25">
      <c r="A311" s="4">
        <v>307</v>
      </c>
      <c r="B311" s="78" t="s">
        <v>3192</v>
      </c>
      <c r="C311" s="82" t="s">
        <v>3193</v>
      </c>
      <c r="D311" s="78" t="s">
        <v>4458</v>
      </c>
      <c r="E311" s="82">
        <v>6</v>
      </c>
      <c r="F311" s="78" t="s">
        <v>3189</v>
      </c>
      <c r="G311" s="28">
        <v>7</v>
      </c>
      <c r="H311" s="28"/>
      <c r="I311" s="28">
        <v>1</v>
      </c>
      <c r="J311" s="28">
        <v>155</v>
      </c>
      <c r="K311" s="28">
        <v>8.1</v>
      </c>
      <c r="L311" s="28">
        <v>4</v>
      </c>
      <c r="M311" s="28"/>
      <c r="N311" s="28">
        <v>0.44</v>
      </c>
      <c r="O311" s="28"/>
      <c r="P311" s="29">
        <f t="shared" si="33"/>
        <v>9.8000000000000007</v>
      </c>
      <c r="Q311" s="29">
        <f t="shared" si="34"/>
        <v>0.24390243902439024</v>
      </c>
      <c r="R311" s="29">
        <f t="shared" si="35"/>
        <v>7.3809523809523814</v>
      </c>
      <c r="S311" s="29">
        <f t="shared" si="36"/>
        <v>8.0246913580246915</v>
      </c>
      <c r="T311" s="29">
        <f t="shared" si="37"/>
        <v>4</v>
      </c>
      <c r="U311" s="29">
        <f t="shared" si="39"/>
        <v>14.204545454545455</v>
      </c>
      <c r="V311" s="27">
        <f t="shared" si="38"/>
        <v>43.654091632546915</v>
      </c>
      <c r="W311" s="5"/>
      <c r="X311" s="73"/>
      <c r="Y311" s="5"/>
      <c r="Z311" s="21"/>
    </row>
    <row r="312" spans="1:26" ht="31.5" x14ac:dyDescent="0.25">
      <c r="A312" s="4">
        <v>308</v>
      </c>
      <c r="B312" s="83" t="s">
        <v>3579</v>
      </c>
      <c r="C312" s="104" t="s">
        <v>3580</v>
      </c>
      <c r="D312" s="79" t="s">
        <v>532</v>
      </c>
      <c r="E312" s="4">
        <v>5</v>
      </c>
      <c r="F312" s="79" t="s">
        <v>540</v>
      </c>
      <c r="G312" s="28">
        <v>6</v>
      </c>
      <c r="H312" s="28"/>
      <c r="I312" s="28">
        <v>12</v>
      </c>
      <c r="J312" s="28">
        <v>155</v>
      </c>
      <c r="K312" s="28">
        <v>9.1</v>
      </c>
      <c r="L312" s="28">
        <v>6</v>
      </c>
      <c r="M312" s="28"/>
      <c r="N312" s="28">
        <v>0.53</v>
      </c>
      <c r="O312" s="28"/>
      <c r="P312" s="29">
        <f t="shared" si="33"/>
        <v>8.4</v>
      </c>
      <c r="Q312" s="29">
        <f t="shared" si="34"/>
        <v>2.9268292682926829</v>
      </c>
      <c r="R312" s="29">
        <f t="shared" si="35"/>
        <v>7.3809523809523814</v>
      </c>
      <c r="S312" s="29">
        <f t="shared" si="36"/>
        <v>7.1428571428571432</v>
      </c>
      <c r="T312" s="29">
        <f t="shared" si="37"/>
        <v>6</v>
      </c>
      <c r="U312" s="29">
        <f t="shared" si="39"/>
        <v>11.79245283018868</v>
      </c>
      <c r="V312" s="27">
        <f t="shared" si="38"/>
        <v>43.643091622290882</v>
      </c>
      <c r="W312" s="5"/>
      <c r="X312" s="73"/>
      <c r="Y312" s="5"/>
      <c r="Z312" s="21"/>
    </row>
    <row r="313" spans="1:26" ht="31.5" x14ac:dyDescent="0.25">
      <c r="A313" s="4">
        <v>309</v>
      </c>
      <c r="B313" s="97" t="s">
        <v>3036</v>
      </c>
      <c r="C313" s="99" t="s">
        <v>3037</v>
      </c>
      <c r="D313" s="79" t="s">
        <v>165</v>
      </c>
      <c r="E313" s="80">
        <v>6</v>
      </c>
      <c r="F313" s="86" t="s">
        <v>817</v>
      </c>
      <c r="G313" s="28">
        <v>6</v>
      </c>
      <c r="H313" s="31"/>
      <c r="I313" s="31">
        <v>0</v>
      </c>
      <c r="J313" s="31">
        <v>140</v>
      </c>
      <c r="K313" s="31">
        <v>9.1</v>
      </c>
      <c r="L313" s="28">
        <v>9.6</v>
      </c>
      <c r="M313" s="31"/>
      <c r="N313" s="31">
        <v>0.53</v>
      </c>
      <c r="O313" s="31">
        <f>IF(N313&lt;&gt;"",INT(N313)*60+(N313-INT(N313))*100,"")</f>
        <v>53</v>
      </c>
      <c r="P313" s="29">
        <f t="shared" si="33"/>
        <v>8.4</v>
      </c>
      <c r="Q313" s="29">
        <f t="shared" si="34"/>
        <v>0</v>
      </c>
      <c r="R313" s="29">
        <f t="shared" si="35"/>
        <v>6.666666666666667</v>
      </c>
      <c r="S313" s="29">
        <f t="shared" si="36"/>
        <v>7.1428571428571432</v>
      </c>
      <c r="T313" s="29">
        <f t="shared" si="37"/>
        <v>9.6</v>
      </c>
      <c r="U313" s="29">
        <f t="shared" si="39"/>
        <v>11.79245283018868</v>
      </c>
      <c r="V313" s="27">
        <f t="shared" si="38"/>
        <v>43.60197663971249</v>
      </c>
      <c r="W313" s="5"/>
      <c r="X313" s="73"/>
      <c r="Y313" s="5"/>
      <c r="Z313" s="21"/>
    </row>
    <row r="314" spans="1:26" ht="31.5" x14ac:dyDescent="0.25">
      <c r="A314" s="4">
        <v>310</v>
      </c>
      <c r="B314" s="86" t="s">
        <v>2990</v>
      </c>
      <c r="C314" s="82" t="s">
        <v>2991</v>
      </c>
      <c r="D314" s="79" t="s">
        <v>165</v>
      </c>
      <c r="E314" s="80">
        <v>5</v>
      </c>
      <c r="F314" s="86" t="s">
        <v>820</v>
      </c>
      <c r="G314" s="28">
        <v>2</v>
      </c>
      <c r="H314" s="28"/>
      <c r="I314" s="28">
        <v>4</v>
      </c>
      <c r="J314" s="28">
        <v>160</v>
      </c>
      <c r="K314" s="28">
        <v>8.8000000000000007</v>
      </c>
      <c r="L314" s="28">
        <v>9.5</v>
      </c>
      <c r="M314" s="28"/>
      <c r="N314" s="28">
        <v>0.41</v>
      </c>
      <c r="O314" s="28">
        <f>IF(N314&lt;&gt;"",INT(N314)*60+(N314-INT(N314))*100,"")</f>
        <v>41</v>
      </c>
      <c r="P314" s="29">
        <f t="shared" si="33"/>
        <v>2.8</v>
      </c>
      <c r="Q314" s="29">
        <f t="shared" si="34"/>
        <v>0.97560975609756095</v>
      </c>
      <c r="R314" s="29">
        <f t="shared" si="35"/>
        <v>7.6190476190476186</v>
      </c>
      <c r="S314" s="29">
        <f t="shared" si="36"/>
        <v>7.3863636363636358</v>
      </c>
      <c r="T314" s="29">
        <f t="shared" si="37"/>
        <v>9.5</v>
      </c>
      <c r="U314" s="29">
        <f t="shared" ref="U314:U345" si="40">(25*0.25)/N314</f>
        <v>15.24390243902439</v>
      </c>
      <c r="V314" s="27">
        <f t="shared" si="38"/>
        <v>43.524923450533208</v>
      </c>
      <c r="W314" s="5"/>
      <c r="X314" s="73"/>
      <c r="Y314" s="5"/>
      <c r="Z314" s="21"/>
    </row>
    <row r="315" spans="1:26" ht="31.5" x14ac:dyDescent="0.25">
      <c r="A315" s="4">
        <v>311</v>
      </c>
      <c r="B315" s="86" t="s">
        <v>3524</v>
      </c>
      <c r="C315" s="82" t="s">
        <v>3525</v>
      </c>
      <c r="D315" s="79" t="s">
        <v>483</v>
      </c>
      <c r="E315" s="4">
        <v>6</v>
      </c>
      <c r="F315" s="85" t="s">
        <v>484</v>
      </c>
      <c r="G315" s="28">
        <v>5</v>
      </c>
      <c r="H315" s="28"/>
      <c r="I315" s="28">
        <v>10</v>
      </c>
      <c r="J315" s="28">
        <v>161</v>
      </c>
      <c r="K315" s="28">
        <v>7.9</v>
      </c>
      <c r="L315" s="28">
        <v>7</v>
      </c>
      <c r="M315" s="28"/>
      <c r="N315" s="28">
        <v>0.56000000000000005</v>
      </c>
      <c r="O315" s="28"/>
      <c r="P315" s="29">
        <f t="shared" si="33"/>
        <v>7</v>
      </c>
      <c r="Q315" s="29">
        <f t="shared" si="34"/>
        <v>2.4390243902439024</v>
      </c>
      <c r="R315" s="29">
        <f t="shared" si="35"/>
        <v>7.666666666666667</v>
      </c>
      <c r="S315" s="29">
        <f t="shared" si="36"/>
        <v>8.2278481012658222</v>
      </c>
      <c r="T315" s="29">
        <f t="shared" si="37"/>
        <v>7</v>
      </c>
      <c r="U315" s="29">
        <f t="shared" si="40"/>
        <v>11.160714285714285</v>
      </c>
      <c r="V315" s="27">
        <f t="shared" si="38"/>
        <v>43.494253443890678</v>
      </c>
      <c r="W315" s="5"/>
      <c r="X315" s="73"/>
      <c r="Y315" s="5"/>
      <c r="Z315" s="21"/>
    </row>
    <row r="316" spans="1:26" ht="31.5" x14ac:dyDescent="0.25">
      <c r="A316" s="4">
        <v>312</v>
      </c>
      <c r="B316" s="78" t="s">
        <v>3187</v>
      </c>
      <c r="C316" s="82" t="s">
        <v>3188</v>
      </c>
      <c r="D316" s="78" t="s">
        <v>4458</v>
      </c>
      <c r="E316" s="82">
        <v>6</v>
      </c>
      <c r="F316" s="78" t="s">
        <v>3189</v>
      </c>
      <c r="G316" s="28">
        <v>6</v>
      </c>
      <c r="H316" s="28"/>
      <c r="I316" s="28">
        <v>3</v>
      </c>
      <c r="J316" s="28">
        <v>160</v>
      </c>
      <c r="K316" s="28">
        <v>8.3000000000000007</v>
      </c>
      <c r="L316" s="28">
        <v>4</v>
      </c>
      <c r="M316" s="28"/>
      <c r="N316" s="28">
        <v>0.42</v>
      </c>
      <c r="O316" s="28"/>
      <c r="P316" s="29">
        <f t="shared" si="33"/>
        <v>8.4</v>
      </c>
      <c r="Q316" s="29">
        <f t="shared" si="34"/>
        <v>0.73170731707317072</v>
      </c>
      <c r="R316" s="29">
        <f t="shared" si="35"/>
        <v>7.6190476190476186</v>
      </c>
      <c r="S316" s="29">
        <f t="shared" si="36"/>
        <v>7.831325301204819</v>
      </c>
      <c r="T316" s="29">
        <f t="shared" si="37"/>
        <v>4</v>
      </c>
      <c r="U316" s="29">
        <f t="shared" si="40"/>
        <v>14.880952380952381</v>
      </c>
      <c r="V316" s="27">
        <f t="shared" si="38"/>
        <v>43.463032618277992</v>
      </c>
      <c r="W316" s="5"/>
      <c r="X316" s="73"/>
      <c r="Y316" s="5"/>
      <c r="Z316" s="21"/>
    </row>
    <row r="317" spans="1:26" ht="31.5" x14ac:dyDescent="0.25">
      <c r="A317" s="4">
        <v>313</v>
      </c>
      <c r="B317" s="79" t="s">
        <v>3553</v>
      </c>
      <c r="C317" s="82" t="s">
        <v>3554</v>
      </c>
      <c r="D317" s="79" t="s">
        <v>1113</v>
      </c>
      <c r="E317" s="4">
        <v>5</v>
      </c>
      <c r="F317" s="79" t="s">
        <v>1114</v>
      </c>
      <c r="G317" s="28">
        <v>17</v>
      </c>
      <c r="H317" s="28"/>
      <c r="I317" s="28">
        <v>2</v>
      </c>
      <c r="J317" s="28">
        <v>122</v>
      </c>
      <c r="K317" s="28">
        <v>12.2</v>
      </c>
      <c r="L317" s="28">
        <v>5</v>
      </c>
      <c r="M317" s="28"/>
      <c r="N317" s="28">
        <v>2.09</v>
      </c>
      <c r="O317" s="28"/>
      <c r="P317" s="29">
        <f t="shared" si="33"/>
        <v>23.8</v>
      </c>
      <c r="Q317" s="29">
        <f t="shared" si="34"/>
        <v>0.48780487804878048</v>
      </c>
      <c r="R317" s="29">
        <f t="shared" si="35"/>
        <v>5.8095238095238093</v>
      </c>
      <c r="S317" s="29">
        <f t="shared" si="36"/>
        <v>5.3278688524590168</v>
      </c>
      <c r="T317" s="29">
        <f t="shared" si="37"/>
        <v>5</v>
      </c>
      <c r="U317" s="29">
        <f t="shared" si="40"/>
        <v>2.9904306220095696</v>
      </c>
      <c r="V317" s="27">
        <f t="shared" si="38"/>
        <v>43.41562816204118</v>
      </c>
      <c r="W317" s="5"/>
      <c r="X317" s="73"/>
      <c r="Y317" s="5"/>
      <c r="Z317" s="21"/>
    </row>
    <row r="318" spans="1:26" ht="47.25" x14ac:dyDescent="0.25">
      <c r="A318" s="4">
        <v>314</v>
      </c>
      <c r="B318" s="86" t="s">
        <v>3481</v>
      </c>
      <c r="C318" s="134" t="s">
        <v>3482</v>
      </c>
      <c r="D318" s="79" t="s">
        <v>4465</v>
      </c>
      <c r="E318" s="1">
        <v>5</v>
      </c>
      <c r="F318" s="79" t="s">
        <v>437</v>
      </c>
      <c r="G318" s="28">
        <v>12</v>
      </c>
      <c r="H318" s="28"/>
      <c r="I318" s="28">
        <v>7</v>
      </c>
      <c r="J318" s="28">
        <v>130</v>
      </c>
      <c r="K318" s="28">
        <v>8.1999999999999993</v>
      </c>
      <c r="L318" s="28">
        <v>5</v>
      </c>
      <c r="M318" s="28"/>
      <c r="N318" s="28">
        <v>1.1100000000000001</v>
      </c>
      <c r="O318" s="28"/>
      <c r="P318" s="29">
        <f t="shared" si="33"/>
        <v>16.8</v>
      </c>
      <c r="Q318" s="29">
        <f t="shared" si="34"/>
        <v>1.7073170731707317</v>
      </c>
      <c r="R318" s="29">
        <f t="shared" si="35"/>
        <v>6.1904761904761907</v>
      </c>
      <c r="S318" s="29">
        <f t="shared" si="36"/>
        <v>7.9268292682926838</v>
      </c>
      <c r="T318" s="29">
        <f t="shared" si="37"/>
        <v>5</v>
      </c>
      <c r="U318" s="29">
        <f t="shared" si="40"/>
        <v>5.6306306306306304</v>
      </c>
      <c r="V318" s="27">
        <f t="shared" si="38"/>
        <v>43.255253162570241</v>
      </c>
      <c r="W318" s="5"/>
      <c r="X318" s="73"/>
      <c r="Y318" s="5"/>
      <c r="Z318" s="21"/>
    </row>
    <row r="319" spans="1:26" ht="31.5" x14ac:dyDescent="0.25">
      <c r="A319" s="4">
        <v>315</v>
      </c>
      <c r="B319" s="86" t="s">
        <v>2896</v>
      </c>
      <c r="C319" s="82" t="s">
        <v>2897</v>
      </c>
      <c r="D319" s="79" t="s">
        <v>4456</v>
      </c>
      <c r="E319" s="4">
        <v>6</v>
      </c>
      <c r="F319" s="85" t="s">
        <v>83</v>
      </c>
      <c r="G319" s="28">
        <v>12</v>
      </c>
      <c r="H319" s="28"/>
      <c r="I319" s="28">
        <v>5</v>
      </c>
      <c r="J319" s="28">
        <v>150</v>
      </c>
      <c r="K319" s="28">
        <v>10.6</v>
      </c>
      <c r="L319" s="28">
        <v>6.5</v>
      </c>
      <c r="M319" s="28"/>
      <c r="N319" s="28">
        <v>1.1499999999999999</v>
      </c>
      <c r="O319" s="28">
        <f>IF(N319&lt;&gt;"",INT(N319)*60+(N319-INT(N319))*100,"")</f>
        <v>74.999999999999986</v>
      </c>
      <c r="P319" s="29">
        <f t="shared" si="33"/>
        <v>16.8</v>
      </c>
      <c r="Q319" s="29">
        <f t="shared" si="34"/>
        <v>1.2195121951219512</v>
      </c>
      <c r="R319" s="29">
        <f t="shared" si="35"/>
        <v>7.1428571428571432</v>
      </c>
      <c r="S319" s="29">
        <f t="shared" si="36"/>
        <v>6.1320754716981138</v>
      </c>
      <c r="T319" s="29">
        <f t="shared" si="37"/>
        <v>6.5</v>
      </c>
      <c r="U319" s="29">
        <f t="shared" si="40"/>
        <v>5.4347826086956523</v>
      </c>
      <c r="V319" s="27">
        <f t="shared" si="38"/>
        <v>43.229227418372858</v>
      </c>
      <c r="W319" s="5"/>
      <c r="X319" s="73"/>
      <c r="Y319" s="5"/>
      <c r="Z319" s="21"/>
    </row>
    <row r="320" spans="1:26" ht="31.5" x14ac:dyDescent="0.25">
      <c r="A320" s="4">
        <v>316</v>
      </c>
      <c r="B320" s="138" t="s">
        <v>2956</v>
      </c>
      <c r="C320" s="68" t="s">
        <v>2957</v>
      </c>
      <c r="D320" s="138" t="s">
        <v>2958</v>
      </c>
      <c r="E320" s="68">
        <v>6</v>
      </c>
      <c r="F320" s="138" t="s">
        <v>134</v>
      </c>
      <c r="G320" s="28">
        <v>19</v>
      </c>
      <c r="H320" s="28"/>
      <c r="I320" s="28">
        <v>3</v>
      </c>
      <c r="J320" s="28">
        <v>97</v>
      </c>
      <c r="K320" s="28">
        <v>9.6999999999999993</v>
      </c>
      <c r="L320" s="28">
        <v>0</v>
      </c>
      <c r="M320" s="28"/>
      <c r="N320" s="28">
        <v>1.41</v>
      </c>
      <c r="O320" s="28">
        <f>IF(N320&lt;&gt;"",INT(N320)*60+(N320-INT(N320))*100,"")</f>
        <v>101</v>
      </c>
      <c r="P320" s="29">
        <f t="shared" si="33"/>
        <v>26.6</v>
      </c>
      <c r="Q320" s="29">
        <f t="shared" si="34"/>
        <v>0.73170731707317072</v>
      </c>
      <c r="R320" s="29">
        <f t="shared" si="35"/>
        <v>4.6190476190476186</v>
      </c>
      <c r="S320" s="29">
        <f t="shared" si="36"/>
        <v>6.7010309278350517</v>
      </c>
      <c r="T320" s="29">
        <f t="shared" si="37"/>
        <v>0</v>
      </c>
      <c r="U320" s="29">
        <f t="shared" si="40"/>
        <v>4.4326241134751774</v>
      </c>
      <c r="V320" s="27">
        <f t="shared" si="38"/>
        <v>43.084409977431015</v>
      </c>
      <c r="W320" s="5"/>
      <c r="X320" s="73"/>
      <c r="Y320" s="5"/>
      <c r="Z320" s="21"/>
    </row>
    <row r="321" spans="1:26" ht="31.5" x14ac:dyDescent="0.25">
      <c r="A321" s="4">
        <v>317</v>
      </c>
      <c r="B321" s="130" t="s">
        <v>2847</v>
      </c>
      <c r="C321" s="100" t="s">
        <v>2848</v>
      </c>
      <c r="D321" s="130" t="s">
        <v>61</v>
      </c>
      <c r="E321" s="108">
        <v>5</v>
      </c>
      <c r="F321" s="130" t="s">
        <v>67</v>
      </c>
      <c r="G321" s="28">
        <v>11</v>
      </c>
      <c r="H321" s="28"/>
      <c r="I321" s="28">
        <v>20</v>
      </c>
      <c r="J321" s="28">
        <v>174</v>
      </c>
      <c r="K321" s="28">
        <v>7.9</v>
      </c>
      <c r="L321" s="28">
        <v>6</v>
      </c>
      <c r="M321" s="28"/>
      <c r="N321" s="28">
        <v>43.1</v>
      </c>
      <c r="O321" s="28">
        <f>IF(N321&lt;&gt;"",INT(N321)*60+(N321-INT(N321))*100,"")</f>
        <v>2590</v>
      </c>
      <c r="P321" s="29">
        <f t="shared" si="33"/>
        <v>15.4</v>
      </c>
      <c r="Q321" s="29">
        <f t="shared" si="34"/>
        <v>4.8780487804878048</v>
      </c>
      <c r="R321" s="29">
        <f t="shared" si="35"/>
        <v>8.2857142857142865</v>
      </c>
      <c r="S321" s="29">
        <f t="shared" si="36"/>
        <v>8.2278481012658222</v>
      </c>
      <c r="T321" s="29">
        <f t="shared" si="37"/>
        <v>6</v>
      </c>
      <c r="U321" s="29">
        <f t="shared" si="40"/>
        <v>0.14501160092807425</v>
      </c>
      <c r="V321" s="27">
        <f t="shared" si="38"/>
        <v>42.936622768395985</v>
      </c>
      <c r="W321" s="5"/>
      <c r="X321" s="73"/>
      <c r="Y321" s="5"/>
      <c r="Z321" s="21"/>
    </row>
    <row r="322" spans="1:26" ht="31.5" x14ac:dyDescent="0.25">
      <c r="A322" s="4">
        <v>318</v>
      </c>
      <c r="B322" s="86" t="s">
        <v>3299</v>
      </c>
      <c r="C322" s="82" t="s">
        <v>3300</v>
      </c>
      <c r="D322" s="79" t="s">
        <v>330</v>
      </c>
      <c r="E322" s="4">
        <v>5</v>
      </c>
      <c r="F322" s="79" t="s">
        <v>942</v>
      </c>
      <c r="G322" s="28">
        <v>6</v>
      </c>
      <c r="H322" s="28"/>
      <c r="I322" s="28">
        <v>12</v>
      </c>
      <c r="J322" s="28">
        <v>130</v>
      </c>
      <c r="K322" s="28">
        <v>8.9</v>
      </c>
      <c r="L322" s="28">
        <v>7</v>
      </c>
      <c r="M322" s="28"/>
      <c r="N322" s="28">
        <v>0.56999999999999995</v>
      </c>
      <c r="O322" s="28"/>
      <c r="P322" s="29">
        <f t="shared" si="33"/>
        <v>8.4</v>
      </c>
      <c r="Q322" s="29">
        <f t="shared" si="34"/>
        <v>2.9268292682926829</v>
      </c>
      <c r="R322" s="29">
        <f t="shared" si="35"/>
        <v>6.1904761904761907</v>
      </c>
      <c r="S322" s="29">
        <f t="shared" si="36"/>
        <v>7.3033707865168536</v>
      </c>
      <c r="T322" s="29">
        <f t="shared" si="37"/>
        <v>7</v>
      </c>
      <c r="U322" s="29">
        <f t="shared" si="40"/>
        <v>10.964912280701755</v>
      </c>
      <c r="V322" s="27">
        <f t="shared" si="38"/>
        <v>42.785588525987485</v>
      </c>
      <c r="W322" s="5"/>
      <c r="X322" s="73"/>
      <c r="Y322" s="5"/>
      <c r="Z322" s="21"/>
    </row>
    <row r="323" spans="1:26" ht="31.5" x14ac:dyDescent="0.25">
      <c r="A323" s="4">
        <v>319</v>
      </c>
      <c r="B323" s="86" t="s">
        <v>3379</v>
      </c>
      <c r="C323" s="82" t="s">
        <v>3380</v>
      </c>
      <c r="D323" s="79" t="s">
        <v>380</v>
      </c>
      <c r="E323" s="4">
        <v>5</v>
      </c>
      <c r="F323" s="79" t="s">
        <v>3372</v>
      </c>
      <c r="G323" s="28">
        <v>7</v>
      </c>
      <c r="H323" s="28"/>
      <c r="I323" s="28">
        <v>30</v>
      </c>
      <c r="J323" s="28">
        <v>158</v>
      </c>
      <c r="K323" s="28">
        <v>8.6</v>
      </c>
      <c r="L323" s="28">
        <v>4.5</v>
      </c>
      <c r="M323" s="28"/>
      <c r="N323" s="28">
        <v>1.04</v>
      </c>
      <c r="O323" s="28"/>
      <c r="P323" s="29">
        <f t="shared" si="33"/>
        <v>9.8000000000000007</v>
      </c>
      <c r="Q323" s="29">
        <f t="shared" si="34"/>
        <v>7.3170731707317076</v>
      </c>
      <c r="R323" s="29">
        <f t="shared" si="35"/>
        <v>7.5238095238095237</v>
      </c>
      <c r="S323" s="29">
        <f t="shared" si="36"/>
        <v>7.558139534883721</v>
      </c>
      <c r="T323" s="29">
        <f t="shared" si="37"/>
        <v>4.5</v>
      </c>
      <c r="U323" s="29">
        <f t="shared" si="40"/>
        <v>6.0096153846153841</v>
      </c>
      <c r="V323" s="27">
        <f t="shared" si="38"/>
        <v>42.708637614040342</v>
      </c>
      <c r="W323" s="5"/>
      <c r="X323" s="73"/>
      <c r="Y323" s="5"/>
      <c r="Z323" s="21"/>
    </row>
    <row r="324" spans="1:26" ht="31.5" x14ac:dyDescent="0.25">
      <c r="A324" s="4">
        <v>320</v>
      </c>
      <c r="B324" s="79" t="s">
        <v>3563</v>
      </c>
      <c r="C324" s="82" t="s">
        <v>3564</v>
      </c>
      <c r="D324" s="79" t="s">
        <v>1127</v>
      </c>
      <c r="E324" s="4">
        <v>5</v>
      </c>
      <c r="F324" s="83" t="s">
        <v>1128</v>
      </c>
      <c r="G324" s="28">
        <v>6</v>
      </c>
      <c r="H324" s="28"/>
      <c r="I324" s="28">
        <v>13</v>
      </c>
      <c r="J324" s="28">
        <v>130</v>
      </c>
      <c r="K324" s="28">
        <v>9.1</v>
      </c>
      <c r="L324" s="28">
        <v>5</v>
      </c>
      <c r="M324" s="28"/>
      <c r="N324" s="28">
        <v>0.49</v>
      </c>
      <c r="O324" s="28"/>
      <c r="P324" s="29">
        <f t="shared" si="33"/>
        <v>8.4</v>
      </c>
      <c r="Q324" s="29">
        <f t="shared" si="34"/>
        <v>3.1707317073170733</v>
      </c>
      <c r="R324" s="29">
        <f t="shared" si="35"/>
        <v>6.1904761904761907</v>
      </c>
      <c r="S324" s="29">
        <f t="shared" si="36"/>
        <v>7.1428571428571432</v>
      </c>
      <c r="T324" s="29">
        <f t="shared" si="37"/>
        <v>5</v>
      </c>
      <c r="U324" s="29">
        <f t="shared" si="40"/>
        <v>12.755102040816327</v>
      </c>
      <c r="V324" s="27">
        <f t="shared" si="38"/>
        <v>42.659167081466734</v>
      </c>
      <c r="W324" s="5"/>
      <c r="X324" s="73"/>
      <c r="Y324" s="5"/>
      <c r="Z324" s="21"/>
    </row>
    <row r="325" spans="1:26" ht="31.5" x14ac:dyDescent="0.25">
      <c r="A325" s="4">
        <v>321</v>
      </c>
      <c r="B325" s="79" t="s">
        <v>3420</v>
      </c>
      <c r="C325" s="82" t="s">
        <v>3421</v>
      </c>
      <c r="D325" s="79" t="s">
        <v>395</v>
      </c>
      <c r="E325" s="4">
        <v>6</v>
      </c>
      <c r="F325" s="79" t="s">
        <v>396</v>
      </c>
      <c r="G325" s="28">
        <v>14</v>
      </c>
      <c r="H325" s="28"/>
      <c r="I325" s="28">
        <v>5</v>
      </c>
      <c r="J325" s="28">
        <v>156</v>
      </c>
      <c r="K325" s="28">
        <v>8.8000000000000007</v>
      </c>
      <c r="L325" s="28">
        <v>5.5</v>
      </c>
      <c r="M325" s="28"/>
      <c r="N325" s="28">
        <v>4.51</v>
      </c>
      <c r="O325" s="28"/>
      <c r="P325" s="29">
        <f t="shared" ref="P325:P388" si="41">(35*G325)/MAX(G:G)</f>
        <v>19.600000000000001</v>
      </c>
      <c r="Q325" s="29">
        <f t="shared" ref="Q325:Q388" si="42">(10*I325)/MAX(I:I)</f>
        <v>1.2195121951219512</v>
      </c>
      <c r="R325" s="29">
        <f t="shared" ref="R325:R388" si="43">(10*J325)/MAX(J:J)</f>
        <v>7.4285714285714288</v>
      </c>
      <c r="S325" s="29">
        <f t="shared" ref="S325:S370" si="44">(10*6.5)/K325</f>
        <v>7.3863636363636358</v>
      </c>
      <c r="T325" s="29">
        <f t="shared" ref="T325:T388" si="45">(10*L325)/MAX(L:L)</f>
        <v>5.5</v>
      </c>
      <c r="U325" s="29">
        <f t="shared" si="40"/>
        <v>1.3858093126385811</v>
      </c>
      <c r="V325" s="27">
        <f t="shared" ref="V325:V388" si="46">SUM(P325:U325)</f>
        <v>42.520256572695594</v>
      </c>
      <c r="W325" s="5"/>
      <c r="X325" s="73"/>
      <c r="Y325" s="5"/>
      <c r="Z325" s="21"/>
    </row>
    <row r="326" spans="1:26" ht="31.5" x14ac:dyDescent="0.25">
      <c r="A326" s="4">
        <v>322</v>
      </c>
      <c r="B326" s="85" t="s">
        <v>3264</v>
      </c>
      <c r="C326" s="33" t="s">
        <v>3265</v>
      </c>
      <c r="D326" s="85" t="s">
        <v>317</v>
      </c>
      <c r="E326" s="1">
        <v>6</v>
      </c>
      <c r="F326" s="79" t="s">
        <v>921</v>
      </c>
      <c r="G326" s="28">
        <v>12</v>
      </c>
      <c r="H326" s="28"/>
      <c r="I326" s="28">
        <v>16</v>
      </c>
      <c r="J326" s="28">
        <v>100</v>
      </c>
      <c r="K326" s="28">
        <v>11.1</v>
      </c>
      <c r="L326" s="28">
        <v>5</v>
      </c>
      <c r="M326" s="28"/>
      <c r="N326" s="28">
        <v>1.02</v>
      </c>
      <c r="O326" s="28"/>
      <c r="P326" s="29">
        <f t="shared" si="41"/>
        <v>16.8</v>
      </c>
      <c r="Q326" s="29">
        <f t="shared" si="42"/>
        <v>3.9024390243902438</v>
      </c>
      <c r="R326" s="29">
        <f t="shared" si="43"/>
        <v>4.7619047619047619</v>
      </c>
      <c r="S326" s="29">
        <f t="shared" si="44"/>
        <v>5.8558558558558564</v>
      </c>
      <c r="T326" s="29">
        <f t="shared" si="45"/>
        <v>5</v>
      </c>
      <c r="U326" s="29">
        <f t="shared" si="40"/>
        <v>6.1274509803921564</v>
      </c>
      <c r="V326" s="27">
        <f t="shared" si="46"/>
        <v>42.447650622543023</v>
      </c>
      <c r="W326" s="5"/>
      <c r="X326" s="73"/>
      <c r="Y326" s="5"/>
      <c r="Z326" s="21"/>
    </row>
    <row r="327" spans="1:26" ht="31.5" x14ac:dyDescent="0.25">
      <c r="A327" s="4">
        <v>323</v>
      </c>
      <c r="B327" s="97" t="s">
        <v>3038</v>
      </c>
      <c r="C327" s="82" t="s">
        <v>3039</v>
      </c>
      <c r="D327" s="79" t="s">
        <v>165</v>
      </c>
      <c r="E327" s="80">
        <v>6</v>
      </c>
      <c r="F327" s="86" t="s">
        <v>817</v>
      </c>
      <c r="G327" s="28">
        <v>3</v>
      </c>
      <c r="H327" s="28"/>
      <c r="I327" s="28">
        <v>5</v>
      </c>
      <c r="J327" s="28">
        <v>160</v>
      </c>
      <c r="K327" s="28">
        <v>8.6</v>
      </c>
      <c r="L327" s="28">
        <v>9.4</v>
      </c>
      <c r="M327" s="28"/>
      <c r="N327" s="28">
        <v>0.51</v>
      </c>
      <c r="O327" s="28">
        <f>IF(N327&lt;&gt;"",INT(N327)*60+(N327-INT(N327))*100,"")</f>
        <v>51</v>
      </c>
      <c r="P327" s="29">
        <f t="shared" si="41"/>
        <v>4.2</v>
      </c>
      <c r="Q327" s="29">
        <f t="shared" si="42"/>
        <v>1.2195121951219512</v>
      </c>
      <c r="R327" s="29">
        <f t="shared" si="43"/>
        <v>7.6190476190476186</v>
      </c>
      <c r="S327" s="29">
        <f t="shared" si="44"/>
        <v>7.558139534883721</v>
      </c>
      <c r="T327" s="29">
        <f t="shared" si="45"/>
        <v>9.4</v>
      </c>
      <c r="U327" s="29">
        <f t="shared" si="40"/>
        <v>12.254901960784313</v>
      </c>
      <c r="V327" s="27">
        <f t="shared" si="46"/>
        <v>42.251601309837611</v>
      </c>
      <c r="W327" s="5"/>
      <c r="X327" s="73"/>
      <c r="Y327" s="5"/>
      <c r="Z327" s="21"/>
    </row>
    <row r="328" spans="1:26" ht="31.5" x14ac:dyDescent="0.25">
      <c r="A328" s="4">
        <v>324</v>
      </c>
      <c r="B328" s="85" t="s">
        <v>3332</v>
      </c>
      <c r="C328" s="85" t="s">
        <v>3333</v>
      </c>
      <c r="D328" s="85" t="s">
        <v>3323</v>
      </c>
      <c r="E328" s="131">
        <v>5</v>
      </c>
      <c r="F328" s="79" t="s">
        <v>339</v>
      </c>
      <c r="G328" s="28">
        <v>0</v>
      </c>
      <c r="H328" s="28"/>
      <c r="I328" s="28">
        <v>30</v>
      </c>
      <c r="J328" s="28">
        <v>155</v>
      </c>
      <c r="K328" s="28">
        <v>8.1999999999999993</v>
      </c>
      <c r="L328" s="28">
        <v>8</v>
      </c>
      <c r="M328" s="28"/>
      <c r="N328" s="28">
        <v>0.54</v>
      </c>
      <c r="O328" s="28"/>
      <c r="P328" s="29">
        <f t="shared" si="41"/>
        <v>0</v>
      </c>
      <c r="Q328" s="29">
        <f t="shared" si="42"/>
        <v>7.3170731707317076</v>
      </c>
      <c r="R328" s="29">
        <f t="shared" si="43"/>
        <v>7.3809523809523814</v>
      </c>
      <c r="S328" s="29">
        <f t="shared" si="44"/>
        <v>7.9268292682926838</v>
      </c>
      <c r="T328" s="29">
        <f t="shared" si="45"/>
        <v>8</v>
      </c>
      <c r="U328" s="29">
        <f t="shared" si="40"/>
        <v>11.574074074074073</v>
      </c>
      <c r="V328" s="27">
        <f t="shared" si="46"/>
        <v>42.198928894050852</v>
      </c>
      <c r="W328" s="5"/>
      <c r="X328" s="73"/>
      <c r="Y328" s="5"/>
      <c r="Z328" s="21"/>
    </row>
    <row r="329" spans="1:26" ht="31.5" x14ac:dyDescent="0.25">
      <c r="A329" s="4">
        <v>325</v>
      </c>
      <c r="B329" s="86" t="s">
        <v>3279</v>
      </c>
      <c r="C329" s="99" t="s">
        <v>3280</v>
      </c>
      <c r="D329" s="79" t="s">
        <v>4457</v>
      </c>
      <c r="E329" s="4">
        <v>5</v>
      </c>
      <c r="F329" s="85" t="s">
        <v>3270</v>
      </c>
      <c r="G329" s="28">
        <v>0</v>
      </c>
      <c r="H329" s="28"/>
      <c r="I329" s="28">
        <v>14</v>
      </c>
      <c r="J329" s="28">
        <v>169</v>
      </c>
      <c r="K329" s="28">
        <v>8.6999999999999993</v>
      </c>
      <c r="L329" s="28">
        <v>8</v>
      </c>
      <c r="M329" s="28"/>
      <c r="N329" s="28">
        <v>0.41</v>
      </c>
      <c r="O329" s="28"/>
      <c r="P329" s="29">
        <f t="shared" si="41"/>
        <v>0</v>
      </c>
      <c r="Q329" s="29">
        <f t="shared" si="42"/>
        <v>3.4146341463414633</v>
      </c>
      <c r="R329" s="29">
        <f t="shared" si="43"/>
        <v>8.0476190476190474</v>
      </c>
      <c r="S329" s="29">
        <f t="shared" si="44"/>
        <v>7.4712643678160928</v>
      </c>
      <c r="T329" s="29">
        <f t="shared" si="45"/>
        <v>8</v>
      </c>
      <c r="U329" s="29">
        <f t="shared" si="40"/>
        <v>15.24390243902439</v>
      </c>
      <c r="V329" s="27">
        <f t="shared" si="46"/>
        <v>42.177420000800993</v>
      </c>
      <c r="W329" s="5"/>
      <c r="X329" s="73"/>
      <c r="Y329" s="5"/>
      <c r="Z329" s="21"/>
    </row>
    <row r="330" spans="1:26" ht="31.5" x14ac:dyDescent="0.25">
      <c r="A330" s="4">
        <v>326</v>
      </c>
      <c r="B330" s="83" t="s">
        <v>3196</v>
      </c>
      <c r="C330" s="82" t="s">
        <v>3197</v>
      </c>
      <c r="D330" s="78" t="s">
        <v>4458</v>
      </c>
      <c r="E330" s="82">
        <v>6</v>
      </c>
      <c r="F330" s="78" t="s">
        <v>3189</v>
      </c>
      <c r="G330" s="28">
        <v>12</v>
      </c>
      <c r="H330" s="28"/>
      <c r="I330" s="28">
        <v>2</v>
      </c>
      <c r="J330" s="28">
        <v>155</v>
      </c>
      <c r="K330" s="28">
        <v>8.1</v>
      </c>
      <c r="L330" s="28">
        <v>4</v>
      </c>
      <c r="M330" s="28"/>
      <c r="N330" s="28">
        <v>1.1499999999999999</v>
      </c>
      <c r="O330" s="28"/>
      <c r="P330" s="29">
        <f t="shared" si="41"/>
        <v>16.8</v>
      </c>
      <c r="Q330" s="29">
        <f t="shared" si="42"/>
        <v>0.48780487804878048</v>
      </c>
      <c r="R330" s="29">
        <f t="shared" si="43"/>
        <v>7.3809523809523814</v>
      </c>
      <c r="S330" s="29">
        <f t="shared" si="44"/>
        <v>8.0246913580246915</v>
      </c>
      <c r="T330" s="29">
        <f t="shared" si="45"/>
        <v>4</v>
      </c>
      <c r="U330" s="29">
        <f t="shared" si="40"/>
        <v>5.4347826086956523</v>
      </c>
      <c r="V330" s="27">
        <f t="shared" si="46"/>
        <v>42.128231225721507</v>
      </c>
      <c r="W330" s="5"/>
      <c r="X330" s="73"/>
      <c r="Y330" s="5"/>
      <c r="Z330" s="21"/>
    </row>
    <row r="331" spans="1:26" ht="31.5" x14ac:dyDescent="0.25">
      <c r="A331" s="4">
        <v>327</v>
      </c>
      <c r="B331" s="83" t="s">
        <v>3375</v>
      </c>
      <c r="C331" s="82" t="s">
        <v>3376</v>
      </c>
      <c r="D331" s="79" t="s">
        <v>380</v>
      </c>
      <c r="E331" s="4">
        <v>6</v>
      </c>
      <c r="F331" s="83" t="s">
        <v>381</v>
      </c>
      <c r="G331" s="28">
        <v>8</v>
      </c>
      <c r="H331" s="28"/>
      <c r="I331" s="28">
        <v>10</v>
      </c>
      <c r="J331" s="28">
        <v>180</v>
      </c>
      <c r="K331" s="28">
        <v>8.4</v>
      </c>
      <c r="L331" s="28">
        <v>6</v>
      </c>
      <c r="M331" s="28"/>
      <c r="N331" s="28">
        <v>1.03</v>
      </c>
      <c r="O331" s="28"/>
      <c r="P331" s="29">
        <f t="shared" si="41"/>
        <v>11.2</v>
      </c>
      <c r="Q331" s="29">
        <f t="shared" si="42"/>
        <v>2.4390243902439024</v>
      </c>
      <c r="R331" s="29">
        <f t="shared" si="43"/>
        <v>8.5714285714285712</v>
      </c>
      <c r="S331" s="29">
        <f t="shared" si="44"/>
        <v>7.7380952380952381</v>
      </c>
      <c r="T331" s="29">
        <f t="shared" si="45"/>
        <v>6</v>
      </c>
      <c r="U331" s="29">
        <f t="shared" si="40"/>
        <v>6.0679611650485432</v>
      </c>
      <c r="V331" s="27">
        <f t="shared" si="46"/>
        <v>42.016509364816258</v>
      </c>
      <c r="W331" s="5"/>
      <c r="X331" s="73"/>
      <c r="Y331" s="5"/>
      <c r="Z331" s="21"/>
    </row>
    <row r="332" spans="1:26" ht="31.5" x14ac:dyDescent="0.25">
      <c r="A332" s="4">
        <v>328</v>
      </c>
      <c r="B332" s="86" t="s">
        <v>3418</v>
      </c>
      <c r="C332" s="82" t="s">
        <v>3419</v>
      </c>
      <c r="D332" s="79" t="s">
        <v>395</v>
      </c>
      <c r="E332" s="4">
        <v>5</v>
      </c>
      <c r="F332" s="79" t="s">
        <v>396</v>
      </c>
      <c r="G332" s="28">
        <v>15</v>
      </c>
      <c r="H332" s="28"/>
      <c r="I332" s="28">
        <v>6</v>
      </c>
      <c r="J332" s="28">
        <v>146</v>
      </c>
      <c r="K332" s="28">
        <v>10.6</v>
      </c>
      <c r="L332" s="28">
        <v>5</v>
      </c>
      <c r="M332" s="28"/>
      <c r="N332" s="28">
        <v>4.4800000000000004</v>
      </c>
      <c r="O332" s="28"/>
      <c r="P332" s="29">
        <f t="shared" si="41"/>
        <v>21</v>
      </c>
      <c r="Q332" s="29">
        <f t="shared" si="42"/>
        <v>1.4634146341463414</v>
      </c>
      <c r="R332" s="29">
        <f t="shared" si="43"/>
        <v>6.9523809523809526</v>
      </c>
      <c r="S332" s="29">
        <f t="shared" si="44"/>
        <v>6.1320754716981138</v>
      </c>
      <c r="T332" s="29">
        <f t="shared" si="45"/>
        <v>5</v>
      </c>
      <c r="U332" s="29">
        <f t="shared" si="40"/>
        <v>1.3950892857142856</v>
      </c>
      <c r="V332" s="27">
        <f t="shared" si="46"/>
        <v>41.942960343939696</v>
      </c>
      <c r="W332" s="5"/>
      <c r="X332" s="73"/>
      <c r="Y332" s="5"/>
      <c r="Z332" s="21"/>
    </row>
    <row r="333" spans="1:26" ht="31.5" x14ac:dyDescent="0.25">
      <c r="A333" s="4">
        <v>329</v>
      </c>
      <c r="B333" s="79" t="s">
        <v>2902</v>
      </c>
      <c r="C333" s="82" t="s">
        <v>2903</v>
      </c>
      <c r="D333" s="79" t="s">
        <v>4456</v>
      </c>
      <c r="E333" s="4">
        <v>6</v>
      </c>
      <c r="F333" s="85" t="s">
        <v>83</v>
      </c>
      <c r="G333" s="28">
        <v>10</v>
      </c>
      <c r="H333" s="28"/>
      <c r="I333" s="28">
        <v>8</v>
      </c>
      <c r="J333" s="28">
        <v>150</v>
      </c>
      <c r="K333" s="28">
        <v>10.5</v>
      </c>
      <c r="L333" s="28">
        <v>6.5</v>
      </c>
      <c r="M333" s="28"/>
      <c r="N333" s="28">
        <v>1.02</v>
      </c>
      <c r="O333" s="28">
        <f>IF(N333&lt;&gt;"",INT(N333)*60+(N333-INT(N333))*100,"")</f>
        <v>62</v>
      </c>
      <c r="P333" s="29">
        <f t="shared" si="41"/>
        <v>14</v>
      </c>
      <c r="Q333" s="29">
        <f t="shared" si="42"/>
        <v>1.9512195121951219</v>
      </c>
      <c r="R333" s="29">
        <f t="shared" si="43"/>
        <v>7.1428571428571432</v>
      </c>
      <c r="S333" s="29">
        <f t="shared" si="44"/>
        <v>6.1904761904761907</v>
      </c>
      <c r="T333" s="29">
        <f t="shared" si="45"/>
        <v>6.5</v>
      </c>
      <c r="U333" s="29">
        <f t="shared" si="40"/>
        <v>6.1274509803921564</v>
      </c>
      <c r="V333" s="27">
        <f t="shared" si="46"/>
        <v>41.912003825920607</v>
      </c>
      <c r="W333" s="5"/>
      <c r="X333" s="73"/>
      <c r="Y333" s="5"/>
      <c r="Z333" s="21"/>
    </row>
    <row r="334" spans="1:26" ht="31.5" x14ac:dyDescent="0.25">
      <c r="A334" s="4">
        <v>330</v>
      </c>
      <c r="B334" s="86" t="s">
        <v>3014</v>
      </c>
      <c r="C334" s="82" t="s">
        <v>3015</v>
      </c>
      <c r="D334" s="79" t="s">
        <v>165</v>
      </c>
      <c r="E334" s="80">
        <v>5</v>
      </c>
      <c r="F334" s="86" t="s">
        <v>820</v>
      </c>
      <c r="G334" s="28">
        <v>5</v>
      </c>
      <c r="H334" s="28"/>
      <c r="I334" s="28">
        <v>2</v>
      </c>
      <c r="J334" s="28">
        <v>125</v>
      </c>
      <c r="K334" s="28">
        <v>9.6999999999999993</v>
      </c>
      <c r="L334" s="28">
        <v>9</v>
      </c>
      <c r="M334" s="28"/>
      <c r="N334" s="28">
        <v>0.49</v>
      </c>
      <c r="O334" s="28">
        <f>IF(N334&lt;&gt;"",INT(N334)*60+(N334-INT(N334))*100,"")</f>
        <v>49</v>
      </c>
      <c r="P334" s="29">
        <f t="shared" si="41"/>
        <v>7</v>
      </c>
      <c r="Q334" s="29">
        <f t="shared" si="42"/>
        <v>0.48780487804878048</v>
      </c>
      <c r="R334" s="29">
        <f t="shared" si="43"/>
        <v>5.9523809523809526</v>
      </c>
      <c r="S334" s="29">
        <f t="shared" si="44"/>
        <v>6.7010309278350517</v>
      </c>
      <c r="T334" s="29">
        <f t="shared" si="45"/>
        <v>9</v>
      </c>
      <c r="U334" s="29">
        <f t="shared" si="40"/>
        <v>12.755102040816327</v>
      </c>
      <c r="V334" s="27">
        <f t="shared" si="46"/>
        <v>41.896318799081115</v>
      </c>
      <c r="W334" s="5"/>
      <c r="X334" s="73"/>
      <c r="Y334" s="5"/>
      <c r="Z334" s="21"/>
    </row>
    <row r="335" spans="1:26" ht="31.5" x14ac:dyDescent="0.25">
      <c r="A335" s="4">
        <v>331</v>
      </c>
      <c r="B335" s="79" t="s">
        <v>3516</v>
      </c>
      <c r="C335" s="82" t="s">
        <v>3517</v>
      </c>
      <c r="D335" s="79" t="s">
        <v>474</v>
      </c>
      <c r="E335" s="4">
        <v>6</v>
      </c>
      <c r="F335" s="79" t="s">
        <v>475</v>
      </c>
      <c r="G335" s="28">
        <v>7</v>
      </c>
      <c r="H335" s="28"/>
      <c r="I335" s="28">
        <v>12</v>
      </c>
      <c r="J335" s="28">
        <v>164</v>
      </c>
      <c r="K335" s="28">
        <v>8.9</v>
      </c>
      <c r="L335" s="28">
        <v>8.5</v>
      </c>
      <c r="M335" s="28"/>
      <c r="N335" s="28">
        <v>1.1599999999999999</v>
      </c>
      <c r="O335" s="28"/>
      <c r="P335" s="29">
        <f t="shared" si="41"/>
        <v>9.8000000000000007</v>
      </c>
      <c r="Q335" s="29">
        <f t="shared" si="42"/>
        <v>2.9268292682926829</v>
      </c>
      <c r="R335" s="29">
        <f t="shared" si="43"/>
        <v>7.8095238095238093</v>
      </c>
      <c r="S335" s="29">
        <f t="shared" si="44"/>
        <v>7.3033707865168536</v>
      </c>
      <c r="T335" s="29">
        <f t="shared" si="45"/>
        <v>8.5</v>
      </c>
      <c r="U335" s="29">
        <f t="shared" si="40"/>
        <v>5.3879310344827589</v>
      </c>
      <c r="V335" s="27">
        <f t="shared" si="46"/>
        <v>41.727654898816112</v>
      </c>
      <c r="W335" s="5"/>
      <c r="X335" s="73"/>
      <c r="Y335" s="5"/>
      <c r="Z335" s="21"/>
    </row>
    <row r="336" spans="1:26" ht="31.5" x14ac:dyDescent="0.25">
      <c r="A336" s="4">
        <v>332</v>
      </c>
      <c r="B336" s="79" t="s">
        <v>2898</v>
      </c>
      <c r="C336" s="82" t="s">
        <v>2899</v>
      </c>
      <c r="D336" s="79" t="s">
        <v>4456</v>
      </c>
      <c r="E336" s="4">
        <v>6</v>
      </c>
      <c r="F336" s="85" t="s">
        <v>83</v>
      </c>
      <c r="G336" s="28">
        <v>13</v>
      </c>
      <c r="H336" s="28"/>
      <c r="I336" s="28">
        <v>4</v>
      </c>
      <c r="J336" s="28">
        <v>140</v>
      </c>
      <c r="K336" s="28">
        <v>10.7</v>
      </c>
      <c r="L336" s="28">
        <v>5</v>
      </c>
      <c r="M336" s="28"/>
      <c r="N336" s="28">
        <v>1.3</v>
      </c>
      <c r="O336" s="28">
        <f>IF(N336&lt;&gt;"",INT(N336)*60+(N336-INT(N336))*100,"")</f>
        <v>90</v>
      </c>
      <c r="P336" s="29">
        <f t="shared" si="41"/>
        <v>18.2</v>
      </c>
      <c r="Q336" s="29">
        <f t="shared" si="42"/>
        <v>0.97560975609756095</v>
      </c>
      <c r="R336" s="29">
        <f t="shared" si="43"/>
        <v>6.666666666666667</v>
      </c>
      <c r="S336" s="29">
        <f t="shared" si="44"/>
        <v>6.0747663551401869</v>
      </c>
      <c r="T336" s="29">
        <f t="shared" si="45"/>
        <v>5</v>
      </c>
      <c r="U336" s="29">
        <f t="shared" si="40"/>
        <v>4.8076923076923075</v>
      </c>
      <c r="V336" s="27">
        <f t="shared" si="46"/>
        <v>41.72473508559672</v>
      </c>
      <c r="W336" s="5"/>
      <c r="X336" s="73"/>
      <c r="Y336" s="5"/>
      <c r="Z336" s="21"/>
    </row>
    <row r="337" spans="1:26" ht="31.5" x14ac:dyDescent="0.25">
      <c r="A337" s="4">
        <v>333</v>
      </c>
      <c r="B337" s="105" t="s">
        <v>3088</v>
      </c>
      <c r="C337" s="82" t="s">
        <v>3089</v>
      </c>
      <c r="D337" s="101" t="s">
        <v>193</v>
      </c>
      <c r="E337" s="102">
        <v>5</v>
      </c>
      <c r="F337" s="101" t="s">
        <v>194</v>
      </c>
      <c r="G337" s="28">
        <v>9</v>
      </c>
      <c r="H337" s="28"/>
      <c r="I337" s="28">
        <v>5</v>
      </c>
      <c r="J337" s="28">
        <v>135</v>
      </c>
      <c r="K337" s="28">
        <v>9.1999999999999993</v>
      </c>
      <c r="L337" s="28">
        <v>8.1999999999999993</v>
      </c>
      <c r="M337" s="28"/>
      <c r="N337" s="28">
        <v>1.01</v>
      </c>
      <c r="O337" s="28"/>
      <c r="P337" s="29">
        <f t="shared" si="41"/>
        <v>12.6</v>
      </c>
      <c r="Q337" s="29">
        <f t="shared" si="42"/>
        <v>1.2195121951219512</v>
      </c>
      <c r="R337" s="29">
        <f t="shared" si="43"/>
        <v>6.4285714285714288</v>
      </c>
      <c r="S337" s="29">
        <f t="shared" si="44"/>
        <v>7.0652173913043486</v>
      </c>
      <c r="T337" s="29">
        <f t="shared" si="45"/>
        <v>8.1999999999999993</v>
      </c>
      <c r="U337" s="29">
        <f t="shared" si="40"/>
        <v>6.1881188118811883</v>
      </c>
      <c r="V337" s="27">
        <f t="shared" si="46"/>
        <v>41.701419826878912</v>
      </c>
      <c r="W337" s="5"/>
      <c r="X337" s="73"/>
      <c r="Y337" s="5"/>
      <c r="Z337" s="21"/>
    </row>
    <row r="338" spans="1:26" ht="31.5" x14ac:dyDescent="0.25">
      <c r="A338" s="4">
        <v>334</v>
      </c>
      <c r="B338" s="85" t="s">
        <v>3536</v>
      </c>
      <c r="C338" s="82" t="s">
        <v>3537</v>
      </c>
      <c r="D338" s="86" t="s">
        <v>1099</v>
      </c>
      <c r="E338" s="4">
        <v>6</v>
      </c>
      <c r="F338" s="85" t="s">
        <v>1100</v>
      </c>
      <c r="G338" s="28">
        <v>15</v>
      </c>
      <c r="H338" s="28"/>
      <c r="I338" s="28">
        <v>9</v>
      </c>
      <c r="J338" s="28">
        <v>135</v>
      </c>
      <c r="K338" s="28">
        <v>10.5</v>
      </c>
      <c r="L338" s="28">
        <v>4</v>
      </c>
      <c r="M338" s="28"/>
      <c r="N338" s="28">
        <v>3.55</v>
      </c>
      <c r="O338" s="28"/>
      <c r="P338" s="29">
        <f t="shared" si="41"/>
        <v>21</v>
      </c>
      <c r="Q338" s="29">
        <f t="shared" si="42"/>
        <v>2.1951219512195124</v>
      </c>
      <c r="R338" s="29">
        <f t="shared" si="43"/>
        <v>6.4285714285714288</v>
      </c>
      <c r="S338" s="29">
        <f t="shared" si="44"/>
        <v>6.1904761904761907</v>
      </c>
      <c r="T338" s="29">
        <f t="shared" si="45"/>
        <v>4</v>
      </c>
      <c r="U338" s="29">
        <f t="shared" si="40"/>
        <v>1.7605633802816902</v>
      </c>
      <c r="V338" s="27">
        <f t="shared" si="46"/>
        <v>41.574732950548821</v>
      </c>
      <c r="W338" s="5"/>
      <c r="X338" s="73"/>
      <c r="Y338" s="5"/>
      <c r="Z338" s="21"/>
    </row>
    <row r="339" spans="1:26" ht="31.5" x14ac:dyDescent="0.25">
      <c r="A339" s="4">
        <v>335</v>
      </c>
      <c r="B339" s="85" t="s">
        <v>2965</v>
      </c>
      <c r="C339" s="82" t="s">
        <v>2966</v>
      </c>
      <c r="D339" s="79" t="s">
        <v>140</v>
      </c>
      <c r="E339" s="4">
        <v>6</v>
      </c>
      <c r="F339" s="79" t="s">
        <v>141</v>
      </c>
      <c r="G339" s="28">
        <v>7</v>
      </c>
      <c r="H339" s="28"/>
      <c r="I339" s="28">
        <v>13</v>
      </c>
      <c r="J339" s="28">
        <v>180</v>
      </c>
      <c r="K339" s="28">
        <v>8.6999999999999993</v>
      </c>
      <c r="L339" s="28">
        <v>6.4</v>
      </c>
      <c r="M339" s="28"/>
      <c r="N339" s="28">
        <v>1.1200000000000001</v>
      </c>
      <c r="O339" s="28">
        <f>IF(N339&lt;&gt;"",INT(N339)*60+(N339-INT(N339))*100,"")</f>
        <v>72.000000000000014</v>
      </c>
      <c r="P339" s="29">
        <f t="shared" si="41"/>
        <v>9.8000000000000007</v>
      </c>
      <c r="Q339" s="29">
        <f t="shared" si="42"/>
        <v>3.1707317073170733</v>
      </c>
      <c r="R339" s="29">
        <f t="shared" si="43"/>
        <v>8.5714285714285712</v>
      </c>
      <c r="S339" s="29">
        <f t="shared" si="44"/>
        <v>7.4712643678160928</v>
      </c>
      <c r="T339" s="29">
        <f t="shared" si="45"/>
        <v>6.4</v>
      </c>
      <c r="U339" s="29">
        <f t="shared" si="40"/>
        <v>5.5803571428571423</v>
      </c>
      <c r="V339" s="27">
        <f t="shared" si="46"/>
        <v>40.99378178941889</v>
      </c>
      <c r="W339" s="5"/>
      <c r="X339" s="73"/>
      <c r="Y339" s="5"/>
      <c r="Z339" s="21"/>
    </row>
    <row r="340" spans="1:26" ht="31.5" x14ac:dyDescent="0.25">
      <c r="A340" s="4">
        <v>336</v>
      </c>
      <c r="B340" s="79" t="s">
        <v>3430</v>
      </c>
      <c r="C340" s="82" t="s">
        <v>3431</v>
      </c>
      <c r="D340" s="79" t="s">
        <v>395</v>
      </c>
      <c r="E340" s="4">
        <v>6</v>
      </c>
      <c r="F340" s="79" t="s">
        <v>396</v>
      </c>
      <c r="G340" s="28">
        <v>9</v>
      </c>
      <c r="H340" s="28"/>
      <c r="I340" s="28">
        <v>17</v>
      </c>
      <c r="J340" s="28">
        <v>167</v>
      </c>
      <c r="K340" s="28">
        <v>8.5</v>
      </c>
      <c r="L340" s="28">
        <v>7</v>
      </c>
      <c r="M340" s="28"/>
      <c r="N340" s="28">
        <v>4.05</v>
      </c>
      <c r="O340" s="28"/>
      <c r="P340" s="29">
        <f t="shared" si="41"/>
        <v>12.6</v>
      </c>
      <c r="Q340" s="29">
        <f t="shared" si="42"/>
        <v>4.1463414634146343</v>
      </c>
      <c r="R340" s="29">
        <f t="shared" si="43"/>
        <v>7.9523809523809526</v>
      </c>
      <c r="S340" s="29">
        <f t="shared" si="44"/>
        <v>7.6470588235294121</v>
      </c>
      <c r="T340" s="29">
        <f t="shared" si="45"/>
        <v>7</v>
      </c>
      <c r="U340" s="29">
        <f t="shared" si="40"/>
        <v>1.5432098765432098</v>
      </c>
      <c r="V340" s="27">
        <f t="shared" si="46"/>
        <v>40.888991115868208</v>
      </c>
      <c r="W340" s="5"/>
      <c r="X340" s="73"/>
      <c r="Y340" s="5"/>
      <c r="Z340" s="21"/>
    </row>
    <row r="341" spans="1:26" ht="31.5" x14ac:dyDescent="0.25">
      <c r="A341" s="4">
        <v>337</v>
      </c>
      <c r="B341" s="79" t="s">
        <v>3561</v>
      </c>
      <c r="C341" s="82" t="s">
        <v>3562</v>
      </c>
      <c r="D341" s="79" t="s">
        <v>1127</v>
      </c>
      <c r="E341" s="4">
        <v>5</v>
      </c>
      <c r="F341" s="83" t="s">
        <v>1128</v>
      </c>
      <c r="G341" s="28">
        <v>4</v>
      </c>
      <c r="H341" s="28"/>
      <c r="I341" s="28">
        <v>20</v>
      </c>
      <c r="J341" s="28">
        <v>123</v>
      </c>
      <c r="K341" s="28">
        <v>9.6999999999999993</v>
      </c>
      <c r="L341" s="28">
        <v>6</v>
      </c>
      <c r="M341" s="28"/>
      <c r="N341" s="28">
        <v>0.53</v>
      </c>
      <c r="O341" s="28"/>
      <c r="P341" s="29">
        <f t="shared" si="41"/>
        <v>5.6</v>
      </c>
      <c r="Q341" s="29">
        <f t="shared" si="42"/>
        <v>4.8780487804878048</v>
      </c>
      <c r="R341" s="29">
        <f t="shared" si="43"/>
        <v>5.8571428571428568</v>
      </c>
      <c r="S341" s="29">
        <f t="shared" si="44"/>
        <v>6.7010309278350517</v>
      </c>
      <c r="T341" s="29">
        <f t="shared" si="45"/>
        <v>6</v>
      </c>
      <c r="U341" s="29">
        <f t="shared" si="40"/>
        <v>11.79245283018868</v>
      </c>
      <c r="V341" s="27">
        <f t="shared" si="46"/>
        <v>40.828675395654393</v>
      </c>
      <c r="W341" s="5"/>
      <c r="X341" s="73"/>
      <c r="Y341" s="5"/>
      <c r="Z341" s="21"/>
    </row>
    <row r="342" spans="1:26" ht="31.5" x14ac:dyDescent="0.25">
      <c r="A342" s="4">
        <v>338</v>
      </c>
      <c r="B342" s="79" t="s">
        <v>3472</v>
      </c>
      <c r="C342" s="134" t="s">
        <v>3473</v>
      </c>
      <c r="D342" s="13" t="s">
        <v>1814</v>
      </c>
      <c r="E342" s="1">
        <v>6</v>
      </c>
      <c r="F342" s="79" t="s">
        <v>876</v>
      </c>
      <c r="G342" s="28">
        <v>9</v>
      </c>
      <c r="H342" s="28"/>
      <c r="I342" s="28">
        <v>5</v>
      </c>
      <c r="J342" s="28">
        <v>132</v>
      </c>
      <c r="K342" s="28">
        <v>9.8000000000000007</v>
      </c>
      <c r="L342" s="28">
        <v>9</v>
      </c>
      <c r="M342" s="28"/>
      <c r="N342" s="28">
        <v>1.23</v>
      </c>
      <c r="O342" s="28"/>
      <c r="P342" s="29">
        <f t="shared" si="41"/>
        <v>12.6</v>
      </c>
      <c r="Q342" s="29">
        <f t="shared" si="42"/>
        <v>1.2195121951219512</v>
      </c>
      <c r="R342" s="29">
        <f t="shared" si="43"/>
        <v>6.2857142857142856</v>
      </c>
      <c r="S342" s="29">
        <f t="shared" si="44"/>
        <v>6.6326530612244889</v>
      </c>
      <c r="T342" s="29">
        <f t="shared" si="45"/>
        <v>9</v>
      </c>
      <c r="U342" s="29">
        <f t="shared" si="40"/>
        <v>5.0813008130081299</v>
      </c>
      <c r="V342" s="27">
        <f t="shared" si="46"/>
        <v>40.819180355068852</v>
      </c>
      <c r="W342" s="5"/>
      <c r="X342" s="73"/>
      <c r="Y342" s="5"/>
      <c r="Z342" s="21"/>
    </row>
    <row r="343" spans="1:26" ht="31.5" x14ac:dyDescent="0.25">
      <c r="A343" s="4">
        <v>339</v>
      </c>
      <c r="B343" s="79" t="s">
        <v>3391</v>
      </c>
      <c r="C343" s="82" t="s">
        <v>3392</v>
      </c>
      <c r="D343" s="79" t="s">
        <v>380</v>
      </c>
      <c r="E343" s="4">
        <v>6</v>
      </c>
      <c r="F343" s="83" t="s">
        <v>381</v>
      </c>
      <c r="G343" s="28">
        <v>5</v>
      </c>
      <c r="H343" s="28"/>
      <c r="I343" s="28">
        <v>10</v>
      </c>
      <c r="J343" s="28">
        <v>129</v>
      </c>
      <c r="K343" s="28">
        <v>9.1999999999999993</v>
      </c>
      <c r="L343" s="28">
        <v>5</v>
      </c>
      <c r="M343" s="28"/>
      <c r="N343" s="28">
        <v>0.48</v>
      </c>
      <c r="O343" s="28"/>
      <c r="P343" s="29">
        <f t="shared" si="41"/>
        <v>7</v>
      </c>
      <c r="Q343" s="29">
        <f t="shared" si="42"/>
        <v>2.4390243902439024</v>
      </c>
      <c r="R343" s="29">
        <f t="shared" si="43"/>
        <v>6.1428571428571432</v>
      </c>
      <c r="S343" s="29">
        <f t="shared" si="44"/>
        <v>7.0652173913043486</v>
      </c>
      <c r="T343" s="29">
        <f t="shared" si="45"/>
        <v>5</v>
      </c>
      <c r="U343" s="29">
        <f t="shared" si="40"/>
        <v>13.020833333333334</v>
      </c>
      <c r="V343" s="27">
        <f t="shared" si="46"/>
        <v>40.667932257738727</v>
      </c>
      <c r="W343" s="5"/>
      <c r="X343" s="73"/>
      <c r="Y343" s="5"/>
      <c r="Z343" s="21"/>
    </row>
    <row r="344" spans="1:26" ht="47.25" x14ac:dyDescent="0.25">
      <c r="A344" s="4">
        <v>340</v>
      </c>
      <c r="B344" s="97" t="s">
        <v>3218</v>
      </c>
      <c r="C344" s="104" t="s">
        <v>3219</v>
      </c>
      <c r="D344" s="97" t="s">
        <v>272</v>
      </c>
      <c r="E344" s="4">
        <v>6</v>
      </c>
      <c r="F344" s="83" t="s">
        <v>273</v>
      </c>
      <c r="G344" s="28">
        <v>6</v>
      </c>
      <c r="H344" s="28"/>
      <c r="I344" s="28">
        <v>28</v>
      </c>
      <c r="J344" s="28">
        <v>144</v>
      </c>
      <c r="K344" s="28">
        <v>9.1</v>
      </c>
      <c r="L344" s="28">
        <v>5.5</v>
      </c>
      <c r="M344" s="28"/>
      <c r="N344" s="28">
        <v>1.17</v>
      </c>
      <c r="O344" s="28"/>
      <c r="P344" s="29">
        <f t="shared" si="41"/>
        <v>8.4</v>
      </c>
      <c r="Q344" s="29">
        <f t="shared" si="42"/>
        <v>6.8292682926829267</v>
      </c>
      <c r="R344" s="29">
        <f t="shared" si="43"/>
        <v>6.8571428571428568</v>
      </c>
      <c r="S344" s="29">
        <f t="shared" si="44"/>
        <v>7.1428571428571432</v>
      </c>
      <c r="T344" s="29">
        <f t="shared" si="45"/>
        <v>5.5</v>
      </c>
      <c r="U344" s="29">
        <f t="shared" si="40"/>
        <v>5.3418803418803424</v>
      </c>
      <c r="V344" s="27">
        <f t="shared" si="46"/>
        <v>40.071148634563272</v>
      </c>
      <c r="W344" s="5"/>
      <c r="X344" s="73"/>
      <c r="Y344" s="5"/>
      <c r="Z344" s="21"/>
    </row>
    <row r="345" spans="1:26" ht="31.5" x14ac:dyDescent="0.25">
      <c r="A345" s="4">
        <v>341</v>
      </c>
      <c r="B345" s="83" t="s">
        <v>3619</v>
      </c>
      <c r="C345" s="82" t="s">
        <v>3620</v>
      </c>
      <c r="D345" s="79" t="s">
        <v>598</v>
      </c>
      <c r="E345" s="4">
        <v>5</v>
      </c>
      <c r="F345" s="79" t="s">
        <v>599</v>
      </c>
      <c r="G345" s="28">
        <v>13</v>
      </c>
      <c r="H345" s="28"/>
      <c r="I345" s="28">
        <v>2</v>
      </c>
      <c r="J345" s="28">
        <v>90</v>
      </c>
      <c r="K345" s="28">
        <v>11.7</v>
      </c>
      <c r="L345" s="28">
        <v>5</v>
      </c>
      <c r="M345" s="28"/>
      <c r="N345" s="28">
        <v>1.01</v>
      </c>
      <c r="O345" s="28"/>
      <c r="P345" s="29">
        <f t="shared" si="41"/>
        <v>18.2</v>
      </c>
      <c r="Q345" s="29">
        <f t="shared" si="42"/>
        <v>0.48780487804878048</v>
      </c>
      <c r="R345" s="29">
        <f t="shared" si="43"/>
        <v>4.2857142857142856</v>
      </c>
      <c r="S345" s="29">
        <f t="shared" si="44"/>
        <v>5.5555555555555562</v>
      </c>
      <c r="T345" s="29">
        <f t="shared" si="45"/>
        <v>5</v>
      </c>
      <c r="U345" s="29">
        <f t="shared" si="40"/>
        <v>6.1881188118811883</v>
      </c>
      <c r="V345" s="27">
        <f t="shared" si="46"/>
        <v>39.717193531199811</v>
      </c>
      <c r="W345" s="5"/>
      <c r="X345" s="73"/>
      <c r="Y345" s="5"/>
      <c r="Z345" s="21"/>
    </row>
    <row r="346" spans="1:26" ht="31.5" x14ac:dyDescent="0.25">
      <c r="A346" s="4">
        <v>342</v>
      </c>
      <c r="B346" s="86" t="s">
        <v>3348</v>
      </c>
      <c r="C346" s="82" t="s">
        <v>3349</v>
      </c>
      <c r="D346" s="86" t="s">
        <v>3323</v>
      </c>
      <c r="E346" s="4">
        <v>5</v>
      </c>
      <c r="F346" s="85" t="s">
        <v>339</v>
      </c>
      <c r="G346" s="28">
        <v>8</v>
      </c>
      <c r="H346" s="28"/>
      <c r="I346" s="28">
        <v>15</v>
      </c>
      <c r="J346" s="28">
        <v>162</v>
      </c>
      <c r="K346" s="28">
        <v>8.1</v>
      </c>
      <c r="L346" s="28">
        <v>9</v>
      </c>
      <c r="M346" s="28"/>
      <c r="N346" s="28">
        <v>59.1</v>
      </c>
      <c r="O346" s="28"/>
      <c r="P346" s="29">
        <f t="shared" si="41"/>
        <v>11.2</v>
      </c>
      <c r="Q346" s="29">
        <f t="shared" si="42"/>
        <v>3.6585365853658538</v>
      </c>
      <c r="R346" s="29">
        <f t="shared" si="43"/>
        <v>7.7142857142857144</v>
      </c>
      <c r="S346" s="29">
        <f t="shared" si="44"/>
        <v>8.0246913580246915</v>
      </c>
      <c r="T346" s="29">
        <f t="shared" si="45"/>
        <v>9</v>
      </c>
      <c r="U346" s="29">
        <f t="shared" ref="U346:U367" si="47">(25*0.25)/N346</f>
        <v>0.10575296108291032</v>
      </c>
      <c r="V346" s="27">
        <f t="shared" si="46"/>
        <v>39.703266618759173</v>
      </c>
      <c r="W346" s="5"/>
      <c r="X346" s="73"/>
      <c r="Y346" s="5"/>
      <c r="Z346" s="21"/>
    </row>
    <row r="347" spans="1:26" ht="31.5" x14ac:dyDescent="0.25">
      <c r="A347" s="4">
        <v>343</v>
      </c>
      <c r="B347" s="79" t="s">
        <v>3565</v>
      </c>
      <c r="C347" s="82" t="s">
        <v>3566</v>
      </c>
      <c r="D347" s="79" t="s">
        <v>1127</v>
      </c>
      <c r="E347" s="4">
        <v>6</v>
      </c>
      <c r="F347" s="79" t="s">
        <v>1128</v>
      </c>
      <c r="G347" s="28">
        <v>0</v>
      </c>
      <c r="H347" s="28"/>
      <c r="I347" s="28">
        <v>8</v>
      </c>
      <c r="J347" s="28">
        <v>160</v>
      </c>
      <c r="K347" s="28">
        <v>9.1</v>
      </c>
      <c r="L347" s="28">
        <v>6</v>
      </c>
      <c r="M347" s="28"/>
      <c r="N347" s="28">
        <v>0.37</v>
      </c>
      <c r="O347" s="28"/>
      <c r="P347" s="29">
        <f t="shared" si="41"/>
        <v>0</v>
      </c>
      <c r="Q347" s="29">
        <f t="shared" si="42"/>
        <v>1.9512195121951219</v>
      </c>
      <c r="R347" s="29">
        <f t="shared" si="43"/>
        <v>7.6190476190476186</v>
      </c>
      <c r="S347" s="29">
        <f t="shared" si="44"/>
        <v>7.1428571428571432</v>
      </c>
      <c r="T347" s="29">
        <f t="shared" si="45"/>
        <v>6</v>
      </c>
      <c r="U347" s="29">
        <f t="shared" si="47"/>
        <v>16.891891891891891</v>
      </c>
      <c r="V347" s="27">
        <f t="shared" si="46"/>
        <v>39.605016165991771</v>
      </c>
      <c r="W347" s="5"/>
      <c r="X347" s="73"/>
      <c r="Y347" s="5"/>
      <c r="Z347" s="21"/>
    </row>
    <row r="348" spans="1:26" ht="31.5" x14ac:dyDescent="0.25">
      <c r="A348" s="4">
        <v>344</v>
      </c>
      <c r="B348" s="86" t="s">
        <v>3426</v>
      </c>
      <c r="C348" s="104" t="s">
        <v>3427</v>
      </c>
      <c r="D348" s="79" t="s">
        <v>395</v>
      </c>
      <c r="E348" s="4">
        <v>6</v>
      </c>
      <c r="F348" s="79" t="s">
        <v>396</v>
      </c>
      <c r="G348" s="28">
        <v>12</v>
      </c>
      <c r="H348" s="28"/>
      <c r="I348" s="28">
        <v>14</v>
      </c>
      <c r="J348" s="28">
        <v>139</v>
      </c>
      <c r="K348" s="28">
        <v>12.1</v>
      </c>
      <c r="L348" s="28">
        <v>6</v>
      </c>
      <c r="M348" s="28"/>
      <c r="N348" s="28">
        <v>7.26</v>
      </c>
      <c r="O348" s="28"/>
      <c r="P348" s="29">
        <f t="shared" si="41"/>
        <v>16.8</v>
      </c>
      <c r="Q348" s="29">
        <f t="shared" si="42"/>
        <v>3.4146341463414633</v>
      </c>
      <c r="R348" s="29">
        <f t="shared" si="43"/>
        <v>6.6190476190476186</v>
      </c>
      <c r="S348" s="29">
        <f t="shared" si="44"/>
        <v>5.3719008264462813</v>
      </c>
      <c r="T348" s="29">
        <f t="shared" si="45"/>
        <v>6</v>
      </c>
      <c r="U348" s="29">
        <f t="shared" si="47"/>
        <v>0.8608815426997245</v>
      </c>
      <c r="V348" s="27">
        <f t="shared" si="46"/>
        <v>39.066464134535082</v>
      </c>
      <c r="W348" s="5"/>
      <c r="X348" s="73"/>
      <c r="Y348" s="5"/>
      <c r="Z348" s="21"/>
    </row>
    <row r="349" spans="1:26" ht="31.5" x14ac:dyDescent="0.25">
      <c r="A349" s="4">
        <v>345</v>
      </c>
      <c r="B349" s="86" t="s">
        <v>2976</v>
      </c>
      <c r="C349" s="99" t="s">
        <v>2977</v>
      </c>
      <c r="D349" s="79" t="s">
        <v>165</v>
      </c>
      <c r="E349" s="80">
        <v>5</v>
      </c>
      <c r="F349" s="86" t="s">
        <v>166</v>
      </c>
      <c r="G349" s="28">
        <v>1</v>
      </c>
      <c r="H349" s="28"/>
      <c r="I349" s="28">
        <v>14</v>
      </c>
      <c r="J349" s="28">
        <v>185</v>
      </c>
      <c r="K349" s="28">
        <v>8</v>
      </c>
      <c r="L349" s="28">
        <v>9.6</v>
      </c>
      <c r="M349" s="28"/>
      <c r="N349" s="28">
        <v>0.81</v>
      </c>
      <c r="O349" s="28">
        <f>IF(N349&lt;&gt;"",INT(N349)*60+(N349-INT(N349))*100,"")</f>
        <v>81</v>
      </c>
      <c r="P349" s="29">
        <f t="shared" si="41"/>
        <v>1.4</v>
      </c>
      <c r="Q349" s="29">
        <f t="shared" si="42"/>
        <v>3.4146341463414633</v>
      </c>
      <c r="R349" s="29">
        <f t="shared" si="43"/>
        <v>8.8095238095238102</v>
      </c>
      <c r="S349" s="29">
        <f t="shared" si="44"/>
        <v>8.125</v>
      </c>
      <c r="T349" s="29">
        <f t="shared" si="45"/>
        <v>9.6</v>
      </c>
      <c r="U349" s="29">
        <f t="shared" si="47"/>
        <v>7.716049382716049</v>
      </c>
      <c r="V349" s="27">
        <f t="shared" si="46"/>
        <v>39.065207338581324</v>
      </c>
      <c r="W349" s="5"/>
      <c r="X349" s="73"/>
      <c r="Y349" s="5"/>
      <c r="Z349" s="21"/>
    </row>
    <row r="350" spans="1:26" ht="31.5" x14ac:dyDescent="0.25">
      <c r="A350" s="4">
        <v>346</v>
      </c>
      <c r="B350" s="79" t="s">
        <v>3526</v>
      </c>
      <c r="C350" s="82" t="s">
        <v>3527</v>
      </c>
      <c r="D350" s="79" t="s">
        <v>483</v>
      </c>
      <c r="E350" s="4">
        <v>6</v>
      </c>
      <c r="F350" s="83" t="s">
        <v>484</v>
      </c>
      <c r="G350" s="28">
        <v>6</v>
      </c>
      <c r="H350" s="28"/>
      <c r="I350" s="28">
        <v>12</v>
      </c>
      <c r="J350" s="28">
        <v>150</v>
      </c>
      <c r="K350" s="28">
        <v>8.3000000000000007</v>
      </c>
      <c r="L350" s="28">
        <v>7</v>
      </c>
      <c r="M350" s="28"/>
      <c r="N350" s="28">
        <v>1.1100000000000001</v>
      </c>
      <c r="O350" s="28"/>
      <c r="P350" s="29">
        <f t="shared" si="41"/>
        <v>8.4</v>
      </c>
      <c r="Q350" s="29">
        <f t="shared" si="42"/>
        <v>2.9268292682926829</v>
      </c>
      <c r="R350" s="29">
        <f t="shared" si="43"/>
        <v>7.1428571428571432</v>
      </c>
      <c r="S350" s="29">
        <f t="shared" si="44"/>
        <v>7.831325301204819</v>
      </c>
      <c r="T350" s="29">
        <f t="shared" si="45"/>
        <v>7</v>
      </c>
      <c r="U350" s="29">
        <f t="shared" si="47"/>
        <v>5.6306306306306304</v>
      </c>
      <c r="V350" s="27">
        <f t="shared" si="46"/>
        <v>38.93164234298527</v>
      </c>
      <c r="W350" s="5"/>
      <c r="X350" s="73"/>
      <c r="Y350" s="5"/>
      <c r="Z350" s="21"/>
    </row>
    <row r="351" spans="1:26" ht="31.5" x14ac:dyDescent="0.25">
      <c r="A351" s="4">
        <v>347</v>
      </c>
      <c r="B351" s="79" t="s">
        <v>2894</v>
      </c>
      <c r="C351" s="82" t="s">
        <v>2895</v>
      </c>
      <c r="D351" s="79" t="s">
        <v>4456</v>
      </c>
      <c r="E351" s="4">
        <v>5</v>
      </c>
      <c r="F351" s="85" t="s">
        <v>83</v>
      </c>
      <c r="G351" s="28">
        <v>11</v>
      </c>
      <c r="H351" s="28"/>
      <c r="I351" s="28">
        <v>2</v>
      </c>
      <c r="J351" s="28">
        <v>110</v>
      </c>
      <c r="K351" s="28">
        <v>12.8</v>
      </c>
      <c r="L351" s="28">
        <v>6.5</v>
      </c>
      <c r="M351" s="28"/>
      <c r="N351" s="28">
        <v>1.1000000000000001</v>
      </c>
      <c r="O351" s="28">
        <f>IF(N351&lt;&gt;"",INT(N351)*60+(N351-INT(N351))*100,"")</f>
        <v>70.000000000000014</v>
      </c>
      <c r="P351" s="29">
        <f t="shared" si="41"/>
        <v>15.4</v>
      </c>
      <c r="Q351" s="29">
        <f t="shared" si="42"/>
        <v>0.48780487804878048</v>
      </c>
      <c r="R351" s="29">
        <f t="shared" si="43"/>
        <v>5.2380952380952381</v>
      </c>
      <c r="S351" s="29">
        <f t="shared" si="44"/>
        <v>5.078125</v>
      </c>
      <c r="T351" s="29">
        <f t="shared" si="45"/>
        <v>6.5</v>
      </c>
      <c r="U351" s="29">
        <f t="shared" si="47"/>
        <v>5.6818181818181817</v>
      </c>
      <c r="V351" s="27">
        <f t="shared" si="46"/>
        <v>38.385843297962204</v>
      </c>
      <c r="W351" s="5"/>
      <c r="X351" s="73"/>
      <c r="Y351" s="5"/>
      <c r="Z351" s="21"/>
    </row>
    <row r="352" spans="1:26" ht="31.5" x14ac:dyDescent="0.25">
      <c r="A352" s="4">
        <v>348</v>
      </c>
      <c r="B352" s="79" t="s">
        <v>3416</v>
      </c>
      <c r="C352" s="82" t="s">
        <v>3417</v>
      </c>
      <c r="D352" s="79" t="s">
        <v>395</v>
      </c>
      <c r="E352" s="4">
        <v>5</v>
      </c>
      <c r="F352" s="79" t="s">
        <v>396</v>
      </c>
      <c r="G352" s="28">
        <v>13</v>
      </c>
      <c r="H352" s="28"/>
      <c r="I352" s="28">
        <v>4</v>
      </c>
      <c r="J352" s="28">
        <v>158</v>
      </c>
      <c r="K352" s="28">
        <v>11.5</v>
      </c>
      <c r="L352" s="28">
        <v>4.5</v>
      </c>
      <c r="M352" s="28"/>
      <c r="N352" s="28">
        <v>4.3099999999999996</v>
      </c>
      <c r="O352" s="28"/>
      <c r="P352" s="29">
        <f t="shared" si="41"/>
        <v>18.2</v>
      </c>
      <c r="Q352" s="29">
        <f t="shared" si="42"/>
        <v>0.97560975609756095</v>
      </c>
      <c r="R352" s="29">
        <f t="shared" si="43"/>
        <v>7.5238095238095237</v>
      </c>
      <c r="S352" s="29">
        <f t="shared" si="44"/>
        <v>5.6521739130434785</v>
      </c>
      <c r="T352" s="29">
        <f t="shared" si="45"/>
        <v>4.5</v>
      </c>
      <c r="U352" s="29">
        <f t="shared" si="47"/>
        <v>1.4501160092807426</v>
      </c>
      <c r="V352" s="27">
        <f t="shared" si="46"/>
        <v>38.301709202231301</v>
      </c>
      <c r="W352" s="5"/>
      <c r="X352" s="73"/>
      <c r="Y352" s="5"/>
      <c r="Z352" s="21"/>
    </row>
    <row r="353" spans="1:26" ht="31.5" x14ac:dyDescent="0.25">
      <c r="A353" s="4">
        <v>349</v>
      </c>
      <c r="B353" s="85" t="s">
        <v>3324</v>
      </c>
      <c r="C353" s="85" t="s">
        <v>3325</v>
      </c>
      <c r="D353" s="85" t="s">
        <v>3323</v>
      </c>
      <c r="E353" s="131">
        <v>5</v>
      </c>
      <c r="F353" s="79" t="s">
        <v>339</v>
      </c>
      <c r="G353" s="28">
        <v>8</v>
      </c>
      <c r="H353" s="28"/>
      <c r="I353" s="28">
        <v>15</v>
      </c>
      <c r="J353" s="28">
        <v>150</v>
      </c>
      <c r="K353" s="28">
        <v>9.9</v>
      </c>
      <c r="L353" s="28">
        <v>4</v>
      </c>
      <c r="M353" s="28"/>
      <c r="N353" s="28">
        <v>1.1200000000000001</v>
      </c>
      <c r="O353" s="28"/>
      <c r="P353" s="29">
        <f t="shared" si="41"/>
        <v>11.2</v>
      </c>
      <c r="Q353" s="29">
        <f t="shared" si="42"/>
        <v>3.6585365853658538</v>
      </c>
      <c r="R353" s="29">
        <f t="shared" si="43"/>
        <v>7.1428571428571432</v>
      </c>
      <c r="S353" s="29">
        <f t="shared" si="44"/>
        <v>6.5656565656565657</v>
      </c>
      <c r="T353" s="29">
        <f t="shared" si="45"/>
        <v>4</v>
      </c>
      <c r="U353" s="29">
        <f t="shared" si="47"/>
        <v>5.5803571428571423</v>
      </c>
      <c r="V353" s="27">
        <f t="shared" si="46"/>
        <v>38.1474074367367</v>
      </c>
      <c r="W353" s="5"/>
      <c r="X353" s="73"/>
      <c r="Y353" s="5"/>
      <c r="Z353" s="21"/>
    </row>
    <row r="354" spans="1:26" ht="31.5" x14ac:dyDescent="0.25">
      <c r="A354" s="4">
        <v>350</v>
      </c>
      <c r="B354" s="86" t="s">
        <v>3428</v>
      </c>
      <c r="C354" s="104" t="s">
        <v>3429</v>
      </c>
      <c r="D354" s="79" t="s">
        <v>395</v>
      </c>
      <c r="E354" s="4">
        <v>6</v>
      </c>
      <c r="F354" s="79" t="s">
        <v>396</v>
      </c>
      <c r="G354" s="28">
        <v>15</v>
      </c>
      <c r="H354" s="28"/>
      <c r="I354" s="28">
        <v>3</v>
      </c>
      <c r="J354" s="28">
        <v>135</v>
      </c>
      <c r="K354" s="28">
        <v>13.4</v>
      </c>
      <c r="L354" s="28">
        <v>4</v>
      </c>
      <c r="M354" s="28"/>
      <c r="N354" s="28">
        <v>7.05</v>
      </c>
      <c r="O354" s="28"/>
      <c r="P354" s="29">
        <f t="shared" si="41"/>
        <v>21</v>
      </c>
      <c r="Q354" s="29">
        <f t="shared" si="42"/>
        <v>0.73170731707317072</v>
      </c>
      <c r="R354" s="29">
        <f t="shared" si="43"/>
        <v>6.4285714285714288</v>
      </c>
      <c r="S354" s="29">
        <f t="shared" si="44"/>
        <v>4.8507462686567164</v>
      </c>
      <c r="T354" s="29">
        <f t="shared" si="45"/>
        <v>4</v>
      </c>
      <c r="U354" s="29">
        <f t="shared" si="47"/>
        <v>0.88652482269503552</v>
      </c>
      <c r="V354" s="27">
        <f t="shared" si="46"/>
        <v>37.897549836996347</v>
      </c>
      <c r="W354" s="5"/>
      <c r="X354" s="73"/>
      <c r="Y354" s="5"/>
      <c r="Z354" s="21"/>
    </row>
    <row r="355" spans="1:26" ht="31.5" x14ac:dyDescent="0.25">
      <c r="A355" s="4">
        <v>351</v>
      </c>
      <c r="B355" s="79" t="s">
        <v>3277</v>
      </c>
      <c r="C355" s="82" t="s">
        <v>3278</v>
      </c>
      <c r="D355" s="79" t="s">
        <v>4457</v>
      </c>
      <c r="E355" s="4">
        <v>5</v>
      </c>
      <c r="F355" s="85" t="s">
        <v>4506</v>
      </c>
      <c r="G355" s="28">
        <v>0</v>
      </c>
      <c r="H355" s="28"/>
      <c r="I355" s="28">
        <v>12</v>
      </c>
      <c r="J355" s="28">
        <v>170</v>
      </c>
      <c r="K355" s="28">
        <v>8.8000000000000007</v>
      </c>
      <c r="L355" s="28">
        <v>4</v>
      </c>
      <c r="M355" s="28"/>
      <c r="N355" s="28">
        <v>0.41</v>
      </c>
      <c r="O355" s="28"/>
      <c r="P355" s="29">
        <f t="shared" si="41"/>
        <v>0</v>
      </c>
      <c r="Q355" s="29">
        <f t="shared" si="42"/>
        <v>2.9268292682926829</v>
      </c>
      <c r="R355" s="29">
        <f t="shared" si="43"/>
        <v>8.0952380952380949</v>
      </c>
      <c r="S355" s="29">
        <f t="shared" si="44"/>
        <v>7.3863636363636358</v>
      </c>
      <c r="T355" s="29">
        <f t="shared" si="45"/>
        <v>4</v>
      </c>
      <c r="U355" s="29">
        <f t="shared" si="47"/>
        <v>15.24390243902439</v>
      </c>
      <c r="V355" s="27">
        <f t="shared" si="46"/>
        <v>37.652333438918802</v>
      </c>
      <c r="W355" s="5"/>
      <c r="X355" s="73"/>
      <c r="Y355" s="5"/>
      <c r="Z355" s="21"/>
    </row>
    <row r="356" spans="1:26" ht="31.5" x14ac:dyDescent="0.25">
      <c r="A356" s="4">
        <v>352</v>
      </c>
      <c r="B356" s="86" t="s">
        <v>3414</v>
      </c>
      <c r="C356" s="82" t="s">
        <v>3415</v>
      </c>
      <c r="D356" s="79" t="s">
        <v>395</v>
      </c>
      <c r="E356" s="4">
        <v>5</v>
      </c>
      <c r="F356" s="79" t="s">
        <v>396</v>
      </c>
      <c r="G356" s="28">
        <v>12</v>
      </c>
      <c r="H356" s="28"/>
      <c r="I356" s="28">
        <v>9</v>
      </c>
      <c r="J356" s="28">
        <v>154</v>
      </c>
      <c r="K356" s="28">
        <v>11.2</v>
      </c>
      <c r="L356" s="28">
        <v>4.5</v>
      </c>
      <c r="M356" s="28"/>
      <c r="N356" s="28">
        <v>6.51</v>
      </c>
      <c r="O356" s="28"/>
      <c r="P356" s="29">
        <f t="shared" si="41"/>
        <v>16.8</v>
      </c>
      <c r="Q356" s="29">
        <f t="shared" si="42"/>
        <v>2.1951219512195124</v>
      </c>
      <c r="R356" s="29">
        <f t="shared" si="43"/>
        <v>7.333333333333333</v>
      </c>
      <c r="S356" s="29">
        <f t="shared" si="44"/>
        <v>5.8035714285714288</v>
      </c>
      <c r="T356" s="29">
        <f t="shared" si="45"/>
        <v>4.5</v>
      </c>
      <c r="U356" s="29">
        <f t="shared" si="47"/>
        <v>0.96006144393241166</v>
      </c>
      <c r="V356" s="27">
        <f t="shared" si="46"/>
        <v>37.592088157056686</v>
      </c>
      <c r="W356" s="5"/>
      <c r="X356" s="73"/>
      <c r="Y356" s="5"/>
      <c r="Z356" s="21"/>
    </row>
    <row r="357" spans="1:26" ht="31.5" x14ac:dyDescent="0.25">
      <c r="A357" s="4">
        <v>353</v>
      </c>
      <c r="B357" s="83" t="s">
        <v>2904</v>
      </c>
      <c r="C357" s="82" t="s">
        <v>2905</v>
      </c>
      <c r="D357" s="79" t="s">
        <v>4456</v>
      </c>
      <c r="E357" s="4">
        <v>6</v>
      </c>
      <c r="F357" s="85" t="s">
        <v>83</v>
      </c>
      <c r="G357" s="28">
        <v>9</v>
      </c>
      <c r="H357" s="28"/>
      <c r="I357" s="28">
        <v>7</v>
      </c>
      <c r="J357" s="28">
        <v>150</v>
      </c>
      <c r="K357" s="28">
        <v>10.6</v>
      </c>
      <c r="L357" s="28">
        <v>5</v>
      </c>
      <c r="M357" s="28"/>
      <c r="N357" s="28">
        <v>1.36</v>
      </c>
      <c r="O357" s="28">
        <f>IF(N357&lt;&gt;"",INT(N357)*60+(N357-INT(N357))*100,"")</f>
        <v>96</v>
      </c>
      <c r="P357" s="29">
        <f t="shared" si="41"/>
        <v>12.6</v>
      </c>
      <c r="Q357" s="29">
        <f t="shared" si="42"/>
        <v>1.7073170731707317</v>
      </c>
      <c r="R357" s="29">
        <f t="shared" si="43"/>
        <v>7.1428571428571432</v>
      </c>
      <c r="S357" s="29">
        <f t="shared" si="44"/>
        <v>6.1320754716981138</v>
      </c>
      <c r="T357" s="29">
        <f t="shared" si="45"/>
        <v>5</v>
      </c>
      <c r="U357" s="29">
        <f t="shared" si="47"/>
        <v>4.5955882352941178</v>
      </c>
      <c r="V357" s="27">
        <f t="shared" si="46"/>
        <v>37.177837923020107</v>
      </c>
      <c r="W357" s="5"/>
      <c r="X357" s="73"/>
      <c r="Y357" s="5"/>
      <c r="Z357" s="21"/>
    </row>
    <row r="358" spans="1:26" ht="31.5" x14ac:dyDescent="0.25">
      <c r="A358" s="4">
        <v>354</v>
      </c>
      <c r="B358" s="83" t="s">
        <v>2888</v>
      </c>
      <c r="C358" s="82" t="s">
        <v>2889</v>
      </c>
      <c r="D358" s="79" t="s">
        <v>4456</v>
      </c>
      <c r="E358" s="4">
        <v>5</v>
      </c>
      <c r="F358" s="85" t="s">
        <v>83</v>
      </c>
      <c r="G358" s="28">
        <v>7</v>
      </c>
      <c r="H358" s="28"/>
      <c r="I358" s="28">
        <v>14</v>
      </c>
      <c r="J358" s="28">
        <v>160</v>
      </c>
      <c r="K358" s="28">
        <v>11.5</v>
      </c>
      <c r="L358" s="28">
        <v>5</v>
      </c>
      <c r="M358" s="28"/>
      <c r="N358" s="28">
        <v>1.1200000000000001</v>
      </c>
      <c r="O358" s="28">
        <f>IF(N358&lt;&gt;"",INT(N358)*60+(N358-INT(N358))*100,"")</f>
        <v>72.000000000000014</v>
      </c>
      <c r="P358" s="29">
        <f t="shared" si="41"/>
        <v>9.8000000000000007</v>
      </c>
      <c r="Q358" s="29">
        <f t="shared" si="42"/>
        <v>3.4146341463414633</v>
      </c>
      <c r="R358" s="29">
        <f t="shared" si="43"/>
        <v>7.6190476190476186</v>
      </c>
      <c r="S358" s="29">
        <f t="shared" si="44"/>
        <v>5.6521739130434785</v>
      </c>
      <c r="T358" s="29">
        <f t="shared" si="45"/>
        <v>5</v>
      </c>
      <c r="U358" s="29">
        <f t="shared" si="47"/>
        <v>5.5803571428571423</v>
      </c>
      <c r="V358" s="27">
        <f t="shared" si="46"/>
        <v>37.066212821289696</v>
      </c>
      <c r="W358" s="5"/>
      <c r="X358" s="73"/>
      <c r="Y358" s="5"/>
      <c r="Z358" s="21"/>
    </row>
    <row r="359" spans="1:26" ht="31.5" x14ac:dyDescent="0.25">
      <c r="A359" s="4">
        <v>355</v>
      </c>
      <c r="B359" s="83" t="s">
        <v>3424</v>
      </c>
      <c r="C359" s="82" t="s">
        <v>3425</v>
      </c>
      <c r="D359" s="79" t="s">
        <v>395</v>
      </c>
      <c r="E359" s="4">
        <v>6</v>
      </c>
      <c r="F359" s="79" t="s">
        <v>396</v>
      </c>
      <c r="G359" s="28">
        <v>14</v>
      </c>
      <c r="H359" s="28"/>
      <c r="I359" s="28">
        <v>3</v>
      </c>
      <c r="J359" s="28">
        <v>133</v>
      </c>
      <c r="K359" s="28">
        <v>12.1</v>
      </c>
      <c r="L359" s="28">
        <v>4</v>
      </c>
      <c r="M359" s="28"/>
      <c r="N359" s="28">
        <v>7.46</v>
      </c>
      <c r="O359" s="28"/>
      <c r="P359" s="29">
        <f t="shared" si="41"/>
        <v>19.600000000000001</v>
      </c>
      <c r="Q359" s="29">
        <f t="shared" si="42"/>
        <v>0.73170731707317072</v>
      </c>
      <c r="R359" s="29">
        <f t="shared" si="43"/>
        <v>6.333333333333333</v>
      </c>
      <c r="S359" s="29">
        <f t="shared" si="44"/>
        <v>5.3719008264462813</v>
      </c>
      <c r="T359" s="29">
        <f t="shared" si="45"/>
        <v>4</v>
      </c>
      <c r="U359" s="29">
        <f t="shared" si="47"/>
        <v>0.83780160857908847</v>
      </c>
      <c r="V359" s="27">
        <f t="shared" si="46"/>
        <v>36.874743085431874</v>
      </c>
      <c r="W359" s="5"/>
      <c r="X359" s="73"/>
      <c r="Y359" s="5"/>
      <c r="Z359" s="21"/>
    </row>
    <row r="360" spans="1:26" ht="47.25" x14ac:dyDescent="0.25">
      <c r="A360" s="4">
        <v>356</v>
      </c>
      <c r="B360" s="78" t="s">
        <v>2831</v>
      </c>
      <c r="C360" s="82" t="s">
        <v>2832</v>
      </c>
      <c r="D360" s="78" t="s">
        <v>4447</v>
      </c>
      <c r="E360" s="82">
        <v>6</v>
      </c>
      <c r="F360" s="132" t="s">
        <v>640</v>
      </c>
      <c r="G360" s="28">
        <v>10</v>
      </c>
      <c r="H360" s="31"/>
      <c r="I360" s="31">
        <v>3</v>
      </c>
      <c r="J360" s="31">
        <v>155</v>
      </c>
      <c r="K360" s="31">
        <v>8.5</v>
      </c>
      <c r="L360" s="28">
        <v>7</v>
      </c>
      <c r="M360" s="31"/>
      <c r="N360" s="31">
        <v>57.6</v>
      </c>
      <c r="O360" s="31">
        <f>IF(N360&lt;&gt;"",INT(N360)*60+(N360-INT(N360))*100,"")</f>
        <v>3480</v>
      </c>
      <c r="P360" s="29">
        <f t="shared" si="41"/>
        <v>14</v>
      </c>
      <c r="Q360" s="29">
        <f t="shared" si="42"/>
        <v>0.73170731707317072</v>
      </c>
      <c r="R360" s="29">
        <f t="shared" si="43"/>
        <v>7.3809523809523814</v>
      </c>
      <c r="S360" s="29">
        <f t="shared" si="44"/>
        <v>7.6470588235294121</v>
      </c>
      <c r="T360" s="29">
        <f t="shared" si="45"/>
        <v>7</v>
      </c>
      <c r="U360" s="29">
        <f t="shared" si="47"/>
        <v>0.10850694444444445</v>
      </c>
      <c r="V360" s="27">
        <f t="shared" si="46"/>
        <v>36.868225465999409</v>
      </c>
      <c r="W360" s="5"/>
      <c r="X360" s="73"/>
      <c r="Y360" s="5"/>
      <c r="Z360" s="21"/>
    </row>
    <row r="361" spans="1:26" ht="47.25" x14ac:dyDescent="0.25">
      <c r="A361" s="4">
        <v>357</v>
      </c>
      <c r="B361" s="105" t="s">
        <v>3112</v>
      </c>
      <c r="C361" s="129" t="s">
        <v>3113</v>
      </c>
      <c r="D361" s="101" t="s">
        <v>193</v>
      </c>
      <c r="E361" s="102">
        <v>6</v>
      </c>
      <c r="F361" s="101" t="s">
        <v>194</v>
      </c>
      <c r="G361" s="28">
        <v>5</v>
      </c>
      <c r="H361" s="28"/>
      <c r="I361" s="28">
        <v>5</v>
      </c>
      <c r="J361" s="28">
        <v>140</v>
      </c>
      <c r="K361" s="28">
        <v>8.5</v>
      </c>
      <c r="L361" s="28">
        <v>8.6999999999999993</v>
      </c>
      <c r="M361" s="28"/>
      <c r="N361" s="28">
        <v>1.1200000000000001</v>
      </c>
      <c r="O361" s="28"/>
      <c r="P361" s="29">
        <f t="shared" si="41"/>
        <v>7</v>
      </c>
      <c r="Q361" s="29">
        <f t="shared" si="42"/>
        <v>1.2195121951219512</v>
      </c>
      <c r="R361" s="29">
        <f t="shared" si="43"/>
        <v>6.666666666666667</v>
      </c>
      <c r="S361" s="29">
        <f t="shared" si="44"/>
        <v>7.6470588235294121</v>
      </c>
      <c r="T361" s="29">
        <f t="shared" si="45"/>
        <v>8.6999999999999993</v>
      </c>
      <c r="U361" s="29">
        <f t="shared" si="47"/>
        <v>5.5803571428571423</v>
      </c>
      <c r="V361" s="27">
        <f t="shared" si="46"/>
        <v>36.813594828175169</v>
      </c>
      <c r="W361" s="5"/>
      <c r="X361" s="73"/>
      <c r="Y361" s="5"/>
      <c r="Z361" s="21"/>
    </row>
    <row r="362" spans="1:26" ht="47.25" x14ac:dyDescent="0.25">
      <c r="A362" s="4">
        <v>358</v>
      </c>
      <c r="B362" s="97" t="s">
        <v>3141</v>
      </c>
      <c r="C362" s="82" t="s">
        <v>3142</v>
      </c>
      <c r="D362" s="97" t="s">
        <v>272</v>
      </c>
      <c r="E362" s="4">
        <v>5</v>
      </c>
      <c r="F362" s="79" t="s">
        <v>273</v>
      </c>
      <c r="G362" s="28">
        <v>8</v>
      </c>
      <c r="H362" s="28"/>
      <c r="I362" s="28">
        <v>5</v>
      </c>
      <c r="J362" s="28">
        <v>151</v>
      </c>
      <c r="K362" s="28">
        <v>9.4</v>
      </c>
      <c r="L362" s="28">
        <v>4.5</v>
      </c>
      <c r="M362" s="28"/>
      <c r="N362" s="28">
        <v>1.21</v>
      </c>
      <c r="O362" s="28"/>
      <c r="P362" s="29">
        <f t="shared" si="41"/>
        <v>11.2</v>
      </c>
      <c r="Q362" s="29">
        <f t="shared" si="42"/>
        <v>1.2195121951219512</v>
      </c>
      <c r="R362" s="29">
        <f t="shared" si="43"/>
        <v>7.1904761904761907</v>
      </c>
      <c r="S362" s="29">
        <f t="shared" si="44"/>
        <v>6.914893617021276</v>
      </c>
      <c r="T362" s="29">
        <f t="shared" si="45"/>
        <v>4.5</v>
      </c>
      <c r="U362" s="29">
        <f t="shared" si="47"/>
        <v>5.1652892561983474</v>
      </c>
      <c r="V362" s="27">
        <f t="shared" si="46"/>
        <v>36.190171258817763</v>
      </c>
      <c r="W362" s="5"/>
      <c r="X362" s="73"/>
      <c r="Y362" s="5"/>
      <c r="Z362" s="21"/>
    </row>
    <row r="363" spans="1:26" ht="31.5" x14ac:dyDescent="0.25">
      <c r="A363" s="4">
        <v>359</v>
      </c>
      <c r="B363" s="79" t="s">
        <v>3514</v>
      </c>
      <c r="C363" s="82" t="s">
        <v>3515</v>
      </c>
      <c r="D363" s="79" t="s">
        <v>474</v>
      </c>
      <c r="E363" s="4">
        <v>6</v>
      </c>
      <c r="F363" s="79" t="s">
        <v>475</v>
      </c>
      <c r="G363" s="28">
        <v>5</v>
      </c>
      <c r="H363" s="28"/>
      <c r="I363" s="28">
        <v>7</v>
      </c>
      <c r="J363" s="28">
        <v>165</v>
      </c>
      <c r="K363" s="28">
        <v>9.1999999999999993</v>
      </c>
      <c r="L363" s="28">
        <v>6.5</v>
      </c>
      <c r="M363" s="28"/>
      <c r="N363" s="28">
        <v>1.1100000000000001</v>
      </c>
      <c r="O363" s="28"/>
      <c r="P363" s="29">
        <f t="shared" si="41"/>
        <v>7</v>
      </c>
      <c r="Q363" s="29">
        <f t="shared" si="42"/>
        <v>1.7073170731707317</v>
      </c>
      <c r="R363" s="29">
        <f t="shared" si="43"/>
        <v>7.8571428571428568</v>
      </c>
      <c r="S363" s="29">
        <f t="shared" si="44"/>
        <v>7.0652173913043486</v>
      </c>
      <c r="T363" s="29">
        <f t="shared" si="45"/>
        <v>6.5</v>
      </c>
      <c r="U363" s="29">
        <f t="shared" si="47"/>
        <v>5.6306306306306304</v>
      </c>
      <c r="V363" s="27">
        <f t="shared" si="46"/>
        <v>35.760307952248567</v>
      </c>
      <c r="W363" s="5"/>
      <c r="X363" s="73"/>
      <c r="Y363" s="5"/>
      <c r="Z363" s="21"/>
    </row>
    <row r="364" spans="1:26" ht="31.5" x14ac:dyDescent="0.25">
      <c r="A364" s="4">
        <v>360</v>
      </c>
      <c r="B364" s="79" t="s">
        <v>3567</v>
      </c>
      <c r="C364" s="82" t="s">
        <v>3568</v>
      </c>
      <c r="D364" s="79" t="s">
        <v>1127</v>
      </c>
      <c r="E364" s="4">
        <v>6</v>
      </c>
      <c r="F364" s="83" t="s">
        <v>1128</v>
      </c>
      <c r="G364" s="28">
        <v>0</v>
      </c>
      <c r="H364" s="28"/>
      <c r="I364" s="28">
        <v>6</v>
      </c>
      <c r="J364" s="28">
        <v>155</v>
      </c>
      <c r="K364" s="28">
        <v>10.199999999999999</v>
      </c>
      <c r="L364" s="28">
        <v>6</v>
      </c>
      <c r="M364" s="28"/>
      <c r="N364" s="28">
        <v>0.43</v>
      </c>
      <c r="O364" s="28"/>
      <c r="P364" s="29">
        <f t="shared" si="41"/>
        <v>0</v>
      </c>
      <c r="Q364" s="29">
        <f t="shared" si="42"/>
        <v>1.4634146341463414</v>
      </c>
      <c r="R364" s="29">
        <f t="shared" si="43"/>
        <v>7.3809523809523814</v>
      </c>
      <c r="S364" s="29">
        <f t="shared" si="44"/>
        <v>6.3725490196078436</v>
      </c>
      <c r="T364" s="29">
        <f t="shared" si="45"/>
        <v>6</v>
      </c>
      <c r="U364" s="29">
        <f t="shared" si="47"/>
        <v>14.534883720930234</v>
      </c>
      <c r="V364" s="27">
        <f t="shared" si="46"/>
        <v>35.751799755636796</v>
      </c>
      <c r="W364" s="5"/>
      <c r="X364" s="73"/>
      <c r="Y364" s="5"/>
      <c r="Z364" s="21"/>
    </row>
    <row r="365" spans="1:26" ht="31.5" x14ac:dyDescent="0.25">
      <c r="A365" s="4">
        <v>361</v>
      </c>
      <c r="B365" s="79" t="s">
        <v>3555</v>
      </c>
      <c r="C365" s="82" t="s">
        <v>3556</v>
      </c>
      <c r="D365" s="79" t="s">
        <v>1113</v>
      </c>
      <c r="E365" s="4">
        <v>5</v>
      </c>
      <c r="F365" s="79" t="s">
        <v>1114</v>
      </c>
      <c r="G365" s="28">
        <v>12</v>
      </c>
      <c r="H365" s="28"/>
      <c r="I365" s="28">
        <v>2</v>
      </c>
      <c r="J365" s="28">
        <v>109</v>
      </c>
      <c r="K365" s="28">
        <v>12.3</v>
      </c>
      <c r="L365" s="28">
        <v>5</v>
      </c>
      <c r="M365" s="28"/>
      <c r="N365" s="28">
        <v>2.31</v>
      </c>
      <c r="O365" s="28"/>
      <c r="P365" s="29">
        <f t="shared" si="41"/>
        <v>16.8</v>
      </c>
      <c r="Q365" s="29">
        <f t="shared" si="42"/>
        <v>0.48780487804878048</v>
      </c>
      <c r="R365" s="29">
        <f t="shared" si="43"/>
        <v>5.1904761904761907</v>
      </c>
      <c r="S365" s="29">
        <f t="shared" si="44"/>
        <v>5.2845528455284549</v>
      </c>
      <c r="T365" s="29">
        <f t="shared" si="45"/>
        <v>5</v>
      </c>
      <c r="U365" s="29">
        <f t="shared" si="47"/>
        <v>2.7056277056277054</v>
      </c>
      <c r="V365" s="27">
        <f t="shared" si="46"/>
        <v>35.468461619681136</v>
      </c>
      <c r="W365" s="5"/>
      <c r="X365" s="73"/>
      <c r="Y365" s="5"/>
      <c r="Z365" s="21"/>
    </row>
    <row r="366" spans="1:26" ht="31.5" x14ac:dyDescent="0.25">
      <c r="A366" s="4">
        <v>362</v>
      </c>
      <c r="B366" s="83" t="s">
        <v>2916</v>
      </c>
      <c r="C366" s="82" t="s">
        <v>2917</v>
      </c>
      <c r="D366" s="79" t="s">
        <v>717</v>
      </c>
      <c r="E366" s="4">
        <v>5</v>
      </c>
      <c r="F366" s="79" t="s">
        <v>113</v>
      </c>
      <c r="G366" s="28">
        <v>7</v>
      </c>
      <c r="H366" s="28"/>
      <c r="I366" s="28">
        <v>8</v>
      </c>
      <c r="J366" s="28">
        <v>115</v>
      </c>
      <c r="K366" s="28">
        <v>9.1999999999999993</v>
      </c>
      <c r="L366" s="28">
        <v>4</v>
      </c>
      <c r="M366" s="28"/>
      <c r="N366" s="28">
        <v>1.06</v>
      </c>
      <c r="O366" s="28">
        <f>IF(N366&lt;&gt;"",INT(N366)*60+(N366-INT(N366))*100,"")</f>
        <v>66</v>
      </c>
      <c r="P366" s="29">
        <f t="shared" si="41"/>
        <v>9.8000000000000007</v>
      </c>
      <c r="Q366" s="29">
        <f t="shared" si="42"/>
        <v>1.9512195121951219</v>
      </c>
      <c r="R366" s="29">
        <f t="shared" si="43"/>
        <v>5.4761904761904763</v>
      </c>
      <c r="S366" s="29">
        <f t="shared" si="44"/>
        <v>7.0652173913043486</v>
      </c>
      <c r="T366" s="29">
        <f t="shared" si="45"/>
        <v>4</v>
      </c>
      <c r="U366" s="29">
        <f t="shared" si="47"/>
        <v>5.8962264150943398</v>
      </c>
      <c r="V366" s="27">
        <f t="shared" si="46"/>
        <v>34.188853794784286</v>
      </c>
      <c r="W366" s="5"/>
      <c r="X366" s="73"/>
      <c r="Y366" s="5"/>
      <c r="Z366" s="21"/>
    </row>
    <row r="367" spans="1:26" ht="31.5" x14ac:dyDescent="0.25">
      <c r="A367" s="4">
        <v>363</v>
      </c>
      <c r="B367" s="79" t="s">
        <v>3569</v>
      </c>
      <c r="C367" s="82" t="s">
        <v>3570</v>
      </c>
      <c r="D367" s="79" t="s">
        <v>1127</v>
      </c>
      <c r="E367" s="4">
        <v>6</v>
      </c>
      <c r="F367" s="79" t="s">
        <v>1128</v>
      </c>
      <c r="G367" s="28">
        <v>0</v>
      </c>
      <c r="H367" s="28"/>
      <c r="I367" s="28">
        <v>9</v>
      </c>
      <c r="J367" s="28">
        <v>137</v>
      </c>
      <c r="K367" s="28">
        <v>9.1999999999999993</v>
      </c>
      <c r="L367" s="28">
        <v>4</v>
      </c>
      <c r="M367" s="28"/>
      <c r="N367" s="28">
        <v>0.46</v>
      </c>
      <c r="O367" s="28"/>
      <c r="P367" s="29">
        <f t="shared" si="41"/>
        <v>0</v>
      </c>
      <c r="Q367" s="29">
        <f t="shared" si="42"/>
        <v>2.1951219512195124</v>
      </c>
      <c r="R367" s="29">
        <f t="shared" si="43"/>
        <v>6.5238095238095237</v>
      </c>
      <c r="S367" s="29">
        <f t="shared" si="44"/>
        <v>7.0652173913043486</v>
      </c>
      <c r="T367" s="29">
        <f t="shared" si="45"/>
        <v>4</v>
      </c>
      <c r="U367" s="29">
        <f t="shared" si="47"/>
        <v>13.586956521739129</v>
      </c>
      <c r="V367" s="27">
        <f t="shared" si="46"/>
        <v>33.371105388072515</v>
      </c>
      <c r="W367" s="5"/>
      <c r="X367" s="73"/>
      <c r="Y367" s="5"/>
      <c r="Z367" s="21"/>
    </row>
    <row r="368" spans="1:26" ht="31.5" x14ac:dyDescent="0.25">
      <c r="A368" s="4">
        <v>364</v>
      </c>
      <c r="B368" s="85" t="s">
        <v>2860</v>
      </c>
      <c r="C368" s="82" t="s">
        <v>2861</v>
      </c>
      <c r="D368" s="79" t="s">
        <v>71</v>
      </c>
      <c r="E368" s="4">
        <v>6</v>
      </c>
      <c r="F368" s="85" t="s">
        <v>72</v>
      </c>
      <c r="G368" s="28">
        <v>9</v>
      </c>
      <c r="H368" s="28"/>
      <c r="I368" s="28">
        <v>30</v>
      </c>
      <c r="J368" s="28">
        <v>155</v>
      </c>
      <c r="K368" s="28">
        <v>10.9</v>
      </c>
      <c r="L368" s="28">
        <v>0</v>
      </c>
      <c r="M368" s="28"/>
      <c r="N368" s="28">
        <v>0</v>
      </c>
      <c r="O368" s="28">
        <f>IF(N368&lt;&gt;"",INT(N368)*60+(N368-INT(N368))*100,"")</f>
        <v>0</v>
      </c>
      <c r="P368" s="29">
        <f t="shared" si="41"/>
        <v>12.6</v>
      </c>
      <c r="Q368" s="29">
        <f t="shared" si="42"/>
        <v>7.3170731707317076</v>
      </c>
      <c r="R368" s="29">
        <f t="shared" si="43"/>
        <v>7.3809523809523814</v>
      </c>
      <c r="S368" s="29">
        <f t="shared" si="44"/>
        <v>5.9633027522935782</v>
      </c>
      <c r="T368" s="29">
        <f t="shared" si="45"/>
        <v>0</v>
      </c>
      <c r="U368" s="29">
        <v>0</v>
      </c>
      <c r="V368" s="27">
        <f t="shared" si="46"/>
        <v>33.26132830397767</v>
      </c>
      <c r="W368" s="5"/>
      <c r="X368" s="73"/>
      <c r="Y368" s="5"/>
      <c r="Z368" s="21"/>
    </row>
    <row r="369" spans="1:26" ht="31.5" x14ac:dyDescent="0.25">
      <c r="A369" s="4">
        <v>365</v>
      </c>
      <c r="B369" s="97" t="s">
        <v>3052</v>
      </c>
      <c r="C369" s="5" t="s">
        <v>3053</v>
      </c>
      <c r="D369" s="79" t="s">
        <v>165</v>
      </c>
      <c r="E369" s="80">
        <v>6</v>
      </c>
      <c r="F369" s="86" t="s">
        <v>820</v>
      </c>
      <c r="G369" s="28">
        <v>2</v>
      </c>
      <c r="H369" s="28"/>
      <c r="I369" s="28">
        <v>0</v>
      </c>
      <c r="J369" s="28">
        <v>145</v>
      </c>
      <c r="K369" s="28">
        <v>8.1</v>
      </c>
      <c r="L369" s="28">
        <v>9.8000000000000007</v>
      </c>
      <c r="M369" s="28"/>
      <c r="N369" s="28">
        <v>1.1200000000000001</v>
      </c>
      <c r="O369" s="31">
        <f>IF(N369&lt;&gt;"",INT(N369)*60+(N369-INT(N369))*100,"")</f>
        <v>72.000000000000014</v>
      </c>
      <c r="P369" s="29">
        <f t="shared" si="41"/>
        <v>2.8</v>
      </c>
      <c r="Q369" s="29">
        <f t="shared" si="42"/>
        <v>0</v>
      </c>
      <c r="R369" s="29">
        <f t="shared" si="43"/>
        <v>6.9047619047619051</v>
      </c>
      <c r="S369" s="29">
        <f t="shared" si="44"/>
        <v>8.0246913580246915</v>
      </c>
      <c r="T369" s="29">
        <f t="shared" si="45"/>
        <v>9.8000000000000007</v>
      </c>
      <c r="U369" s="29">
        <f>(25*0.25)/N369</f>
        <v>5.5803571428571423</v>
      </c>
      <c r="V369" s="27">
        <f t="shared" si="46"/>
        <v>33.109810405643742</v>
      </c>
      <c r="W369" s="5"/>
      <c r="X369" s="73"/>
      <c r="Y369" s="5"/>
      <c r="Z369" s="21"/>
    </row>
    <row r="370" spans="1:26" ht="31.5" x14ac:dyDescent="0.25">
      <c r="A370" s="4">
        <v>366</v>
      </c>
      <c r="B370" s="85" t="s">
        <v>2952</v>
      </c>
      <c r="C370" s="68" t="s">
        <v>2953</v>
      </c>
      <c r="D370" s="138" t="s">
        <v>2954</v>
      </c>
      <c r="E370" s="68">
        <v>5</v>
      </c>
      <c r="F370" s="85" t="s">
        <v>2955</v>
      </c>
      <c r="G370" s="28">
        <v>7</v>
      </c>
      <c r="H370" s="28"/>
      <c r="I370" s="28">
        <v>4</v>
      </c>
      <c r="J370" s="28">
        <v>144</v>
      </c>
      <c r="K370" s="28">
        <v>9.4</v>
      </c>
      <c r="L370" s="28">
        <v>3</v>
      </c>
      <c r="M370" s="28"/>
      <c r="N370" s="28">
        <v>1.42</v>
      </c>
      <c r="O370" s="28">
        <f>IF(N370&lt;&gt;"",INT(N370)*60+(N370-INT(N370))*100,"")</f>
        <v>102</v>
      </c>
      <c r="P370" s="29">
        <f t="shared" si="41"/>
        <v>9.8000000000000007</v>
      </c>
      <c r="Q370" s="29">
        <f t="shared" si="42"/>
        <v>0.97560975609756095</v>
      </c>
      <c r="R370" s="29">
        <f t="shared" si="43"/>
        <v>6.8571428571428568</v>
      </c>
      <c r="S370" s="29">
        <f t="shared" si="44"/>
        <v>6.914893617021276</v>
      </c>
      <c r="T370" s="29">
        <f t="shared" si="45"/>
        <v>3</v>
      </c>
      <c r="U370" s="29">
        <f>(25*0.25)/N370</f>
        <v>4.4014084507042259</v>
      </c>
      <c r="V370" s="27">
        <f t="shared" si="46"/>
        <v>31.949054680965922</v>
      </c>
      <c r="W370" s="5"/>
      <c r="X370" s="73"/>
      <c r="Y370" s="5"/>
      <c r="Z370" s="21"/>
    </row>
    <row r="371" spans="1:26" ht="31.5" x14ac:dyDescent="0.25">
      <c r="A371" s="4">
        <v>367</v>
      </c>
      <c r="B371" s="85" t="s">
        <v>2862</v>
      </c>
      <c r="C371" s="82" t="s">
        <v>2863</v>
      </c>
      <c r="D371" s="79" t="s">
        <v>71</v>
      </c>
      <c r="E371" s="4">
        <v>6</v>
      </c>
      <c r="F371" s="85" t="s">
        <v>72</v>
      </c>
      <c r="G371" s="28">
        <v>15</v>
      </c>
      <c r="H371" s="28"/>
      <c r="I371" s="28">
        <v>15</v>
      </c>
      <c r="J371" s="28">
        <v>144</v>
      </c>
      <c r="K371" s="136" t="s">
        <v>2864</v>
      </c>
      <c r="L371" s="28">
        <v>0</v>
      </c>
      <c r="M371" s="28"/>
      <c r="N371" s="28">
        <v>0</v>
      </c>
      <c r="O371" s="28">
        <f>IF(N371&lt;&gt;"",INT(N371)*60+(N371-INT(N371))*100,"")</f>
        <v>0</v>
      </c>
      <c r="P371" s="29">
        <f t="shared" si="41"/>
        <v>21</v>
      </c>
      <c r="Q371" s="29">
        <f t="shared" si="42"/>
        <v>3.6585365853658538</v>
      </c>
      <c r="R371" s="29">
        <f t="shared" si="43"/>
        <v>6.8571428571428568</v>
      </c>
      <c r="S371" s="29">
        <v>0</v>
      </c>
      <c r="T371" s="29">
        <f t="shared" si="45"/>
        <v>0</v>
      </c>
      <c r="U371" s="29">
        <v>0</v>
      </c>
      <c r="V371" s="27">
        <f t="shared" si="46"/>
        <v>31.515679442508713</v>
      </c>
      <c r="W371" s="5"/>
      <c r="X371" s="73"/>
      <c r="Y371" s="5"/>
      <c r="Z371" s="21"/>
    </row>
    <row r="372" spans="1:26" ht="31.5" x14ac:dyDescent="0.25">
      <c r="A372" s="4">
        <v>368</v>
      </c>
      <c r="B372" s="85" t="s">
        <v>2869</v>
      </c>
      <c r="C372" s="82" t="s">
        <v>2870</v>
      </c>
      <c r="D372" s="79" t="s">
        <v>71</v>
      </c>
      <c r="E372" s="4">
        <v>6</v>
      </c>
      <c r="F372" s="85" t="s">
        <v>72</v>
      </c>
      <c r="G372" s="28">
        <v>10</v>
      </c>
      <c r="H372" s="28"/>
      <c r="I372" s="28">
        <v>15</v>
      </c>
      <c r="J372" s="28">
        <v>152</v>
      </c>
      <c r="K372" s="28">
        <v>10.5</v>
      </c>
      <c r="L372" s="28">
        <v>0</v>
      </c>
      <c r="M372" s="28"/>
      <c r="N372" s="28">
        <v>0</v>
      </c>
      <c r="O372" s="28">
        <f>IF(N372&lt;&gt;"",INT(N372)*60+(N372-INT(N372))*100,"")</f>
        <v>0</v>
      </c>
      <c r="P372" s="29">
        <f t="shared" si="41"/>
        <v>14</v>
      </c>
      <c r="Q372" s="29">
        <f t="shared" si="42"/>
        <v>3.6585365853658538</v>
      </c>
      <c r="R372" s="29">
        <f t="shared" si="43"/>
        <v>7.2380952380952381</v>
      </c>
      <c r="S372" s="29">
        <f t="shared" ref="S372:S381" si="48">(10*6.5)/K372</f>
        <v>6.1904761904761907</v>
      </c>
      <c r="T372" s="29">
        <f t="shared" si="45"/>
        <v>0</v>
      </c>
      <c r="U372" s="29">
        <v>0</v>
      </c>
      <c r="V372" s="27">
        <f t="shared" si="46"/>
        <v>31.087108013937282</v>
      </c>
      <c r="W372" s="5"/>
      <c r="X372" s="73"/>
      <c r="Y372" s="5"/>
      <c r="Z372" s="21"/>
    </row>
    <row r="373" spans="1:26" ht="31.5" x14ac:dyDescent="0.25">
      <c r="A373" s="4">
        <v>369</v>
      </c>
      <c r="B373" s="79" t="s">
        <v>3338</v>
      </c>
      <c r="C373" s="82" t="s">
        <v>3339</v>
      </c>
      <c r="D373" s="79" t="s">
        <v>3323</v>
      </c>
      <c r="E373" s="4">
        <v>5</v>
      </c>
      <c r="F373" s="79" t="s">
        <v>339</v>
      </c>
      <c r="G373" s="28">
        <v>2</v>
      </c>
      <c r="H373" s="28"/>
      <c r="I373" s="28">
        <v>20</v>
      </c>
      <c r="J373" s="28">
        <v>160</v>
      </c>
      <c r="K373" s="28">
        <v>9.8000000000000007</v>
      </c>
      <c r="L373" s="28">
        <v>3</v>
      </c>
      <c r="M373" s="28"/>
      <c r="N373" s="28">
        <v>1.05</v>
      </c>
      <c r="O373" s="28"/>
      <c r="P373" s="29">
        <f t="shared" si="41"/>
        <v>2.8</v>
      </c>
      <c r="Q373" s="29">
        <f t="shared" si="42"/>
        <v>4.8780487804878048</v>
      </c>
      <c r="R373" s="29">
        <f t="shared" si="43"/>
        <v>7.6190476190476186</v>
      </c>
      <c r="S373" s="29">
        <f t="shared" si="48"/>
        <v>6.6326530612244889</v>
      </c>
      <c r="T373" s="29">
        <f t="shared" si="45"/>
        <v>3</v>
      </c>
      <c r="U373" s="29">
        <f>(25*0.25)/N373</f>
        <v>5.9523809523809526</v>
      </c>
      <c r="V373" s="27">
        <f t="shared" si="46"/>
        <v>30.882130413140864</v>
      </c>
      <c r="W373" s="5"/>
      <c r="X373" s="73"/>
      <c r="Y373" s="5"/>
      <c r="Z373" s="21"/>
    </row>
    <row r="374" spans="1:26" ht="31.5" x14ac:dyDescent="0.25">
      <c r="A374" s="4">
        <v>370</v>
      </c>
      <c r="B374" s="84" t="s">
        <v>2886</v>
      </c>
      <c r="C374" s="82" t="s">
        <v>2887</v>
      </c>
      <c r="D374" s="79" t="s">
        <v>71</v>
      </c>
      <c r="E374" s="4">
        <v>5</v>
      </c>
      <c r="F374" s="79" t="s">
        <v>72</v>
      </c>
      <c r="G374" s="28">
        <v>11</v>
      </c>
      <c r="H374" s="28"/>
      <c r="I374" s="28">
        <v>5</v>
      </c>
      <c r="J374" s="28">
        <v>170</v>
      </c>
      <c r="K374" s="28">
        <v>10.7</v>
      </c>
      <c r="L374" s="28">
        <v>0</v>
      </c>
      <c r="M374" s="28"/>
      <c r="N374" s="28">
        <v>0</v>
      </c>
      <c r="O374" s="28">
        <f>IF(N374&lt;&gt;"",INT(N374)*60+(N374-INT(N374))*100,"")</f>
        <v>0</v>
      </c>
      <c r="P374" s="29">
        <f t="shared" si="41"/>
        <v>15.4</v>
      </c>
      <c r="Q374" s="29">
        <f t="shared" si="42"/>
        <v>1.2195121951219512</v>
      </c>
      <c r="R374" s="29">
        <f t="shared" si="43"/>
        <v>8.0952380952380949</v>
      </c>
      <c r="S374" s="29">
        <f t="shared" si="48"/>
        <v>6.0747663551401869</v>
      </c>
      <c r="T374" s="29">
        <f t="shared" si="45"/>
        <v>0</v>
      </c>
      <c r="U374" s="29">
        <v>0</v>
      </c>
      <c r="V374" s="27">
        <f t="shared" si="46"/>
        <v>30.789516645500235</v>
      </c>
      <c r="W374" s="5"/>
      <c r="X374" s="73"/>
      <c r="Y374" s="5"/>
      <c r="Z374" s="21"/>
    </row>
    <row r="375" spans="1:26" ht="31.5" x14ac:dyDescent="0.25">
      <c r="A375" s="4">
        <v>371</v>
      </c>
      <c r="B375" s="86" t="s">
        <v>3512</v>
      </c>
      <c r="C375" s="82" t="s">
        <v>3513</v>
      </c>
      <c r="D375" s="79" t="s">
        <v>474</v>
      </c>
      <c r="E375" s="4">
        <v>6</v>
      </c>
      <c r="F375" s="79" t="s">
        <v>475</v>
      </c>
      <c r="G375" s="28">
        <v>1</v>
      </c>
      <c r="H375" s="28"/>
      <c r="I375" s="28">
        <v>9</v>
      </c>
      <c r="J375" s="28">
        <v>163</v>
      </c>
      <c r="K375" s="28">
        <v>9.1</v>
      </c>
      <c r="L375" s="28">
        <v>6.5</v>
      </c>
      <c r="M375" s="28"/>
      <c r="N375" s="28">
        <v>1.1499999999999999</v>
      </c>
      <c r="O375" s="28"/>
      <c r="P375" s="29">
        <f t="shared" si="41"/>
        <v>1.4</v>
      </c>
      <c r="Q375" s="29">
        <f t="shared" si="42"/>
        <v>2.1951219512195124</v>
      </c>
      <c r="R375" s="29">
        <f t="shared" si="43"/>
        <v>7.7619047619047619</v>
      </c>
      <c r="S375" s="29">
        <f t="shared" si="48"/>
        <v>7.1428571428571432</v>
      </c>
      <c r="T375" s="29">
        <f t="shared" si="45"/>
        <v>6.5</v>
      </c>
      <c r="U375" s="29">
        <f>(25*0.25)/N375</f>
        <v>5.4347826086956523</v>
      </c>
      <c r="V375" s="27">
        <f t="shared" si="46"/>
        <v>30.434666464677068</v>
      </c>
      <c r="W375" s="5"/>
      <c r="X375" s="73"/>
      <c r="Y375" s="5"/>
      <c r="Z375" s="21"/>
    </row>
    <row r="376" spans="1:26" ht="31.5" x14ac:dyDescent="0.25">
      <c r="A376" s="4">
        <v>372</v>
      </c>
      <c r="B376" s="86" t="s">
        <v>3301</v>
      </c>
      <c r="C376" s="82" t="s">
        <v>3302</v>
      </c>
      <c r="D376" s="79" t="s">
        <v>330</v>
      </c>
      <c r="E376" s="4">
        <v>5</v>
      </c>
      <c r="F376" s="79" t="s">
        <v>942</v>
      </c>
      <c r="G376" s="28">
        <v>3</v>
      </c>
      <c r="H376" s="28"/>
      <c r="I376" s="28">
        <v>5</v>
      </c>
      <c r="J376" s="28">
        <v>120</v>
      </c>
      <c r="K376" s="28">
        <v>9.1999999999999993</v>
      </c>
      <c r="L376" s="28">
        <v>6</v>
      </c>
      <c r="M376" s="28"/>
      <c r="N376" s="28">
        <v>1.01</v>
      </c>
      <c r="O376" s="28"/>
      <c r="P376" s="29">
        <f t="shared" si="41"/>
        <v>4.2</v>
      </c>
      <c r="Q376" s="29">
        <f t="shared" si="42"/>
        <v>1.2195121951219512</v>
      </c>
      <c r="R376" s="29">
        <f t="shared" si="43"/>
        <v>5.7142857142857144</v>
      </c>
      <c r="S376" s="29">
        <f t="shared" si="48"/>
        <v>7.0652173913043486</v>
      </c>
      <c r="T376" s="29">
        <f t="shared" si="45"/>
        <v>6</v>
      </c>
      <c r="U376" s="29">
        <f>(25*0.25)/N376</f>
        <v>6.1881188118811883</v>
      </c>
      <c r="V376" s="27">
        <f t="shared" si="46"/>
        <v>30.387134112593202</v>
      </c>
      <c r="W376" s="5"/>
      <c r="X376" s="73"/>
      <c r="Y376" s="5"/>
      <c r="Z376" s="21"/>
    </row>
    <row r="377" spans="1:26" ht="31.5" x14ac:dyDescent="0.25">
      <c r="A377" s="4">
        <v>373</v>
      </c>
      <c r="B377" s="85" t="s">
        <v>2871</v>
      </c>
      <c r="C377" s="82" t="s">
        <v>2872</v>
      </c>
      <c r="D377" s="79" t="s">
        <v>71</v>
      </c>
      <c r="E377" s="4">
        <v>5</v>
      </c>
      <c r="F377" s="85" t="s">
        <v>72</v>
      </c>
      <c r="G377" s="28">
        <v>7</v>
      </c>
      <c r="H377" s="28"/>
      <c r="I377" s="28">
        <v>30</v>
      </c>
      <c r="J377" s="28">
        <v>142</v>
      </c>
      <c r="K377" s="28">
        <v>10.5</v>
      </c>
      <c r="L377" s="28">
        <v>0</v>
      </c>
      <c r="M377" s="28"/>
      <c r="N377" s="28">
        <v>0</v>
      </c>
      <c r="O377" s="28">
        <f>IF(N377&lt;&gt;"",INT(N377)*60+(N377-INT(N377))*100,"")</f>
        <v>0</v>
      </c>
      <c r="P377" s="29">
        <f t="shared" si="41"/>
        <v>9.8000000000000007</v>
      </c>
      <c r="Q377" s="29">
        <f t="shared" si="42"/>
        <v>7.3170731707317076</v>
      </c>
      <c r="R377" s="29">
        <f t="shared" si="43"/>
        <v>6.7619047619047619</v>
      </c>
      <c r="S377" s="29">
        <f t="shared" si="48"/>
        <v>6.1904761904761907</v>
      </c>
      <c r="T377" s="29">
        <f t="shared" si="45"/>
        <v>0</v>
      </c>
      <c r="U377" s="29">
        <v>0</v>
      </c>
      <c r="V377" s="27">
        <f t="shared" si="46"/>
        <v>30.06945412311266</v>
      </c>
      <c r="W377" s="5"/>
      <c r="X377" s="73"/>
      <c r="Y377" s="5"/>
      <c r="Z377" s="21"/>
    </row>
    <row r="378" spans="1:26" ht="31.5" x14ac:dyDescent="0.25">
      <c r="A378" s="4">
        <v>374</v>
      </c>
      <c r="B378" s="79" t="s">
        <v>3518</v>
      </c>
      <c r="C378" s="82" t="s">
        <v>3519</v>
      </c>
      <c r="D378" s="79" t="s">
        <v>474</v>
      </c>
      <c r="E378" s="4">
        <v>6</v>
      </c>
      <c r="F378" s="79" t="s">
        <v>475</v>
      </c>
      <c r="G378" s="28">
        <v>0</v>
      </c>
      <c r="H378" s="28"/>
      <c r="I378" s="28">
        <v>15</v>
      </c>
      <c r="J378" s="28">
        <v>160</v>
      </c>
      <c r="K378" s="28">
        <v>9.1999999999999993</v>
      </c>
      <c r="L378" s="28">
        <v>6.5</v>
      </c>
      <c r="M378" s="28"/>
      <c r="N378" s="28">
        <v>1.21</v>
      </c>
      <c r="O378" s="28"/>
      <c r="P378" s="29">
        <f t="shared" si="41"/>
        <v>0</v>
      </c>
      <c r="Q378" s="29">
        <f t="shared" si="42"/>
        <v>3.6585365853658538</v>
      </c>
      <c r="R378" s="29">
        <f t="shared" si="43"/>
        <v>7.6190476190476186</v>
      </c>
      <c r="S378" s="29">
        <f t="shared" si="48"/>
        <v>7.0652173913043486</v>
      </c>
      <c r="T378" s="29">
        <f t="shared" si="45"/>
        <v>6.5</v>
      </c>
      <c r="U378" s="29">
        <f>(25*0.25)/N378</f>
        <v>5.1652892561983474</v>
      </c>
      <c r="V378" s="27">
        <f t="shared" si="46"/>
        <v>30.008090851916165</v>
      </c>
      <c r="W378" s="5"/>
      <c r="X378" s="73"/>
      <c r="Y378" s="5"/>
      <c r="Z378" s="21"/>
    </row>
    <row r="379" spans="1:26" ht="31.5" x14ac:dyDescent="0.25">
      <c r="A379" s="4">
        <v>375</v>
      </c>
      <c r="B379" s="85" t="s">
        <v>3330</v>
      </c>
      <c r="C379" s="85" t="s">
        <v>3331</v>
      </c>
      <c r="D379" s="85" t="s">
        <v>3323</v>
      </c>
      <c r="E379" s="131">
        <v>5</v>
      </c>
      <c r="F379" s="79" t="s">
        <v>339</v>
      </c>
      <c r="G379" s="28">
        <v>2</v>
      </c>
      <c r="H379" s="28"/>
      <c r="I379" s="28">
        <v>15</v>
      </c>
      <c r="J379" s="28">
        <v>150</v>
      </c>
      <c r="K379" s="28">
        <v>9.9</v>
      </c>
      <c r="L379" s="28">
        <v>3</v>
      </c>
      <c r="M379" s="28"/>
      <c r="N379" s="28">
        <v>1.07</v>
      </c>
      <c r="O379" s="28"/>
      <c r="P379" s="29">
        <f t="shared" si="41"/>
        <v>2.8</v>
      </c>
      <c r="Q379" s="29">
        <f t="shared" si="42"/>
        <v>3.6585365853658538</v>
      </c>
      <c r="R379" s="29">
        <f t="shared" si="43"/>
        <v>7.1428571428571432</v>
      </c>
      <c r="S379" s="29">
        <f t="shared" si="48"/>
        <v>6.5656565656565657</v>
      </c>
      <c r="T379" s="29">
        <f t="shared" si="45"/>
        <v>3</v>
      </c>
      <c r="U379" s="29">
        <f>(25*0.25)/N379</f>
        <v>5.8411214953271022</v>
      </c>
      <c r="V379" s="27">
        <f t="shared" si="46"/>
        <v>29.008171789206664</v>
      </c>
      <c r="W379" s="5"/>
      <c r="X379" s="73"/>
      <c r="Y379" s="5"/>
      <c r="Z379" s="21"/>
    </row>
    <row r="380" spans="1:26" ht="31.5" x14ac:dyDescent="0.25">
      <c r="A380" s="4">
        <v>376</v>
      </c>
      <c r="B380" s="86" t="s">
        <v>3303</v>
      </c>
      <c r="C380" s="82" t="s">
        <v>3304</v>
      </c>
      <c r="D380" s="79" t="s">
        <v>330</v>
      </c>
      <c r="E380" s="4">
        <v>5</v>
      </c>
      <c r="F380" s="79" t="s">
        <v>942</v>
      </c>
      <c r="G380" s="28">
        <v>6</v>
      </c>
      <c r="H380" s="28"/>
      <c r="I380" s="28">
        <v>3</v>
      </c>
      <c r="J380" s="28">
        <v>115</v>
      </c>
      <c r="K380" s="28">
        <v>9.5</v>
      </c>
      <c r="L380" s="28">
        <v>3</v>
      </c>
      <c r="M380" s="28"/>
      <c r="N380" s="28">
        <v>1.57</v>
      </c>
      <c r="O380" s="28"/>
      <c r="P380" s="29">
        <f t="shared" si="41"/>
        <v>8.4</v>
      </c>
      <c r="Q380" s="29">
        <f t="shared" si="42"/>
        <v>0.73170731707317072</v>
      </c>
      <c r="R380" s="29">
        <f t="shared" si="43"/>
        <v>5.4761904761904763</v>
      </c>
      <c r="S380" s="29">
        <f t="shared" si="48"/>
        <v>6.8421052631578947</v>
      </c>
      <c r="T380" s="29">
        <f t="shared" si="45"/>
        <v>3</v>
      </c>
      <c r="U380" s="29">
        <f>(25*0.25)/N380</f>
        <v>3.9808917197452227</v>
      </c>
      <c r="V380" s="27">
        <f t="shared" si="46"/>
        <v>28.430894776166767</v>
      </c>
      <c r="W380" s="5"/>
      <c r="X380" s="73"/>
      <c r="Y380" s="5"/>
      <c r="Z380" s="21"/>
    </row>
    <row r="381" spans="1:26" ht="31.5" x14ac:dyDescent="0.25">
      <c r="A381" s="4">
        <v>377</v>
      </c>
      <c r="B381" s="85" t="s">
        <v>2858</v>
      </c>
      <c r="C381" s="82" t="s">
        <v>2859</v>
      </c>
      <c r="D381" s="79" t="s">
        <v>71</v>
      </c>
      <c r="E381" s="4">
        <v>6</v>
      </c>
      <c r="F381" s="85" t="s">
        <v>72</v>
      </c>
      <c r="G381" s="28">
        <v>9</v>
      </c>
      <c r="H381" s="28"/>
      <c r="I381" s="28">
        <v>11</v>
      </c>
      <c r="J381" s="28">
        <v>143</v>
      </c>
      <c r="K381" s="28">
        <v>10.8</v>
      </c>
      <c r="L381" s="28">
        <v>0</v>
      </c>
      <c r="M381" s="28"/>
      <c r="N381" s="28">
        <v>0</v>
      </c>
      <c r="O381" s="28">
        <f>IF(N381&lt;&gt;"",INT(N381)*60+(N381-INT(N381))*100,"")</f>
        <v>0</v>
      </c>
      <c r="P381" s="29">
        <f t="shared" si="41"/>
        <v>12.6</v>
      </c>
      <c r="Q381" s="29">
        <f t="shared" si="42"/>
        <v>2.6829268292682928</v>
      </c>
      <c r="R381" s="29">
        <f t="shared" si="43"/>
        <v>6.8095238095238093</v>
      </c>
      <c r="S381" s="29">
        <f t="shared" si="48"/>
        <v>6.0185185185185182</v>
      </c>
      <c r="T381" s="29">
        <f t="shared" si="45"/>
        <v>0</v>
      </c>
      <c r="U381" s="29">
        <v>0</v>
      </c>
      <c r="V381" s="27">
        <f t="shared" si="46"/>
        <v>28.11096915731062</v>
      </c>
      <c r="W381" s="5"/>
      <c r="X381" s="73"/>
      <c r="Y381" s="5"/>
      <c r="Z381" s="21"/>
    </row>
    <row r="382" spans="1:26" ht="31.5" x14ac:dyDescent="0.25">
      <c r="A382" s="4">
        <v>378</v>
      </c>
      <c r="B382" s="138" t="s">
        <v>3599</v>
      </c>
      <c r="C382" s="104" t="s">
        <v>3600</v>
      </c>
      <c r="D382" s="79" t="s">
        <v>532</v>
      </c>
      <c r="E382" s="4">
        <v>6</v>
      </c>
      <c r="F382" s="79" t="s">
        <v>543</v>
      </c>
      <c r="G382" s="28">
        <v>20</v>
      </c>
      <c r="H382" s="28"/>
      <c r="I382" s="28">
        <v>0</v>
      </c>
      <c r="J382" s="28">
        <v>0</v>
      </c>
      <c r="K382" s="28">
        <v>0</v>
      </c>
      <c r="L382" s="28">
        <v>0</v>
      </c>
      <c r="M382" s="28"/>
      <c r="N382" s="28">
        <v>0</v>
      </c>
      <c r="O382" s="28"/>
      <c r="P382" s="29">
        <f t="shared" si="41"/>
        <v>28</v>
      </c>
      <c r="Q382" s="29">
        <f t="shared" si="42"/>
        <v>0</v>
      </c>
      <c r="R382" s="29">
        <f t="shared" si="43"/>
        <v>0</v>
      </c>
      <c r="S382" s="29">
        <v>0</v>
      </c>
      <c r="T382" s="29">
        <f t="shared" si="45"/>
        <v>0</v>
      </c>
      <c r="U382" s="29">
        <v>0</v>
      </c>
      <c r="V382" s="27">
        <f t="shared" si="46"/>
        <v>28</v>
      </c>
      <c r="W382" s="5"/>
      <c r="X382" s="73"/>
      <c r="Y382" s="5"/>
      <c r="Z382" s="21"/>
    </row>
    <row r="383" spans="1:26" ht="31.5" x14ac:dyDescent="0.25">
      <c r="A383" s="4">
        <v>379</v>
      </c>
      <c r="B383" s="138" t="s">
        <v>3601</v>
      </c>
      <c r="C383" s="104" t="s">
        <v>3602</v>
      </c>
      <c r="D383" s="79" t="s">
        <v>532</v>
      </c>
      <c r="E383" s="4">
        <v>6</v>
      </c>
      <c r="F383" s="79" t="s">
        <v>543</v>
      </c>
      <c r="G383" s="28">
        <v>20</v>
      </c>
      <c r="H383" s="28"/>
      <c r="I383" s="28">
        <v>0</v>
      </c>
      <c r="J383" s="28">
        <v>0</v>
      </c>
      <c r="K383" s="28">
        <v>0</v>
      </c>
      <c r="L383" s="28">
        <v>0</v>
      </c>
      <c r="M383" s="28"/>
      <c r="N383" s="28">
        <v>0</v>
      </c>
      <c r="O383" s="28"/>
      <c r="P383" s="29">
        <f t="shared" si="41"/>
        <v>28</v>
      </c>
      <c r="Q383" s="29">
        <f t="shared" si="42"/>
        <v>0</v>
      </c>
      <c r="R383" s="29">
        <f t="shared" si="43"/>
        <v>0</v>
      </c>
      <c r="S383" s="29">
        <v>0</v>
      </c>
      <c r="T383" s="29">
        <f t="shared" si="45"/>
        <v>0</v>
      </c>
      <c r="U383" s="29">
        <v>0</v>
      </c>
      <c r="V383" s="27">
        <f t="shared" si="46"/>
        <v>28</v>
      </c>
      <c r="W383" s="5"/>
      <c r="X383" s="73"/>
      <c r="Y383" s="5"/>
      <c r="Z383" s="21"/>
    </row>
    <row r="384" spans="1:26" ht="31.5" x14ac:dyDescent="0.25">
      <c r="A384" s="4">
        <v>380</v>
      </c>
      <c r="B384" s="138" t="s">
        <v>3603</v>
      </c>
      <c r="C384" s="104" t="s">
        <v>3604</v>
      </c>
      <c r="D384" s="79" t="s">
        <v>532</v>
      </c>
      <c r="E384" s="4">
        <v>6</v>
      </c>
      <c r="F384" s="79" t="s">
        <v>543</v>
      </c>
      <c r="G384" s="28">
        <v>20</v>
      </c>
      <c r="H384" s="28"/>
      <c r="I384" s="28">
        <v>0</v>
      </c>
      <c r="J384" s="28">
        <v>0</v>
      </c>
      <c r="K384" s="28">
        <v>0</v>
      </c>
      <c r="L384" s="28">
        <v>0</v>
      </c>
      <c r="M384" s="28"/>
      <c r="N384" s="28">
        <v>0</v>
      </c>
      <c r="O384" s="28"/>
      <c r="P384" s="29">
        <f t="shared" si="41"/>
        <v>28</v>
      </c>
      <c r="Q384" s="29">
        <f t="shared" si="42"/>
        <v>0</v>
      </c>
      <c r="R384" s="29">
        <f t="shared" si="43"/>
        <v>0</v>
      </c>
      <c r="S384" s="29">
        <v>0</v>
      </c>
      <c r="T384" s="29">
        <f t="shared" si="45"/>
        <v>0</v>
      </c>
      <c r="U384" s="29">
        <v>0</v>
      </c>
      <c r="V384" s="27">
        <f t="shared" si="46"/>
        <v>28</v>
      </c>
      <c r="W384" s="5"/>
      <c r="X384" s="73"/>
      <c r="Y384" s="5"/>
      <c r="Z384" s="21"/>
    </row>
    <row r="385" spans="1:26" ht="31.5" x14ac:dyDescent="0.25">
      <c r="A385" s="4">
        <v>381</v>
      </c>
      <c r="B385" s="79" t="s">
        <v>2879</v>
      </c>
      <c r="C385" s="82" t="s">
        <v>2880</v>
      </c>
      <c r="D385" s="79" t="s">
        <v>71</v>
      </c>
      <c r="E385" s="4">
        <v>5</v>
      </c>
      <c r="F385" s="83" t="s">
        <v>72</v>
      </c>
      <c r="G385" s="28">
        <v>8</v>
      </c>
      <c r="H385" s="28"/>
      <c r="I385" s="28">
        <v>10</v>
      </c>
      <c r="J385" s="28">
        <v>155</v>
      </c>
      <c r="K385" s="28">
        <v>11.4</v>
      </c>
      <c r="L385" s="28">
        <v>0</v>
      </c>
      <c r="M385" s="28"/>
      <c r="N385" s="28">
        <v>0</v>
      </c>
      <c r="O385" s="28">
        <f>IF(N385&lt;&gt;"",INT(N385)*60+(N385-INT(N385))*100,"")</f>
        <v>0</v>
      </c>
      <c r="P385" s="29">
        <f t="shared" si="41"/>
        <v>11.2</v>
      </c>
      <c r="Q385" s="29">
        <f t="shared" si="42"/>
        <v>2.4390243902439024</v>
      </c>
      <c r="R385" s="29">
        <f t="shared" si="43"/>
        <v>7.3809523809523814</v>
      </c>
      <c r="S385" s="29">
        <f>(10*6.5)/K385</f>
        <v>5.7017543859649118</v>
      </c>
      <c r="T385" s="29">
        <f t="shared" si="45"/>
        <v>0</v>
      </c>
      <c r="U385" s="29">
        <v>0</v>
      </c>
      <c r="V385" s="27">
        <f t="shared" si="46"/>
        <v>26.721731157161194</v>
      </c>
      <c r="W385" s="5"/>
      <c r="X385" s="73"/>
      <c r="Y385" s="5"/>
      <c r="Z385" s="21"/>
    </row>
    <row r="386" spans="1:26" ht="47.25" x14ac:dyDescent="0.25">
      <c r="A386" s="4">
        <v>382</v>
      </c>
      <c r="B386" s="138" t="s">
        <v>3589</v>
      </c>
      <c r="C386" s="104" t="s">
        <v>3590</v>
      </c>
      <c r="D386" s="79" t="s">
        <v>532</v>
      </c>
      <c r="E386" s="4">
        <v>6</v>
      </c>
      <c r="F386" s="79" t="s">
        <v>543</v>
      </c>
      <c r="G386" s="28">
        <v>19</v>
      </c>
      <c r="H386" s="28"/>
      <c r="I386" s="28">
        <v>0</v>
      </c>
      <c r="J386" s="28">
        <v>0</v>
      </c>
      <c r="K386" s="28">
        <v>0</v>
      </c>
      <c r="L386" s="28">
        <v>0</v>
      </c>
      <c r="M386" s="28"/>
      <c r="N386" s="28">
        <v>0</v>
      </c>
      <c r="O386" s="28"/>
      <c r="P386" s="29">
        <f t="shared" si="41"/>
        <v>26.6</v>
      </c>
      <c r="Q386" s="29">
        <f t="shared" si="42"/>
        <v>0</v>
      </c>
      <c r="R386" s="29">
        <f t="shared" si="43"/>
        <v>0</v>
      </c>
      <c r="S386" s="29">
        <v>0</v>
      </c>
      <c r="T386" s="29">
        <f t="shared" si="45"/>
        <v>0</v>
      </c>
      <c r="U386" s="29">
        <v>0</v>
      </c>
      <c r="V386" s="27">
        <f t="shared" si="46"/>
        <v>26.6</v>
      </c>
      <c r="W386" s="5"/>
      <c r="X386" s="73"/>
      <c r="Y386" s="5"/>
      <c r="Z386" s="21"/>
    </row>
    <row r="387" spans="1:26" ht="31.5" x14ac:dyDescent="0.25">
      <c r="A387" s="4">
        <v>383</v>
      </c>
      <c r="B387" s="138" t="s">
        <v>3591</v>
      </c>
      <c r="C387" s="104" t="s">
        <v>3592</v>
      </c>
      <c r="D387" s="79" t="s">
        <v>532</v>
      </c>
      <c r="E387" s="4">
        <v>6</v>
      </c>
      <c r="F387" s="79" t="s">
        <v>543</v>
      </c>
      <c r="G387" s="28">
        <v>19</v>
      </c>
      <c r="H387" s="28"/>
      <c r="I387" s="28">
        <v>0</v>
      </c>
      <c r="J387" s="28">
        <v>0</v>
      </c>
      <c r="K387" s="28">
        <v>0</v>
      </c>
      <c r="L387" s="28">
        <v>0</v>
      </c>
      <c r="M387" s="28"/>
      <c r="N387" s="28">
        <v>0</v>
      </c>
      <c r="O387" s="28"/>
      <c r="P387" s="29">
        <f t="shared" si="41"/>
        <v>26.6</v>
      </c>
      <c r="Q387" s="29">
        <f t="shared" si="42"/>
        <v>0</v>
      </c>
      <c r="R387" s="29">
        <f t="shared" si="43"/>
        <v>0</v>
      </c>
      <c r="S387" s="29">
        <v>0</v>
      </c>
      <c r="T387" s="29">
        <f t="shared" si="45"/>
        <v>0</v>
      </c>
      <c r="U387" s="29">
        <v>0</v>
      </c>
      <c r="V387" s="27">
        <f t="shared" si="46"/>
        <v>26.6</v>
      </c>
      <c r="W387" s="5"/>
      <c r="X387" s="73"/>
      <c r="Y387" s="5"/>
      <c r="Z387" s="21"/>
    </row>
    <row r="388" spans="1:26" ht="31.5" x14ac:dyDescent="0.25">
      <c r="A388" s="4">
        <v>384</v>
      </c>
      <c r="B388" s="79" t="s">
        <v>2900</v>
      </c>
      <c r="C388" s="82" t="s">
        <v>2901</v>
      </c>
      <c r="D388" s="79" t="s">
        <v>4456</v>
      </c>
      <c r="E388" s="4">
        <v>6</v>
      </c>
      <c r="F388" s="85" t="s">
        <v>83</v>
      </c>
      <c r="G388" s="28">
        <v>3</v>
      </c>
      <c r="H388" s="28"/>
      <c r="I388" s="28">
        <v>5</v>
      </c>
      <c r="J388" s="28">
        <v>130</v>
      </c>
      <c r="K388" s="28">
        <v>11.1</v>
      </c>
      <c r="L388" s="28">
        <v>4</v>
      </c>
      <c r="M388" s="28"/>
      <c r="N388" s="28">
        <v>1.25</v>
      </c>
      <c r="O388" s="28">
        <f>IF(N388&lt;&gt;"",INT(N388)*60+(N388-INT(N388))*100,"")</f>
        <v>85</v>
      </c>
      <c r="P388" s="29">
        <f t="shared" si="41"/>
        <v>4.2</v>
      </c>
      <c r="Q388" s="29">
        <f t="shared" si="42"/>
        <v>1.2195121951219512</v>
      </c>
      <c r="R388" s="29">
        <f t="shared" si="43"/>
        <v>6.1904761904761907</v>
      </c>
      <c r="S388" s="29">
        <f>(10*6.5)/K388</f>
        <v>5.8558558558558564</v>
      </c>
      <c r="T388" s="29">
        <f t="shared" si="45"/>
        <v>4</v>
      </c>
      <c r="U388" s="29">
        <f>(25*0.25)/N388</f>
        <v>5</v>
      </c>
      <c r="V388" s="27">
        <f t="shared" si="46"/>
        <v>26.465844241454</v>
      </c>
      <c r="W388" s="5"/>
      <c r="X388" s="73"/>
      <c r="Y388" s="5"/>
      <c r="Z388" s="21"/>
    </row>
    <row r="389" spans="1:26" ht="31.5" x14ac:dyDescent="0.25">
      <c r="A389" s="4">
        <v>385</v>
      </c>
      <c r="B389" s="79" t="s">
        <v>2875</v>
      </c>
      <c r="C389" s="82" t="s">
        <v>2876</v>
      </c>
      <c r="D389" s="79" t="s">
        <v>71</v>
      </c>
      <c r="E389" s="4">
        <v>5</v>
      </c>
      <c r="F389" s="79" t="s">
        <v>72</v>
      </c>
      <c r="G389" s="28">
        <v>8</v>
      </c>
      <c r="H389" s="28"/>
      <c r="I389" s="28">
        <v>13</v>
      </c>
      <c r="J389" s="28">
        <v>128</v>
      </c>
      <c r="K389" s="28">
        <v>13.7</v>
      </c>
      <c r="L389" s="28">
        <v>0</v>
      </c>
      <c r="M389" s="28"/>
      <c r="N389" s="28">
        <v>0</v>
      </c>
      <c r="O389" s="28">
        <f>IF(N389&lt;&gt;"",INT(N389)*60+(N389-INT(N389))*100,"")</f>
        <v>0</v>
      </c>
      <c r="P389" s="29">
        <f t="shared" ref="P389:P408" si="49">(35*G389)/MAX(G:G)</f>
        <v>11.2</v>
      </c>
      <c r="Q389" s="29">
        <f t="shared" ref="Q389:Q408" si="50">(10*I389)/MAX(I:I)</f>
        <v>3.1707317073170733</v>
      </c>
      <c r="R389" s="29">
        <f t="shared" ref="R389:R408" si="51">(10*J389)/MAX(J:J)</f>
        <v>6.0952380952380949</v>
      </c>
      <c r="S389" s="29">
        <f>(10*6.5)/K389</f>
        <v>4.7445255474452557</v>
      </c>
      <c r="T389" s="29">
        <f t="shared" ref="T389:T408" si="52">(10*L389)/MAX(L:L)</f>
        <v>0</v>
      </c>
      <c r="U389" s="29">
        <v>0</v>
      </c>
      <c r="V389" s="27">
        <f t="shared" ref="V389:V408" si="53">SUM(P389:U389)</f>
        <v>25.210495350000425</v>
      </c>
      <c r="W389" s="5"/>
      <c r="X389" s="73"/>
      <c r="Y389" s="5"/>
      <c r="Z389" s="21"/>
    </row>
    <row r="390" spans="1:26" ht="31.5" x14ac:dyDescent="0.25">
      <c r="A390" s="4">
        <v>386</v>
      </c>
      <c r="B390" s="86" t="s">
        <v>3336</v>
      </c>
      <c r="C390" s="82" t="s">
        <v>3337</v>
      </c>
      <c r="D390" s="86" t="s">
        <v>3323</v>
      </c>
      <c r="E390" s="4">
        <v>5</v>
      </c>
      <c r="F390" s="85" t="s">
        <v>339</v>
      </c>
      <c r="G390" s="28">
        <v>0</v>
      </c>
      <c r="H390" s="28"/>
      <c r="I390" s="28">
        <v>14</v>
      </c>
      <c r="J390" s="28">
        <v>150</v>
      </c>
      <c r="K390" s="28">
        <v>9.9</v>
      </c>
      <c r="L390" s="28">
        <v>2</v>
      </c>
      <c r="M390" s="28"/>
      <c r="N390" s="28">
        <v>1.1200000000000001</v>
      </c>
      <c r="O390" s="28"/>
      <c r="P390" s="29">
        <f t="shared" si="49"/>
        <v>0</v>
      </c>
      <c r="Q390" s="29">
        <f t="shared" si="50"/>
        <v>3.4146341463414633</v>
      </c>
      <c r="R390" s="29">
        <f t="shared" si="51"/>
        <v>7.1428571428571432</v>
      </c>
      <c r="S390" s="29">
        <f>(10*6.5)/K390</f>
        <v>6.5656565656565657</v>
      </c>
      <c r="T390" s="29">
        <f t="shared" si="52"/>
        <v>2</v>
      </c>
      <c r="U390" s="29">
        <f>(25*0.25)/N390</f>
        <v>5.5803571428571423</v>
      </c>
      <c r="V390" s="27">
        <f t="shared" si="53"/>
        <v>24.703504997712315</v>
      </c>
      <c r="W390" s="5"/>
      <c r="X390" s="73"/>
      <c r="Y390" s="5"/>
      <c r="Z390" s="21"/>
    </row>
    <row r="391" spans="1:26" ht="31.5" x14ac:dyDescent="0.25">
      <c r="A391" s="4">
        <v>387</v>
      </c>
      <c r="B391" s="84" t="s">
        <v>3470</v>
      </c>
      <c r="C391" s="82" t="s">
        <v>3471</v>
      </c>
      <c r="D391" s="79" t="s">
        <v>3469</v>
      </c>
      <c r="E391" s="4">
        <v>5</v>
      </c>
      <c r="F391" s="79" t="s">
        <v>1019</v>
      </c>
      <c r="G391" s="28">
        <v>0</v>
      </c>
      <c r="H391" s="28"/>
      <c r="I391" s="28">
        <v>4</v>
      </c>
      <c r="J391" s="28">
        <v>114</v>
      </c>
      <c r="K391" s="28">
        <v>9.1</v>
      </c>
      <c r="L391" s="28">
        <v>5</v>
      </c>
      <c r="M391" s="28"/>
      <c r="N391" s="28">
        <v>1.07</v>
      </c>
      <c r="O391" s="28"/>
      <c r="P391" s="29">
        <f t="shared" si="49"/>
        <v>0</v>
      </c>
      <c r="Q391" s="29">
        <f t="shared" si="50"/>
        <v>0.97560975609756095</v>
      </c>
      <c r="R391" s="29">
        <f t="shared" si="51"/>
        <v>5.4285714285714288</v>
      </c>
      <c r="S391" s="29">
        <f>(10*6.5)/K391</f>
        <v>7.1428571428571432</v>
      </c>
      <c r="T391" s="29">
        <f t="shared" si="52"/>
        <v>5</v>
      </c>
      <c r="U391" s="29">
        <f>(25*0.25)/N391</f>
        <v>5.8411214953271022</v>
      </c>
      <c r="V391" s="27">
        <f t="shared" si="53"/>
        <v>24.388159822853233</v>
      </c>
      <c r="W391" s="5"/>
      <c r="X391" s="73"/>
      <c r="Y391" s="5"/>
      <c r="Z391" s="21"/>
    </row>
    <row r="392" spans="1:26" ht="31.5" x14ac:dyDescent="0.25">
      <c r="A392" s="4">
        <v>388</v>
      </c>
      <c r="B392" s="79" t="s">
        <v>2884</v>
      </c>
      <c r="C392" s="82" t="s">
        <v>2885</v>
      </c>
      <c r="D392" s="79" t="s">
        <v>71</v>
      </c>
      <c r="E392" s="4">
        <v>5</v>
      </c>
      <c r="F392" s="79" t="s">
        <v>72</v>
      </c>
      <c r="G392" s="28">
        <v>9</v>
      </c>
      <c r="H392" s="28"/>
      <c r="I392" s="28">
        <v>23</v>
      </c>
      <c r="J392" s="28">
        <v>120</v>
      </c>
      <c r="K392" s="136" t="s">
        <v>2864</v>
      </c>
      <c r="L392" s="28">
        <v>0</v>
      </c>
      <c r="M392" s="28"/>
      <c r="N392" s="28">
        <v>0</v>
      </c>
      <c r="O392" s="28">
        <f>IF(N392&lt;&gt;"",INT(N392)*60+(N392-INT(N392))*100,"")</f>
        <v>0</v>
      </c>
      <c r="P392" s="29">
        <f t="shared" si="49"/>
        <v>12.6</v>
      </c>
      <c r="Q392" s="29">
        <f t="shared" si="50"/>
        <v>5.6097560975609753</v>
      </c>
      <c r="R392" s="29">
        <f t="shared" si="51"/>
        <v>5.7142857142857144</v>
      </c>
      <c r="S392" s="29">
        <v>0</v>
      </c>
      <c r="T392" s="29">
        <f t="shared" si="52"/>
        <v>0</v>
      </c>
      <c r="U392" s="29">
        <v>0</v>
      </c>
      <c r="V392" s="27">
        <f t="shared" si="53"/>
        <v>23.924041811846692</v>
      </c>
      <c r="W392" s="5"/>
      <c r="X392" s="73"/>
      <c r="Y392" s="5"/>
      <c r="Z392" s="21"/>
    </row>
    <row r="393" spans="1:26" ht="31.5" x14ac:dyDescent="0.25">
      <c r="A393" s="4">
        <v>389</v>
      </c>
      <c r="B393" s="105" t="s">
        <v>3106</v>
      </c>
      <c r="C393" s="129" t="s">
        <v>3107</v>
      </c>
      <c r="D393" s="101" t="s">
        <v>193</v>
      </c>
      <c r="E393" s="102">
        <v>6</v>
      </c>
      <c r="F393" s="101" t="s">
        <v>194</v>
      </c>
      <c r="G393" s="28">
        <v>16</v>
      </c>
      <c r="H393" s="28"/>
      <c r="I393" s="28">
        <v>0</v>
      </c>
      <c r="J393" s="28">
        <v>0</v>
      </c>
      <c r="K393" s="28">
        <v>0</v>
      </c>
      <c r="L393" s="28">
        <v>0</v>
      </c>
      <c r="M393" s="28"/>
      <c r="N393" s="28">
        <v>0</v>
      </c>
      <c r="O393" s="28"/>
      <c r="P393" s="29">
        <f t="shared" si="49"/>
        <v>22.4</v>
      </c>
      <c r="Q393" s="29">
        <f t="shared" si="50"/>
        <v>0</v>
      </c>
      <c r="R393" s="29">
        <f t="shared" si="51"/>
        <v>0</v>
      </c>
      <c r="S393" s="29">
        <v>0</v>
      </c>
      <c r="T393" s="29">
        <f t="shared" si="52"/>
        <v>0</v>
      </c>
      <c r="U393" s="29">
        <v>0</v>
      </c>
      <c r="V393" s="27">
        <f t="shared" si="53"/>
        <v>22.4</v>
      </c>
      <c r="W393" s="5"/>
      <c r="X393" s="73"/>
      <c r="Y393" s="5"/>
      <c r="Z393" s="21"/>
    </row>
    <row r="394" spans="1:26" ht="31.5" x14ac:dyDescent="0.25">
      <c r="A394" s="4">
        <v>390</v>
      </c>
      <c r="B394" s="83" t="s">
        <v>3432</v>
      </c>
      <c r="C394" s="82" t="s">
        <v>3433</v>
      </c>
      <c r="D394" s="79" t="s">
        <v>395</v>
      </c>
      <c r="E394" s="4">
        <v>6</v>
      </c>
      <c r="F394" s="79" t="s">
        <v>396</v>
      </c>
      <c r="G394" s="28">
        <v>0</v>
      </c>
      <c r="H394" s="28"/>
      <c r="I394" s="28">
        <v>12</v>
      </c>
      <c r="J394" s="28">
        <v>150</v>
      </c>
      <c r="K394" s="28">
        <v>11.5</v>
      </c>
      <c r="L394" s="28">
        <v>5</v>
      </c>
      <c r="M394" s="28"/>
      <c r="N394" s="28">
        <v>4.45</v>
      </c>
      <c r="O394" s="28"/>
      <c r="P394" s="29">
        <f t="shared" si="49"/>
        <v>0</v>
      </c>
      <c r="Q394" s="29">
        <f t="shared" si="50"/>
        <v>2.9268292682926829</v>
      </c>
      <c r="R394" s="29">
        <f t="shared" si="51"/>
        <v>7.1428571428571432</v>
      </c>
      <c r="S394" s="29">
        <f>(10*6.5)/K394</f>
        <v>5.6521739130434785</v>
      </c>
      <c r="T394" s="29">
        <f t="shared" si="52"/>
        <v>5</v>
      </c>
      <c r="U394" s="29">
        <f>(25*0.25)/N394</f>
        <v>1.4044943820224718</v>
      </c>
      <c r="V394" s="27">
        <f t="shared" si="53"/>
        <v>22.126354706215775</v>
      </c>
      <c r="W394" s="5"/>
      <c r="X394" s="73"/>
      <c r="Y394" s="5"/>
      <c r="Z394" s="21"/>
    </row>
    <row r="395" spans="1:26" ht="31.5" x14ac:dyDescent="0.25">
      <c r="A395" s="4">
        <v>391</v>
      </c>
      <c r="B395" s="85" t="s">
        <v>2867</v>
      </c>
      <c r="C395" s="82" t="s">
        <v>2868</v>
      </c>
      <c r="D395" s="79" t="s">
        <v>71</v>
      </c>
      <c r="E395" s="4">
        <v>6</v>
      </c>
      <c r="F395" s="85" t="s">
        <v>72</v>
      </c>
      <c r="G395" s="28">
        <v>5</v>
      </c>
      <c r="H395" s="28"/>
      <c r="I395" s="28">
        <v>12</v>
      </c>
      <c r="J395" s="28">
        <v>139</v>
      </c>
      <c r="K395" s="28">
        <v>12.1</v>
      </c>
      <c r="L395" s="28">
        <v>0</v>
      </c>
      <c r="M395" s="28"/>
      <c r="N395" s="28">
        <v>0</v>
      </c>
      <c r="O395" s="28">
        <f>IF(N395&lt;&gt;"",INT(N395)*60+(N395-INT(N395))*100,"")</f>
        <v>0</v>
      </c>
      <c r="P395" s="29">
        <f t="shared" si="49"/>
        <v>7</v>
      </c>
      <c r="Q395" s="29">
        <f t="shared" si="50"/>
        <v>2.9268292682926829</v>
      </c>
      <c r="R395" s="29">
        <f t="shared" si="51"/>
        <v>6.6190476190476186</v>
      </c>
      <c r="S395" s="29">
        <f>(10*6.5)/K395</f>
        <v>5.3719008264462813</v>
      </c>
      <c r="T395" s="29">
        <f t="shared" si="52"/>
        <v>0</v>
      </c>
      <c r="U395" s="29">
        <v>0</v>
      </c>
      <c r="V395" s="27">
        <f t="shared" si="53"/>
        <v>21.917777713786581</v>
      </c>
      <c r="W395" s="5"/>
      <c r="X395" s="73"/>
      <c r="Y395" s="5"/>
      <c r="Z395" s="21"/>
    </row>
    <row r="396" spans="1:26" ht="31.5" x14ac:dyDescent="0.25">
      <c r="A396" s="4">
        <v>392</v>
      </c>
      <c r="B396" s="138" t="s">
        <v>3587</v>
      </c>
      <c r="C396" s="104" t="s">
        <v>3588</v>
      </c>
      <c r="D396" s="79" t="s">
        <v>532</v>
      </c>
      <c r="E396" s="4">
        <v>6</v>
      </c>
      <c r="F396" s="79" t="s">
        <v>543</v>
      </c>
      <c r="G396" s="28">
        <v>15</v>
      </c>
      <c r="H396" s="28"/>
      <c r="I396" s="28">
        <v>0</v>
      </c>
      <c r="J396" s="28">
        <v>0</v>
      </c>
      <c r="K396" s="28">
        <v>0</v>
      </c>
      <c r="L396" s="28">
        <v>0</v>
      </c>
      <c r="M396" s="28"/>
      <c r="N396" s="28">
        <v>0</v>
      </c>
      <c r="O396" s="28"/>
      <c r="P396" s="29">
        <f t="shared" si="49"/>
        <v>21</v>
      </c>
      <c r="Q396" s="29">
        <f t="shared" si="50"/>
        <v>0</v>
      </c>
      <c r="R396" s="29">
        <f t="shared" si="51"/>
        <v>0</v>
      </c>
      <c r="S396" s="29">
        <v>0</v>
      </c>
      <c r="T396" s="29">
        <f t="shared" si="52"/>
        <v>0</v>
      </c>
      <c r="U396" s="29">
        <v>0</v>
      </c>
      <c r="V396" s="27">
        <f t="shared" si="53"/>
        <v>21</v>
      </c>
      <c r="W396" s="5"/>
      <c r="X396" s="73"/>
      <c r="Y396" s="5"/>
      <c r="Z396" s="21"/>
    </row>
    <row r="397" spans="1:26" ht="31.5" x14ac:dyDescent="0.25">
      <c r="A397" s="4">
        <v>393</v>
      </c>
      <c r="B397" s="138" t="s">
        <v>3593</v>
      </c>
      <c r="C397" s="104" t="s">
        <v>3594</v>
      </c>
      <c r="D397" s="79" t="s">
        <v>532</v>
      </c>
      <c r="E397" s="4">
        <v>6</v>
      </c>
      <c r="F397" s="79" t="s">
        <v>543</v>
      </c>
      <c r="G397" s="28">
        <v>15</v>
      </c>
      <c r="H397" s="28"/>
      <c r="I397" s="28">
        <v>0</v>
      </c>
      <c r="J397" s="28">
        <v>0</v>
      </c>
      <c r="K397" s="28">
        <v>0</v>
      </c>
      <c r="L397" s="28">
        <v>0</v>
      </c>
      <c r="M397" s="28"/>
      <c r="N397" s="28">
        <v>0</v>
      </c>
      <c r="O397" s="28"/>
      <c r="P397" s="29">
        <f t="shared" si="49"/>
        <v>21</v>
      </c>
      <c r="Q397" s="29">
        <f t="shared" si="50"/>
        <v>0</v>
      </c>
      <c r="R397" s="29">
        <f t="shared" si="51"/>
        <v>0</v>
      </c>
      <c r="S397" s="29">
        <v>0</v>
      </c>
      <c r="T397" s="29">
        <f t="shared" si="52"/>
        <v>0</v>
      </c>
      <c r="U397" s="29">
        <v>0</v>
      </c>
      <c r="V397" s="27">
        <f t="shared" si="53"/>
        <v>21</v>
      </c>
      <c r="W397" s="5"/>
      <c r="X397" s="73"/>
      <c r="Y397" s="5"/>
      <c r="Z397" s="21"/>
    </row>
    <row r="398" spans="1:26" ht="31.5" x14ac:dyDescent="0.25">
      <c r="A398" s="4">
        <v>394</v>
      </c>
      <c r="B398" s="138" t="s">
        <v>3605</v>
      </c>
      <c r="C398" s="104" t="s">
        <v>3606</v>
      </c>
      <c r="D398" s="79" t="s">
        <v>532</v>
      </c>
      <c r="E398" s="4">
        <v>6</v>
      </c>
      <c r="F398" s="79" t="s">
        <v>543</v>
      </c>
      <c r="G398" s="28">
        <v>15</v>
      </c>
      <c r="H398" s="28"/>
      <c r="I398" s="28">
        <v>0</v>
      </c>
      <c r="J398" s="28">
        <v>0</v>
      </c>
      <c r="K398" s="28">
        <v>0</v>
      </c>
      <c r="L398" s="28">
        <v>0</v>
      </c>
      <c r="M398" s="28"/>
      <c r="N398" s="28">
        <v>0</v>
      </c>
      <c r="O398" s="28"/>
      <c r="P398" s="29">
        <f t="shared" si="49"/>
        <v>21</v>
      </c>
      <c r="Q398" s="29">
        <f t="shared" si="50"/>
        <v>0</v>
      </c>
      <c r="R398" s="29">
        <f t="shared" si="51"/>
        <v>0</v>
      </c>
      <c r="S398" s="29">
        <v>0</v>
      </c>
      <c r="T398" s="29">
        <f t="shared" si="52"/>
        <v>0</v>
      </c>
      <c r="U398" s="29">
        <v>0</v>
      </c>
      <c r="V398" s="27">
        <f t="shared" si="53"/>
        <v>21</v>
      </c>
      <c r="W398" s="5"/>
      <c r="X398" s="73"/>
      <c r="Y398" s="5"/>
      <c r="Z398" s="21"/>
    </row>
    <row r="399" spans="1:26" ht="31.5" x14ac:dyDescent="0.25">
      <c r="A399" s="4">
        <v>395</v>
      </c>
      <c r="B399" s="85" t="s">
        <v>2865</v>
      </c>
      <c r="C399" s="82" t="s">
        <v>2866</v>
      </c>
      <c r="D399" s="79" t="s">
        <v>71</v>
      </c>
      <c r="E399" s="4">
        <v>6</v>
      </c>
      <c r="F399" s="85" t="s">
        <v>72</v>
      </c>
      <c r="G399" s="28">
        <v>14</v>
      </c>
      <c r="H399" s="28"/>
      <c r="I399" s="28">
        <v>0</v>
      </c>
      <c r="J399" s="28">
        <v>0</v>
      </c>
      <c r="K399" s="28">
        <v>0</v>
      </c>
      <c r="L399" s="28">
        <v>0</v>
      </c>
      <c r="M399" s="28"/>
      <c r="N399" s="28">
        <v>0</v>
      </c>
      <c r="O399" s="28">
        <f>IF(N399&lt;&gt;"",INT(N399)*60+(N399-INT(N399))*100,"")</f>
        <v>0</v>
      </c>
      <c r="P399" s="29">
        <f t="shared" si="49"/>
        <v>19.600000000000001</v>
      </c>
      <c r="Q399" s="29">
        <f t="shared" si="50"/>
        <v>0</v>
      </c>
      <c r="R399" s="29">
        <f t="shared" si="51"/>
        <v>0</v>
      </c>
      <c r="S399" s="29">
        <v>0</v>
      </c>
      <c r="T399" s="29">
        <f t="shared" si="52"/>
        <v>0</v>
      </c>
      <c r="U399" s="29">
        <v>0</v>
      </c>
      <c r="V399" s="27">
        <f t="shared" si="53"/>
        <v>19.600000000000001</v>
      </c>
      <c r="W399" s="5"/>
      <c r="X399" s="73"/>
      <c r="Y399" s="5"/>
      <c r="Z399" s="21"/>
    </row>
    <row r="400" spans="1:26" ht="31.5" x14ac:dyDescent="0.25">
      <c r="A400" s="4">
        <v>396</v>
      </c>
      <c r="B400" s="79" t="s">
        <v>2881</v>
      </c>
      <c r="C400" s="82" t="s">
        <v>2882</v>
      </c>
      <c r="D400" s="79" t="s">
        <v>71</v>
      </c>
      <c r="E400" s="4">
        <v>5</v>
      </c>
      <c r="F400" s="79" t="s">
        <v>72</v>
      </c>
      <c r="G400" s="28">
        <v>6</v>
      </c>
      <c r="H400" s="28"/>
      <c r="I400" s="28">
        <v>10</v>
      </c>
      <c r="J400" s="28">
        <v>168</v>
      </c>
      <c r="K400" s="136" t="s">
        <v>2883</v>
      </c>
      <c r="L400" s="28">
        <v>0</v>
      </c>
      <c r="M400" s="28"/>
      <c r="N400" s="28">
        <v>0</v>
      </c>
      <c r="O400" s="28">
        <f>IF(N400&lt;&gt;"",INT(N400)*60+(N400-INT(N400))*100,"")</f>
        <v>0</v>
      </c>
      <c r="P400" s="29">
        <f t="shared" si="49"/>
        <v>8.4</v>
      </c>
      <c r="Q400" s="29">
        <f t="shared" si="50"/>
        <v>2.4390243902439024</v>
      </c>
      <c r="R400" s="29">
        <f t="shared" si="51"/>
        <v>8</v>
      </c>
      <c r="S400" s="29">
        <v>0</v>
      </c>
      <c r="T400" s="29">
        <f t="shared" si="52"/>
        <v>0</v>
      </c>
      <c r="U400" s="29">
        <v>0</v>
      </c>
      <c r="V400" s="27">
        <f t="shared" si="53"/>
        <v>18.839024390243903</v>
      </c>
      <c r="W400" s="5"/>
      <c r="X400" s="73"/>
      <c r="Y400" s="5"/>
      <c r="Z400" s="21"/>
    </row>
    <row r="401" spans="1:26" ht="47.25" x14ac:dyDescent="0.25">
      <c r="A401" s="4">
        <v>397</v>
      </c>
      <c r="B401" s="138" t="s">
        <v>3597</v>
      </c>
      <c r="C401" s="104" t="s">
        <v>3598</v>
      </c>
      <c r="D401" s="79" t="s">
        <v>532</v>
      </c>
      <c r="E401" s="4">
        <v>6</v>
      </c>
      <c r="F401" s="79" t="s">
        <v>543</v>
      </c>
      <c r="G401" s="28">
        <v>11</v>
      </c>
      <c r="H401" s="28"/>
      <c r="I401" s="28">
        <v>0</v>
      </c>
      <c r="J401" s="28">
        <v>0</v>
      </c>
      <c r="K401" s="28">
        <v>0</v>
      </c>
      <c r="L401" s="28">
        <v>0</v>
      </c>
      <c r="M401" s="28"/>
      <c r="N401" s="28">
        <v>0</v>
      </c>
      <c r="O401" s="28"/>
      <c r="P401" s="29">
        <f t="shared" si="49"/>
        <v>15.4</v>
      </c>
      <c r="Q401" s="29">
        <f t="shared" si="50"/>
        <v>0</v>
      </c>
      <c r="R401" s="29">
        <f t="shared" si="51"/>
        <v>0</v>
      </c>
      <c r="S401" s="29">
        <v>0</v>
      </c>
      <c r="T401" s="29">
        <f t="shared" si="52"/>
        <v>0</v>
      </c>
      <c r="U401" s="29">
        <v>0</v>
      </c>
      <c r="V401" s="27">
        <f t="shared" si="53"/>
        <v>15.4</v>
      </c>
      <c r="W401" s="5"/>
      <c r="X401" s="73"/>
      <c r="Y401" s="5"/>
      <c r="Z401" s="21"/>
    </row>
    <row r="402" spans="1:26" ht="31.5" x14ac:dyDescent="0.25">
      <c r="A402" s="4">
        <v>398</v>
      </c>
      <c r="B402" s="86" t="s">
        <v>2877</v>
      </c>
      <c r="C402" s="82" t="s">
        <v>2878</v>
      </c>
      <c r="D402" s="86" t="s">
        <v>71</v>
      </c>
      <c r="E402" s="4">
        <v>5</v>
      </c>
      <c r="F402" s="85" t="s">
        <v>72</v>
      </c>
      <c r="G402" s="28">
        <v>10</v>
      </c>
      <c r="H402" s="28"/>
      <c r="I402" s="28">
        <v>0</v>
      </c>
      <c r="J402" s="28">
        <v>0</v>
      </c>
      <c r="K402" s="28">
        <v>0</v>
      </c>
      <c r="L402" s="28">
        <v>0</v>
      </c>
      <c r="M402" s="28"/>
      <c r="N402" s="28">
        <v>0</v>
      </c>
      <c r="O402" s="28">
        <f>IF(N402&lt;&gt;"",INT(N402)*60+(N402-INT(N402))*100,"")</f>
        <v>0</v>
      </c>
      <c r="P402" s="29">
        <f t="shared" si="49"/>
        <v>14</v>
      </c>
      <c r="Q402" s="29">
        <f t="shared" si="50"/>
        <v>0</v>
      </c>
      <c r="R402" s="29">
        <f t="shared" si="51"/>
        <v>0</v>
      </c>
      <c r="S402" s="29">
        <v>0</v>
      </c>
      <c r="T402" s="29">
        <f t="shared" si="52"/>
        <v>0</v>
      </c>
      <c r="U402" s="29">
        <v>0</v>
      </c>
      <c r="V402" s="27">
        <f t="shared" si="53"/>
        <v>14</v>
      </c>
      <c r="W402" s="5"/>
      <c r="X402" s="73"/>
      <c r="Y402" s="5"/>
      <c r="Z402" s="21"/>
    </row>
    <row r="403" spans="1:26" ht="31.5" x14ac:dyDescent="0.25">
      <c r="A403" s="4">
        <v>399</v>
      </c>
      <c r="B403" s="86" t="s">
        <v>3289</v>
      </c>
      <c r="C403" s="82" t="s">
        <v>3290</v>
      </c>
      <c r="D403" s="79" t="s">
        <v>4457</v>
      </c>
      <c r="E403" s="4">
        <v>6</v>
      </c>
      <c r="F403" s="85" t="s">
        <v>1698</v>
      </c>
      <c r="G403" s="28">
        <v>8</v>
      </c>
      <c r="H403" s="28"/>
      <c r="I403" s="28">
        <v>0</v>
      </c>
      <c r="J403" s="28">
        <v>0</v>
      </c>
      <c r="K403" s="28">
        <v>0</v>
      </c>
      <c r="L403" s="28">
        <v>0</v>
      </c>
      <c r="M403" s="28"/>
      <c r="N403" s="28">
        <v>0</v>
      </c>
      <c r="O403" s="28"/>
      <c r="P403" s="29">
        <f t="shared" si="49"/>
        <v>11.2</v>
      </c>
      <c r="Q403" s="29">
        <f t="shared" si="50"/>
        <v>0</v>
      </c>
      <c r="R403" s="29">
        <f t="shared" si="51"/>
        <v>0</v>
      </c>
      <c r="S403" s="29">
        <v>0</v>
      </c>
      <c r="T403" s="29">
        <f t="shared" si="52"/>
        <v>0</v>
      </c>
      <c r="U403" s="29">
        <v>0</v>
      </c>
      <c r="V403" s="27">
        <f t="shared" si="53"/>
        <v>11.2</v>
      </c>
      <c r="W403" s="5"/>
      <c r="X403" s="73"/>
      <c r="Y403" s="5"/>
      <c r="Z403" s="21"/>
    </row>
    <row r="404" spans="1:26" ht="47.25" x14ac:dyDescent="0.25">
      <c r="A404" s="4">
        <v>400</v>
      </c>
      <c r="B404" s="79" t="s">
        <v>2906</v>
      </c>
      <c r="C404" s="82" t="s">
        <v>2907</v>
      </c>
      <c r="D404" s="79" t="s">
        <v>102</v>
      </c>
      <c r="E404" s="4">
        <v>6</v>
      </c>
      <c r="F404" s="79" t="s">
        <v>104</v>
      </c>
      <c r="G404" s="28">
        <v>7</v>
      </c>
      <c r="H404" s="28"/>
      <c r="I404" s="28">
        <v>0</v>
      </c>
      <c r="J404" s="28">
        <v>0</v>
      </c>
      <c r="K404" s="28">
        <v>0</v>
      </c>
      <c r="L404" s="28">
        <v>0</v>
      </c>
      <c r="M404" s="28"/>
      <c r="N404" s="28">
        <v>0</v>
      </c>
      <c r="O404" s="28">
        <f>IF(N404&lt;&gt;"",INT(N404)*60+(N404-INT(N404))*100,"")</f>
        <v>0</v>
      </c>
      <c r="P404" s="29">
        <f t="shared" si="49"/>
        <v>9.8000000000000007</v>
      </c>
      <c r="Q404" s="29">
        <f t="shared" si="50"/>
        <v>0</v>
      </c>
      <c r="R404" s="29">
        <f t="shared" si="51"/>
        <v>0</v>
      </c>
      <c r="S404" s="29">
        <v>0</v>
      </c>
      <c r="T404" s="29">
        <f t="shared" si="52"/>
        <v>0</v>
      </c>
      <c r="U404" s="29">
        <v>0</v>
      </c>
      <c r="V404" s="27">
        <f t="shared" si="53"/>
        <v>9.8000000000000007</v>
      </c>
      <c r="W404" s="5"/>
      <c r="X404" s="73"/>
      <c r="Y404" s="5"/>
      <c r="Z404" s="21"/>
    </row>
    <row r="405" spans="1:26" ht="31.5" x14ac:dyDescent="0.25">
      <c r="A405" s="4">
        <v>401</v>
      </c>
      <c r="B405" s="138" t="s">
        <v>3595</v>
      </c>
      <c r="C405" s="104" t="s">
        <v>3596</v>
      </c>
      <c r="D405" s="79" t="s">
        <v>532</v>
      </c>
      <c r="E405" s="4">
        <v>6</v>
      </c>
      <c r="F405" s="79" t="s">
        <v>543</v>
      </c>
      <c r="G405" s="28">
        <v>6</v>
      </c>
      <c r="H405" s="28"/>
      <c r="I405" s="28">
        <v>0</v>
      </c>
      <c r="J405" s="28">
        <v>0</v>
      </c>
      <c r="K405" s="28">
        <v>0</v>
      </c>
      <c r="L405" s="28">
        <v>0</v>
      </c>
      <c r="M405" s="28"/>
      <c r="N405" s="28">
        <v>0</v>
      </c>
      <c r="O405" s="28"/>
      <c r="P405" s="29">
        <f t="shared" si="49"/>
        <v>8.4</v>
      </c>
      <c r="Q405" s="29">
        <f t="shared" si="50"/>
        <v>0</v>
      </c>
      <c r="R405" s="29">
        <f t="shared" si="51"/>
        <v>0</v>
      </c>
      <c r="S405" s="29">
        <v>0</v>
      </c>
      <c r="T405" s="29">
        <f t="shared" si="52"/>
        <v>0</v>
      </c>
      <c r="U405" s="29">
        <v>0</v>
      </c>
      <c r="V405" s="27">
        <f t="shared" si="53"/>
        <v>8.4</v>
      </c>
      <c r="W405" s="5"/>
      <c r="X405" s="73"/>
      <c r="Y405" s="5"/>
      <c r="Z405" s="21"/>
    </row>
    <row r="406" spans="1:26" ht="31.5" x14ac:dyDescent="0.25">
      <c r="A406" s="4">
        <v>402</v>
      </c>
      <c r="B406" s="138" t="s">
        <v>2959</v>
      </c>
      <c r="C406" s="68" t="s">
        <v>2960</v>
      </c>
      <c r="D406" s="79" t="s">
        <v>140</v>
      </c>
      <c r="E406" s="68">
        <v>5</v>
      </c>
      <c r="F406" s="138" t="s">
        <v>150</v>
      </c>
      <c r="G406" s="28">
        <v>0</v>
      </c>
      <c r="H406" s="28"/>
      <c r="I406" s="28">
        <v>0</v>
      </c>
      <c r="J406" s="28">
        <v>0</v>
      </c>
      <c r="K406" s="28">
        <v>0</v>
      </c>
      <c r="L406" s="28">
        <v>0</v>
      </c>
      <c r="M406" s="28"/>
      <c r="N406" s="28">
        <v>0</v>
      </c>
      <c r="O406" s="28">
        <f>IF(N406&lt;&gt;"",INT(N406)*60+(N406-INT(N406))*100,"")</f>
        <v>0</v>
      </c>
      <c r="P406" s="29">
        <f t="shared" si="49"/>
        <v>0</v>
      </c>
      <c r="Q406" s="29">
        <f t="shared" si="50"/>
        <v>0</v>
      </c>
      <c r="R406" s="29">
        <f t="shared" si="51"/>
        <v>0</v>
      </c>
      <c r="S406" s="29">
        <v>0</v>
      </c>
      <c r="T406" s="29">
        <f t="shared" si="52"/>
        <v>0</v>
      </c>
      <c r="U406" s="29">
        <v>0</v>
      </c>
      <c r="V406" s="27">
        <f t="shared" si="53"/>
        <v>0</v>
      </c>
      <c r="W406" s="5"/>
      <c r="X406" s="73"/>
      <c r="Y406" s="5"/>
      <c r="Z406" s="21"/>
    </row>
    <row r="407" spans="1:26" ht="31.5" x14ac:dyDescent="0.25">
      <c r="A407" s="4">
        <v>403</v>
      </c>
      <c r="B407" s="138" t="s">
        <v>2961</v>
      </c>
      <c r="C407" s="68" t="s">
        <v>2962</v>
      </c>
      <c r="D407" s="79" t="s">
        <v>140</v>
      </c>
      <c r="E407" s="68">
        <v>5</v>
      </c>
      <c r="F407" s="138" t="s">
        <v>150</v>
      </c>
      <c r="G407" s="28">
        <v>0</v>
      </c>
      <c r="H407" s="28"/>
      <c r="I407" s="28">
        <v>0</v>
      </c>
      <c r="J407" s="28">
        <v>0</v>
      </c>
      <c r="K407" s="28">
        <v>0</v>
      </c>
      <c r="L407" s="28">
        <v>0</v>
      </c>
      <c r="M407" s="28"/>
      <c r="N407" s="28">
        <v>0</v>
      </c>
      <c r="O407" s="28">
        <f>IF(N407&lt;&gt;"",INT(N407)*60+(N407-INT(N407))*100,"")</f>
        <v>0</v>
      </c>
      <c r="P407" s="29">
        <f t="shared" si="49"/>
        <v>0</v>
      </c>
      <c r="Q407" s="29">
        <f t="shared" si="50"/>
        <v>0</v>
      </c>
      <c r="R407" s="29">
        <f t="shared" si="51"/>
        <v>0</v>
      </c>
      <c r="S407" s="29">
        <v>0</v>
      </c>
      <c r="T407" s="29">
        <f t="shared" si="52"/>
        <v>0</v>
      </c>
      <c r="U407" s="29">
        <v>0</v>
      </c>
      <c r="V407" s="27">
        <f t="shared" si="53"/>
        <v>0</v>
      </c>
      <c r="W407" s="5"/>
      <c r="X407" s="73"/>
      <c r="Y407" s="5"/>
      <c r="Z407" s="21"/>
    </row>
    <row r="408" spans="1:26" ht="31.5" x14ac:dyDescent="0.25">
      <c r="A408" s="4">
        <v>404</v>
      </c>
      <c r="B408" s="138" t="s">
        <v>2963</v>
      </c>
      <c r="C408" s="68" t="s">
        <v>2964</v>
      </c>
      <c r="D408" s="79" t="s">
        <v>140</v>
      </c>
      <c r="E408" s="68">
        <v>6</v>
      </c>
      <c r="F408" s="79" t="s">
        <v>141</v>
      </c>
      <c r="G408" s="28">
        <v>0</v>
      </c>
      <c r="H408" s="28"/>
      <c r="I408" s="28">
        <v>0</v>
      </c>
      <c r="J408" s="28">
        <v>0</v>
      </c>
      <c r="K408" s="28">
        <v>0</v>
      </c>
      <c r="L408" s="28">
        <v>0</v>
      </c>
      <c r="M408" s="28"/>
      <c r="N408" s="28">
        <v>0</v>
      </c>
      <c r="O408" s="28">
        <f>IF(N408&lt;&gt;"",INT(N408)*60+(N408-INT(N408))*100,"")</f>
        <v>0</v>
      </c>
      <c r="P408" s="29">
        <f t="shared" si="49"/>
        <v>0</v>
      </c>
      <c r="Q408" s="29">
        <f t="shared" si="50"/>
        <v>0</v>
      </c>
      <c r="R408" s="29">
        <f t="shared" si="51"/>
        <v>0</v>
      </c>
      <c r="S408" s="29">
        <v>0</v>
      </c>
      <c r="T408" s="29">
        <f t="shared" si="52"/>
        <v>0</v>
      </c>
      <c r="U408" s="29">
        <v>0</v>
      </c>
      <c r="V408" s="27">
        <f t="shared" si="53"/>
        <v>0</v>
      </c>
      <c r="W408" s="5"/>
      <c r="X408" s="73"/>
      <c r="Y408" s="5"/>
      <c r="Z408" s="21"/>
    </row>
    <row r="409" spans="1:26" x14ac:dyDescent="0.25">
      <c r="B409" s="50"/>
      <c r="C409" s="13"/>
      <c r="D409" s="13"/>
      <c r="E409" s="13"/>
      <c r="F409" s="13"/>
      <c r="G409" s="13"/>
      <c r="H409" s="13">
        <f>MIN(G5:G408)</f>
        <v>0</v>
      </c>
      <c r="I409" s="13"/>
      <c r="J409" s="13"/>
      <c r="K409" s="13"/>
      <c r="L409" s="13"/>
      <c r="M409" s="13">
        <f>MIN(L5:L408)</f>
        <v>0</v>
      </c>
      <c r="N409" s="13"/>
      <c r="O409" s="13">
        <f>MIN(N5:N408)</f>
        <v>0</v>
      </c>
      <c r="P409" s="13"/>
      <c r="Q409" s="13"/>
      <c r="R409" s="13"/>
      <c r="S409" s="13"/>
      <c r="T409" s="29"/>
      <c r="U409" s="13"/>
      <c r="V409" s="1"/>
      <c r="W409" s="5"/>
      <c r="X409" s="5"/>
      <c r="Y409" s="5"/>
      <c r="Z409" s="5"/>
    </row>
    <row r="411" spans="1:26" x14ac:dyDescent="0.25">
      <c r="B411" s="9" t="s">
        <v>4469</v>
      </c>
    </row>
    <row r="412" spans="1:26" x14ac:dyDescent="0.25">
      <c r="B412" s="9" t="s">
        <v>4470</v>
      </c>
    </row>
    <row r="413" spans="1:26" x14ac:dyDescent="0.25">
      <c r="B413" s="9" t="s">
        <v>4471</v>
      </c>
    </row>
    <row r="414" spans="1:26" x14ac:dyDescent="0.25">
      <c r="B414" s="9" t="s">
        <v>4472</v>
      </c>
    </row>
    <row r="415" spans="1:26" x14ac:dyDescent="0.25">
      <c r="B415" s="9" t="s">
        <v>4473</v>
      </c>
    </row>
    <row r="416" spans="1:26" x14ac:dyDescent="0.25">
      <c r="B416" s="9" t="s">
        <v>4474</v>
      </c>
    </row>
    <row r="417" spans="2:2" x14ac:dyDescent="0.25">
      <c r="B417" s="9" t="s">
        <v>4475</v>
      </c>
    </row>
    <row r="418" spans="2:2" x14ac:dyDescent="0.25">
      <c r="B418" s="9" t="s">
        <v>4476</v>
      </c>
    </row>
    <row r="419" spans="2:2" x14ac:dyDescent="0.25">
      <c r="B419" s="9" t="s">
        <v>4477</v>
      </c>
    </row>
    <row r="420" spans="2:2" x14ac:dyDescent="0.25">
      <c r="B420" s="9" t="s">
        <v>4478</v>
      </c>
    </row>
    <row r="421" spans="2:2" x14ac:dyDescent="0.25">
      <c r="B421" s="9" t="s">
        <v>4479</v>
      </c>
    </row>
    <row r="422" spans="2:2" x14ac:dyDescent="0.25">
      <c r="B422" s="9" t="s">
        <v>4480</v>
      </c>
    </row>
    <row r="423" spans="2:2" x14ac:dyDescent="0.25">
      <c r="B423" s="9" t="s">
        <v>4481</v>
      </c>
    </row>
    <row r="424" spans="2:2" x14ac:dyDescent="0.25">
      <c r="B424" s="9" t="s">
        <v>4482</v>
      </c>
    </row>
    <row r="425" spans="2:2" x14ac:dyDescent="0.25">
      <c r="B425" s="9" t="s">
        <v>4483</v>
      </c>
    </row>
    <row r="426" spans="2:2" x14ac:dyDescent="0.25">
      <c r="B426" s="9" t="s">
        <v>4484</v>
      </c>
    </row>
    <row r="427" spans="2:2" x14ac:dyDescent="0.25">
      <c r="B427" s="9" t="s">
        <v>4485</v>
      </c>
    </row>
    <row r="428" spans="2:2" x14ac:dyDescent="0.25">
      <c r="B428" s="9" t="s">
        <v>4486</v>
      </c>
    </row>
    <row r="429" spans="2:2" x14ac:dyDescent="0.25">
      <c r="B429" s="9" t="s">
        <v>4487</v>
      </c>
    </row>
    <row r="430" spans="2:2" x14ac:dyDescent="0.25">
      <c r="B430" s="9" t="s">
        <v>4488</v>
      </c>
    </row>
    <row r="431" spans="2:2" x14ac:dyDescent="0.25">
      <c r="B431" s="9" t="s">
        <v>4489</v>
      </c>
    </row>
    <row r="432" spans="2:2" x14ac:dyDescent="0.25">
      <c r="B432" s="9" t="s">
        <v>4490</v>
      </c>
    </row>
    <row r="433" spans="2:2" x14ac:dyDescent="0.25">
      <c r="B433" s="9" t="s">
        <v>4491</v>
      </c>
    </row>
    <row r="434" spans="2:2" x14ac:dyDescent="0.25">
      <c r="B434" s="9" t="s">
        <v>4492</v>
      </c>
    </row>
    <row r="435" spans="2:2" x14ac:dyDescent="0.25">
      <c r="B435" s="9" t="s">
        <v>4493</v>
      </c>
    </row>
    <row r="436" spans="2:2" x14ac:dyDescent="0.25">
      <c r="B436" s="9" t="s">
        <v>4494</v>
      </c>
    </row>
    <row r="437" spans="2:2" x14ac:dyDescent="0.25">
      <c r="B437" s="9" t="s">
        <v>4495</v>
      </c>
    </row>
    <row r="438" spans="2:2" x14ac:dyDescent="0.25">
      <c r="B438" s="9" t="s">
        <v>4496</v>
      </c>
    </row>
    <row r="439" spans="2:2" x14ac:dyDescent="0.25">
      <c r="B439" s="9" t="s">
        <v>4497</v>
      </c>
    </row>
    <row r="440" spans="2:2" x14ac:dyDescent="0.25">
      <c r="B440" s="9" t="s">
        <v>4498</v>
      </c>
    </row>
    <row r="441" spans="2:2" x14ac:dyDescent="0.25">
      <c r="B441" s="9" t="s">
        <v>4499</v>
      </c>
    </row>
    <row r="442" spans="2:2" x14ac:dyDescent="0.25">
      <c r="B442" s="9" t="s">
        <v>4500</v>
      </c>
    </row>
    <row r="443" spans="2:2" x14ac:dyDescent="0.25">
      <c r="B443" s="9" t="s">
        <v>4501</v>
      </c>
    </row>
    <row r="444" spans="2:2" x14ac:dyDescent="0.25">
      <c r="B444" s="9" t="s">
        <v>4502</v>
      </c>
    </row>
    <row r="445" spans="2:2" x14ac:dyDescent="0.25">
      <c r="B445" s="9" t="s">
        <v>4503</v>
      </c>
    </row>
  </sheetData>
  <sortState ref="A5:V408">
    <sortCondition descending="1" ref="V5:V408"/>
  </sortState>
  <mergeCells count="14">
    <mergeCell ref="Y2:Y4"/>
    <mergeCell ref="Z2:Z4"/>
    <mergeCell ref="A1:X1"/>
    <mergeCell ref="A2:A4"/>
    <mergeCell ref="B2:B4"/>
    <mergeCell ref="C2:C4"/>
    <mergeCell ref="D2:D4"/>
    <mergeCell ref="E2:E4"/>
    <mergeCell ref="F2:F4"/>
    <mergeCell ref="W2:W4"/>
    <mergeCell ref="X2:X4"/>
    <mergeCell ref="G2:U2"/>
    <mergeCell ref="G3:N3"/>
    <mergeCell ref="P3:U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3"/>
  <sheetViews>
    <sheetView zoomScale="75" zoomScaleNormal="75" workbookViewId="0">
      <selection activeCell="D387" sqref="D387"/>
    </sheetView>
  </sheetViews>
  <sheetFormatPr defaultColWidth="9.140625" defaultRowHeight="15.75" x14ac:dyDescent="0.25"/>
  <cols>
    <col min="1" max="1" width="9.14062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11" width="12.42578125" style="9" customWidth="1"/>
    <col min="12" max="12" width="13.28515625" style="9" bestFit="1" customWidth="1"/>
    <col min="13" max="13" width="11.5703125" style="9" hidden="1" customWidth="1"/>
    <col min="14" max="14" width="25.5703125" style="9" bestFit="1" customWidth="1"/>
    <col min="15" max="15" width="8.85546875" style="9" hidden="1" customWidth="1"/>
    <col min="16" max="16" width="11.42578125" style="9" bestFit="1" customWidth="1"/>
    <col min="17" max="19" width="11.42578125" style="9" customWidth="1"/>
    <col min="20" max="20" width="13.28515625" style="9" bestFit="1" customWidth="1"/>
    <col min="21" max="21" width="13.7109375" style="9" bestFit="1" customWidth="1"/>
    <col min="22" max="22" width="9.140625" style="8"/>
    <col min="23" max="23" width="9.140625" style="6"/>
    <col min="24" max="24" width="9.140625" style="6" customWidth="1"/>
    <col min="25" max="25" width="9.140625" style="6"/>
    <col min="26" max="26" width="12.5703125" style="6" customWidth="1"/>
    <col min="27" max="16384" width="9.140625" style="6"/>
  </cols>
  <sheetData>
    <row r="1" spans="1:26" ht="30" customHeight="1" x14ac:dyDescent="0.25">
      <c r="A1" s="184" t="s">
        <v>629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2"/>
      <c r="X1" s="2"/>
    </row>
    <row r="2" spans="1:26" ht="31.5" x14ac:dyDescent="0.25">
      <c r="A2" s="181" t="s">
        <v>0</v>
      </c>
      <c r="B2" s="181" t="s">
        <v>9</v>
      </c>
      <c r="C2" s="185" t="s">
        <v>1</v>
      </c>
      <c r="D2" s="181" t="s">
        <v>2</v>
      </c>
      <c r="E2" s="181" t="s">
        <v>3</v>
      </c>
      <c r="F2" s="181" t="s">
        <v>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3" t="s">
        <v>6</v>
      </c>
      <c r="W2" s="181" t="s">
        <v>28</v>
      </c>
      <c r="X2" s="181" t="s">
        <v>5</v>
      </c>
      <c r="Y2" s="181" t="s">
        <v>8</v>
      </c>
      <c r="Z2" s="181" t="s">
        <v>7</v>
      </c>
    </row>
    <row r="3" spans="1:26" x14ac:dyDescent="0.25">
      <c r="A3" s="182"/>
      <c r="B3" s="182"/>
      <c r="C3" s="186"/>
      <c r="D3" s="182"/>
      <c r="E3" s="182"/>
      <c r="F3" s="182"/>
      <c r="G3" s="188" t="s">
        <v>24</v>
      </c>
      <c r="H3" s="188"/>
      <c r="I3" s="188"/>
      <c r="J3" s="188"/>
      <c r="K3" s="188"/>
      <c r="L3" s="188"/>
      <c r="M3" s="188"/>
      <c r="N3" s="188"/>
      <c r="O3" s="3"/>
      <c r="P3" s="188" t="s">
        <v>26</v>
      </c>
      <c r="Q3" s="188"/>
      <c r="R3" s="188"/>
      <c r="S3" s="188"/>
      <c r="T3" s="188"/>
      <c r="U3" s="188"/>
      <c r="V3" s="3"/>
      <c r="W3" s="182"/>
      <c r="X3" s="182"/>
      <c r="Y3" s="182"/>
      <c r="Z3" s="182"/>
    </row>
    <row r="4" spans="1:26" ht="15.75" customHeight="1" x14ac:dyDescent="0.25">
      <c r="A4" s="183"/>
      <c r="B4" s="183"/>
      <c r="C4" s="187"/>
      <c r="D4" s="183"/>
      <c r="E4" s="183"/>
      <c r="F4" s="183"/>
      <c r="G4" s="3" t="s">
        <v>21</v>
      </c>
      <c r="H4" s="3"/>
      <c r="I4" s="74" t="s">
        <v>30</v>
      </c>
      <c r="J4" s="74" t="s">
        <v>31</v>
      </c>
      <c r="K4" s="74" t="s">
        <v>32</v>
      </c>
      <c r="L4" s="3" t="s">
        <v>22</v>
      </c>
      <c r="M4" s="3"/>
      <c r="N4" s="3" t="s">
        <v>23</v>
      </c>
      <c r="O4" s="3"/>
      <c r="P4" s="3" t="s">
        <v>21</v>
      </c>
      <c r="Q4" s="74" t="s">
        <v>30</v>
      </c>
      <c r="R4" s="74" t="s">
        <v>31</v>
      </c>
      <c r="S4" s="74" t="s">
        <v>32</v>
      </c>
      <c r="T4" s="3" t="s">
        <v>22</v>
      </c>
      <c r="U4" s="3" t="s">
        <v>25</v>
      </c>
      <c r="V4" s="3" t="s">
        <v>29</v>
      </c>
      <c r="W4" s="183"/>
      <c r="X4" s="183"/>
      <c r="Y4" s="183"/>
      <c r="Z4" s="183"/>
    </row>
    <row r="5" spans="1:26" ht="33" customHeight="1" x14ac:dyDescent="0.25">
      <c r="A5" s="1">
        <v>1</v>
      </c>
      <c r="B5" s="79" t="s">
        <v>1912</v>
      </c>
      <c r="C5" s="82" t="s">
        <v>1913</v>
      </c>
      <c r="D5" s="79" t="s">
        <v>4448</v>
      </c>
      <c r="E5" s="108">
        <v>8</v>
      </c>
      <c r="F5" s="133" t="s">
        <v>627</v>
      </c>
      <c r="G5" s="28">
        <v>23.5</v>
      </c>
      <c r="H5" s="28"/>
      <c r="I5" s="28">
        <v>15</v>
      </c>
      <c r="J5" s="28">
        <v>228</v>
      </c>
      <c r="K5" s="28">
        <v>7</v>
      </c>
      <c r="L5" s="28">
        <v>10</v>
      </c>
      <c r="M5" s="28"/>
      <c r="N5" s="28">
        <v>0.19</v>
      </c>
      <c r="O5" s="28"/>
      <c r="P5" s="29">
        <f t="shared" ref="P5:P68" si="0">(30*G5)/MAX(G:G)</f>
        <v>25.178571428571427</v>
      </c>
      <c r="Q5" s="29">
        <f t="shared" ref="Q5:Q68" si="1">(10*I5)/MAX(I:I)</f>
        <v>4.2857142857142856</v>
      </c>
      <c r="R5" s="29">
        <f t="shared" ref="R5:R68" si="2">(10*J5)/MAX(J:J)</f>
        <v>9.1199999999999992</v>
      </c>
      <c r="S5" s="29">
        <f t="shared" ref="S5:S68" si="3">(10*6)/K5</f>
        <v>8.5714285714285712</v>
      </c>
      <c r="T5" s="29">
        <f t="shared" ref="T5:T68" si="4">(10*L5)/MAX(L:L)</f>
        <v>10</v>
      </c>
      <c r="U5" s="29">
        <f t="shared" ref="U5:U68" si="5">(30*0.19)/N5</f>
        <v>30</v>
      </c>
      <c r="V5" s="27">
        <f t="shared" ref="V5:V68" si="6">SUM(P5:U5)</f>
        <v>87.155714285714282</v>
      </c>
      <c r="W5" s="27"/>
      <c r="X5" s="73"/>
      <c r="Y5" s="69"/>
      <c r="Z5" s="70"/>
    </row>
    <row r="6" spans="1:26" ht="31.5" customHeight="1" x14ac:dyDescent="0.25">
      <c r="A6" s="1">
        <v>2</v>
      </c>
      <c r="B6" s="79" t="s">
        <v>1910</v>
      </c>
      <c r="C6" s="82" t="s">
        <v>1911</v>
      </c>
      <c r="D6" s="79" t="s">
        <v>4448</v>
      </c>
      <c r="E6" s="108">
        <v>8</v>
      </c>
      <c r="F6" s="133" t="s">
        <v>627</v>
      </c>
      <c r="G6" s="28">
        <v>26.5</v>
      </c>
      <c r="H6" s="28"/>
      <c r="I6" s="28">
        <v>9</v>
      </c>
      <c r="J6" s="28">
        <v>190</v>
      </c>
      <c r="K6" s="28">
        <v>7.5</v>
      </c>
      <c r="L6" s="28">
        <v>10</v>
      </c>
      <c r="M6" s="28"/>
      <c r="N6" s="28">
        <v>0.22</v>
      </c>
      <c r="O6" s="28"/>
      <c r="P6" s="29">
        <f t="shared" si="0"/>
        <v>28.392857142857142</v>
      </c>
      <c r="Q6" s="29">
        <f t="shared" si="1"/>
        <v>2.5714285714285716</v>
      </c>
      <c r="R6" s="29">
        <f t="shared" si="2"/>
        <v>7.6</v>
      </c>
      <c r="S6" s="29">
        <f t="shared" si="3"/>
        <v>8</v>
      </c>
      <c r="T6" s="29">
        <f t="shared" si="4"/>
        <v>10</v>
      </c>
      <c r="U6" s="29">
        <f t="shared" si="5"/>
        <v>25.90909090909091</v>
      </c>
      <c r="V6" s="27">
        <f t="shared" si="6"/>
        <v>82.473376623376623</v>
      </c>
      <c r="W6" s="24"/>
      <c r="X6" s="73"/>
      <c r="Y6" s="69"/>
      <c r="Z6" s="70"/>
    </row>
    <row r="7" spans="1:26" ht="33" customHeight="1" x14ac:dyDescent="0.25">
      <c r="A7" s="1">
        <v>3</v>
      </c>
      <c r="B7" s="79" t="s">
        <v>1914</v>
      </c>
      <c r="C7" s="82" t="s">
        <v>1915</v>
      </c>
      <c r="D7" s="79" t="s">
        <v>4448</v>
      </c>
      <c r="E7" s="108">
        <v>8</v>
      </c>
      <c r="F7" s="133" t="s">
        <v>627</v>
      </c>
      <c r="G7" s="28">
        <v>20</v>
      </c>
      <c r="H7" s="28"/>
      <c r="I7" s="28">
        <v>15</v>
      </c>
      <c r="J7" s="28">
        <v>186</v>
      </c>
      <c r="K7" s="28">
        <v>6.9</v>
      </c>
      <c r="L7" s="28">
        <v>10</v>
      </c>
      <c r="M7" s="28"/>
      <c r="N7" s="28">
        <v>0.21</v>
      </c>
      <c r="O7" s="28"/>
      <c r="P7" s="29">
        <f t="shared" si="0"/>
        <v>21.428571428571427</v>
      </c>
      <c r="Q7" s="29">
        <f t="shared" si="1"/>
        <v>4.2857142857142856</v>
      </c>
      <c r="R7" s="29">
        <f t="shared" si="2"/>
        <v>7.44</v>
      </c>
      <c r="S7" s="29">
        <f t="shared" si="3"/>
        <v>8.695652173913043</v>
      </c>
      <c r="T7" s="29">
        <f t="shared" si="4"/>
        <v>10</v>
      </c>
      <c r="U7" s="29">
        <f t="shared" si="5"/>
        <v>27.142857142857146</v>
      </c>
      <c r="V7" s="27">
        <f t="shared" si="6"/>
        <v>78.992795031055891</v>
      </c>
      <c r="W7" s="24"/>
      <c r="X7" s="73"/>
      <c r="Y7" s="69"/>
      <c r="Z7" s="70"/>
    </row>
    <row r="8" spans="1:26" ht="32.25" customHeight="1" x14ac:dyDescent="0.25">
      <c r="A8" s="1">
        <v>4</v>
      </c>
      <c r="B8" s="86" t="s">
        <v>1239</v>
      </c>
      <c r="C8" s="82" t="s">
        <v>1240</v>
      </c>
      <c r="D8" s="79" t="s">
        <v>4447</v>
      </c>
      <c r="E8" s="80">
        <v>8</v>
      </c>
      <c r="F8" s="79" t="s">
        <v>47</v>
      </c>
      <c r="G8" s="28">
        <v>23</v>
      </c>
      <c r="H8" s="28"/>
      <c r="I8" s="28">
        <v>21</v>
      </c>
      <c r="J8" s="28">
        <v>224</v>
      </c>
      <c r="K8" s="28">
        <v>7.7</v>
      </c>
      <c r="L8" s="28">
        <v>9</v>
      </c>
      <c r="M8" s="28"/>
      <c r="N8" s="28">
        <v>0.28999999999999998</v>
      </c>
      <c r="O8" s="28">
        <f>IF(OR(N8=MIN(N$5:N$397),N8=""),"",N8)</f>
        <v>0.28999999999999998</v>
      </c>
      <c r="P8" s="29">
        <f t="shared" si="0"/>
        <v>24.642857142857142</v>
      </c>
      <c r="Q8" s="29">
        <f t="shared" si="1"/>
        <v>6</v>
      </c>
      <c r="R8" s="29">
        <f t="shared" si="2"/>
        <v>8.9600000000000009</v>
      </c>
      <c r="S8" s="29">
        <f t="shared" si="3"/>
        <v>7.7922077922077921</v>
      </c>
      <c r="T8" s="29">
        <f t="shared" si="4"/>
        <v>9</v>
      </c>
      <c r="U8" s="29">
        <f t="shared" si="5"/>
        <v>19.655172413793107</v>
      </c>
      <c r="V8" s="27">
        <f t="shared" si="6"/>
        <v>76.050237348858047</v>
      </c>
      <c r="W8" s="24"/>
      <c r="X8" s="73"/>
      <c r="Y8" s="69"/>
      <c r="Z8" s="70"/>
    </row>
    <row r="9" spans="1:26" ht="33" customHeight="1" x14ac:dyDescent="0.25">
      <c r="A9" s="1">
        <v>5</v>
      </c>
      <c r="B9" s="133" t="s">
        <v>1900</v>
      </c>
      <c r="C9" s="82" t="s">
        <v>1901</v>
      </c>
      <c r="D9" s="79" t="s">
        <v>4448</v>
      </c>
      <c r="E9" s="108">
        <v>7</v>
      </c>
      <c r="F9" s="133" t="s">
        <v>627</v>
      </c>
      <c r="G9" s="28">
        <v>21</v>
      </c>
      <c r="H9" s="28"/>
      <c r="I9" s="28">
        <v>11</v>
      </c>
      <c r="J9" s="28">
        <v>185</v>
      </c>
      <c r="K9" s="28">
        <v>7.4</v>
      </c>
      <c r="L9" s="28">
        <v>10</v>
      </c>
      <c r="M9" s="28"/>
      <c r="N9" s="28">
        <v>0.23</v>
      </c>
      <c r="O9" s="28"/>
      <c r="P9" s="29">
        <f t="shared" si="0"/>
        <v>22.5</v>
      </c>
      <c r="Q9" s="29">
        <f t="shared" si="1"/>
        <v>3.1428571428571428</v>
      </c>
      <c r="R9" s="29">
        <f t="shared" si="2"/>
        <v>7.4</v>
      </c>
      <c r="S9" s="29">
        <f t="shared" si="3"/>
        <v>8.108108108108107</v>
      </c>
      <c r="T9" s="29">
        <f t="shared" si="4"/>
        <v>10</v>
      </c>
      <c r="U9" s="29">
        <f t="shared" si="5"/>
        <v>24.782608695652172</v>
      </c>
      <c r="V9" s="27">
        <f t="shared" si="6"/>
        <v>75.933573946617429</v>
      </c>
      <c r="W9" s="24"/>
      <c r="X9" s="73"/>
      <c r="Y9" s="69"/>
      <c r="Z9" s="70"/>
    </row>
    <row r="10" spans="1:26" ht="31.5" customHeight="1" x14ac:dyDescent="0.25">
      <c r="A10" s="1">
        <v>6</v>
      </c>
      <c r="B10" s="79" t="s">
        <v>1237</v>
      </c>
      <c r="C10" s="82" t="s">
        <v>1238</v>
      </c>
      <c r="D10" s="79" t="s">
        <v>4447</v>
      </c>
      <c r="E10" s="80">
        <v>8</v>
      </c>
      <c r="F10" s="79" t="s">
        <v>47</v>
      </c>
      <c r="G10" s="28">
        <v>22.5</v>
      </c>
      <c r="H10" s="28"/>
      <c r="I10" s="28">
        <v>19</v>
      </c>
      <c r="J10" s="28">
        <v>225</v>
      </c>
      <c r="K10" s="28">
        <v>7.8</v>
      </c>
      <c r="L10" s="28">
        <v>10</v>
      </c>
      <c r="M10" s="28"/>
      <c r="N10" s="28">
        <v>0.28999999999999998</v>
      </c>
      <c r="O10" s="28">
        <f>IF(OR(N10=MIN(N$5:N$397),N10=""),"",N10)</f>
        <v>0.28999999999999998</v>
      </c>
      <c r="P10" s="29">
        <f t="shared" si="0"/>
        <v>24.107142857142858</v>
      </c>
      <c r="Q10" s="29">
        <f t="shared" si="1"/>
        <v>5.4285714285714288</v>
      </c>
      <c r="R10" s="29">
        <f t="shared" si="2"/>
        <v>9</v>
      </c>
      <c r="S10" s="29">
        <f t="shared" si="3"/>
        <v>7.6923076923076925</v>
      </c>
      <c r="T10" s="29">
        <f t="shared" si="4"/>
        <v>10</v>
      </c>
      <c r="U10" s="29">
        <f t="shared" si="5"/>
        <v>19.655172413793107</v>
      </c>
      <c r="V10" s="27">
        <f t="shared" si="6"/>
        <v>75.883194391815081</v>
      </c>
      <c r="W10" s="24"/>
      <c r="X10" s="73"/>
      <c r="Y10" s="69"/>
      <c r="Z10" s="70"/>
    </row>
    <row r="11" spans="1:26" ht="31.5" customHeight="1" x14ac:dyDescent="0.25">
      <c r="A11" s="1">
        <v>7</v>
      </c>
      <c r="B11" s="79" t="s">
        <v>1908</v>
      </c>
      <c r="C11" s="82" t="s">
        <v>1909</v>
      </c>
      <c r="D11" s="79" t="s">
        <v>4448</v>
      </c>
      <c r="E11" s="108">
        <v>8</v>
      </c>
      <c r="F11" s="133" t="s">
        <v>627</v>
      </c>
      <c r="G11" s="28">
        <v>24.5</v>
      </c>
      <c r="H11" s="28"/>
      <c r="I11" s="28">
        <v>8</v>
      </c>
      <c r="J11" s="28">
        <v>195</v>
      </c>
      <c r="K11" s="28">
        <v>7.9</v>
      </c>
      <c r="L11" s="28">
        <v>7</v>
      </c>
      <c r="M11" s="28"/>
      <c r="N11" s="28">
        <v>0.23</v>
      </c>
      <c r="O11" s="28"/>
      <c r="P11" s="29">
        <f t="shared" si="0"/>
        <v>26.25</v>
      </c>
      <c r="Q11" s="29">
        <f t="shared" si="1"/>
        <v>2.2857142857142856</v>
      </c>
      <c r="R11" s="29">
        <f t="shared" si="2"/>
        <v>7.8</v>
      </c>
      <c r="S11" s="29">
        <f t="shared" si="3"/>
        <v>7.5949367088607591</v>
      </c>
      <c r="T11" s="29">
        <f t="shared" si="4"/>
        <v>7</v>
      </c>
      <c r="U11" s="29">
        <f t="shared" si="5"/>
        <v>24.782608695652172</v>
      </c>
      <c r="V11" s="27">
        <f t="shared" si="6"/>
        <v>75.713259690227204</v>
      </c>
      <c r="W11" s="24"/>
      <c r="X11" s="73"/>
      <c r="Y11" s="69"/>
      <c r="Z11" s="70"/>
    </row>
    <row r="12" spans="1:26" ht="32.25" customHeight="1" x14ac:dyDescent="0.25">
      <c r="A12" s="1">
        <v>8</v>
      </c>
      <c r="B12" s="84" t="s">
        <v>1247</v>
      </c>
      <c r="C12" s="82" t="s">
        <v>1248</v>
      </c>
      <c r="D12" s="79" t="s">
        <v>4447</v>
      </c>
      <c r="E12" s="80">
        <v>8</v>
      </c>
      <c r="F12" s="79" t="s">
        <v>640</v>
      </c>
      <c r="G12" s="28">
        <v>21</v>
      </c>
      <c r="H12" s="28"/>
      <c r="I12" s="28">
        <v>13</v>
      </c>
      <c r="J12" s="28">
        <v>213</v>
      </c>
      <c r="K12" s="28">
        <v>7.5</v>
      </c>
      <c r="L12" s="28">
        <v>9</v>
      </c>
      <c r="M12" s="28"/>
      <c r="N12" s="28">
        <v>0.26</v>
      </c>
      <c r="O12" s="28">
        <f>IF(OR(N12=MIN(N$5:N$397),N12=""),"",N12)</f>
        <v>0.26</v>
      </c>
      <c r="P12" s="29">
        <f t="shared" si="0"/>
        <v>22.5</v>
      </c>
      <c r="Q12" s="29">
        <f t="shared" si="1"/>
        <v>3.7142857142857144</v>
      </c>
      <c r="R12" s="29">
        <f t="shared" si="2"/>
        <v>8.52</v>
      </c>
      <c r="S12" s="29">
        <f t="shared" si="3"/>
        <v>8</v>
      </c>
      <c r="T12" s="29">
        <f t="shared" si="4"/>
        <v>9</v>
      </c>
      <c r="U12" s="29">
        <f t="shared" si="5"/>
        <v>21.923076923076923</v>
      </c>
      <c r="V12" s="27">
        <f t="shared" si="6"/>
        <v>73.657362637362638</v>
      </c>
      <c r="W12" s="24"/>
      <c r="X12" s="73"/>
      <c r="Y12" s="69"/>
      <c r="Z12" s="70"/>
    </row>
    <row r="13" spans="1:26" ht="33" customHeight="1" x14ac:dyDescent="0.25">
      <c r="A13" s="1">
        <v>9</v>
      </c>
      <c r="B13" s="79" t="s">
        <v>1916</v>
      </c>
      <c r="C13" s="82" t="s">
        <v>1917</v>
      </c>
      <c r="D13" s="79" t="s">
        <v>4448</v>
      </c>
      <c r="E13" s="108">
        <v>8</v>
      </c>
      <c r="F13" s="133" t="s">
        <v>627</v>
      </c>
      <c r="G13" s="28">
        <v>21.5</v>
      </c>
      <c r="H13" s="28"/>
      <c r="I13" s="28">
        <v>0</v>
      </c>
      <c r="J13" s="28">
        <v>195</v>
      </c>
      <c r="K13" s="28">
        <v>7.8</v>
      </c>
      <c r="L13" s="28">
        <v>9</v>
      </c>
      <c r="M13" s="28"/>
      <c r="N13" s="28">
        <v>0.22</v>
      </c>
      <c r="O13" s="28"/>
      <c r="P13" s="29">
        <f t="shared" si="0"/>
        <v>23.035714285714285</v>
      </c>
      <c r="Q13" s="29">
        <f t="shared" si="1"/>
        <v>0</v>
      </c>
      <c r="R13" s="29">
        <f t="shared" si="2"/>
        <v>7.8</v>
      </c>
      <c r="S13" s="29">
        <f t="shared" si="3"/>
        <v>7.6923076923076925</v>
      </c>
      <c r="T13" s="29">
        <f t="shared" si="4"/>
        <v>9</v>
      </c>
      <c r="U13" s="29">
        <f t="shared" si="5"/>
        <v>25.90909090909091</v>
      </c>
      <c r="V13" s="27">
        <f t="shared" si="6"/>
        <v>73.437112887112889</v>
      </c>
      <c r="W13" s="21"/>
      <c r="X13" s="73"/>
      <c r="Y13" s="69"/>
      <c r="Z13" s="70"/>
    </row>
    <row r="14" spans="1:26" ht="32.25" customHeight="1" x14ac:dyDescent="0.25">
      <c r="A14" s="1">
        <v>10</v>
      </c>
      <c r="B14" s="109" t="s">
        <v>1796</v>
      </c>
      <c r="C14" s="104" t="s">
        <v>1797</v>
      </c>
      <c r="D14" s="79" t="s">
        <v>430</v>
      </c>
      <c r="E14" s="4">
        <v>8</v>
      </c>
      <c r="F14" s="79" t="s">
        <v>995</v>
      </c>
      <c r="G14" s="175">
        <v>28</v>
      </c>
      <c r="H14" s="28"/>
      <c r="I14" s="28">
        <v>8</v>
      </c>
      <c r="J14" s="28">
        <v>197</v>
      </c>
      <c r="K14" s="28">
        <v>6.2</v>
      </c>
      <c r="L14" s="28">
        <v>10</v>
      </c>
      <c r="M14" s="28"/>
      <c r="N14" s="28">
        <v>0.43</v>
      </c>
      <c r="O14" s="28"/>
      <c r="P14" s="29">
        <f t="shared" si="0"/>
        <v>30</v>
      </c>
      <c r="Q14" s="29">
        <f t="shared" si="1"/>
        <v>2.2857142857142856</v>
      </c>
      <c r="R14" s="29">
        <f t="shared" si="2"/>
        <v>7.88</v>
      </c>
      <c r="S14" s="29">
        <f t="shared" si="3"/>
        <v>9.67741935483871</v>
      </c>
      <c r="T14" s="29">
        <f t="shared" si="4"/>
        <v>10</v>
      </c>
      <c r="U14" s="29">
        <f t="shared" si="5"/>
        <v>13.255813953488373</v>
      </c>
      <c r="V14" s="27">
        <f t="shared" si="6"/>
        <v>73.098947594041377</v>
      </c>
      <c r="W14" s="21"/>
      <c r="X14" s="73"/>
      <c r="Y14" s="69"/>
      <c r="Z14" s="70"/>
    </row>
    <row r="15" spans="1:26" ht="33" customHeight="1" x14ac:dyDescent="0.25">
      <c r="A15" s="1">
        <v>11</v>
      </c>
      <c r="B15" s="90" t="s">
        <v>1346</v>
      </c>
      <c r="C15" s="89" t="s">
        <v>1347</v>
      </c>
      <c r="D15" s="90" t="s">
        <v>4450</v>
      </c>
      <c r="E15" s="91">
        <v>7</v>
      </c>
      <c r="F15" s="90" t="s">
        <v>120</v>
      </c>
      <c r="G15" s="28">
        <v>25</v>
      </c>
      <c r="H15" s="28"/>
      <c r="I15" s="28">
        <v>11</v>
      </c>
      <c r="J15" s="28">
        <v>210</v>
      </c>
      <c r="K15" s="28">
        <v>6.8</v>
      </c>
      <c r="L15" s="28">
        <v>9.5</v>
      </c>
      <c r="M15" s="28"/>
      <c r="N15" s="28">
        <v>0.35</v>
      </c>
      <c r="O15" s="28">
        <f>IF(OR(N15=MIN(N$5:N$397),N15=""),"",N15)</f>
        <v>0.35</v>
      </c>
      <c r="P15" s="29">
        <f t="shared" si="0"/>
        <v>26.785714285714285</v>
      </c>
      <c r="Q15" s="29">
        <f t="shared" si="1"/>
        <v>3.1428571428571428</v>
      </c>
      <c r="R15" s="29">
        <f t="shared" si="2"/>
        <v>8.4</v>
      </c>
      <c r="S15" s="29">
        <f t="shared" si="3"/>
        <v>8.8235294117647065</v>
      </c>
      <c r="T15" s="29">
        <f t="shared" si="4"/>
        <v>9.5</v>
      </c>
      <c r="U15" s="29">
        <f t="shared" si="5"/>
        <v>16.285714285714288</v>
      </c>
      <c r="V15" s="27">
        <f t="shared" si="6"/>
        <v>72.937815126050424</v>
      </c>
      <c r="W15" s="21"/>
      <c r="X15" s="73"/>
      <c r="Y15" s="69"/>
      <c r="Z15" s="70"/>
    </row>
    <row r="16" spans="1:26" ht="31.5" x14ac:dyDescent="0.25">
      <c r="A16" s="1">
        <v>12</v>
      </c>
      <c r="B16" s="88" t="s">
        <v>1348</v>
      </c>
      <c r="C16" s="89" t="s">
        <v>1349</v>
      </c>
      <c r="D16" s="90" t="s">
        <v>4450</v>
      </c>
      <c r="E16" s="91">
        <v>7</v>
      </c>
      <c r="F16" s="90" t="s">
        <v>120</v>
      </c>
      <c r="G16" s="28">
        <v>25</v>
      </c>
      <c r="H16" s="28"/>
      <c r="I16" s="28">
        <v>10</v>
      </c>
      <c r="J16" s="28">
        <v>220</v>
      </c>
      <c r="K16" s="28">
        <v>6.6</v>
      </c>
      <c r="L16" s="28">
        <v>9.5</v>
      </c>
      <c r="M16" s="28"/>
      <c r="N16" s="28">
        <v>0.36</v>
      </c>
      <c r="O16" s="28">
        <f>IF(OR(N16=MIN(N$5:N$397),N16=""),"",N16)</f>
        <v>0.36</v>
      </c>
      <c r="P16" s="29">
        <f t="shared" si="0"/>
        <v>26.785714285714285</v>
      </c>
      <c r="Q16" s="29">
        <f t="shared" si="1"/>
        <v>2.8571428571428572</v>
      </c>
      <c r="R16" s="29">
        <f t="shared" si="2"/>
        <v>8.8000000000000007</v>
      </c>
      <c r="S16" s="29">
        <f t="shared" si="3"/>
        <v>9.0909090909090917</v>
      </c>
      <c r="T16" s="29">
        <f t="shared" si="4"/>
        <v>9.5</v>
      </c>
      <c r="U16" s="29">
        <f t="shared" si="5"/>
        <v>15.833333333333334</v>
      </c>
      <c r="V16" s="27">
        <f t="shared" si="6"/>
        <v>72.867099567099572</v>
      </c>
      <c r="W16" s="21"/>
      <c r="X16" s="73"/>
      <c r="Y16" s="69"/>
      <c r="Z16" s="70"/>
    </row>
    <row r="17" spans="1:26" ht="31.5" x14ac:dyDescent="0.25">
      <c r="A17" s="1">
        <v>13</v>
      </c>
      <c r="B17" s="79" t="s">
        <v>1898</v>
      </c>
      <c r="C17" s="82" t="s">
        <v>1899</v>
      </c>
      <c r="D17" s="79" t="s">
        <v>4448</v>
      </c>
      <c r="E17" s="108">
        <v>7</v>
      </c>
      <c r="F17" s="133" t="s">
        <v>627</v>
      </c>
      <c r="G17" s="28">
        <v>23</v>
      </c>
      <c r="H17" s="28"/>
      <c r="I17" s="28">
        <v>6</v>
      </c>
      <c r="J17" s="28">
        <v>168</v>
      </c>
      <c r="K17" s="28">
        <v>7.9</v>
      </c>
      <c r="L17" s="28">
        <v>9</v>
      </c>
      <c r="M17" s="28"/>
      <c r="N17" s="28">
        <v>0.25</v>
      </c>
      <c r="O17" s="28"/>
      <c r="P17" s="29">
        <f t="shared" si="0"/>
        <v>24.642857142857142</v>
      </c>
      <c r="Q17" s="29">
        <f t="shared" si="1"/>
        <v>1.7142857142857142</v>
      </c>
      <c r="R17" s="29">
        <f t="shared" si="2"/>
        <v>6.72</v>
      </c>
      <c r="S17" s="29">
        <f t="shared" si="3"/>
        <v>7.5949367088607591</v>
      </c>
      <c r="T17" s="29">
        <f t="shared" si="4"/>
        <v>9</v>
      </c>
      <c r="U17" s="29">
        <f t="shared" si="5"/>
        <v>22.8</v>
      </c>
      <c r="V17" s="27">
        <f t="shared" si="6"/>
        <v>72.472079566003615</v>
      </c>
      <c r="W17" s="21"/>
      <c r="X17" s="73"/>
      <c r="Y17" s="69"/>
      <c r="Z17" s="70"/>
    </row>
    <row r="18" spans="1:26" ht="31.5" x14ac:dyDescent="0.25">
      <c r="A18" s="1">
        <v>14</v>
      </c>
      <c r="B18" s="24" t="s">
        <v>1886</v>
      </c>
      <c r="C18" s="82" t="s">
        <v>1887</v>
      </c>
      <c r="D18" s="79" t="s">
        <v>507</v>
      </c>
      <c r="E18" s="4">
        <v>8</v>
      </c>
      <c r="F18" s="79" t="s">
        <v>508</v>
      </c>
      <c r="G18" s="28">
        <v>23.5</v>
      </c>
      <c r="H18" s="28"/>
      <c r="I18" s="28">
        <v>20</v>
      </c>
      <c r="J18" s="28">
        <v>220</v>
      </c>
      <c r="K18" s="28">
        <v>7.8</v>
      </c>
      <c r="L18" s="28">
        <v>10</v>
      </c>
      <c r="M18" s="28"/>
      <c r="N18" s="28">
        <v>0.38</v>
      </c>
      <c r="O18" s="28"/>
      <c r="P18" s="29">
        <f t="shared" si="0"/>
        <v>25.178571428571427</v>
      </c>
      <c r="Q18" s="29">
        <f t="shared" si="1"/>
        <v>5.7142857142857144</v>
      </c>
      <c r="R18" s="29">
        <f t="shared" si="2"/>
        <v>8.8000000000000007</v>
      </c>
      <c r="S18" s="29">
        <f t="shared" si="3"/>
        <v>7.6923076923076925</v>
      </c>
      <c r="T18" s="29">
        <f t="shared" si="4"/>
        <v>10</v>
      </c>
      <c r="U18" s="29">
        <f t="shared" si="5"/>
        <v>15</v>
      </c>
      <c r="V18" s="27">
        <f t="shared" si="6"/>
        <v>72.385164835164829</v>
      </c>
      <c r="W18" s="21"/>
      <c r="X18" s="73"/>
      <c r="Y18" s="69"/>
      <c r="Z18" s="70"/>
    </row>
    <row r="19" spans="1:26" ht="31.5" x14ac:dyDescent="0.25">
      <c r="A19" s="1">
        <v>15</v>
      </c>
      <c r="B19" s="133" t="s">
        <v>1902</v>
      </c>
      <c r="C19" s="82" t="s">
        <v>1903</v>
      </c>
      <c r="D19" s="79" t="s">
        <v>4448</v>
      </c>
      <c r="E19" s="108">
        <v>7</v>
      </c>
      <c r="F19" s="133" t="s">
        <v>627</v>
      </c>
      <c r="G19" s="28">
        <v>24</v>
      </c>
      <c r="H19" s="28"/>
      <c r="I19" s="28">
        <v>4</v>
      </c>
      <c r="J19" s="28">
        <v>170</v>
      </c>
      <c r="K19" s="28">
        <v>8.6</v>
      </c>
      <c r="L19" s="28">
        <v>8</v>
      </c>
      <c r="M19" s="28"/>
      <c r="N19" s="28">
        <v>0.25</v>
      </c>
      <c r="O19" s="28"/>
      <c r="P19" s="29">
        <f t="shared" si="0"/>
        <v>25.714285714285715</v>
      </c>
      <c r="Q19" s="29">
        <f t="shared" si="1"/>
        <v>1.1428571428571428</v>
      </c>
      <c r="R19" s="29">
        <f t="shared" si="2"/>
        <v>6.8</v>
      </c>
      <c r="S19" s="29">
        <f t="shared" si="3"/>
        <v>6.9767441860465116</v>
      </c>
      <c r="T19" s="29">
        <f t="shared" si="4"/>
        <v>8</v>
      </c>
      <c r="U19" s="29">
        <f t="shared" si="5"/>
        <v>22.8</v>
      </c>
      <c r="V19" s="27">
        <f t="shared" si="6"/>
        <v>71.433887043189372</v>
      </c>
      <c r="W19" s="21"/>
      <c r="X19" s="73"/>
      <c r="Y19" s="69"/>
      <c r="Z19" s="70"/>
    </row>
    <row r="20" spans="1:26" ht="31.5" x14ac:dyDescent="0.25">
      <c r="A20" s="1">
        <v>16</v>
      </c>
      <c r="B20" s="79" t="s">
        <v>1749</v>
      </c>
      <c r="C20" s="82" t="s">
        <v>1750</v>
      </c>
      <c r="D20" s="79" t="s">
        <v>4505</v>
      </c>
      <c r="E20" s="4">
        <v>8</v>
      </c>
      <c r="F20" s="79" t="s">
        <v>964</v>
      </c>
      <c r="G20" s="28">
        <v>27</v>
      </c>
      <c r="H20" s="28"/>
      <c r="I20" s="28">
        <v>8</v>
      </c>
      <c r="J20" s="28">
        <v>180</v>
      </c>
      <c r="K20" s="28">
        <v>9.4</v>
      </c>
      <c r="L20" s="28">
        <v>8</v>
      </c>
      <c r="M20" s="28"/>
      <c r="N20" s="28">
        <v>0.31</v>
      </c>
      <c r="O20" s="28"/>
      <c r="P20" s="29">
        <f t="shared" si="0"/>
        <v>28.928571428571427</v>
      </c>
      <c r="Q20" s="29">
        <f t="shared" si="1"/>
        <v>2.2857142857142856</v>
      </c>
      <c r="R20" s="29">
        <f t="shared" si="2"/>
        <v>7.2</v>
      </c>
      <c r="S20" s="29">
        <f t="shared" si="3"/>
        <v>6.3829787234042552</v>
      </c>
      <c r="T20" s="29">
        <f t="shared" si="4"/>
        <v>8</v>
      </c>
      <c r="U20" s="29">
        <f t="shared" si="5"/>
        <v>18.387096774193548</v>
      </c>
      <c r="V20" s="27">
        <f t="shared" si="6"/>
        <v>71.184361211883513</v>
      </c>
      <c r="W20" s="21"/>
      <c r="X20" s="73"/>
      <c r="Y20" s="69"/>
      <c r="Z20" s="70"/>
    </row>
    <row r="21" spans="1:26" ht="31.5" x14ac:dyDescent="0.25">
      <c r="A21" s="1">
        <v>17</v>
      </c>
      <c r="B21" s="85" t="s">
        <v>1715</v>
      </c>
      <c r="C21" s="82" t="s">
        <v>1716</v>
      </c>
      <c r="D21" s="79" t="s">
        <v>330</v>
      </c>
      <c r="E21" s="4">
        <v>8</v>
      </c>
      <c r="F21" s="79" t="s">
        <v>333</v>
      </c>
      <c r="G21" s="28">
        <v>24.5</v>
      </c>
      <c r="H21" s="28"/>
      <c r="I21" s="28">
        <v>14</v>
      </c>
      <c r="J21" s="28">
        <v>218</v>
      </c>
      <c r="K21" s="28">
        <v>7</v>
      </c>
      <c r="L21" s="28">
        <v>8.5</v>
      </c>
      <c r="M21" s="28"/>
      <c r="N21" s="28">
        <v>0.38</v>
      </c>
      <c r="O21" s="28"/>
      <c r="P21" s="29">
        <f t="shared" si="0"/>
        <v>26.25</v>
      </c>
      <c r="Q21" s="29">
        <f t="shared" si="1"/>
        <v>4</v>
      </c>
      <c r="R21" s="29">
        <f t="shared" si="2"/>
        <v>8.7200000000000006</v>
      </c>
      <c r="S21" s="29">
        <f t="shared" si="3"/>
        <v>8.5714285714285712</v>
      </c>
      <c r="T21" s="29">
        <f t="shared" si="4"/>
        <v>8.5</v>
      </c>
      <c r="U21" s="29">
        <f t="shared" si="5"/>
        <v>15</v>
      </c>
      <c r="V21" s="27">
        <f t="shared" si="6"/>
        <v>71.041428571428568</v>
      </c>
      <c r="W21" s="21"/>
      <c r="X21" s="73"/>
      <c r="Y21" s="69"/>
      <c r="Z21" s="70"/>
    </row>
    <row r="22" spans="1:26" ht="31.5" x14ac:dyDescent="0.25">
      <c r="A22" s="1">
        <v>18</v>
      </c>
      <c r="B22" s="79" t="s">
        <v>1896</v>
      </c>
      <c r="C22" s="82" t="s">
        <v>1897</v>
      </c>
      <c r="D22" s="79" t="s">
        <v>4448</v>
      </c>
      <c r="E22" s="108">
        <v>7</v>
      </c>
      <c r="F22" s="133" t="s">
        <v>627</v>
      </c>
      <c r="G22" s="28">
        <v>24</v>
      </c>
      <c r="H22" s="28"/>
      <c r="I22" s="28">
        <v>11</v>
      </c>
      <c r="J22" s="28">
        <v>170</v>
      </c>
      <c r="K22" s="28">
        <v>7.9</v>
      </c>
      <c r="L22" s="28">
        <v>8</v>
      </c>
      <c r="M22" s="28"/>
      <c r="N22" s="28">
        <v>0.28999999999999998</v>
      </c>
      <c r="O22" s="28"/>
      <c r="P22" s="29">
        <f t="shared" si="0"/>
        <v>25.714285714285715</v>
      </c>
      <c r="Q22" s="29">
        <f t="shared" si="1"/>
        <v>3.1428571428571428</v>
      </c>
      <c r="R22" s="29">
        <f t="shared" si="2"/>
        <v>6.8</v>
      </c>
      <c r="S22" s="29">
        <f t="shared" si="3"/>
        <v>7.5949367088607591</v>
      </c>
      <c r="T22" s="29">
        <f t="shared" si="4"/>
        <v>8</v>
      </c>
      <c r="U22" s="29">
        <f t="shared" si="5"/>
        <v>19.655172413793107</v>
      </c>
      <c r="V22" s="27">
        <f t="shared" si="6"/>
        <v>70.907251979796726</v>
      </c>
      <c r="W22" s="21"/>
      <c r="X22" s="73"/>
      <c r="Y22" s="69"/>
      <c r="Z22" s="70"/>
    </row>
    <row r="23" spans="1:26" ht="31.5" x14ac:dyDescent="0.25">
      <c r="A23" s="1">
        <v>19</v>
      </c>
      <c r="B23" s="85" t="s">
        <v>1407</v>
      </c>
      <c r="C23" s="104" t="s">
        <v>1408</v>
      </c>
      <c r="D23" s="79" t="s">
        <v>161</v>
      </c>
      <c r="E23" s="4">
        <v>8</v>
      </c>
      <c r="F23" s="85" t="s">
        <v>757</v>
      </c>
      <c r="G23" s="28">
        <v>26</v>
      </c>
      <c r="H23" s="28"/>
      <c r="I23" s="28">
        <v>17</v>
      </c>
      <c r="J23" s="28">
        <v>192</v>
      </c>
      <c r="K23" s="28">
        <v>7.43</v>
      </c>
      <c r="L23" s="28">
        <v>10</v>
      </c>
      <c r="M23" s="28"/>
      <c r="N23" s="28">
        <v>0.46</v>
      </c>
      <c r="O23" s="28">
        <f>IF(OR(N23=MIN(N$5:N$397),N23=""),"",N23)</f>
        <v>0.46</v>
      </c>
      <c r="P23" s="29">
        <f t="shared" si="0"/>
        <v>27.857142857142858</v>
      </c>
      <c r="Q23" s="29">
        <f t="shared" si="1"/>
        <v>4.8571428571428568</v>
      </c>
      <c r="R23" s="29">
        <f t="shared" si="2"/>
        <v>7.68</v>
      </c>
      <c r="S23" s="29">
        <f t="shared" si="3"/>
        <v>8.0753701211305522</v>
      </c>
      <c r="T23" s="29">
        <f t="shared" si="4"/>
        <v>10</v>
      </c>
      <c r="U23" s="29">
        <f t="shared" si="5"/>
        <v>12.391304347826086</v>
      </c>
      <c r="V23" s="27">
        <f t="shared" si="6"/>
        <v>70.860960183242355</v>
      </c>
      <c r="W23" s="21"/>
      <c r="X23" s="73"/>
      <c r="Y23" s="69"/>
      <c r="Z23" s="70"/>
    </row>
    <row r="24" spans="1:26" ht="31.5" x14ac:dyDescent="0.25">
      <c r="A24" s="1">
        <v>20</v>
      </c>
      <c r="B24" s="79" t="s">
        <v>1735</v>
      </c>
      <c r="C24" s="82" t="s">
        <v>1736</v>
      </c>
      <c r="D24" s="79" t="s">
        <v>4505</v>
      </c>
      <c r="E24" s="4">
        <v>7</v>
      </c>
      <c r="F24" s="79" t="s">
        <v>371</v>
      </c>
      <c r="G24" s="28">
        <v>18</v>
      </c>
      <c r="H24" s="28"/>
      <c r="I24" s="28">
        <v>21</v>
      </c>
      <c r="J24" s="28">
        <v>215</v>
      </c>
      <c r="K24" s="28">
        <v>8.1</v>
      </c>
      <c r="L24" s="28">
        <v>9</v>
      </c>
      <c r="M24" s="28"/>
      <c r="N24" s="28">
        <v>0.28000000000000003</v>
      </c>
      <c r="O24" s="28"/>
      <c r="P24" s="29">
        <f t="shared" si="0"/>
        <v>19.285714285714285</v>
      </c>
      <c r="Q24" s="29">
        <f t="shared" si="1"/>
        <v>6</v>
      </c>
      <c r="R24" s="29">
        <f t="shared" si="2"/>
        <v>8.6</v>
      </c>
      <c r="S24" s="29">
        <f t="shared" si="3"/>
        <v>7.4074074074074074</v>
      </c>
      <c r="T24" s="29">
        <f t="shared" si="4"/>
        <v>9</v>
      </c>
      <c r="U24" s="29">
        <f t="shared" si="5"/>
        <v>20.357142857142854</v>
      </c>
      <c r="V24" s="27">
        <f t="shared" si="6"/>
        <v>70.650264550264552</v>
      </c>
      <c r="W24" s="21"/>
      <c r="X24" s="73"/>
      <c r="Y24" s="69"/>
      <c r="Z24" s="70"/>
    </row>
    <row r="25" spans="1:26" ht="31.5" x14ac:dyDescent="0.25">
      <c r="A25" s="1">
        <v>21</v>
      </c>
      <c r="B25" s="79" t="s">
        <v>1555</v>
      </c>
      <c r="C25" s="82" t="s">
        <v>1556</v>
      </c>
      <c r="D25" s="79" t="s">
        <v>4462</v>
      </c>
      <c r="E25" s="4">
        <v>8</v>
      </c>
      <c r="F25" s="83" t="s">
        <v>215</v>
      </c>
      <c r="G25" s="28">
        <v>23.5</v>
      </c>
      <c r="H25" s="28"/>
      <c r="I25" s="28">
        <v>10</v>
      </c>
      <c r="J25" s="28">
        <v>161</v>
      </c>
      <c r="K25" s="28">
        <v>8.89</v>
      </c>
      <c r="L25" s="28">
        <v>8.1999999999999993</v>
      </c>
      <c r="M25" s="28"/>
      <c r="N25" s="28">
        <v>0.27</v>
      </c>
      <c r="O25" s="28"/>
      <c r="P25" s="29">
        <f t="shared" si="0"/>
        <v>25.178571428571427</v>
      </c>
      <c r="Q25" s="29">
        <f t="shared" si="1"/>
        <v>2.8571428571428572</v>
      </c>
      <c r="R25" s="29">
        <f t="shared" si="2"/>
        <v>6.44</v>
      </c>
      <c r="S25" s="29">
        <f t="shared" si="3"/>
        <v>6.7491563554555674</v>
      </c>
      <c r="T25" s="29">
        <f t="shared" si="4"/>
        <v>8.1999999999999993</v>
      </c>
      <c r="U25" s="29">
        <f t="shared" si="5"/>
        <v>21.111111111111111</v>
      </c>
      <c r="V25" s="27">
        <f t="shared" si="6"/>
        <v>70.535981752280961</v>
      </c>
      <c r="W25" s="21"/>
      <c r="X25" s="73"/>
      <c r="Y25" s="69"/>
      <c r="Z25" s="70"/>
    </row>
    <row r="26" spans="1:26" ht="40.5" customHeight="1" x14ac:dyDescent="0.25">
      <c r="A26" s="1">
        <v>22</v>
      </c>
      <c r="B26" s="79" t="s">
        <v>1551</v>
      </c>
      <c r="C26" s="82" t="s">
        <v>1552</v>
      </c>
      <c r="D26" s="79" t="s">
        <v>4462</v>
      </c>
      <c r="E26" s="4">
        <v>8</v>
      </c>
      <c r="F26" s="79" t="s">
        <v>215</v>
      </c>
      <c r="G26" s="28">
        <v>22.5</v>
      </c>
      <c r="H26" s="28"/>
      <c r="I26" s="28">
        <v>7</v>
      </c>
      <c r="J26" s="28">
        <v>194</v>
      </c>
      <c r="K26" s="28">
        <v>8.8000000000000007</v>
      </c>
      <c r="L26" s="28">
        <v>7.9</v>
      </c>
      <c r="M26" s="28"/>
      <c r="N26" s="28">
        <v>0.26</v>
      </c>
      <c r="O26" s="28"/>
      <c r="P26" s="29">
        <f t="shared" si="0"/>
        <v>24.107142857142858</v>
      </c>
      <c r="Q26" s="29">
        <f t="shared" si="1"/>
        <v>2</v>
      </c>
      <c r="R26" s="29">
        <f t="shared" si="2"/>
        <v>7.76</v>
      </c>
      <c r="S26" s="29">
        <f t="shared" si="3"/>
        <v>6.8181818181818175</v>
      </c>
      <c r="T26" s="29">
        <f t="shared" si="4"/>
        <v>7.9</v>
      </c>
      <c r="U26" s="29">
        <f t="shared" si="5"/>
        <v>21.923076923076923</v>
      </c>
      <c r="V26" s="27">
        <f t="shared" si="6"/>
        <v>70.508401598401605</v>
      </c>
      <c r="W26" s="21"/>
      <c r="X26" s="73"/>
      <c r="Y26" s="69"/>
      <c r="Z26" s="70"/>
    </row>
    <row r="27" spans="1:26" ht="31.5" x14ac:dyDescent="0.25">
      <c r="A27" s="1">
        <v>23</v>
      </c>
      <c r="B27" s="127" t="s">
        <v>1473</v>
      </c>
      <c r="C27" s="82" t="s">
        <v>1474</v>
      </c>
      <c r="D27" s="79" t="s">
        <v>165</v>
      </c>
      <c r="E27" s="128">
        <v>8</v>
      </c>
      <c r="F27" s="127" t="s">
        <v>817</v>
      </c>
      <c r="G27" s="28">
        <v>13.5</v>
      </c>
      <c r="H27" s="28"/>
      <c r="I27" s="28">
        <v>11</v>
      </c>
      <c r="J27" s="28">
        <v>198</v>
      </c>
      <c r="K27" s="28">
        <v>7.7</v>
      </c>
      <c r="L27" s="28">
        <v>10</v>
      </c>
      <c r="M27" s="28"/>
      <c r="N27" s="28">
        <v>0.21</v>
      </c>
      <c r="O27" s="28"/>
      <c r="P27" s="29">
        <f t="shared" si="0"/>
        <v>14.464285714285714</v>
      </c>
      <c r="Q27" s="29">
        <f t="shared" si="1"/>
        <v>3.1428571428571428</v>
      </c>
      <c r="R27" s="29">
        <f t="shared" si="2"/>
        <v>7.92</v>
      </c>
      <c r="S27" s="29">
        <f t="shared" si="3"/>
        <v>7.7922077922077921</v>
      </c>
      <c r="T27" s="29">
        <f t="shared" si="4"/>
        <v>10</v>
      </c>
      <c r="U27" s="29">
        <f t="shared" si="5"/>
        <v>27.142857142857146</v>
      </c>
      <c r="V27" s="27">
        <f t="shared" si="6"/>
        <v>70.462207792207792</v>
      </c>
      <c r="W27" s="21"/>
      <c r="X27" s="73"/>
      <c r="Y27" s="69"/>
      <c r="Z27" s="70"/>
    </row>
    <row r="28" spans="1:26" ht="31.5" x14ac:dyDescent="0.25">
      <c r="A28" s="1">
        <v>24</v>
      </c>
      <c r="B28" s="79" t="s">
        <v>1243</v>
      </c>
      <c r="C28" s="82" t="s">
        <v>1244</v>
      </c>
      <c r="D28" s="79" t="s">
        <v>4447</v>
      </c>
      <c r="E28" s="80">
        <v>8</v>
      </c>
      <c r="F28" s="79" t="s">
        <v>640</v>
      </c>
      <c r="G28" s="28">
        <v>21</v>
      </c>
      <c r="H28" s="28"/>
      <c r="I28" s="28">
        <v>15</v>
      </c>
      <c r="J28" s="28">
        <v>230</v>
      </c>
      <c r="K28" s="28">
        <v>7.6</v>
      </c>
      <c r="L28" s="28">
        <v>9</v>
      </c>
      <c r="M28" s="28"/>
      <c r="N28" s="28">
        <v>0.33</v>
      </c>
      <c r="O28" s="28">
        <f>IF(OR(N28=MIN(N$5:N$397),N28=""),"",N28)</f>
        <v>0.33</v>
      </c>
      <c r="P28" s="29">
        <f t="shared" si="0"/>
        <v>22.5</v>
      </c>
      <c r="Q28" s="29">
        <f t="shared" si="1"/>
        <v>4.2857142857142856</v>
      </c>
      <c r="R28" s="29">
        <f t="shared" si="2"/>
        <v>9.1999999999999993</v>
      </c>
      <c r="S28" s="29">
        <f t="shared" si="3"/>
        <v>7.8947368421052637</v>
      </c>
      <c r="T28" s="29">
        <f t="shared" si="4"/>
        <v>9</v>
      </c>
      <c r="U28" s="29">
        <f t="shared" si="5"/>
        <v>17.272727272727273</v>
      </c>
      <c r="V28" s="27">
        <f t="shared" si="6"/>
        <v>70.153178400546807</v>
      </c>
      <c r="W28" s="21"/>
      <c r="X28" s="73"/>
      <c r="Y28" s="69"/>
      <c r="Z28" s="70"/>
    </row>
    <row r="29" spans="1:26" s="22" customFormat="1" ht="31.5" x14ac:dyDescent="0.25">
      <c r="A29" s="1">
        <v>25</v>
      </c>
      <c r="B29" s="86" t="s">
        <v>1553</v>
      </c>
      <c r="C29" s="82" t="s">
        <v>1554</v>
      </c>
      <c r="D29" s="79" t="s">
        <v>4462</v>
      </c>
      <c r="E29" s="4">
        <v>8</v>
      </c>
      <c r="F29" s="85" t="s">
        <v>215</v>
      </c>
      <c r="G29" s="28">
        <v>23</v>
      </c>
      <c r="H29" s="28"/>
      <c r="I29" s="28">
        <v>11</v>
      </c>
      <c r="J29" s="28">
        <v>171</v>
      </c>
      <c r="K29" s="28">
        <v>9</v>
      </c>
      <c r="L29" s="28">
        <v>8.1</v>
      </c>
      <c r="M29" s="28"/>
      <c r="N29" s="28">
        <v>0.28000000000000003</v>
      </c>
      <c r="O29" s="28"/>
      <c r="P29" s="29">
        <f t="shared" si="0"/>
        <v>24.642857142857142</v>
      </c>
      <c r="Q29" s="29">
        <f t="shared" si="1"/>
        <v>3.1428571428571428</v>
      </c>
      <c r="R29" s="29">
        <f t="shared" si="2"/>
        <v>6.84</v>
      </c>
      <c r="S29" s="29">
        <f t="shared" si="3"/>
        <v>6.666666666666667</v>
      </c>
      <c r="T29" s="29">
        <f t="shared" si="4"/>
        <v>8.1</v>
      </c>
      <c r="U29" s="29">
        <f t="shared" si="5"/>
        <v>20.357142857142854</v>
      </c>
      <c r="V29" s="27">
        <f t="shared" si="6"/>
        <v>69.749523809523794</v>
      </c>
      <c r="W29" s="21"/>
      <c r="X29" s="73"/>
      <c r="Y29" s="69"/>
      <c r="Z29" s="70"/>
    </row>
    <row r="30" spans="1:26" s="22" customFormat="1" ht="32.25" customHeight="1" x14ac:dyDescent="0.25">
      <c r="A30" s="1">
        <v>26</v>
      </c>
      <c r="B30" s="85" t="s">
        <v>1620</v>
      </c>
      <c r="C30" s="82" t="s">
        <v>1621</v>
      </c>
      <c r="D30" s="79" t="s">
        <v>268</v>
      </c>
      <c r="E30" s="4">
        <v>7</v>
      </c>
      <c r="F30" s="83" t="s">
        <v>893</v>
      </c>
      <c r="G30" s="28">
        <v>25.5</v>
      </c>
      <c r="H30" s="28"/>
      <c r="I30" s="28">
        <v>6</v>
      </c>
      <c r="J30" s="28">
        <v>203</v>
      </c>
      <c r="K30" s="28">
        <v>8.1</v>
      </c>
      <c r="L30" s="28">
        <v>9.1999999999999993</v>
      </c>
      <c r="M30" s="28"/>
      <c r="N30" s="28">
        <v>0.36</v>
      </c>
      <c r="O30" s="28"/>
      <c r="P30" s="29">
        <f t="shared" si="0"/>
        <v>27.321428571428573</v>
      </c>
      <c r="Q30" s="29">
        <f t="shared" si="1"/>
        <v>1.7142857142857142</v>
      </c>
      <c r="R30" s="29">
        <f t="shared" si="2"/>
        <v>8.1199999999999992</v>
      </c>
      <c r="S30" s="29">
        <f t="shared" si="3"/>
        <v>7.4074074074074074</v>
      </c>
      <c r="T30" s="29">
        <f t="shared" si="4"/>
        <v>9.1999999999999993</v>
      </c>
      <c r="U30" s="29">
        <f t="shared" si="5"/>
        <v>15.833333333333334</v>
      </c>
      <c r="V30" s="27">
        <f t="shared" si="6"/>
        <v>69.596455026455018</v>
      </c>
      <c r="W30" s="21"/>
      <c r="X30" s="73"/>
      <c r="Y30" s="69"/>
      <c r="Z30" s="70"/>
    </row>
    <row r="31" spans="1:26" s="22" customFormat="1" ht="36.75" customHeight="1" x14ac:dyDescent="0.25">
      <c r="A31" s="1">
        <v>27</v>
      </c>
      <c r="B31" s="97" t="s">
        <v>1489</v>
      </c>
      <c r="C31" s="5" t="s">
        <v>1490</v>
      </c>
      <c r="D31" s="79" t="s">
        <v>165</v>
      </c>
      <c r="E31" s="80">
        <v>8</v>
      </c>
      <c r="F31" s="97" t="s">
        <v>820</v>
      </c>
      <c r="G31" s="28">
        <v>18</v>
      </c>
      <c r="H31" s="28"/>
      <c r="I31" s="28">
        <v>15</v>
      </c>
      <c r="J31" s="28">
        <v>225</v>
      </c>
      <c r="K31" s="28">
        <v>7.6</v>
      </c>
      <c r="L31" s="28">
        <v>10</v>
      </c>
      <c r="M31" s="28"/>
      <c r="N31" s="28">
        <v>0.3</v>
      </c>
      <c r="O31" s="28"/>
      <c r="P31" s="29">
        <f t="shared" si="0"/>
        <v>19.285714285714285</v>
      </c>
      <c r="Q31" s="29">
        <f t="shared" si="1"/>
        <v>4.2857142857142856</v>
      </c>
      <c r="R31" s="29">
        <f t="shared" si="2"/>
        <v>9</v>
      </c>
      <c r="S31" s="29">
        <f t="shared" si="3"/>
        <v>7.8947368421052637</v>
      </c>
      <c r="T31" s="29">
        <f t="shared" si="4"/>
        <v>10</v>
      </c>
      <c r="U31" s="29">
        <f t="shared" si="5"/>
        <v>19</v>
      </c>
      <c r="V31" s="27">
        <f t="shared" si="6"/>
        <v>69.46616541353383</v>
      </c>
      <c r="W31" s="21"/>
      <c r="X31" s="73"/>
      <c r="Y31" s="69"/>
      <c r="Z31" s="70"/>
    </row>
    <row r="32" spans="1:26" ht="47.25" x14ac:dyDescent="0.25">
      <c r="A32" s="1">
        <v>28</v>
      </c>
      <c r="B32" s="84" t="s">
        <v>1851</v>
      </c>
      <c r="C32" s="82" t="s">
        <v>1852</v>
      </c>
      <c r="D32" s="24" t="s">
        <v>4510</v>
      </c>
      <c r="E32" s="4">
        <v>8</v>
      </c>
      <c r="F32" s="79" t="s">
        <v>450</v>
      </c>
      <c r="G32" s="28">
        <v>25.5</v>
      </c>
      <c r="H32" s="28"/>
      <c r="I32" s="28">
        <v>12</v>
      </c>
      <c r="J32" s="28">
        <v>180</v>
      </c>
      <c r="K32" s="28">
        <v>7</v>
      </c>
      <c r="L32" s="28">
        <v>8.5</v>
      </c>
      <c r="M32" s="28"/>
      <c r="N32" s="28">
        <v>0.4</v>
      </c>
      <c r="O32" s="28"/>
      <c r="P32" s="29">
        <f t="shared" si="0"/>
        <v>27.321428571428573</v>
      </c>
      <c r="Q32" s="29">
        <f t="shared" si="1"/>
        <v>3.4285714285714284</v>
      </c>
      <c r="R32" s="29">
        <f t="shared" si="2"/>
        <v>7.2</v>
      </c>
      <c r="S32" s="29">
        <f t="shared" si="3"/>
        <v>8.5714285714285712</v>
      </c>
      <c r="T32" s="29">
        <f t="shared" si="4"/>
        <v>8.5</v>
      </c>
      <c r="U32" s="29">
        <f t="shared" si="5"/>
        <v>14.25</v>
      </c>
      <c r="V32" s="27">
        <f t="shared" si="6"/>
        <v>69.271428571428572</v>
      </c>
      <c r="W32" s="21"/>
      <c r="X32" s="73"/>
      <c r="Y32" s="69"/>
      <c r="Z32" s="70"/>
    </row>
    <row r="33" spans="1:26" ht="31.5" x14ac:dyDescent="0.25">
      <c r="A33" s="1">
        <v>29</v>
      </c>
      <c r="B33" s="24" t="s">
        <v>1884</v>
      </c>
      <c r="C33" s="82" t="s">
        <v>1885</v>
      </c>
      <c r="D33" s="79" t="s">
        <v>507</v>
      </c>
      <c r="E33" s="4">
        <v>8</v>
      </c>
      <c r="F33" s="79" t="s">
        <v>508</v>
      </c>
      <c r="G33" s="28">
        <v>23</v>
      </c>
      <c r="H33" s="28"/>
      <c r="I33" s="28">
        <v>11</v>
      </c>
      <c r="J33" s="28">
        <v>232</v>
      </c>
      <c r="K33" s="28">
        <v>7.9</v>
      </c>
      <c r="L33" s="28">
        <v>9.5</v>
      </c>
      <c r="M33" s="28"/>
      <c r="N33" s="28">
        <v>0.39</v>
      </c>
      <c r="O33" s="28"/>
      <c r="P33" s="29">
        <f t="shared" si="0"/>
        <v>24.642857142857142</v>
      </c>
      <c r="Q33" s="29">
        <f t="shared" si="1"/>
        <v>3.1428571428571428</v>
      </c>
      <c r="R33" s="29">
        <f t="shared" si="2"/>
        <v>9.2799999999999994</v>
      </c>
      <c r="S33" s="29">
        <f t="shared" si="3"/>
        <v>7.5949367088607591</v>
      </c>
      <c r="T33" s="29">
        <f t="shared" si="4"/>
        <v>9.5</v>
      </c>
      <c r="U33" s="29">
        <f t="shared" si="5"/>
        <v>14.615384615384615</v>
      </c>
      <c r="V33" s="27">
        <f t="shared" si="6"/>
        <v>68.776035609959663</v>
      </c>
      <c r="W33" s="21"/>
      <c r="X33" s="73"/>
      <c r="Y33" s="69"/>
      <c r="Z33" s="70"/>
    </row>
    <row r="34" spans="1:26" s="22" customFormat="1" ht="31.5" x14ac:dyDescent="0.25">
      <c r="A34" s="1">
        <v>30</v>
      </c>
      <c r="B34" s="96" t="s">
        <v>1672</v>
      </c>
      <c r="C34" s="82" t="s">
        <v>1673</v>
      </c>
      <c r="D34" s="79" t="s">
        <v>314</v>
      </c>
      <c r="E34" s="4">
        <v>7</v>
      </c>
      <c r="F34" s="79" t="s">
        <v>315</v>
      </c>
      <c r="G34" s="28">
        <v>25</v>
      </c>
      <c r="H34" s="28"/>
      <c r="I34" s="28">
        <v>18</v>
      </c>
      <c r="J34" s="28">
        <v>234</v>
      </c>
      <c r="K34" s="28">
        <v>6.4</v>
      </c>
      <c r="L34" s="28">
        <v>8</v>
      </c>
      <c r="M34" s="28"/>
      <c r="N34" s="28">
        <v>0.56999999999999995</v>
      </c>
      <c r="O34" s="28"/>
      <c r="P34" s="29">
        <f t="shared" si="0"/>
        <v>26.785714285714285</v>
      </c>
      <c r="Q34" s="29">
        <f t="shared" si="1"/>
        <v>5.1428571428571432</v>
      </c>
      <c r="R34" s="29">
        <f t="shared" si="2"/>
        <v>9.36</v>
      </c>
      <c r="S34" s="29">
        <f t="shared" si="3"/>
        <v>9.375</v>
      </c>
      <c r="T34" s="29">
        <f t="shared" si="4"/>
        <v>8</v>
      </c>
      <c r="U34" s="29">
        <f t="shared" si="5"/>
        <v>10.000000000000002</v>
      </c>
      <c r="V34" s="27">
        <f t="shared" si="6"/>
        <v>68.66357142857143</v>
      </c>
      <c r="W34" s="21"/>
      <c r="X34" s="73"/>
      <c r="Y34" s="69"/>
      <c r="Z34" s="70"/>
    </row>
    <row r="35" spans="1:26" ht="47.25" x14ac:dyDescent="0.25">
      <c r="A35" s="1">
        <v>31</v>
      </c>
      <c r="B35" s="79" t="s">
        <v>1241</v>
      </c>
      <c r="C35" s="82" t="s">
        <v>1242</v>
      </c>
      <c r="D35" s="79" t="s">
        <v>4447</v>
      </c>
      <c r="E35" s="80">
        <v>8</v>
      </c>
      <c r="F35" s="79" t="s">
        <v>47</v>
      </c>
      <c r="G35" s="28">
        <v>21</v>
      </c>
      <c r="H35" s="28"/>
      <c r="I35" s="28">
        <v>7</v>
      </c>
      <c r="J35" s="28">
        <v>185</v>
      </c>
      <c r="K35" s="28">
        <v>7.9</v>
      </c>
      <c r="L35" s="28">
        <v>10</v>
      </c>
      <c r="M35" s="28"/>
      <c r="N35" s="28">
        <v>0.3</v>
      </c>
      <c r="O35" s="28">
        <f>IF(OR(N35=MIN(N$5:N$397),N35=""),"",N35)</f>
        <v>0.3</v>
      </c>
      <c r="P35" s="29">
        <f t="shared" si="0"/>
        <v>22.5</v>
      </c>
      <c r="Q35" s="29">
        <f t="shared" si="1"/>
        <v>2</v>
      </c>
      <c r="R35" s="29">
        <f t="shared" si="2"/>
        <v>7.4</v>
      </c>
      <c r="S35" s="29">
        <f t="shared" si="3"/>
        <v>7.5949367088607591</v>
      </c>
      <c r="T35" s="29">
        <f t="shared" si="4"/>
        <v>10</v>
      </c>
      <c r="U35" s="29">
        <f t="shared" si="5"/>
        <v>19</v>
      </c>
      <c r="V35" s="27">
        <f t="shared" si="6"/>
        <v>68.494936708860763</v>
      </c>
      <c r="W35" s="21"/>
      <c r="X35" s="73"/>
      <c r="Y35" s="69"/>
      <c r="Z35" s="70"/>
    </row>
    <row r="36" spans="1:26" ht="31.5" x14ac:dyDescent="0.25">
      <c r="A36" s="1">
        <v>32</v>
      </c>
      <c r="B36" s="130" t="s">
        <v>1606</v>
      </c>
      <c r="C36" s="82" t="s">
        <v>1607</v>
      </c>
      <c r="D36" s="79" t="s">
        <v>4509</v>
      </c>
      <c r="E36" s="4">
        <v>8</v>
      </c>
      <c r="F36" s="130" t="s">
        <v>1591</v>
      </c>
      <c r="G36" s="28">
        <v>19</v>
      </c>
      <c r="H36" s="28"/>
      <c r="I36" s="28">
        <v>12</v>
      </c>
      <c r="J36" s="28">
        <v>205</v>
      </c>
      <c r="K36" s="28">
        <v>7.3</v>
      </c>
      <c r="L36" s="28">
        <v>9.9</v>
      </c>
      <c r="M36" s="28"/>
      <c r="N36" s="28">
        <v>0.31</v>
      </c>
      <c r="O36" s="28"/>
      <c r="P36" s="29">
        <f t="shared" si="0"/>
        <v>20.357142857142858</v>
      </c>
      <c r="Q36" s="29">
        <f t="shared" si="1"/>
        <v>3.4285714285714284</v>
      </c>
      <c r="R36" s="29">
        <f t="shared" si="2"/>
        <v>8.1999999999999993</v>
      </c>
      <c r="S36" s="29">
        <f t="shared" si="3"/>
        <v>8.2191780821917817</v>
      </c>
      <c r="T36" s="29">
        <f t="shared" si="4"/>
        <v>9.9</v>
      </c>
      <c r="U36" s="29">
        <f t="shared" si="5"/>
        <v>18.387096774193548</v>
      </c>
      <c r="V36" s="27">
        <f t="shared" si="6"/>
        <v>68.491989142099612</v>
      </c>
      <c r="W36" s="21"/>
      <c r="X36" s="73"/>
      <c r="Y36" s="69"/>
      <c r="Z36" s="70"/>
    </row>
    <row r="37" spans="1:26" ht="47.25" x14ac:dyDescent="0.25">
      <c r="A37" s="1">
        <v>33</v>
      </c>
      <c r="B37" s="86" t="s">
        <v>1802</v>
      </c>
      <c r="C37" s="82" t="s">
        <v>1803</v>
      </c>
      <c r="D37" s="86" t="s">
        <v>430</v>
      </c>
      <c r="E37" s="4">
        <v>8</v>
      </c>
      <c r="F37" s="85" t="s">
        <v>431</v>
      </c>
      <c r="G37" s="28">
        <v>25</v>
      </c>
      <c r="H37" s="28"/>
      <c r="I37" s="28">
        <v>14</v>
      </c>
      <c r="J37" s="28">
        <v>200</v>
      </c>
      <c r="K37" s="28">
        <v>6.1</v>
      </c>
      <c r="L37" s="28">
        <v>10</v>
      </c>
      <c r="M37" s="28"/>
      <c r="N37" s="28">
        <v>0.59</v>
      </c>
      <c r="O37" s="28"/>
      <c r="P37" s="29">
        <f t="shared" si="0"/>
        <v>26.785714285714285</v>
      </c>
      <c r="Q37" s="29">
        <f t="shared" si="1"/>
        <v>4</v>
      </c>
      <c r="R37" s="29">
        <f t="shared" si="2"/>
        <v>8</v>
      </c>
      <c r="S37" s="29">
        <f t="shared" si="3"/>
        <v>9.8360655737704921</v>
      </c>
      <c r="T37" s="29">
        <f t="shared" si="4"/>
        <v>10</v>
      </c>
      <c r="U37" s="29">
        <f t="shared" si="5"/>
        <v>9.6610169491525433</v>
      </c>
      <c r="V37" s="27">
        <f t="shared" si="6"/>
        <v>68.282796808637315</v>
      </c>
      <c r="W37" s="21"/>
      <c r="X37" s="73"/>
      <c r="Y37" s="69"/>
      <c r="Z37" s="70"/>
    </row>
    <row r="38" spans="1:26" ht="31.5" x14ac:dyDescent="0.25">
      <c r="A38" s="1">
        <v>34</v>
      </c>
      <c r="B38" s="86" t="s">
        <v>1743</v>
      </c>
      <c r="C38" s="82" t="s">
        <v>1744</v>
      </c>
      <c r="D38" s="79" t="s">
        <v>4505</v>
      </c>
      <c r="E38" s="4">
        <v>7</v>
      </c>
      <c r="F38" s="79" t="s">
        <v>371</v>
      </c>
      <c r="G38" s="28">
        <v>20.5</v>
      </c>
      <c r="H38" s="28"/>
      <c r="I38" s="28">
        <v>10</v>
      </c>
      <c r="J38" s="28">
        <v>200</v>
      </c>
      <c r="K38" s="28">
        <v>8.1</v>
      </c>
      <c r="L38" s="28">
        <v>8.8000000000000007</v>
      </c>
      <c r="M38" s="28"/>
      <c r="N38" s="28">
        <v>0.3</v>
      </c>
      <c r="O38" s="28"/>
      <c r="P38" s="29">
        <f t="shared" si="0"/>
        <v>21.964285714285715</v>
      </c>
      <c r="Q38" s="29">
        <f t="shared" si="1"/>
        <v>2.8571428571428572</v>
      </c>
      <c r="R38" s="29">
        <f t="shared" si="2"/>
        <v>8</v>
      </c>
      <c r="S38" s="29">
        <f t="shared" si="3"/>
        <v>7.4074074074074074</v>
      </c>
      <c r="T38" s="29">
        <f t="shared" si="4"/>
        <v>8.8000000000000007</v>
      </c>
      <c r="U38" s="29">
        <f t="shared" si="5"/>
        <v>19</v>
      </c>
      <c r="V38" s="27">
        <f t="shared" si="6"/>
        <v>68.028835978835971</v>
      </c>
      <c r="W38" s="21"/>
      <c r="X38" s="73"/>
      <c r="Y38" s="69"/>
      <c r="Z38" s="70"/>
    </row>
    <row r="39" spans="1:26" ht="31.5" x14ac:dyDescent="0.25">
      <c r="A39" s="1">
        <v>35</v>
      </c>
      <c r="B39" s="97" t="s">
        <v>1487</v>
      </c>
      <c r="C39" s="5" t="s">
        <v>1488</v>
      </c>
      <c r="D39" s="79" t="s">
        <v>165</v>
      </c>
      <c r="E39" s="80">
        <v>8</v>
      </c>
      <c r="F39" s="97" t="s">
        <v>820</v>
      </c>
      <c r="G39" s="28">
        <v>20.5</v>
      </c>
      <c r="H39" s="28"/>
      <c r="I39" s="28">
        <v>5</v>
      </c>
      <c r="J39" s="28">
        <v>225</v>
      </c>
      <c r="K39" s="28">
        <v>7.4</v>
      </c>
      <c r="L39" s="28">
        <v>9.8000000000000007</v>
      </c>
      <c r="M39" s="28"/>
      <c r="N39" s="28">
        <v>0.33</v>
      </c>
      <c r="O39" s="28"/>
      <c r="P39" s="29">
        <f t="shared" si="0"/>
        <v>21.964285714285715</v>
      </c>
      <c r="Q39" s="29">
        <f t="shared" si="1"/>
        <v>1.4285714285714286</v>
      </c>
      <c r="R39" s="29">
        <f t="shared" si="2"/>
        <v>9</v>
      </c>
      <c r="S39" s="29">
        <f t="shared" si="3"/>
        <v>8.108108108108107</v>
      </c>
      <c r="T39" s="29">
        <f t="shared" si="4"/>
        <v>9.8000000000000007</v>
      </c>
      <c r="U39" s="29">
        <f t="shared" si="5"/>
        <v>17.272727272727273</v>
      </c>
      <c r="V39" s="27">
        <f t="shared" si="6"/>
        <v>67.573692523692529</v>
      </c>
      <c r="W39" s="21"/>
      <c r="X39" s="73"/>
      <c r="Y39" s="69"/>
      <c r="Z39" s="70"/>
    </row>
    <row r="40" spans="1:26" ht="31.5" x14ac:dyDescent="0.25">
      <c r="A40" s="1">
        <v>36</v>
      </c>
      <c r="B40" s="79" t="s">
        <v>1656</v>
      </c>
      <c r="C40" s="82" t="s">
        <v>1657</v>
      </c>
      <c r="D40" s="79" t="s">
        <v>282</v>
      </c>
      <c r="E40" s="4">
        <v>7</v>
      </c>
      <c r="F40" s="83" t="s">
        <v>904</v>
      </c>
      <c r="G40" s="28">
        <v>23</v>
      </c>
      <c r="H40" s="28"/>
      <c r="I40" s="28">
        <v>15</v>
      </c>
      <c r="J40" s="28">
        <v>210</v>
      </c>
      <c r="K40" s="28">
        <v>7.9</v>
      </c>
      <c r="L40" s="28">
        <v>9.6</v>
      </c>
      <c r="M40" s="28"/>
      <c r="N40" s="28">
        <v>0.44</v>
      </c>
      <c r="O40" s="28"/>
      <c r="P40" s="29">
        <f t="shared" si="0"/>
        <v>24.642857142857142</v>
      </c>
      <c r="Q40" s="29">
        <f t="shared" si="1"/>
        <v>4.2857142857142856</v>
      </c>
      <c r="R40" s="29">
        <f t="shared" si="2"/>
        <v>8.4</v>
      </c>
      <c r="S40" s="29">
        <f t="shared" si="3"/>
        <v>7.5949367088607591</v>
      </c>
      <c r="T40" s="29">
        <f t="shared" si="4"/>
        <v>9.6</v>
      </c>
      <c r="U40" s="29">
        <f t="shared" si="5"/>
        <v>12.954545454545455</v>
      </c>
      <c r="V40" s="27">
        <f t="shared" si="6"/>
        <v>67.478053591977641</v>
      </c>
      <c r="W40" s="21"/>
      <c r="X40" s="73"/>
      <c r="Y40" s="69"/>
      <c r="Z40" s="70"/>
    </row>
    <row r="41" spans="1:26" ht="31.5" x14ac:dyDescent="0.25">
      <c r="A41" s="1">
        <v>37</v>
      </c>
      <c r="B41" s="85" t="s">
        <v>1405</v>
      </c>
      <c r="C41" s="104" t="s">
        <v>1406</v>
      </c>
      <c r="D41" s="79" t="s">
        <v>161</v>
      </c>
      <c r="E41" s="4">
        <v>8</v>
      </c>
      <c r="F41" s="85" t="s">
        <v>757</v>
      </c>
      <c r="G41" s="28">
        <v>21.5</v>
      </c>
      <c r="H41" s="28"/>
      <c r="I41" s="28">
        <v>15</v>
      </c>
      <c r="J41" s="28">
        <v>210</v>
      </c>
      <c r="K41" s="28">
        <v>7.92</v>
      </c>
      <c r="L41" s="28">
        <v>10</v>
      </c>
      <c r="M41" s="28"/>
      <c r="N41" s="28">
        <v>0.41</v>
      </c>
      <c r="O41" s="28">
        <f>IF(OR(N41=MIN(N$5:N$397),N41=""),"",N41)</f>
        <v>0.41</v>
      </c>
      <c r="P41" s="29">
        <f t="shared" si="0"/>
        <v>23.035714285714285</v>
      </c>
      <c r="Q41" s="29">
        <f t="shared" si="1"/>
        <v>4.2857142857142856</v>
      </c>
      <c r="R41" s="29">
        <f t="shared" si="2"/>
        <v>8.4</v>
      </c>
      <c r="S41" s="29">
        <f t="shared" si="3"/>
        <v>7.5757575757575761</v>
      </c>
      <c r="T41" s="29">
        <f t="shared" si="4"/>
        <v>10</v>
      </c>
      <c r="U41" s="29">
        <f t="shared" si="5"/>
        <v>13.902439024390246</v>
      </c>
      <c r="V41" s="27">
        <f t="shared" si="6"/>
        <v>67.199625171576386</v>
      </c>
      <c r="W41" s="21"/>
      <c r="X41" s="73"/>
      <c r="Y41" s="69"/>
      <c r="Z41" s="70"/>
    </row>
    <row r="42" spans="1:26" ht="31.5" x14ac:dyDescent="0.25">
      <c r="A42" s="1">
        <v>38</v>
      </c>
      <c r="B42" s="85" t="s">
        <v>1614</v>
      </c>
      <c r="C42" s="82" t="s">
        <v>1615</v>
      </c>
      <c r="D42" s="79" t="s">
        <v>268</v>
      </c>
      <c r="E42" s="4">
        <v>7</v>
      </c>
      <c r="F42" s="79" t="s">
        <v>893</v>
      </c>
      <c r="G42" s="28">
        <v>24</v>
      </c>
      <c r="H42" s="28"/>
      <c r="I42" s="28">
        <v>6</v>
      </c>
      <c r="J42" s="28">
        <v>210</v>
      </c>
      <c r="K42" s="28">
        <v>8.1</v>
      </c>
      <c r="L42" s="28">
        <v>10</v>
      </c>
      <c r="M42" s="28"/>
      <c r="N42" s="28">
        <v>0.41</v>
      </c>
      <c r="O42" s="28"/>
      <c r="P42" s="29">
        <f t="shared" si="0"/>
        <v>25.714285714285715</v>
      </c>
      <c r="Q42" s="29">
        <f t="shared" si="1"/>
        <v>1.7142857142857142</v>
      </c>
      <c r="R42" s="29">
        <f t="shared" si="2"/>
        <v>8.4</v>
      </c>
      <c r="S42" s="29">
        <f t="shared" si="3"/>
        <v>7.4074074074074074</v>
      </c>
      <c r="T42" s="29">
        <f t="shared" si="4"/>
        <v>10</v>
      </c>
      <c r="U42" s="29">
        <f t="shared" si="5"/>
        <v>13.902439024390246</v>
      </c>
      <c r="V42" s="27">
        <f t="shared" si="6"/>
        <v>67.138417860369074</v>
      </c>
      <c r="W42" s="21"/>
      <c r="X42" s="73"/>
      <c r="Y42" s="69"/>
      <c r="Z42" s="70"/>
    </row>
    <row r="43" spans="1:26" ht="31.5" x14ac:dyDescent="0.25">
      <c r="A43" s="1">
        <v>39</v>
      </c>
      <c r="B43" s="79" t="s">
        <v>1763</v>
      </c>
      <c r="C43" s="82" t="s">
        <v>1764</v>
      </c>
      <c r="D43" s="79" t="s">
        <v>380</v>
      </c>
      <c r="E43" s="4">
        <v>8</v>
      </c>
      <c r="F43" s="79" t="s">
        <v>381</v>
      </c>
      <c r="G43" s="28">
        <v>24.5</v>
      </c>
      <c r="H43" s="28"/>
      <c r="I43" s="28">
        <v>10</v>
      </c>
      <c r="J43" s="28">
        <v>210</v>
      </c>
      <c r="K43" s="28">
        <v>7.2</v>
      </c>
      <c r="L43" s="28">
        <v>8</v>
      </c>
      <c r="M43" s="28"/>
      <c r="N43" s="28">
        <v>0.43</v>
      </c>
      <c r="O43" s="28"/>
      <c r="P43" s="29">
        <f t="shared" si="0"/>
        <v>26.25</v>
      </c>
      <c r="Q43" s="29">
        <f t="shared" si="1"/>
        <v>2.8571428571428572</v>
      </c>
      <c r="R43" s="29">
        <f t="shared" si="2"/>
        <v>8.4</v>
      </c>
      <c r="S43" s="29">
        <f t="shared" si="3"/>
        <v>8.3333333333333339</v>
      </c>
      <c r="T43" s="29">
        <f t="shared" si="4"/>
        <v>8</v>
      </c>
      <c r="U43" s="29">
        <f t="shared" si="5"/>
        <v>13.255813953488373</v>
      </c>
      <c r="V43" s="27">
        <f t="shared" si="6"/>
        <v>67.096290143964566</v>
      </c>
      <c r="W43" s="21"/>
      <c r="X43" s="73"/>
      <c r="Y43" s="69"/>
      <c r="Z43" s="70"/>
    </row>
    <row r="44" spans="1:26" ht="31.5" x14ac:dyDescent="0.25">
      <c r="A44" s="1">
        <v>40</v>
      </c>
      <c r="B44" s="79" t="s">
        <v>1733</v>
      </c>
      <c r="C44" s="82" t="s">
        <v>1734</v>
      </c>
      <c r="D44" s="79" t="s">
        <v>4505</v>
      </c>
      <c r="E44" s="4">
        <v>7</v>
      </c>
      <c r="F44" s="79" t="s">
        <v>964</v>
      </c>
      <c r="G44" s="28">
        <v>21</v>
      </c>
      <c r="H44" s="28"/>
      <c r="I44" s="28">
        <v>6</v>
      </c>
      <c r="J44" s="28">
        <v>220</v>
      </c>
      <c r="K44" s="28">
        <v>7.9</v>
      </c>
      <c r="L44" s="28">
        <v>9.1999999999999993</v>
      </c>
      <c r="M44" s="28"/>
      <c r="N44" s="28">
        <v>0.33</v>
      </c>
      <c r="O44" s="28"/>
      <c r="P44" s="29">
        <f t="shared" si="0"/>
        <v>22.5</v>
      </c>
      <c r="Q44" s="29">
        <f t="shared" si="1"/>
        <v>1.7142857142857142</v>
      </c>
      <c r="R44" s="29">
        <f t="shared" si="2"/>
        <v>8.8000000000000007</v>
      </c>
      <c r="S44" s="29">
        <f t="shared" si="3"/>
        <v>7.5949367088607591</v>
      </c>
      <c r="T44" s="29">
        <f t="shared" si="4"/>
        <v>9.1999999999999993</v>
      </c>
      <c r="U44" s="29">
        <f t="shared" si="5"/>
        <v>17.272727272727273</v>
      </c>
      <c r="V44" s="27">
        <f t="shared" si="6"/>
        <v>67.08194969587376</v>
      </c>
      <c r="W44" s="21"/>
      <c r="X44" s="73"/>
      <c r="Y44" s="69"/>
      <c r="Z44" s="70"/>
    </row>
    <row r="45" spans="1:26" ht="31.5" x14ac:dyDescent="0.25">
      <c r="A45" s="1">
        <v>41</v>
      </c>
      <c r="B45" s="79" t="s">
        <v>1904</v>
      </c>
      <c r="C45" s="82" t="s">
        <v>1905</v>
      </c>
      <c r="D45" s="79" t="s">
        <v>4448</v>
      </c>
      <c r="E45" s="108">
        <v>7</v>
      </c>
      <c r="F45" s="133" t="s">
        <v>627</v>
      </c>
      <c r="G45" s="28">
        <v>24</v>
      </c>
      <c r="H45" s="28"/>
      <c r="I45" s="28">
        <v>1</v>
      </c>
      <c r="J45" s="28">
        <v>140</v>
      </c>
      <c r="K45" s="28">
        <v>8.6</v>
      </c>
      <c r="L45" s="28">
        <v>7</v>
      </c>
      <c r="M45" s="28"/>
      <c r="N45" s="28">
        <v>0.27</v>
      </c>
      <c r="O45" s="28"/>
      <c r="P45" s="29">
        <f t="shared" si="0"/>
        <v>25.714285714285715</v>
      </c>
      <c r="Q45" s="29">
        <f t="shared" si="1"/>
        <v>0.2857142857142857</v>
      </c>
      <c r="R45" s="29">
        <f t="shared" si="2"/>
        <v>5.6</v>
      </c>
      <c r="S45" s="29">
        <f t="shared" si="3"/>
        <v>6.9767441860465116</v>
      </c>
      <c r="T45" s="29">
        <f t="shared" si="4"/>
        <v>7</v>
      </c>
      <c r="U45" s="29">
        <f t="shared" si="5"/>
        <v>21.111111111111111</v>
      </c>
      <c r="V45" s="27">
        <f t="shared" si="6"/>
        <v>66.687855297157626</v>
      </c>
      <c r="W45" s="21"/>
      <c r="X45" s="73"/>
      <c r="Y45" s="69"/>
      <c r="Z45" s="70"/>
    </row>
    <row r="46" spans="1:26" ht="31.5" x14ac:dyDescent="0.25">
      <c r="A46" s="1">
        <v>42</v>
      </c>
      <c r="B46" s="85" t="s">
        <v>1411</v>
      </c>
      <c r="C46" s="104" t="s">
        <v>1412</v>
      </c>
      <c r="D46" s="79" t="s">
        <v>161</v>
      </c>
      <c r="E46" s="4">
        <v>8</v>
      </c>
      <c r="F46" s="85" t="s">
        <v>757</v>
      </c>
      <c r="G46" s="28">
        <v>23</v>
      </c>
      <c r="H46" s="28"/>
      <c r="I46" s="28">
        <v>10</v>
      </c>
      <c r="J46" s="28">
        <v>205</v>
      </c>
      <c r="K46" s="28">
        <v>8.11</v>
      </c>
      <c r="L46" s="28">
        <v>10</v>
      </c>
      <c r="M46" s="28"/>
      <c r="N46" s="28">
        <v>0.42</v>
      </c>
      <c r="O46" s="28">
        <f>IF(OR(N46=MIN(N$5:N$397),N46=""),"",N46)</f>
        <v>0.42</v>
      </c>
      <c r="P46" s="29">
        <f t="shared" si="0"/>
        <v>24.642857142857142</v>
      </c>
      <c r="Q46" s="29">
        <f t="shared" si="1"/>
        <v>2.8571428571428572</v>
      </c>
      <c r="R46" s="29">
        <f t="shared" si="2"/>
        <v>8.1999999999999993</v>
      </c>
      <c r="S46" s="29">
        <f t="shared" si="3"/>
        <v>7.3982737361282371</v>
      </c>
      <c r="T46" s="29">
        <f t="shared" si="4"/>
        <v>10</v>
      </c>
      <c r="U46" s="29">
        <f t="shared" si="5"/>
        <v>13.571428571428573</v>
      </c>
      <c r="V46" s="27">
        <f t="shared" si="6"/>
        <v>66.669702307556818</v>
      </c>
      <c r="W46" s="21"/>
      <c r="X46" s="73"/>
      <c r="Y46" s="69"/>
      <c r="Z46" s="70"/>
    </row>
    <row r="47" spans="1:26" ht="31.5" x14ac:dyDescent="0.25">
      <c r="A47" s="1">
        <v>43</v>
      </c>
      <c r="B47" s="90" t="s">
        <v>1352</v>
      </c>
      <c r="C47" s="89" t="s">
        <v>1353</v>
      </c>
      <c r="D47" s="90" t="s">
        <v>4450</v>
      </c>
      <c r="E47" s="91">
        <v>7</v>
      </c>
      <c r="F47" s="90" t="s">
        <v>120</v>
      </c>
      <c r="G47" s="28">
        <v>23</v>
      </c>
      <c r="H47" s="28"/>
      <c r="I47" s="28">
        <v>0</v>
      </c>
      <c r="J47" s="28">
        <v>205</v>
      </c>
      <c r="K47" s="28">
        <v>6.7</v>
      </c>
      <c r="L47" s="28">
        <v>9</v>
      </c>
      <c r="M47" s="28"/>
      <c r="N47" s="28">
        <v>0.36</v>
      </c>
      <c r="O47" s="28">
        <f>IF(OR(N47=MIN(N$5:N$397),N47=""),"",N47)</f>
        <v>0.36</v>
      </c>
      <c r="P47" s="29">
        <f t="shared" si="0"/>
        <v>24.642857142857142</v>
      </c>
      <c r="Q47" s="29">
        <f t="shared" si="1"/>
        <v>0</v>
      </c>
      <c r="R47" s="29">
        <f t="shared" si="2"/>
        <v>8.1999999999999993</v>
      </c>
      <c r="S47" s="29">
        <f t="shared" si="3"/>
        <v>8.9552238805970141</v>
      </c>
      <c r="T47" s="29">
        <f t="shared" si="4"/>
        <v>9</v>
      </c>
      <c r="U47" s="29">
        <f t="shared" si="5"/>
        <v>15.833333333333334</v>
      </c>
      <c r="V47" s="27">
        <f t="shared" si="6"/>
        <v>66.631414356787488</v>
      </c>
      <c r="W47" s="21"/>
      <c r="X47" s="73"/>
      <c r="Y47" s="69"/>
      <c r="Z47" s="70"/>
    </row>
    <row r="48" spans="1:26" ht="37.5" customHeight="1" x14ac:dyDescent="0.25">
      <c r="A48" s="1">
        <v>44</v>
      </c>
      <c r="B48" s="97" t="s">
        <v>1977</v>
      </c>
      <c r="C48" s="82" t="s">
        <v>1978</v>
      </c>
      <c r="D48" s="79" t="s">
        <v>532</v>
      </c>
      <c r="E48" s="4">
        <v>8</v>
      </c>
      <c r="F48" s="96" t="s">
        <v>1131</v>
      </c>
      <c r="G48" s="28">
        <v>24</v>
      </c>
      <c r="H48" s="28"/>
      <c r="I48" s="28">
        <v>16</v>
      </c>
      <c r="J48" s="28">
        <v>190</v>
      </c>
      <c r="K48" s="28">
        <v>7.5</v>
      </c>
      <c r="L48" s="28">
        <v>6</v>
      </c>
      <c r="M48" s="28"/>
      <c r="N48" s="28">
        <v>0.39</v>
      </c>
      <c r="O48" s="28"/>
      <c r="P48" s="29">
        <f t="shared" si="0"/>
        <v>25.714285714285715</v>
      </c>
      <c r="Q48" s="29">
        <f t="shared" si="1"/>
        <v>4.5714285714285712</v>
      </c>
      <c r="R48" s="29">
        <f t="shared" si="2"/>
        <v>7.6</v>
      </c>
      <c r="S48" s="29">
        <f t="shared" si="3"/>
        <v>8</v>
      </c>
      <c r="T48" s="29">
        <f t="shared" si="4"/>
        <v>6</v>
      </c>
      <c r="U48" s="29">
        <f t="shared" si="5"/>
        <v>14.615384615384615</v>
      </c>
      <c r="V48" s="27">
        <f t="shared" si="6"/>
        <v>66.501098901098899</v>
      </c>
      <c r="W48" s="21"/>
      <c r="X48" s="73"/>
      <c r="Y48" s="69"/>
      <c r="Z48" s="70"/>
    </row>
    <row r="49" spans="1:26" ht="33" customHeight="1" x14ac:dyDescent="0.25">
      <c r="A49" s="1">
        <v>45</v>
      </c>
      <c r="B49" s="85" t="s">
        <v>1800</v>
      </c>
      <c r="C49" s="82" t="s">
        <v>1801</v>
      </c>
      <c r="D49" s="86" t="s">
        <v>430</v>
      </c>
      <c r="E49" s="4">
        <v>8</v>
      </c>
      <c r="F49" s="85" t="s">
        <v>431</v>
      </c>
      <c r="G49" s="28">
        <v>23.5</v>
      </c>
      <c r="H49" s="28"/>
      <c r="I49" s="28">
        <v>15</v>
      </c>
      <c r="J49" s="28">
        <v>196</v>
      </c>
      <c r="K49" s="28">
        <v>7.3</v>
      </c>
      <c r="L49" s="28">
        <v>10</v>
      </c>
      <c r="M49" s="28"/>
      <c r="N49" s="28">
        <v>0.52</v>
      </c>
      <c r="O49" s="28"/>
      <c r="P49" s="29">
        <f t="shared" si="0"/>
        <v>25.178571428571427</v>
      </c>
      <c r="Q49" s="29">
        <f t="shared" si="1"/>
        <v>4.2857142857142856</v>
      </c>
      <c r="R49" s="29">
        <f t="shared" si="2"/>
        <v>7.84</v>
      </c>
      <c r="S49" s="29">
        <f t="shared" si="3"/>
        <v>8.2191780821917817</v>
      </c>
      <c r="T49" s="29">
        <f t="shared" si="4"/>
        <v>10</v>
      </c>
      <c r="U49" s="29">
        <f t="shared" si="5"/>
        <v>10.961538461538462</v>
      </c>
      <c r="V49" s="27">
        <f t="shared" si="6"/>
        <v>66.485002258015953</v>
      </c>
      <c r="W49" s="21"/>
      <c r="X49" s="73"/>
      <c r="Y49" s="69"/>
      <c r="Z49" s="69"/>
    </row>
    <row r="50" spans="1:26" ht="31.5" x14ac:dyDescent="0.25">
      <c r="A50" s="1">
        <v>46</v>
      </c>
      <c r="B50" s="83" t="s">
        <v>1753</v>
      </c>
      <c r="C50" s="82" t="s">
        <v>1754</v>
      </c>
      <c r="D50" s="79" t="s">
        <v>4505</v>
      </c>
      <c r="E50" s="4">
        <v>8</v>
      </c>
      <c r="F50" s="79" t="s">
        <v>964</v>
      </c>
      <c r="G50" s="28">
        <v>21.5</v>
      </c>
      <c r="H50" s="28"/>
      <c r="I50" s="28">
        <v>1</v>
      </c>
      <c r="J50" s="28">
        <v>180</v>
      </c>
      <c r="K50" s="28">
        <v>9.4</v>
      </c>
      <c r="L50" s="28">
        <v>9</v>
      </c>
      <c r="M50" s="28"/>
      <c r="N50" s="28">
        <v>0.28000000000000003</v>
      </c>
      <c r="O50" s="28"/>
      <c r="P50" s="29">
        <f t="shared" si="0"/>
        <v>23.035714285714285</v>
      </c>
      <c r="Q50" s="29">
        <f t="shared" si="1"/>
        <v>0.2857142857142857</v>
      </c>
      <c r="R50" s="29">
        <f t="shared" si="2"/>
        <v>7.2</v>
      </c>
      <c r="S50" s="29">
        <f t="shared" si="3"/>
        <v>6.3829787234042552</v>
      </c>
      <c r="T50" s="29">
        <f t="shared" si="4"/>
        <v>9</v>
      </c>
      <c r="U50" s="29">
        <f t="shared" si="5"/>
        <v>20.357142857142854</v>
      </c>
      <c r="V50" s="27">
        <f t="shared" si="6"/>
        <v>66.261550151975683</v>
      </c>
      <c r="W50" s="21"/>
      <c r="X50" s="73"/>
      <c r="Y50" s="69"/>
      <c r="Z50" s="69"/>
    </row>
    <row r="51" spans="1:26" ht="31.5" x14ac:dyDescent="0.25">
      <c r="A51" s="1">
        <v>47</v>
      </c>
      <c r="B51" s="86" t="s">
        <v>1759</v>
      </c>
      <c r="C51" s="82" t="s">
        <v>1760</v>
      </c>
      <c r="D51" s="79" t="s">
        <v>380</v>
      </c>
      <c r="E51" s="4">
        <v>7</v>
      </c>
      <c r="F51" s="79" t="s">
        <v>381</v>
      </c>
      <c r="G51" s="28">
        <v>18.5</v>
      </c>
      <c r="H51" s="28"/>
      <c r="I51" s="28">
        <v>25</v>
      </c>
      <c r="J51" s="28">
        <v>216</v>
      </c>
      <c r="K51" s="28">
        <v>7.3</v>
      </c>
      <c r="L51" s="28">
        <v>8</v>
      </c>
      <c r="M51" s="28"/>
      <c r="N51" s="28">
        <v>0.4</v>
      </c>
      <c r="O51" s="28"/>
      <c r="P51" s="29">
        <f t="shared" si="0"/>
        <v>19.821428571428573</v>
      </c>
      <c r="Q51" s="29">
        <f t="shared" si="1"/>
        <v>7.1428571428571432</v>
      </c>
      <c r="R51" s="29">
        <f t="shared" si="2"/>
        <v>8.64</v>
      </c>
      <c r="S51" s="29">
        <f t="shared" si="3"/>
        <v>8.2191780821917817</v>
      </c>
      <c r="T51" s="29">
        <f t="shared" si="4"/>
        <v>8</v>
      </c>
      <c r="U51" s="29">
        <f t="shared" si="5"/>
        <v>14.25</v>
      </c>
      <c r="V51" s="27">
        <f t="shared" si="6"/>
        <v>66.073463796477498</v>
      </c>
      <c r="W51" s="21"/>
      <c r="X51" s="73"/>
      <c r="Y51" s="69"/>
      <c r="Z51" s="69"/>
    </row>
    <row r="52" spans="1:26" ht="31.5" x14ac:dyDescent="0.25">
      <c r="A52" s="1">
        <v>48</v>
      </c>
      <c r="B52" s="90" t="s">
        <v>1354</v>
      </c>
      <c r="C52" s="89" t="s">
        <v>1355</v>
      </c>
      <c r="D52" s="90" t="s">
        <v>4450</v>
      </c>
      <c r="E52" s="91">
        <v>7</v>
      </c>
      <c r="F52" s="90" t="s">
        <v>120</v>
      </c>
      <c r="G52" s="28">
        <v>23.5</v>
      </c>
      <c r="H52" s="28"/>
      <c r="I52" s="28">
        <v>10</v>
      </c>
      <c r="J52" s="28">
        <v>190</v>
      </c>
      <c r="K52" s="28">
        <v>7.2</v>
      </c>
      <c r="L52" s="28">
        <v>9</v>
      </c>
      <c r="M52" s="28"/>
      <c r="N52" s="28">
        <v>0.44</v>
      </c>
      <c r="O52" s="28">
        <f>IF(OR(N52=MIN(N$5:N$397),N52=""),"",N52)</f>
        <v>0.44</v>
      </c>
      <c r="P52" s="29">
        <f t="shared" si="0"/>
        <v>25.178571428571427</v>
      </c>
      <c r="Q52" s="29">
        <f t="shared" si="1"/>
        <v>2.8571428571428572</v>
      </c>
      <c r="R52" s="29">
        <f t="shared" si="2"/>
        <v>7.6</v>
      </c>
      <c r="S52" s="29">
        <f t="shared" si="3"/>
        <v>8.3333333333333339</v>
      </c>
      <c r="T52" s="29">
        <f t="shared" si="4"/>
        <v>9</v>
      </c>
      <c r="U52" s="29">
        <f t="shared" si="5"/>
        <v>12.954545454545455</v>
      </c>
      <c r="V52" s="27">
        <f t="shared" si="6"/>
        <v>65.923593073593082</v>
      </c>
      <c r="W52" s="21"/>
      <c r="X52" s="73"/>
      <c r="Y52" s="69"/>
      <c r="Z52" s="69"/>
    </row>
    <row r="53" spans="1:26" ht="31.5" x14ac:dyDescent="0.25">
      <c r="A53" s="1">
        <v>49</v>
      </c>
      <c r="B53" s="79" t="s">
        <v>1810</v>
      </c>
      <c r="C53" s="82" t="s">
        <v>1811</v>
      </c>
      <c r="D53" s="79" t="s">
        <v>1018</v>
      </c>
      <c r="E53" s="4">
        <v>8</v>
      </c>
      <c r="F53" s="83" t="s">
        <v>1019</v>
      </c>
      <c r="G53" s="28">
        <v>18</v>
      </c>
      <c r="H53" s="28"/>
      <c r="I53" s="28">
        <v>10</v>
      </c>
      <c r="J53" s="28">
        <v>180</v>
      </c>
      <c r="K53" s="28">
        <v>6</v>
      </c>
      <c r="L53" s="28">
        <v>8</v>
      </c>
      <c r="M53" s="28"/>
      <c r="N53" s="28">
        <v>0.31</v>
      </c>
      <c r="O53" s="28"/>
      <c r="P53" s="29">
        <f t="shared" si="0"/>
        <v>19.285714285714285</v>
      </c>
      <c r="Q53" s="29">
        <f t="shared" si="1"/>
        <v>2.8571428571428572</v>
      </c>
      <c r="R53" s="29">
        <f t="shared" si="2"/>
        <v>7.2</v>
      </c>
      <c r="S53" s="29">
        <f t="shared" si="3"/>
        <v>10</v>
      </c>
      <c r="T53" s="29">
        <f t="shared" si="4"/>
        <v>8</v>
      </c>
      <c r="U53" s="29">
        <f t="shared" si="5"/>
        <v>18.387096774193548</v>
      </c>
      <c r="V53" s="27">
        <f t="shared" si="6"/>
        <v>65.729953917050693</v>
      </c>
      <c r="W53" s="21"/>
      <c r="X53" s="73"/>
      <c r="Y53" s="69"/>
      <c r="Z53" s="69"/>
    </row>
    <row r="54" spans="1:26" ht="47.25" x14ac:dyDescent="0.25">
      <c r="A54" s="1">
        <v>50</v>
      </c>
      <c r="B54" s="86" t="s">
        <v>1853</v>
      </c>
      <c r="C54" s="82" t="s">
        <v>1854</v>
      </c>
      <c r="D54" s="24" t="s">
        <v>4510</v>
      </c>
      <c r="E54" s="4">
        <v>8</v>
      </c>
      <c r="F54" s="79" t="s">
        <v>450</v>
      </c>
      <c r="G54" s="28">
        <v>26</v>
      </c>
      <c r="H54" s="28"/>
      <c r="I54" s="28">
        <v>10</v>
      </c>
      <c r="J54" s="28">
        <v>170</v>
      </c>
      <c r="K54" s="28">
        <v>7.2</v>
      </c>
      <c r="L54" s="28">
        <v>8</v>
      </c>
      <c r="M54" s="28"/>
      <c r="N54" s="28">
        <v>0.48</v>
      </c>
      <c r="O54" s="28"/>
      <c r="P54" s="29">
        <f t="shared" si="0"/>
        <v>27.857142857142858</v>
      </c>
      <c r="Q54" s="29">
        <f t="shared" si="1"/>
        <v>2.8571428571428572</v>
      </c>
      <c r="R54" s="29">
        <f t="shared" si="2"/>
        <v>6.8</v>
      </c>
      <c r="S54" s="29">
        <f t="shared" si="3"/>
        <v>8.3333333333333339</v>
      </c>
      <c r="T54" s="29">
        <f t="shared" si="4"/>
        <v>8</v>
      </c>
      <c r="U54" s="29">
        <f t="shared" si="5"/>
        <v>11.875</v>
      </c>
      <c r="V54" s="27">
        <f t="shared" si="6"/>
        <v>65.722619047619048</v>
      </c>
      <c r="W54" s="21"/>
      <c r="X54" s="73"/>
      <c r="Y54" s="69"/>
      <c r="Z54" s="69"/>
    </row>
    <row r="55" spans="1:26" ht="31.5" customHeight="1" x14ac:dyDescent="0.25">
      <c r="A55" s="1">
        <v>51</v>
      </c>
      <c r="B55" s="79" t="s">
        <v>1894</v>
      </c>
      <c r="C55" s="82" t="s">
        <v>1895</v>
      </c>
      <c r="D55" s="79" t="s">
        <v>4448</v>
      </c>
      <c r="E55" s="108">
        <v>7</v>
      </c>
      <c r="F55" s="133" t="s">
        <v>627</v>
      </c>
      <c r="G55" s="28">
        <v>24</v>
      </c>
      <c r="H55" s="28"/>
      <c r="I55" s="28">
        <v>5</v>
      </c>
      <c r="J55" s="28">
        <v>167</v>
      </c>
      <c r="K55" s="28">
        <v>7.9</v>
      </c>
      <c r="L55" s="28">
        <v>8</v>
      </c>
      <c r="M55" s="28"/>
      <c r="N55" s="28">
        <v>0.35</v>
      </c>
      <c r="O55" s="28"/>
      <c r="P55" s="29">
        <f t="shared" si="0"/>
        <v>25.714285714285715</v>
      </c>
      <c r="Q55" s="29">
        <f t="shared" si="1"/>
        <v>1.4285714285714286</v>
      </c>
      <c r="R55" s="29">
        <f t="shared" si="2"/>
        <v>6.68</v>
      </c>
      <c r="S55" s="29">
        <f t="shared" si="3"/>
        <v>7.5949367088607591</v>
      </c>
      <c r="T55" s="29">
        <f t="shared" si="4"/>
        <v>8</v>
      </c>
      <c r="U55" s="29">
        <f t="shared" si="5"/>
        <v>16.285714285714288</v>
      </c>
      <c r="V55" s="27">
        <f t="shared" si="6"/>
        <v>65.703508137432195</v>
      </c>
      <c r="W55" s="21"/>
      <c r="X55" s="73"/>
      <c r="Y55" s="69"/>
      <c r="Z55" s="69"/>
    </row>
    <row r="56" spans="1:26" ht="31.5" x14ac:dyDescent="0.25">
      <c r="A56" s="1">
        <v>52</v>
      </c>
      <c r="B56" s="79" t="s">
        <v>1681</v>
      </c>
      <c r="C56" s="82" t="s">
        <v>1682</v>
      </c>
      <c r="D56" s="79" t="s">
        <v>915</v>
      </c>
      <c r="E56" s="4">
        <v>7</v>
      </c>
      <c r="F56" s="83" t="s">
        <v>1680</v>
      </c>
      <c r="G56" s="28">
        <v>18</v>
      </c>
      <c r="H56" s="28"/>
      <c r="I56" s="28">
        <v>12</v>
      </c>
      <c r="J56" s="28">
        <v>200</v>
      </c>
      <c r="K56" s="28">
        <v>6.9</v>
      </c>
      <c r="L56" s="28">
        <v>7</v>
      </c>
      <c r="M56" s="28"/>
      <c r="N56" s="28">
        <v>0.3</v>
      </c>
      <c r="O56" s="28"/>
      <c r="P56" s="29">
        <f t="shared" si="0"/>
        <v>19.285714285714285</v>
      </c>
      <c r="Q56" s="29">
        <f t="shared" si="1"/>
        <v>3.4285714285714284</v>
      </c>
      <c r="R56" s="29">
        <f t="shared" si="2"/>
        <v>8</v>
      </c>
      <c r="S56" s="29">
        <f t="shared" si="3"/>
        <v>8.695652173913043</v>
      </c>
      <c r="T56" s="29">
        <f t="shared" si="4"/>
        <v>7</v>
      </c>
      <c r="U56" s="29">
        <f t="shared" si="5"/>
        <v>19</v>
      </c>
      <c r="V56" s="27">
        <f t="shared" si="6"/>
        <v>65.409937888198755</v>
      </c>
      <c r="W56" s="21"/>
      <c r="X56" s="73"/>
      <c r="Y56" s="69"/>
      <c r="Z56" s="69"/>
    </row>
    <row r="57" spans="1:26" ht="31.5" x14ac:dyDescent="0.25">
      <c r="A57" s="1">
        <v>53</v>
      </c>
      <c r="B57" s="97" t="s">
        <v>1417</v>
      </c>
      <c r="C57" s="82" t="s">
        <v>1418</v>
      </c>
      <c r="D57" s="79" t="s">
        <v>165</v>
      </c>
      <c r="E57" s="80">
        <v>7</v>
      </c>
      <c r="F57" s="97" t="s">
        <v>181</v>
      </c>
      <c r="G57" s="28">
        <v>20.5</v>
      </c>
      <c r="H57" s="28"/>
      <c r="I57" s="28">
        <v>17</v>
      </c>
      <c r="J57" s="28">
        <v>215</v>
      </c>
      <c r="K57" s="28">
        <v>8</v>
      </c>
      <c r="L57" s="28">
        <v>10</v>
      </c>
      <c r="M57" s="28"/>
      <c r="N57" s="28">
        <v>0.47</v>
      </c>
      <c r="O57" s="28">
        <f>IF(OR(N57=MIN(N$5:N$397),N57=""),"",N57)</f>
        <v>0.47</v>
      </c>
      <c r="P57" s="29">
        <f t="shared" si="0"/>
        <v>21.964285714285715</v>
      </c>
      <c r="Q57" s="29">
        <f t="shared" si="1"/>
        <v>4.8571428571428568</v>
      </c>
      <c r="R57" s="29">
        <f t="shared" si="2"/>
        <v>8.6</v>
      </c>
      <c r="S57" s="29">
        <f t="shared" si="3"/>
        <v>7.5</v>
      </c>
      <c r="T57" s="29">
        <f t="shared" si="4"/>
        <v>10</v>
      </c>
      <c r="U57" s="29">
        <f t="shared" si="5"/>
        <v>12.127659574468087</v>
      </c>
      <c r="V57" s="27">
        <f t="shared" si="6"/>
        <v>65.049088145896661</v>
      </c>
      <c r="W57" s="21"/>
      <c r="X57" s="73"/>
      <c r="Y57" s="69"/>
      <c r="Z57" s="69"/>
    </row>
    <row r="58" spans="1:26" ht="31.5" x14ac:dyDescent="0.25">
      <c r="A58" s="1">
        <v>54</v>
      </c>
      <c r="B58" s="97" t="s">
        <v>1437</v>
      </c>
      <c r="C58" s="5" t="s">
        <v>1438</v>
      </c>
      <c r="D58" s="79" t="s">
        <v>165</v>
      </c>
      <c r="E58" s="80">
        <v>7</v>
      </c>
      <c r="F58" s="97" t="s">
        <v>774</v>
      </c>
      <c r="G58" s="28">
        <v>17.5</v>
      </c>
      <c r="H58" s="28"/>
      <c r="I58" s="28">
        <v>4</v>
      </c>
      <c r="J58" s="28">
        <v>220</v>
      </c>
      <c r="K58" s="28">
        <v>7.6</v>
      </c>
      <c r="L58" s="28">
        <v>10</v>
      </c>
      <c r="M58" s="28"/>
      <c r="N58" s="28">
        <v>0.31</v>
      </c>
      <c r="O58" s="28">
        <f>IF(OR(N58=MIN(N$5:N$397),N58=""),"",N58)</f>
        <v>0.31</v>
      </c>
      <c r="P58" s="29">
        <f t="shared" si="0"/>
        <v>18.75</v>
      </c>
      <c r="Q58" s="29">
        <f t="shared" si="1"/>
        <v>1.1428571428571428</v>
      </c>
      <c r="R58" s="29">
        <f t="shared" si="2"/>
        <v>8.8000000000000007</v>
      </c>
      <c r="S58" s="29">
        <f t="shared" si="3"/>
        <v>7.8947368421052637</v>
      </c>
      <c r="T58" s="29">
        <f t="shared" si="4"/>
        <v>10</v>
      </c>
      <c r="U58" s="29">
        <f t="shared" si="5"/>
        <v>18.387096774193548</v>
      </c>
      <c r="V58" s="27">
        <f t="shared" si="6"/>
        <v>64.974690759155962</v>
      </c>
      <c r="W58" s="21"/>
      <c r="X58" s="73"/>
      <c r="Y58" s="69"/>
      <c r="Z58" s="69"/>
    </row>
    <row r="59" spans="1:26" ht="31.5" x14ac:dyDescent="0.25">
      <c r="A59" s="1">
        <v>55</v>
      </c>
      <c r="B59" s="79" t="s">
        <v>1602</v>
      </c>
      <c r="C59" s="82" t="s">
        <v>1603</v>
      </c>
      <c r="D59" s="79" t="s">
        <v>4509</v>
      </c>
      <c r="E59" s="4">
        <v>8</v>
      </c>
      <c r="F59" s="79" t="s">
        <v>884</v>
      </c>
      <c r="G59" s="28">
        <v>15</v>
      </c>
      <c r="H59" s="28"/>
      <c r="I59" s="28">
        <v>9</v>
      </c>
      <c r="J59" s="28">
        <v>210</v>
      </c>
      <c r="K59" s="28">
        <v>7.5</v>
      </c>
      <c r="L59" s="28">
        <v>8</v>
      </c>
      <c r="M59" s="28"/>
      <c r="N59" s="28">
        <v>0.26</v>
      </c>
      <c r="O59" s="28"/>
      <c r="P59" s="29">
        <f t="shared" si="0"/>
        <v>16.071428571428573</v>
      </c>
      <c r="Q59" s="29">
        <f t="shared" si="1"/>
        <v>2.5714285714285716</v>
      </c>
      <c r="R59" s="29">
        <f t="shared" si="2"/>
        <v>8.4</v>
      </c>
      <c r="S59" s="29">
        <f t="shared" si="3"/>
        <v>8</v>
      </c>
      <c r="T59" s="29">
        <f t="shared" si="4"/>
        <v>8</v>
      </c>
      <c r="U59" s="29">
        <f t="shared" si="5"/>
        <v>21.923076923076923</v>
      </c>
      <c r="V59" s="27">
        <f t="shared" si="6"/>
        <v>64.965934065934064</v>
      </c>
      <c r="W59" s="21"/>
      <c r="X59" s="73"/>
      <c r="Y59" s="69"/>
      <c r="Z59" s="69"/>
    </row>
    <row r="60" spans="1:26" ht="31.5" x14ac:dyDescent="0.25">
      <c r="A60" s="1">
        <v>56</v>
      </c>
      <c r="B60" s="127" t="s">
        <v>1471</v>
      </c>
      <c r="C60" s="104" t="s">
        <v>1472</v>
      </c>
      <c r="D60" s="79" t="s">
        <v>165</v>
      </c>
      <c r="E60" s="128">
        <v>8</v>
      </c>
      <c r="F60" s="127" t="s">
        <v>817</v>
      </c>
      <c r="G60" s="28">
        <v>9</v>
      </c>
      <c r="H60" s="28"/>
      <c r="I60" s="28">
        <v>16</v>
      </c>
      <c r="J60" s="175">
        <v>250</v>
      </c>
      <c r="K60" s="28">
        <v>7.9</v>
      </c>
      <c r="L60" s="28">
        <v>10</v>
      </c>
      <c r="M60" s="28"/>
      <c r="N60" s="28">
        <v>0.25</v>
      </c>
      <c r="O60" s="28"/>
      <c r="P60" s="29">
        <f t="shared" si="0"/>
        <v>9.6428571428571423</v>
      </c>
      <c r="Q60" s="29">
        <f t="shared" si="1"/>
        <v>4.5714285714285712</v>
      </c>
      <c r="R60" s="29">
        <f t="shared" si="2"/>
        <v>10</v>
      </c>
      <c r="S60" s="29">
        <f t="shared" si="3"/>
        <v>7.5949367088607591</v>
      </c>
      <c r="T60" s="29">
        <f t="shared" si="4"/>
        <v>10</v>
      </c>
      <c r="U60" s="29">
        <f t="shared" si="5"/>
        <v>22.8</v>
      </c>
      <c r="V60" s="27">
        <f t="shared" si="6"/>
        <v>64.609222423146477</v>
      </c>
      <c r="W60" s="21"/>
      <c r="X60" s="73"/>
      <c r="Y60" s="69"/>
      <c r="Z60" s="69"/>
    </row>
    <row r="61" spans="1:26" ht="31.5" x14ac:dyDescent="0.25">
      <c r="A61" s="1">
        <v>57</v>
      </c>
      <c r="B61" s="85" t="s">
        <v>1409</v>
      </c>
      <c r="C61" s="104" t="s">
        <v>1410</v>
      </c>
      <c r="D61" s="79" t="s">
        <v>161</v>
      </c>
      <c r="E61" s="4">
        <v>8</v>
      </c>
      <c r="F61" s="85" t="s">
        <v>757</v>
      </c>
      <c r="G61" s="28">
        <v>24</v>
      </c>
      <c r="H61" s="28"/>
      <c r="I61" s="28">
        <v>5</v>
      </c>
      <c r="J61" s="28">
        <v>182</v>
      </c>
      <c r="K61" s="28">
        <v>8.15</v>
      </c>
      <c r="L61" s="28">
        <v>8</v>
      </c>
      <c r="M61" s="28"/>
      <c r="N61" s="28">
        <v>0.39</v>
      </c>
      <c r="O61" s="28">
        <f>IF(OR(N61=MIN(N$5:N$397),N61=""),"",N61)</f>
        <v>0.39</v>
      </c>
      <c r="P61" s="29">
        <f t="shared" si="0"/>
        <v>25.714285714285715</v>
      </c>
      <c r="Q61" s="29">
        <f t="shared" si="1"/>
        <v>1.4285714285714286</v>
      </c>
      <c r="R61" s="29">
        <f t="shared" si="2"/>
        <v>7.28</v>
      </c>
      <c r="S61" s="29">
        <f t="shared" si="3"/>
        <v>7.3619631901840483</v>
      </c>
      <c r="T61" s="29">
        <f t="shared" si="4"/>
        <v>8</v>
      </c>
      <c r="U61" s="29">
        <f t="shared" si="5"/>
        <v>14.615384615384615</v>
      </c>
      <c r="V61" s="27">
        <f t="shared" si="6"/>
        <v>64.400204948425809</v>
      </c>
      <c r="W61" s="21"/>
      <c r="X61" s="73"/>
      <c r="Y61" s="69"/>
      <c r="Z61" s="69"/>
    </row>
    <row r="62" spans="1:26" ht="31.5" x14ac:dyDescent="0.25">
      <c r="A62" s="1">
        <v>58</v>
      </c>
      <c r="B62" s="85" t="s">
        <v>1612</v>
      </c>
      <c r="C62" s="82" t="s">
        <v>1613</v>
      </c>
      <c r="D62" s="79" t="s">
        <v>268</v>
      </c>
      <c r="E62" s="4">
        <v>7</v>
      </c>
      <c r="F62" s="79" t="s">
        <v>893</v>
      </c>
      <c r="G62" s="28">
        <v>18.5</v>
      </c>
      <c r="H62" s="28"/>
      <c r="I62" s="28">
        <v>5</v>
      </c>
      <c r="J62" s="28">
        <v>190</v>
      </c>
      <c r="K62" s="28">
        <v>8.1</v>
      </c>
      <c r="L62" s="28">
        <v>9.5</v>
      </c>
      <c r="M62" s="28"/>
      <c r="N62" s="28">
        <v>0.31</v>
      </c>
      <c r="O62" s="28"/>
      <c r="P62" s="29">
        <f t="shared" si="0"/>
        <v>19.821428571428573</v>
      </c>
      <c r="Q62" s="29">
        <f t="shared" si="1"/>
        <v>1.4285714285714286</v>
      </c>
      <c r="R62" s="29">
        <f t="shared" si="2"/>
        <v>7.6</v>
      </c>
      <c r="S62" s="29">
        <f t="shared" si="3"/>
        <v>7.4074074074074074</v>
      </c>
      <c r="T62" s="29">
        <f t="shared" si="4"/>
        <v>9.5</v>
      </c>
      <c r="U62" s="29">
        <f t="shared" si="5"/>
        <v>18.387096774193548</v>
      </c>
      <c r="V62" s="27">
        <f t="shared" si="6"/>
        <v>64.144504181600951</v>
      </c>
      <c r="W62" s="21"/>
      <c r="X62" s="73"/>
      <c r="Y62" s="69"/>
      <c r="Z62" s="69"/>
    </row>
    <row r="63" spans="1:26" ht="31.5" x14ac:dyDescent="0.25">
      <c r="A63" s="1">
        <v>59</v>
      </c>
      <c r="B63" s="130" t="s">
        <v>1575</v>
      </c>
      <c r="C63" s="82" t="s">
        <v>1576</v>
      </c>
      <c r="D63" s="79" t="s">
        <v>4451</v>
      </c>
      <c r="E63" s="4">
        <v>8</v>
      </c>
      <c r="F63" s="79" t="s">
        <v>853</v>
      </c>
      <c r="G63" s="28">
        <v>17.5</v>
      </c>
      <c r="H63" s="28"/>
      <c r="I63" s="28">
        <v>15</v>
      </c>
      <c r="J63" s="28">
        <v>225</v>
      </c>
      <c r="K63" s="28">
        <v>7.8</v>
      </c>
      <c r="L63" s="28">
        <v>10</v>
      </c>
      <c r="M63" s="28"/>
      <c r="N63" s="28">
        <v>0.4</v>
      </c>
      <c r="O63" s="28"/>
      <c r="P63" s="29">
        <f t="shared" si="0"/>
        <v>18.75</v>
      </c>
      <c r="Q63" s="29">
        <f t="shared" si="1"/>
        <v>4.2857142857142856</v>
      </c>
      <c r="R63" s="29">
        <f t="shared" si="2"/>
        <v>9</v>
      </c>
      <c r="S63" s="29">
        <f t="shared" si="3"/>
        <v>7.6923076923076925</v>
      </c>
      <c r="T63" s="29">
        <f t="shared" si="4"/>
        <v>10</v>
      </c>
      <c r="U63" s="29">
        <f t="shared" si="5"/>
        <v>14.25</v>
      </c>
      <c r="V63" s="27">
        <f t="shared" si="6"/>
        <v>63.978021978021978</v>
      </c>
      <c r="W63" s="21"/>
      <c r="X63" s="73"/>
      <c r="Y63" s="69"/>
      <c r="Z63" s="69"/>
    </row>
    <row r="64" spans="1:26" ht="31.5" x14ac:dyDescent="0.25">
      <c r="A64" s="1">
        <v>60</v>
      </c>
      <c r="B64" s="86" t="s">
        <v>1249</v>
      </c>
      <c r="C64" s="82" t="s">
        <v>1250</v>
      </c>
      <c r="D64" s="79" t="s">
        <v>4447</v>
      </c>
      <c r="E64" s="80">
        <v>8</v>
      </c>
      <c r="F64" s="79" t="s">
        <v>640</v>
      </c>
      <c r="G64" s="28">
        <v>18.5</v>
      </c>
      <c r="H64" s="28"/>
      <c r="I64" s="28">
        <v>8</v>
      </c>
      <c r="J64" s="28">
        <v>175</v>
      </c>
      <c r="K64" s="28">
        <v>7.7</v>
      </c>
      <c r="L64" s="28">
        <v>8</v>
      </c>
      <c r="M64" s="28"/>
      <c r="N64" s="28">
        <v>0.3</v>
      </c>
      <c r="O64" s="28">
        <f>IF(OR(N64=MIN(N$5:N$397),N64=""),"",N64)</f>
        <v>0.3</v>
      </c>
      <c r="P64" s="29">
        <f t="shared" si="0"/>
        <v>19.821428571428573</v>
      </c>
      <c r="Q64" s="29">
        <f t="shared" si="1"/>
        <v>2.2857142857142856</v>
      </c>
      <c r="R64" s="29">
        <f t="shared" si="2"/>
        <v>7</v>
      </c>
      <c r="S64" s="29">
        <f t="shared" si="3"/>
        <v>7.7922077922077921</v>
      </c>
      <c r="T64" s="29">
        <f t="shared" si="4"/>
        <v>8</v>
      </c>
      <c r="U64" s="29">
        <f t="shared" si="5"/>
        <v>19</v>
      </c>
      <c r="V64" s="27">
        <f t="shared" si="6"/>
        <v>63.899350649350652</v>
      </c>
      <c r="W64" s="21"/>
      <c r="X64" s="73"/>
      <c r="Y64" s="69"/>
      <c r="Z64" s="69"/>
    </row>
    <row r="65" spans="1:26" ht="31.5" x14ac:dyDescent="0.25">
      <c r="A65" s="1">
        <v>61</v>
      </c>
      <c r="B65" s="97" t="s">
        <v>1485</v>
      </c>
      <c r="C65" s="5" t="s">
        <v>1486</v>
      </c>
      <c r="D65" s="79" t="s">
        <v>165</v>
      </c>
      <c r="E65" s="80">
        <v>8</v>
      </c>
      <c r="F65" s="97" t="s">
        <v>817</v>
      </c>
      <c r="G65" s="28">
        <v>13.5</v>
      </c>
      <c r="H65" s="28"/>
      <c r="I65" s="28">
        <v>15</v>
      </c>
      <c r="J65" s="28">
        <v>215</v>
      </c>
      <c r="K65" s="28">
        <v>8</v>
      </c>
      <c r="L65" s="28">
        <v>10</v>
      </c>
      <c r="M65" s="28"/>
      <c r="N65" s="28">
        <v>0.3</v>
      </c>
      <c r="O65" s="28"/>
      <c r="P65" s="29">
        <f t="shared" si="0"/>
        <v>14.464285714285714</v>
      </c>
      <c r="Q65" s="29">
        <f t="shared" si="1"/>
        <v>4.2857142857142856</v>
      </c>
      <c r="R65" s="29">
        <f t="shared" si="2"/>
        <v>8.6</v>
      </c>
      <c r="S65" s="29">
        <f t="shared" si="3"/>
        <v>7.5</v>
      </c>
      <c r="T65" s="29">
        <f t="shared" si="4"/>
        <v>10</v>
      </c>
      <c r="U65" s="29">
        <f t="shared" si="5"/>
        <v>19</v>
      </c>
      <c r="V65" s="27">
        <f t="shared" si="6"/>
        <v>63.85</v>
      </c>
      <c r="W65" s="21"/>
      <c r="X65" s="73"/>
      <c r="Y65" s="69"/>
      <c r="Z65" s="69"/>
    </row>
    <row r="66" spans="1:26" ht="31.5" x14ac:dyDescent="0.25">
      <c r="A66" s="1">
        <v>62</v>
      </c>
      <c r="B66" s="79" t="s">
        <v>1251</v>
      </c>
      <c r="C66" s="82" t="s">
        <v>1252</v>
      </c>
      <c r="D66" s="79" t="s">
        <v>4447</v>
      </c>
      <c r="E66" s="80">
        <v>8</v>
      </c>
      <c r="F66" s="79" t="s">
        <v>640</v>
      </c>
      <c r="G66" s="28">
        <v>27</v>
      </c>
      <c r="H66" s="28"/>
      <c r="I66" s="28">
        <v>2</v>
      </c>
      <c r="J66" s="28">
        <v>205</v>
      </c>
      <c r="K66" s="28">
        <v>8</v>
      </c>
      <c r="L66" s="28">
        <v>7</v>
      </c>
      <c r="M66" s="28"/>
      <c r="N66" s="28">
        <v>0.49</v>
      </c>
      <c r="O66" s="28">
        <f>IF(OR(N66=MIN(N$5:N$397),N66=""),"",N66)</f>
        <v>0.49</v>
      </c>
      <c r="P66" s="29">
        <f t="shared" si="0"/>
        <v>28.928571428571427</v>
      </c>
      <c r="Q66" s="29">
        <f t="shared" si="1"/>
        <v>0.5714285714285714</v>
      </c>
      <c r="R66" s="29">
        <f t="shared" si="2"/>
        <v>8.1999999999999993</v>
      </c>
      <c r="S66" s="29">
        <f t="shared" si="3"/>
        <v>7.5</v>
      </c>
      <c r="T66" s="29">
        <f t="shared" si="4"/>
        <v>7</v>
      </c>
      <c r="U66" s="29">
        <f t="shared" si="5"/>
        <v>11.63265306122449</v>
      </c>
      <c r="V66" s="27">
        <f t="shared" si="6"/>
        <v>63.832653061224491</v>
      </c>
      <c r="W66" s="21"/>
      <c r="X66" s="73"/>
      <c r="Y66" s="69"/>
      <c r="Z66" s="69"/>
    </row>
    <row r="67" spans="1:26" ht="31.5" x14ac:dyDescent="0.25">
      <c r="A67" s="1">
        <v>63</v>
      </c>
      <c r="B67" s="97" t="s">
        <v>1421</v>
      </c>
      <c r="C67" s="82" t="s">
        <v>1422</v>
      </c>
      <c r="D67" s="79" t="s">
        <v>165</v>
      </c>
      <c r="E67" s="80">
        <v>7</v>
      </c>
      <c r="F67" s="97" t="s">
        <v>181</v>
      </c>
      <c r="G67" s="28">
        <v>11.5</v>
      </c>
      <c r="H67" s="28"/>
      <c r="I67" s="28">
        <v>10</v>
      </c>
      <c r="J67" s="28">
        <v>215</v>
      </c>
      <c r="K67" s="28">
        <v>7.6</v>
      </c>
      <c r="L67" s="28">
        <v>10</v>
      </c>
      <c r="M67" s="28"/>
      <c r="N67" s="28">
        <v>0.26</v>
      </c>
      <c r="O67" s="28">
        <f>IF(OR(N67=MIN(N$5:N$397),N67=""),"",N67)</f>
        <v>0.26</v>
      </c>
      <c r="P67" s="29">
        <f t="shared" si="0"/>
        <v>12.321428571428571</v>
      </c>
      <c r="Q67" s="29">
        <f t="shared" si="1"/>
        <v>2.8571428571428572</v>
      </c>
      <c r="R67" s="29">
        <f t="shared" si="2"/>
        <v>8.6</v>
      </c>
      <c r="S67" s="29">
        <f t="shared" si="3"/>
        <v>7.8947368421052637</v>
      </c>
      <c r="T67" s="29">
        <f t="shared" si="4"/>
        <v>10</v>
      </c>
      <c r="U67" s="29">
        <f t="shared" si="5"/>
        <v>21.923076923076923</v>
      </c>
      <c r="V67" s="27">
        <f t="shared" si="6"/>
        <v>63.596385193753619</v>
      </c>
      <c r="W67" s="21"/>
      <c r="X67" s="73"/>
      <c r="Y67" s="69"/>
      <c r="Z67" s="69"/>
    </row>
    <row r="68" spans="1:26" s="22" customFormat="1" ht="34.5" customHeight="1" x14ac:dyDescent="0.25">
      <c r="A68" s="1">
        <v>64</v>
      </c>
      <c r="B68" s="90" t="s">
        <v>1350</v>
      </c>
      <c r="C68" s="89" t="s">
        <v>1351</v>
      </c>
      <c r="D68" s="90" t="s">
        <v>4450</v>
      </c>
      <c r="E68" s="91">
        <v>7</v>
      </c>
      <c r="F68" s="90" t="s">
        <v>120</v>
      </c>
      <c r="G68" s="28">
        <v>24</v>
      </c>
      <c r="H68" s="28"/>
      <c r="I68" s="28">
        <v>0</v>
      </c>
      <c r="J68" s="28">
        <v>185</v>
      </c>
      <c r="K68" s="28">
        <v>8</v>
      </c>
      <c r="L68" s="28">
        <v>9</v>
      </c>
      <c r="M68" s="28"/>
      <c r="N68" s="28">
        <v>0.41</v>
      </c>
      <c r="O68" s="28">
        <f>IF(OR(N68=MIN(N$5:N$397),N68=""),"",N68)</f>
        <v>0.41</v>
      </c>
      <c r="P68" s="29">
        <f t="shared" si="0"/>
        <v>25.714285714285715</v>
      </c>
      <c r="Q68" s="29">
        <f t="shared" si="1"/>
        <v>0</v>
      </c>
      <c r="R68" s="29">
        <f t="shared" si="2"/>
        <v>7.4</v>
      </c>
      <c r="S68" s="29">
        <f t="shared" si="3"/>
        <v>7.5</v>
      </c>
      <c r="T68" s="29">
        <f t="shared" si="4"/>
        <v>9</v>
      </c>
      <c r="U68" s="29">
        <f t="shared" si="5"/>
        <v>13.902439024390246</v>
      </c>
      <c r="V68" s="27">
        <f t="shared" si="6"/>
        <v>63.516724738675961</v>
      </c>
      <c r="W68" s="21"/>
      <c r="X68" s="73"/>
      <c r="Y68" s="69"/>
      <c r="Z68" s="69"/>
    </row>
    <row r="69" spans="1:26" ht="35.25" customHeight="1" x14ac:dyDescent="0.25">
      <c r="A69" s="1">
        <v>65</v>
      </c>
      <c r="B69" s="86" t="s">
        <v>1658</v>
      </c>
      <c r="C69" s="82" t="s">
        <v>1659</v>
      </c>
      <c r="D69" s="86" t="s">
        <v>282</v>
      </c>
      <c r="E69" s="4">
        <v>8</v>
      </c>
      <c r="F69" s="85" t="s">
        <v>904</v>
      </c>
      <c r="G69" s="28">
        <v>19.5</v>
      </c>
      <c r="H69" s="28"/>
      <c r="I69" s="28">
        <v>20</v>
      </c>
      <c r="J69" s="28">
        <v>219</v>
      </c>
      <c r="K69" s="28">
        <v>7.9</v>
      </c>
      <c r="L69" s="28">
        <v>9.8000000000000007</v>
      </c>
      <c r="M69" s="28"/>
      <c r="N69" s="28">
        <v>0.54</v>
      </c>
      <c r="O69" s="28"/>
      <c r="P69" s="29">
        <f t="shared" ref="P69:P132" si="7">(30*G69)/MAX(G:G)</f>
        <v>20.892857142857142</v>
      </c>
      <c r="Q69" s="29">
        <f t="shared" ref="Q69:Q132" si="8">(10*I69)/MAX(I:I)</f>
        <v>5.7142857142857144</v>
      </c>
      <c r="R69" s="29">
        <f t="shared" ref="R69:R132" si="9">(10*J69)/MAX(J:J)</f>
        <v>8.76</v>
      </c>
      <c r="S69" s="29">
        <f t="shared" ref="S69:S132" si="10">(10*6)/K69</f>
        <v>7.5949367088607591</v>
      </c>
      <c r="T69" s="29">
        <f t="shared" ref="T69:T132" si="11">(10*L69)/MAX(L:L)</f>
        <v>9.8000000000000007</v>
      </c>
      <c r="U69" s="29">
        <f t="shared" ref="U69:U132" si="12">(30*0.19)/N69</f>
        <v>10.555555555555555</v>
      </c>
      <c r="V69" s="27">
        <f t="shared" ref="V69:V132" si="13">SUM(P69:U69)</f>
        <v>63.317635121559178</v>
      </c>
      <c r="W69" s="21"/>
      <c r="X69" s="73"/>
      <c r="Y69" s="69"/>
      <c r="Z69" s="69"/>
    </row>
    <row r="70" spans="1:26" ht="31.5" x14ac:dyDescent="0.25">
      <c r="A70" s="1">
        <v>66</v>
      </c>
      <c r="B70" s="79" t="s">
        <v>1705</v>
      </c>
      <c r="C70" s="99" t="s">
        <v>1706</v>
      </c>
      <c r="D70" s="79" t="s">
        <v>4453</v>
      </c>
      <c r="E70" s="4">
        <v>8</v>
      </c>
      <c r="F70" s="103" t="s">
        <v>931</v>
      </c>
      <c r="G70" s="28">
        <v>19.5</v>
      </c>
      <c r="H70" s="28"/>
      <c r="I70" s="28">
        <v>7</v>
      </c>
      <c r="J70" s="28">
        <v>171</v>
      </c>
      <c r="K70" s="28">
        <v>8.4</v>
      </c>
      <c r="L70" s="28">
        <v>8</v>
      </c>
      <c r="M70" s="28"/>
      <c r="N70" s="28">
        <v>0.31</v>
      </c>
      <c r="O70" s="28"/>
      <c r="P70" s="29">
        <f t="shared" si="7"/>
        <v>20.892857142857142</v>
      </c>
      <c r="Q70" s="29">
        <f t="shared" si="8"/>
        <v>2</v>
      </c>
      <c r="R70" s="29">
        <f t="shared" si="9"/>
        <v>6.84</v>
      </c>
      <c r="S70" s="29">
        <f t="shared" si="10"/>
        <v>7.1428571428571423</v>
      </c>
      <c r="T70" s="29">
        <f t="shared" si="11"/>
        <v>8</v>
      </c>
      <c r="U70" s="29">
        <f t="shared" si="12"/>
        <v>18.387096774193548</v>
      </c>
      <c r="V70" s="27">
        <f t="shared" si="13"/>
        <v>63.262811059907833</v>
      </c>
      <c r="W70" s="21"/>
      <c r="X70" s="73"/>
      <c r="Y70" s="69"/>
      <c r="Z70" s="69"/>
    </row>
    <row r="71" spans="1:26" ht="31.5" x14ac:dyDescent="0.25">
      <c r="A71" s="1">
        <v>67</v>
      </c>
      <c r="B71" s="85" t="s">
        <v>1618</v>
      </c>
      <c r="C71" s="82" t="s">
        <v>1619</v>
      </c>
      <c r="D71" s="79" t="s">
        <v>268</v>
      </c>
      <c r="E71" s="4">
        <v>8</v>
      </c>
      <c r="F71" s="83" t="s">
        <v>269</v>
      </c>
      <c r="G71" s="28">
        <v>18</v>
      </c>
      <c r="H71" s="28"/>
      <c r="I71" s="28">
        <v>10</v>
      </c>
      <c r="J71" s="28">
        <v>224</v>
      </c>
      <c r="K71" s="28">
        <v>8.6</v>
      </c>
      <c r="L71" s="28">
        <v>10</v>
      </c>
      <c r="M71" s="28"/>
      <c r="N71" s="28">
        <v>0.38</v>
      </c>
      <c r="O71" s="28"/>
      <c r="P71" s="29">
        <f t="shared" si="7"/>
        <v>19.285714285714285</v>
      </c>
      <c r="Q71" s="29">
        <f t="shared" si="8"/>
        <v>2.8571428571428572</v>
      </c>
      <c r="R71" s="29">
        <f t="shared" si="9"/>
        <v>8.9600000000000009</v>
      </c>
      <c r="S71" s="29">
        <f t="shared" si="10"/>
        <v>6.9767441860465116</v>
      </c>
      <c r="T71" s="29">
        <f t="shared" si="11"/>
        <v>10</v>
      </c>
      <c r="U71" s="29">
        <f t="shared" si="12"/>
        <v>15</v>
      </c>
      <c r="V71" s="27">
        <f t="shared" si="13"/>
        <v>63.079601328903657</v>
      </c>
      <c r="W71" s="23"/>
      <c r="X71" s="73"/>
      <c r="Y71" s="69"/>
      <c r="Z71" s="69"/>
    </row>
    <row r="72" spans="1:26" ht="31.5" x14ac:dyDescent="0.25">
      <c r="A72" s="1">
        <v>68</v>
      </c>
      <c r="B72" s="85" t="s">
        <v>1525</v>
      </c>
      <c r="C72" s="129" t="s">
        <v>1526</v>
      </c>
      <c r="D72" s="101" t="s">
        <v>193</v>
      </c>
      <c r="E72" s="102">
        <v>7</v>
      </c>
      <c r="F72" s="101" t="s">
        <v>837</v>
      </c>
      <c r="G72" s="28">
        <v>23.5</v>
      </c>
      <c r="H72" s="28"/>
      <c r="I72" s="28">
        <v>11</v>
      </c>
      <c r="J72" s="28">
        <v>185</v>
      </c>
      <c r="K72" s="28">
        <v>8.5</v>
      </c>
      <c r="L72" s="28">
        <v>8.6</v>
      </c>
      <c r="M72" s="28"/>
      <c r="N72" s="28">
        <v>0.49</v>
      </c>
      <c r="O72" s="28"/>
      <c r="P72" s="29">
        <f t="shared" si="7"/>
        <v>25.178571428571427</v>
      </c>
      <c r="Q72" s="29">
        <f t="shared" si="8"/>
        <v>3.1428571428571428</v>
      </c>
      <c r="R72" s="29">
        <f t="shared" si="9"/>
        <v>7.4</v>
      </c>
      <c r="S72" s="29">
        <f t="shared" si="10"/>
        <v>7.0588235294117645</v>
      </c>
      <c r="T72" s="29">
        <f t="shared" si="11"/>
        <v>8.6</v>
      </c>
      <c r="U72" s="29">
        <f t="shared" si="12"/>
        <v>11.63265306122449</v>
      </c>
      <c r="V72" s="27">
        <f t="shared" si="13"/>
        <v>63.012905162064818</v>
      </c>
      <c r="W72" s="23"/>
      <c r="X72" s="73"/>
      <c r="Y72" s="69"/>
      <c r="Z72" s="69"/>
    </row>
    <row r="73" spans="1:26" ht="31.5" x14ac:dyDescent="0.25">
      <c r="A73" s="1">
        <v>69</v>
      </c>
      <c r="B73" s="97" t="s">
        <v>1441</v>
      </c>
      <c r="C73" s="5" t="s">
        <v>1442</v>
      </c>
      <c r="D73" s="79" t="s">
        <v>165</v>
      </c>
      <c r="E73" s="80">
        <v>7</v>
      </c>
      <c r="F73" s="97" t="s">
        <v>774</v>
      </c>
      <c r="G73" s="28">
        <v>12.5</v>
      </c>
      <c r="H73" s="28"/>
      <c r="I73" s="28">
        <v>10</v>
      </c>
      <c r="J73" s="28">
        <v>225</v>
      </c>
      <c r="K73" s="28">
        <v>7.5</v>
      </c>
      <c r="L73" s="28">
        <v>10</v>
      </c>
      <c r="M73" s="28"/>
      <c r="N73" s="28">
        <v>0.28999999999999998</v>
      </c>
      <c r="O73" s="28">
        <f>IF(OR(N73=MIN(N$5:N$397),N73=""),"",N73)</f>
        <v>0.28999999999999998</v>
      </c>
      <c r="P73" s="29">
        <f t="shared" si="7"/>
        <v>13.392857142857142</v>
      </c>
      <c r="Q73" s="29">
        <f t="shared" si="8"/>
        <v>2.8571428571428572</v>
      </c>
      <c r="R73" s="29">
        <f t="shared" si="9"/>
        <v>9</v>
      </c>
      <c r="S73" s="29">
        <f t="shared" si="10"/>
        <v>8</v>
      </c>
      <c r="T73" s="29">
        <f t="shared" si="11"/>
        <v>10</v>
      </c>
      <c r="U73" s="29">
        <f t="shared" si="12"/>
        <v>19.655172413793107</v>
      </c>
      <c r="V73" s="27">
        <f t="shared" si="13"/>
        <v>62.90517241379311</v>
      </c>
      <c r="W73" s="23"/>
      <c r="X73" s="73"/>
      <c r="Y73" s="69"/>
      <c r="Z73" s="69"/>
    </row>
    <row r="74" spans="1:26" ht="31.5" x14ac:dyDescent="0.25">
      <c r="A74" s="1">
        <v>70</v>
      </c>
      <c r="B74" s="97" t="s">
        <v>1973</v>
      </c>
      <c r="C74" s="82" t="s">
        <v>1974</v>
      </c>
      <c r="D74" s="79" t="s">
        <v>532</v>
      </c>
      <c r="E74" s="4">
        <v>8</v>
      </c>
      <c r="F74" s="96" t="s">
        <v>1131</v>
      </c>
      <c r="G74" s="28">
        <v>19</v>
      </c>
      <c r="H74" s="28"/>
      <c r="I74" s="28">
        <v>8</v>
      </c>
      <c r="J74" s="28">
        <v>220</v>
      </c>
      <c r="K74" s="28">
        <v>8.5</v>
      </c>
      <c r="L74" s="28">
        <v>8</v>
      </c>
      <c r="M74" s="28"/>
      <c r="N74" s="28">
        <v>0.35</v>
      </c>
      <c r="O74" s="28"/>
      <c r="P74" s="29">
        <f t="shared" si="7"/>
        <v>20.357142857142858</v>
      </c>
      <c r="Q74" s="29">
        <f t="shared" si="8"/>
        <v>2.2857142857142856</v>
      </c>
      <c r="R74" s="29">
        <f t="shared" si="9"/>
        <v>8.8000000000000007</v>
      </c>
      <c r="S74" s="29">
        <f t="shared" si="10"/>
        <v>7.0588235294117645</v>
      </c>
      <c r="T74" s="29">
        <f t="shared" si="11"/>
        <v>8</v>
      </c>
      <c r="U74" s="29">
        <f t="shared" si="12"/>
        <v>16.285714285714288</v>
      </c>
      <c r="V74" s="27">
        <f t="shared" si="13"/>
        <v>62.787394957983196</v>
      </c>
      <c r="W74" s="23"/>
      <c r="X74" s="73"/>
      <c r="Y74" s="69"/>
      <c r="Z74" s="69"/>
    </row>
    <row r="75" spans="1:26" ht="31.5" x14ac:dyDescent="0.25">
      <c r="A75" s="1">
        <v>71</v>
      </c>
      <c r="B75" s="130" t="s">
        <v>1573</v>
      </c>
      <c r="C75" s="82" t="s">
        <v>1574</v>
      </c>
      <c r="D75" s="79" t="s">
        <v>4451</v>
      </c>
      <c r="E75" s="4">
        <v>8</v>
      </c>
      <c r="F75" s="79" t="s">
        <v>853</v>
      </c>
      <c r="G75" s="28">
        <v>17.5</v>
      </c>
      <c r="H75" s="28"/>
      <c r="I75" s="28">
        <v>13</v>
      </c>
      <c r="J75" s="28">
        <v>215</v>
      </c>
      <c r="K75" s="28">
        <v>7.6</v>
      </c>
      <c r="L75" s="28">
        <v>10</v>
      </c>
      <c r="M75" s="28"/>
      <c r="N75" s="28">
        <v>0.42</v>
      </c>
      <c r="O75" s="28"/>
      <c r="P75" s="29">
        <f t="shared" si="7"/>
        <v>18.75</v>
      </c>
      <c r="Q75" s="29">
        <f t="shared" si="8"/>
        <v>3.7142857142857144</v>
      </c>
      <c r="R75" s="29">
        <f t="shared" si="9"/>
        <v>8.6</v>
      </c>
      <c r="S75" s="29">
        <f t="shared" si="10"/>
        <v>7.8947368421052637</v>
      </c>
      <c r="T75" s="29">
        <f t="shared" si="11"/>
        <v>10</v>
      </c>
      <c r="U75" s="29">
        <f t="shared" si="12"/>
        <v>13.571428571428573</v>
      </c>
      <c r="V75" s="27">
        <f t="shared" si="13"/>
        <v>62.530451127819546</v>
      </c>
      <c r="W75" s="21"/>
      <c r="X75" s="73"/>
      <c r="Y75" s="69"/>
      <c r="Z75" s="69"/>
    </row>
    <row r="76" spans="1:26" ht="31.5" x14ac:dyDescent="0.25">
      <c r="A76" s="1">
        <v>72</v>
      </c>
      <c r="B76" s="83" t="s">
        <v>1253</v>
      </c>
      <c r="C76" s="104" t="s">
        <v>1254</v>
      </c>
      <c r="D76" s="79" t="s">
        <v>4447</v>
      </c>
      <c r="E76" s="80">
        <v>8</v>
      </c>
      <c r="F76" s="79" t="s">
        <v>640</v>
      </c>
      <c r="G76" s="28">
        <v>22.5</v>
      </c>
      <c r="H76" s="28"/>
      <c r="I76" s="28">
        <v>1</v>
      </c>
      <c r="J76" s="28">
        <v>207</v>
      </c>
      <c r="K76" s="28">
        <v>8.1</v>
      </c>
      <c r="L76" s="28">
        <v>7</v>
      </c>
      <c r="M76" s="28"/>
      <c r="N76" s="28">
        <v>0.37</v>
      </c>
      <c r="O76" s="28">
        <f>IF(OR(N76=MIN(N$5:N$397),N76=""),"",N76)</f>
        <v>0.37</v>
      </c>
      <c r="P76" s="29">
        <f t="shared" si="7"/>
        <v>24.107142857142858</v>
      </c>
      <c r="Q76" s="29">
        <f t="shared" si="8"/>
        <v>0.2857142857142857</v>
      </c>
      <c r="R76" s="29">
        <f t="shared" si="9"/>
        <v>8.2799999999999994</v>
      </c>
      <c r="S76" s="29">
        <f t="shared" si="10"/>
        <v>7.4074074074074074</v>
      </c>
      <c r="T76" s="29">
        <f t="shared" si="11"/>
        <v>7</v>
      </c>
      <c r="U76" s="29">
        <f t="shared" si="12"/>
        <v>15.405405405405405</v>
      </c>
      <c r="V76" s="27">
        <f t="shared" si="13"/>
        <v>62.485669955669948</v>
      </c>
      <c r="W76" s="21"/>
      <c r="X76" s="73"/>
      <c r="Y76" s="69"/>
      <c r="Z76" s="69"/>
    </row>
    <row r="77" spans="1:26" ht="31.5" x14ac:dyDescent="0.25">
      <c r="A77" s="1">
        <v>73</v>
      </c>
      <c r="B77" s="127" t="s">
        <v>1465</v>
      </c>
      <c r="C77" s="82" t="s">
        <v>1466</v>
      </c>
      <c r="D77" s="79" t="s">
        <v>165</v>
      </c>
      <c r="E77" s="128">
        <v>8</v>
      </c>
      <c r="F77" s="127" t="s">
        <v>817</v>
      </c>
      <c r="G77" s="28">
        <v>10</v>
      </c>
      <c r="H77" s="28"/>
      <c r="I77" s="28">
        <v>9</v>
      </c>
      <c r="J77" s="28">
        <v>235</v>
      </c>
      <c r="K77" s="28">
        <v>7.8</v>
      </c>
      <c r="L77" s="28">
        <v>10</v>
      </c>
      <c r="M77" s="28"/>
      <c r="N77" s="28">
        <v>0.26</v>
      </c>
      <c r="O77" s="28"/>
      <c r="P77" s="29">
        <f t="shared" si="7"/>
        <v>10.714285714285714</v>
      </c>
      <c r="Q77" s="29">
        <f t="shared" si="8"/>
        <v>2.5714285714285716</v>
      </c>
      <c r="R77" s="29">
        <f t="shared" si="9"/>
        <v>9.4</v>
      </c>
      <c r="S77" s="29">
        <f t="shared" si="10"/>
        <v>7.6923076923076925</v>
      </c>
      <c r="T77" s="29">
        <f t="shared" si="11"/>
        <v>10</v>
      </c>
      <c r="U77" s="29">
        <f t="shared" si="12"/>
        <v>21.923076923076923</v>
      </c>
      <c r="V77" s="27">
        <f t="shared" si="13"/>
        <v>62.301098901098896</v>
      </c>
      <c r="W77" s="21"/>
      <c r="X77" s="73"/>
      <c r="Y77" s="69"/>
      <c r="Z77" s="69"/>
    </row>
    <row r="78" spans="1:26" ht="31.5" x14ac:dyDescent="0.25">
      <c r="A78" s="1">
        <v>74</v>
      </c>
      <c r="B78" s="103" t="s">
        <v>1696</v>
      </c>
      <c r="C78" s="99" t="s">
        <v>1697</v>
      </c>
      <c r="D78" s="79" t="s">
        <v>4453</v>
      </c>
      <c r="E78" s="4">
        <v>7</v>
      </c>
      <c r="F78" s="103" t="s">
        <v>1698</v>
      </c>
      <c r="G78" s="28">
        <v>13</v>
      </c>
      <c r="H78" s="28"/>
      <c r="I78" s="28">
        <v>10</v>
      </c>
      <c r="J78" s="28">
        <v>174</v>
      </c>
      <c r="K78" s="28">
        <v>7.8</v>
      </c>
      <c r="L78" s="28">
        <v>8</v>
      </c>
      <c r="M78" s="28"/>
      <c r="N78" s="28">
        <v>0.25</v>
      </c>
      <c r="O78" s="28"/>
      <c r="P78" s="29">
        <f t="shared" si="7"/>
        <v>13.928571428571429</v>
      </c>
      <c r="Q78" s="29">
        <f t="shared" si="8"/>
        <v>2.8571428571428572</v>
      </c>
      <c r="R78" s="29">
        <f t="shared" si="9"/>
        <v>6.96</v>
      </c>
      <c r="S78" s="29">
        <f t="shared" si="10"/>
        <v>7.6923076923076925</v>
      </c>
      <c r="T78" s="29">
        <f t="shared" si="11"/>
        <v>8</v>
      </c>
      <c r="U78" s="29">
        <f t="shared" si="12"/>
        <v>22.8</v>
      </c>
      <c r="V78" s="27">
        <f t="shared" si="13"/>
        <v>62.238021978021976</v>
      </c>
      <c r="W78" s="21"/>
      <c r="X78" s="73"/>
      <c r="Y78" s="69"/>
      <c r="Z78" s="69"/>
    </row>
    <row r="79" spans="1:26" ht="31.5" x14ac:dyDescent="0.25">
      <c r="A79" s="1">
        <v>75</v>
      </c>
      <c r="B79" s="97" t="s">
        <v>1477</v>
      </c>
      <c r="C79" s="99" t="s">
        <v>1478</v>
      </c>
      <c r="D79" s="79" t="s">
        <v>165</v>
      </c>
      <c r="E79" s="80">
        <v>8</v>
      </c>
      <c r="F79" s="97" t="s">
        <v>181</v>
      </c>
      <c r="G79" s="28">
        <v>17</v>
      </c>
      <c r="H79" s="28"/>
      <c r="I79" s="28">
        <v>2</v>
      </c>
      <c r="J79" s="28">
        <v>195</v>
      </c>
      <c r="K79" s="28">
        <v>7.5</v>
      </c>
      <c r="L79" s="28">
        <v>10</v>
      </c>
      <c r="M79" s="28"/>
      <c r="N79" s="28">
        <v>0.33</v>
      </c>
      <c r="O79" s="28"/>
      <c r="P79" s="29">
        <f t="shared" si="7"/>
        <v>18.214285714285715</v>
      </c>
      <c r="Q79" s="29">
        <f t="shared" si="8"/>
        <v>0.5714285714285714</v>
      </c>
      <c r="R79" s="29">
        <f t="shared" si="9"/>
        <v>7.8</v>
      </c>
      <c r="S79" s="29">
        <f t="shared" si="10"/>
        <v>8</v>
      </c>
      <c r="T79" s="29">
        <f t="shared" si="11"/>
        <v>10</v>
      </c>
      <c r="U79" s="29">
        <f t="shared" si="12"/>
        <v>17.272727272727273</v>
      </c>
      <c r="V79" s="27">
        <f t="shared" si="13"/>
        <v>61.858441558441562</v>
      </c>
      <c r="W79" s="21"/>
      <c r="X79" s="73"/>
      <c r="Y79" s="69"/>
      <c r="Z79" s="69"/>
    </row>
    <row r="80" spans="1:26" ht="47.25" x14ac:dyDescent="0.25">
      <c r="A80" s="1">
        <v>76</v>
      </c>
      <c r="B80" s="79" t="s">
        <v>1849</v>
      </c>
      <c r="C80" s="82" t="s">
        <v>1850</v>
      </c>
      <c r="D80" s="24" t="s">
        <v>4510</v>
      </c>
      <c r="E80" s="4">
        <v>8</v>
      </c>
      <c r="F80" s="79" t="s">
        <v>450</v>
      </c>
      <c r="G80" s="28">
        <v>23.5</v>
      </c>
      <c r="H80" s="28"/>
      <c r="I80" s="28">
        <v>8</v>
      </c>
      <c r="J80" s="28">
        <v>175</v>
      </c>
      <c r="K80" s="28">
        <v>7.8</v>
      </c>
      <c r="L80" s="28">
        <v>8</v>
      </c>
      <c r="M80" s="28"/>
      <c r="N80" s="28">
        <v>0.49</v>
      </c>
      <c r="O80" s="28"/>
      <c r="P80" s="29">
        <f t="shared" si="7"/>
        <v>25.178571428571427</v>
      </c>
      <c r="Q80" s="29">
        <f t="shared" si="8"/>
        <v>2.2857142857142856</v>
      </c>
      <c r="R80" s="29">
        <f t="shared" si="9"/>
        <v>7</v>
      </c>
      <c r="S80" s="29">
        <f t="shared" si="10"/>
        <v>7.6923076923076925</v>
      </c>
      <c r="T80" s="29">
        <f t="shared" si="11"/>
        <v>8</v>
      </c>
      <c r="U80" s="29">
        <f t="shared" si="12"/>
        <v>11.63265306122449</v>
      </c>
      <c r="V80" s="27">
        <f t="shared" si="13"/>
        <v>61.78924646781789</v>
      </c>
      <c r="W80" s="21"/>
      <c r="X80" s="73"/>
      <c r="Y80" s="69"/>
      <c r="Z80" s="69"/>
    </row>
    <row r="81" spans="1:26" s="22" customFormat="1" ht="31.5" x14ac:dyDescent="0.25">
      <c r="A81" s="1">
        <v>77</v>
      </c>
      <c r="B81" s="81" t="s">
        <v>1427</v>
      </c>
      <c r="C81" s="82" t="s">
        <v>1428</v>
      </c>
      <c r="D81" s="79" t="s">
        <v>165</v>
      </c>
      <c r="E81" s="80">
        <v>7</v>
      </c>
      <c r="F81" s="97" t="s">
        <v>774</v>
      </c>
      <c r="G81" s="28">
        <v>14</v>
      </c>
      <c r="H81" s="28"/>
      <c r="I81" s="28">
        <v>8</v>
      </c>
      <c r="J81" s="28">
        <v>195</v>
      </c>
      <c r="K81" s="28">
        <v>8.6999999999999993</v>
      </c>
      <c r="L81" s="28">
        <v>10</v>
      </c>
      <c r="M81" s="28"/>
      <c r="N81" s="28">
        <v>0.28999999999999998</v>
      </c>
      <c r="O81" s="28">
        <f>IF(OR(N81=MIN(N$5:N$397),N81=""),"",N81)</f>
        <v>0.28999999999999998</v>
      </c>
      <c r="P81" s="29">
        <f t="shared" si="7"/>
        <v>15</v>
      </c>
      <c r="Q81" s="29">
        <f t="shared" si="8"/>
        <v>2.2857142857142856</v>
      </c>
      <c r="R81" s="29">
        <f t="shared" si="9"/>
        <v>7.8</v>
      </c>
      <c r="S81" s="29">
        <f t="shared" si="10"/>
        <v>6.8965517241379315</v>
      </c>
      <c r="T81" s="29">
        <f t="shared" si="11"/>
        <v>10</v>
      </c>
      <c r="U81" s="29">
        <f t="shared" si="12"/>
        <v>19.655172413793107</v>
      </c>
      <c r="V81" s="27">
        <f t="shared" si="13"/>
        <v>61.637438423645321</v>
      </c>
      <c r="W81" s="21"/>
      <c r="X81" s="73"/>
      <c r="Y81" s="69"/>
      <c r="Z81" s="69"/>
    </row>
    <row r="82" spans="1:26" s="22" customFormat="1" ht="31.5" x14ac:dyDescent="0.25">
      <c r="A82" s="1">
        <v>78</v>
      </c>
      <c r="B82" s="79" t="s">
        <v>1906</v>
      </c>
      <c r="C82" s="82" t="s">
        <v>1907</v>
      </c>
      <c r="D82" s="79" t="s">
        <v>4448</v>
      </c>
      <c r="E82" s="108">
        <v>7</v>
      </c>
      <c r="F82" s="133" t="s">
        <v>627</v>
      </c>
      <c r="G82" s="28">
        <v>23.5</v>
      </c>
      <c r="H82" s="28"/>
      <c r="I82" s="28">
        <v>0</v>
      </c>
      <c r="J82" s="28">
        <v>150</v>
      </c>
      <c r="K82" s="28">
        <v>7.8</v>
      </c>
      <c r="L82" s="28">
        <v>6</v>
      </c>
      <c r="M82" s="28"/>
      <c r="N82" s="28">
        <v>0.34</v>
      </c>
      <c r="O82" s="28"/>
      <c r="P82" s="29">
        <f t="shared" si="7"/>
        <v>25.178571428571427</v>
      </c>
      <c r="Q82" s="29">
        <f t="shared" si="8"/>
        <v>0</v>
      </c>
      <c r="R82" s="29">
        <f t="shared" si="9"/>
        <v>6</v>
      </c>
      <c r="S82" s="29">
        <f t="shared" si="10"/>
        <v>7.6923076923076925</v>
      </c>
      <c r="T82" s="29">
        <f t="shared" si="11"/>
        <v>6</v>
      </c>
      <c r="U82" s="29">
        <f t="shared" si="12"/>
        <v>16.764705882352942</v>
      </c>
      <c r="V82" s="27">
        <f t="shared" si="13"/>
        <v>61.635585003232059</v>
      </c>
      <c r="W82" s="21"/>
      <c r="X82" s="73"/>
      <c r="Y82" s="69"/>
      <c r="Z82" s="69"/>
    </row>
    <row r="83" spans="1:26" s="22" customFormat="1" ht="31.5" x14ac:dyDescent="0.25">
      <c r="A83" s="1">
        <v>79</v>
      </c>
      <c r="B83" s="86" t="s">
        <v>1610</v>
      </c>
      <c r="C83" s="82" t="s">
        <v>1611</v>
      </c>
      <c r="D83" s="79" t="s">
        <v>4509</v>
      </c>
      <c r="E83" s="4">
        <v>8</v>
      </c>
      <c r="F83" s="130" t="s">
        <v>1591</v>
      </c>
      <c r="G83" s="28">
        <v>13</v>
      </c>
      <c r="H83" s="28"/>
      <c r="I83" s="28">
        <v>16</v>
      </c>
      <c r="J83" s="28">
        <v>240</v>
      </c>
      <c r="K83" s="28">
        <v>6.9</v>
      </c>
      <c r="L83" s="28">
        <v>9.9</v>
      </c>
      <c r="M83" s="28"/>
      <c r="N83" s="28">
        <v>0.39</v>
      </c>
      <c r="O83" s="28"/>
      <c r="P83" s="29">
        <f t="shared" si="7"/>
        <v>13.928571428571429</v>
      </c>
      <c r="Q83" s="29">
        <f t="shared" si="8"/>
        <v>4.5714285714285712</v>
      </c>
      <c r="R83" s="29">
        <f t="shared" si="9"/>
        <v>9.6</v>
      </c>
      <c r="S83" s="29">
        <f t="shared" si="10"/>
        <v>8.695652173913043</v>
      </c>
      <c r="T83" s="29">
        <f t="shared" si="11"/>
        <v>9.9</v>
      </c>
      <c r="U83" s="29">
        <f t="shared" si="12"/>
        <v>14.615384615384615</v>
      </c>
      <c r="V83" s="27">
        <f t="shared" si="13"/>
        <v>61.311036789297653</v>
      </c>
      <c r="W83" s="21"/>
      <c r="X83" s="73"/>
      <c r="Y83" s="69"/>
      <c r="Z83" s="69"/>
    </row>
    <row r="84" spans="1:26" s="22" customFormat="1" ht="34.5" customHeight="1" x14ac:dyDescent="0.25">
      <c r="A84" s="1">
        <v>80</v>
      </c>
      <c r="B84" s="79" t="s">
        <v>1808</v>
      </c>
      <c r="C84" s="82" t="s">
        <v>1809</v>
      </c>
      <c r="D84" s="79" t="s">
        <v>1018</v>
      </c>
      <c r="E84" s="4">
        <v>8</v>
      </c>
      <c r="F84" s="79" t="s">
        <v>1019</v>
      </c>
      <c r="G84" s="28">
        <v>15</v>
      </c>
      <c r="H84" s="28"/>
      <c r="I84" s="28">
        <v>10</v>
      </c>
      <c r="J84" s="28">
        <v>190</v>
      </c>
      <c r="K84" s="28">
        <v>6</v>
      </c>
      <c r="L84" s="28">
        <v>7.5</v>
      </c>
      <c r="M84" s="28"/>
      <c r="N84" s="28">
        <v>0.33</v>
      </c>
      <c r="O84" s="28"/>
      <c r="P84" s="29">
        <f t="shared" si="7"/>
        <v>16.071428571428573</v>
      </c>
      <c r="Q84" s="29">
        <f t="shared" si="8"/>
        <v>2.8571428571428572</v>
      </c>
      <c r="R84" s="29">
        <f t="shared" si="9"/>
        <v>7.6</v>
      </c>
      <c r="S84" s="29">
        <f t="shared" si="10"/>
        <v>10</v>
      </c>
      <c r="T84" s="29">
        <f t="shared" si="11"/>
        <v>7.5</v>
      </c>
      <c r="U84" s="29">
        <f t="shared" si="12"/>
        <v>17.272727272727273</v>
      </c>
      <c r="V84" s="27">
        <f t="shared" si="13"/>
        <v>61.301298701298705</v>
      </c>
      <c r="W84" s="21"/>
      <c r="X84" s="73"/>
      <c r="Y84" s="69"/>
      <c r="Z84" s="69"/>
    </row>
    <row r="85" spans="1:26" s="22" customFormat="1" ht="31.5" x14ac:dyDescent="0.25">
      <c r="A85" s="1">
        <v>81</v>
      </c>
      <c r="B85" s="86" t="s">
        <v>1690</v>
      </c>
      <c r="C85" s="82" t="s">
        <v>1691</v>
      </c>
      <c r="D85" s="86" t="s">
        <v>924</v>
      </c>
      <c r="E85" s="4">
        <v>8</v>
      </c>
      <c r="F85" s="79" t="s">
        <v>925</v>
      </c>
      <c r="G85" s="28">
        <v>14.5</v>
      </c>
      <c r="H85" s="28"/>
      <c r="I85" s="28">
        <v>15</v>
      </c>
      <c r="J85" s="28">
        <v>229</v>
      </c>
      <c r="K85" s="28">
        <v>7.1</v>
      </c>
      <c r="L85" s="28">
        <v>7.4</v>
      </c>
      <c r="M85" s="28"/>
      <c r="N85" s="28">
        <v>0.35</v>
      </c>
      <c r="O85" s="28"/>
      <c r="P85" s="29">
        <f t="shared" si="7"/>
        <v>15.535714285714286</v>
      </c>
      <c r="Q85" s="29">
        <f t="shared" si="8"/>
        <v>4.2857142857142856</v>
      </c>
      <c r="R85" s="29">
        <f t="shared" si="9"/>
        <v>9.16</v>
      </c>
      <c r="S85" s="29">
        <f t="shared" si="10"/>
        <v>8.4507042253521139</v>
      </c>
      <c r="T85" s="29">
        <f t="shared" si="11"/>
        <v>7.4</v>
      </c>
      <c r="U85" s="29">
        <f t="shared" si="12"/>
        <v>16.285714285714288</v>
      </c>
      <c r="V85" s="27">
        <f t="shared" si="13"/>
        <v>61.117847082494976</v>
      </c>
      <c r="W85" s="21"/>
      <c r="X85" s="73"/>
      <c r="Y85" s="69"/>
      <c r="Z85" s="69"/>
    </row>
    <row r="86" spans="1:26" s="22" customFormat="1" ht="31.5" x14ac:dyDescent="0.25">
      <c r="A86" s="1">
        <v>82</v>
      </c>
      <c r="B86" s="130" t="s">
        <v>1577</v>
      </c>
      <c r="C86" s="82" t="s">
        <v>1578</v>
      </c>
      <c r="D86" s="79" t="s">
        <v>4451</v>
      </c>
      <c r="E86" s="4">
        <v>8</v>
      </c>
      <c r="F86" s="79" t="s">
        <v>853</v>
      </c>
      <c r="G86" s="28">
        <v>22.5</v>
      </c>
      <c r="H86" s="28"/>
      <c r="I86" s="28">
        <v>10</v>
      </c>
      <c r="J86" s="28">
        <v>205</v>
      </c>
      <c r="K86" s="28">
        <v>8.4</v>
      </c>
      <c r="L86" s="28">
        <v>9</v>
      </c>
      <c r="M86" s="28"/>
      <c r="N86" s="28">
        <v>0.59</v>
      </c>
      <c r="O86" s="28"/>
      <c r="P86" s="29">
        <f t="shared" si="7"/>
        <v>24.107142857142858</v>
      </c>
      <c r="Q86" s="29">
        <f t="shared" si="8"/>
        <v>2.8571428571428572</v>
      </c>
      <c r="R86" s="29">
        <f t="shared" si="9"/>
        <v>8.1999999999999993</v>
      </c>
      <c r="S86" s="29">
        <f t="shared" si="10"/>
        <v>7.1428571428571423</v>
      </c>
      <c r="T86" s="29">
        <f t="shared" si="11"/>
        <v>9</v>
      </c>
      <c r="U86" s="29">
        <f t="shared" si="12"/>
        <v>9.6610169491525433</v>
      </c>
      <c r="V86" s="27">
        <f t="shared" si="13"/>
        <v>60.96815980629539</v>
      </c>
      <c r="W86" s="21"/>
      <c r="X86" s="73"/>
      <c r="Y86" s="69"/>
      <c r="Z86" s="69"/>
    </row>
    <row r="87" spans="1:26" s="22" customFormat="1" ht="31.5" x14ac:dyDescent="0.25">
      <c r="A87" s="1">
        <v>83</v>
      </c>
      <c r="B87" s="97" t="s">
        <v>1495</v>
      </c>
      <c r="C87" s="5" t="s">
        <v>1496</v>
      </c>
      <c r="D87" s="79" t="s">
        <v>165</v>
      </c>
      <c r="E87" s="80">
        <v>8</v>
      </c>
      <c r="F87" s="97" t="s">
        <v>817</v>
      </c>
      <c r="G87" s="28">
        <v>6</v>
      </c>
      <c r="H87" s="28"/>
      <c r="I87" s="28">
        <v>13</v>
      </c>
      <c r="J87" s="28">
        <v>235</v>
      </c>
      <c r="K87" s="28">
        <v>7.9</v>
      </c>
      <c r="L87" s="28">
        <v>10</v>
      </c>
      <c r="M87" s="28"/>
      <c r="N87" s="28">
        <v>0.24</v>
      </c>
      <c r="O87" s="28"/>
      <c r="P87" s="29">
        <f t="shared" si="7"/>
        <v>6.4285714285714288</v>
      </c>
      <c r="Q87" s="29">
        <f t="shared" si="8"/>
        <v>3.7142857142857144</v>
      </c>
      <c r="R87" s="29">
        <f t="shared" si="9"/>
        <v>9.4</v>
      </c>
      <c r="S87" s="29">
        <f t="shared" si="10"/>
        <v>7.5949367088607591</v>
      </c>
      <c r="T87" s="29">
        <f t="shared" si="11"/>
        <v>10</v>
      </c>
      <c r="U87" s="29">
        <f t="shared" si="12"/>
        <v>23.75</v>
      </c>
      <c r="V87" s="27">
        <f t="shared" si="13"/>
        <v>60.887793851717902</v>
      </c>
      <c r="W87" s="21"/>
      <c r="X87" s="73"/>
      <c r="Y87" s="69"/>
      <c r="Z87" s="69"/>
    </row>
    <row r="88" spans="1:26" s="22" customFormat="1" ht="31.5" x14ac:dyDescent="0.25">
      <c r="A88" s="1">
        <v>84</v>
      </c>
      <c r="B88" s="127" t="s">
        <v>1469</v>
      </c>
      <c r="C88" s="104" t="s">
        <v>1470</v>
      </c>
      <c r="D88" s="79" t="s">
        <v>165</v>
      </c>
      <c r="E88" s="128">
        <v>8</v>
      </c>
      <c r="F88" s="127" t="s">
        <v>817</v>
      </c>
      <c r="G88" s="28">
        <v>9</v>
      </c>
      <c r="H88" s="28"/>
      <c r="I88" s="28">
        <v>13</v>
      </c>
      <c r="J88" s="28">
        <v>200</v>
      </c>
      <c r="K88" s="28">
        <v>7.9</v>
      </c>
      <c r="L88" s="28">
        <v>10</v>
      </c>
      <c r="M88" s="28"/>
      <c r="N88" s="28">
        <v>0.26</v>
      </c>
      <c r="O88" s="28"/>
      <c r="P88" s="29">
        <f t="shared" si="7"/>
        <v>9.6428571428571423</v>
      </c>
      <c r="Q88" s="29">
        <f t="shared" si="8"/>
        <v>3.7142857142857144</v>
      </c>
      <c r="R88" s="29">
        <f t="shared" si="9"/>
        <v>8</v>
      </c>
      <c r="S88" s="29">
        <f t="shared" si="10"/>
        <v>7.5949367088607591</v>
      </c>
      <c r="T88" s="29">
        <f t="shared" si="11"/>
        <v>10</v>
      </c>
      <c r="U88" s="29">
        <f t="shared" si="12"/>
        <v>21.923076923076923</v>
      </c>
      <c r="V88" s="27">
        <f t="shared" si="13"/>
        <v>60.875156489080538</v>
      </c>
      <c r="W88" s="21"/>
      <c r="X88" s="73"/>
      <c r="Y88" s="69"/>
      <c r="Z88" s="69"/>
    </row>
    <row r="89" spans="1:26" s="22" customFormat="1" ht="31.5" x14ac:dyDescent="0.25">
      <c r="A89" s="1">
        <v>85</v>
      </c>
      <c r="B89" s="97" t="s">
        <v>1481</v>
      </c>
      <c r="C89" s="5" t="s">
        <v>1482</v>
      </c>
      <c r="D89" s="79" t="s">
        <v>165</v>
      </c>
      <c r="E89" s="80">
        <v>8</v>
      </c>
      <c r="F89" s="97" t="s">
        <v>181</v>
      </c>
      <c r="G89" s="28">
        <v>19.5</v>
      </c>
      <c r="H89" s="28"/>
      <c r="I89" s="28">
        <v>9</v>
      </c>
      <c r="J89" s="28">
        <v>195</v>
      </c>
      <c r="K89" s="28">
        <v>7.5</v>
      </c>
      <c r="L89" s="28">
        <v>9.1999999999999993</v>
      </c>
      <c r="M89" s="28"/>
      <c r="N89" s="28">
        <v>0.46</v>
      </c>
      <c r="O89" s="28"/>
      <c r="P89" s="29">
        <f t="shared" si="7"/>
        <v>20.892857142857142</v>
      </c>
      <c r="Q89" s="29">
        <f t="shared" si="8"/>
        <v>2.5714285714285716</v>
      </c>
      <c r="R89" s="29">
        <f t="shared" si="9"/>
        <v>7.8</v>
      </c>
      <c r="S89" s="29">
        <f t="shared" si="10"/>
        <v>8</v>
      </c>
      <c r="T89" s="29">
        <f t="shared" si="11"/>
        <v>9.1999999999999993</v>
      </c>
      <c r="U89" s="29">
        <f t="shared" si="12"/>
        <v>12.391304347826086</v>
      </c>
      <c r="V89" s="27">
        <f t="shared" si="13"/>
        <v>60.855590062111808</v>
      </c>
      <c r="W89" s="21"/>
      <c r="X89" s="73"/>
      <c r="Y89" s="69"/>
      <c r="Z89" s="69"/>
    </row>
    <row r="90" spans="1:26" s="22" customFormat="1" ht="31.5" x14ac:dyDescent="0.25">
      <c r="A90" s="1">
        <v>86</v>
      </c>
      <c r="B90" s="79" t="s">
        <v>1543</v>
      </c>
      <c r="C90" s="82" t="s">
        <v>1544</v>
      </c>
      <c r="D90" s="79" t="s">
        <v>4462</v>
      </c>
      <c r="E90" s="4">
        <v>7</v>
      </c>
      <c r="F90" s="79" t="s">
        <v>215</v>
      </c>
      <c r="G90" s="28">
        <v>23</v>
      </c>
      <c r="H90" s="28"/>
      <c r="I90" s="28">
        <v>4</v>
      </c>
      <c r="J90" s="28">
        <v>131</v>
      </c>
      <c r="K90" s="28">
        <v>9.7899999999999991</v>
      </c>
      <c r="L90" s="28">
        <v>7.8</v>
      </c>
      <c r="M90" s="28"/>
      <c r="N90" s="28">
        <v>0.36</v>
      </c>
      <c r="O90" s="28"/>
      <c r="P90" s="29">
        <f t="shared" si="7"/>
        <v>24.642857142857142</v>
      </c>
      <c r="Q90" s="29">
        <f t="shared" si="8"/>
        <v>1.1428571428571428</v>
      </c>
      <c r="R90" s="29">
        <f t="shared" si="9"/>
        <v>5.24</v>
      </c>
      <c r="S90" s="29">
        <f t="shared" si="10"/>
        <v>6.1287027579162414</v>
      </c>
      <c r="T90" s="29">
        <f t="shared" si="11"/>
        <v>7.8</v>
      </c>
      <c r="U90" s="29">
        <f t="shared" si="12"/>
        <v>15.833333333333334</v>
      </c>
      <c r="V90" s="27">
        <f t="shared" si="13"/>
        <v>60.787750376963864</v>
      </c>
      <c r="W90" s="21"/>
      <c r="X90" s="73"/>
      <c r="Y90" s="69"/>
      <c r="Z90" s="69"/>
    </row>
    <row r="91" spans="1:26" s="22" customFormat="1" ht="47.25" x14ac:dyDescent="0.25">
      <c r="A91" s="1">
        <v>87</v>
      </c>
      <c r="B91" s="79" t="s">
        <v>1855</v>
      </c>
      <c r="C91" s="82" t="s">
        <v>1856</v>
      </c>
      <c r="D91" s="24" t="s">
        <v>4510</v>
      </c>
      <c r="E91" s="4">
        <v>8</v>
      </c>
      <c r="F91" s="79" t="s">
        <v>450</v>
      </c>
      <c r="G91" s="28">
        <v>24.5</v>
      </c>
      <c r="H91" s="28"/>
      <c r="I91" s="28">
        <v>10</v>
      </c>
      <c r="J91" s="28">
        <v>165</v>
      </c>
      <c r="K91" s="28">
        <v>8.6</v>
      </c>
      <c r="L91" s="28">
        <v>7</v>
      </c>
      <c r="M91" s="28"/>
      <c r="N91" s="28">
        <v>0.52</v>
      </c>
      <c r="O91" s="28"/>
      <c r="P91" s="29">
        <f t="shared" si="7"/>
        <v>26.25</v>
      </c>
      <c r="Q91" s="29">
        <f t="shared" si="8"/>
        <v>2.8571428571428572</v>
      </c>
      <c r="R91" s="29">
        <f t="shared" si="9"/>
        <v>6.6</v>
      </c>
      <c r="S91" s="29">
        <f t="shared" si="10"/>
        <v>6.9767441860465116</v>
      </c>
      <c r="T91" s="29">
        <f t="shared" si="11"/>
        <v>7</v>
      </c>
      <c r="U91" s="29">
        <f t="shared" si="12"/>
        <v>10.961538461538462</v>
      </c>
      <c r="V91" s="27">
        <f t="shared" si="13"/>
        <v>60.645425504727825</v>
      </c>
      <c r="W91" s="21"/>
      <c r="X91" s="73"/>
      <c r="Y91" s="69"/>
      <c r="Z91" s="69"/>
    </row>
    <row r="92" spans="1:26" s="22" customFormat="1" ht="31.5" x14ac:dyDescent="0.25">
      <c r="A92" s="1">
        <v>88</v>
      </c>
      <c r="B92" s="85" t="s">
        <v>1515</v>
      </c>
      <c r="C92" s="82" t="s">
        <v>1516</v>
      </c>
      <c r="D92" s="101" t="s">
        <v>193</v>
      </c>
      <c r="E92" s="102">
        <v>7</v>
      </c>
      <c r="F92" s="101" t="s">
        <v>837</v>
      </c>
      <c r="G92" s="28">
        <v>20</v>
      </c>
      <c r="H92" s="28"/>
      <c r="I92" s="28">
        <v>16</v>
      </c>
      <c r="J92" s="28">
        <v>195</v>
      </c>
      <c r="K92" s="28">
        <v>8.7899999999999991</v>
      </c>
      <c r="L92" s="28">
        <v>8.8000000000000007</v>
      </c>
      <c r="M92" s="28"/>
      <c r="N92" s="28">
        <v>0.51</v>
      </c>
      <c r="O92" s="28"/>
      <c r="P92" s="29">
        <f t="shared" si="7"/>
        <v>21.428571428571427</v>
      </c>
      <c r="Q92" s="29">
        <f t="shared" si="8"/>
        <v>4.5714285714285712</v>
      </c>
      <c r="R92" s="29">
        <f t="shared" si="9"/>
        <v>7.8</v>
      </c>
      <c r="S92" s="29">
        <f t="shared" si="10"/>
        <v>6.8259385665529013</v>
      </c>
      <c r="T92" s="29">
        <f t="shared" si="11"/>
        <v>8.8000000000000007</v>
      </c>
      <c r="U92" s="29">
        <f t="shared" si="12"/>
        <v>11.176470588235293</v>
      </c>
      <c r="V92" s="27">
        <f t="shared" si="13"/>
        <v>60.602409154788191</v>
      </c>
      <c r="W92" s="21"/>
      <c r="X92" s="73"/>
      <c r="Y92" s="69"/>
      <c r="Z92" s="69"/>
    </row>
    <row r="93" spans="1:26" s="22" customFormat="1" ht="31.5" x14ac:dyDescent="0.25">
      <c r="A93" s="1">
        <v>89</v>
      </c>
      <c r="B93" s="84" t="s">
        <v>1755</v>
      </c>
      <c r="C93" s="82" t="s">
        <v>1756</v>
      </c>
      <c r="D93" s="79" t="s">
        <v>4505</v>
      </c>
      <c r="E93" s="4">
        <v>8</v>
      </c>
      <c r="F93" s="79" t="s">
        <v>964</v>
      </c>
      <c r="G93" s="28">
        <v>10</v>
      </c>
      <c r="H93" s="28"/>
      <c r="I93" s="28">
        <v>12</v>
      </c>
      <c r="J93" s="28">
        <v>230</v>
      </c>
      <c r="K93" s="28">
        <v>8.1999999999999993</v>
      </c>
      <c r="L93" s="28">
        <v>9.5</v>
      </c>
      <c r="M93" s="28"/>
      <c r="N93" s="28">
        <v>0.28000000000000003</v>
      </c>
      <c r="O93" s="28"/>
      <c r="P93" s="29">
        <f t="shared" si="7"/>
        <v>10.714285714285714</v>
      </c>
      <c r="Q93" s="29">
        <f t="shared" si="8"/>
        <v>3.4285714285714284</v>
      </c>
      <c r="R93" s="29">
        <f t="shared" si="9"/>
        <v>9.1999999999999993</v>
      </c>
      <c r="S93" s="29">
        <f t="shared" si="10"/>
        <v>7.3170731707317076</v>
      </c>
      <c r="T93" s="29">
        <f t="shared" si="11"/>
        <v>9.5</v>
      </c>
      <c r="U93" s="29">
        <f t="shared" si="12"/>
        <v>20.357142857142854</v>
      </c>
      <c r="V93" s="27">
        <f t="shared" si="13"/>
        <v>60.517073170731699</v>
      </c>
      <c r="W93" s="21"/>
      <c r="X93" s="73"/>
      <c r="Y93" s="69"/>
      <c r="Z93" s="69"/>
    </row>
    <row r="94" spans="1:26" s="22" customFormat="1" ht="31.5" x14ac:dyDescent="0.25">
      <c r="A94" s="1">
        <v>90</v>
      </c>
      <c r="B94" s="123" t="s">
        <v>1918</v>
      </c>
      <c r="C94" s="82" t="s">
        <v>1919</v>
      </c>
      <c r="D94" s="79" t="s">
        <v>4448</v>
      </c>
      <c r="E94" s="108">
        <v>8</v>
      </c>
      <c r="F94" s="133" t="s">
        <v>627</v>
      </c>
      <c r="G94" s="28">
        <v>16.5</v>
      </c>
      <c r="H94" s="28"/>
      <c r="I94" s="28">
        <v>6</v>
      </c>
      <c r="J94" s="28">
        <v>180</v>
      </c>
      <c r="K94" s="28">
        <v>8.4</v>
      </c>
      <c r="L94" s="28">
        <v>7</v>
      </c>
      <c r="M94" s="28"/>
      <c r="N94" s="28">
        <v>0.28999999999999998</v>
      </c>
      <c r="O94" s="28"/>
      <c r="P94" s="29">
        <f t="shared" si="7"/>
        <v>17.678571428571427</v>
      </c>
      <c r="Q94" s="29">
        <f t="shared" si="8"/>
        <v>1.7142857142857142</v>
      </c>
      <c r="R94" s="29">
        <f t="shared" si="9"/>
        <v>7.2</v>
      </c>
      <c r="S94" s="29">
        <f t="shared" si="10"/>
        <v>7.1428571428571423</v>
      </c>
      <c r="T94" s="29">
        <f t="shared" si="11"/>
        <v>7</v>
      </c>
      <c r="U94" s="29">
        <f t="shared" si="12"/>
        <v>19.655172413793107</v>
      </c>
      <c r="V94" s="27">
        <f t="shared" si="13"/>
        <v>60.390886699507391</v>
      </c>
      <c r="W94" s="21"/>
      <c r="X94" s="73"/>
      <c r="Y94" s="69"/>
      <c r="Z94" s="69"/>
    </row>
    <row r="95" spans="1:26" s="22" customFormat="1" ht="31.5" x14ac:dyDescent="0.25">
      <c r="A95" s="1">
        <v>91</v>
      </c>
      <c r="B95" s="97" t="s">
        <v>1622</v>
      </c>
      <c r="C95" s="104" t="s">
        <v>1623</v>
      </c>
      <c r="D95" s="97" t="s">
        <v>272</v>
      </c>
      <c r="E95" s="4">
        <v>7</v>
      </c>
      <c r="F95" s="79" t="s">
        <v>273</v>
      </c>
      <c r="G95" s="28">
        <v>17</v>
      </c>
      <c r="H95" s="28"/>
      <c r="I95" s="28">
        <v>12</v>
      </c>
      <c r="J95" s="28">
        <v>193</v>
      </c>
      <c r="K95" s="28">
        <v>7.5</v>
      </c>
      <c r="L95" s="28">
        <v>8</v>
      </c>
      <c r="M95" s="28"/>
      <c r="N95" s="28">
        <v>0.38</v>
      </c>
      <c r="O95" s="28"/>
      <c r="P95" s="29">
        <f t="shared" si="7"/>
        <v>18.214285714285715</v>
      </c>
      <c r="Q95" s="29">
        <f t="shared" si="8"/>
        <v>3.4285714285714284</v>
      </c>
      <c r="R95" s="29">
        <f t="shared" si="9"/>
        <v>7.72</v>
      </c>
      <c r="S95" s="29">
        <f t="shared" si="10"/>
        <v>8</v>
      </c>
      <c r="T95" s="29">
        <f t="shared" si="11"/>
        <v>8</v>
      </c>
      <c r="U95" s="29">
        <f t="shared" si="12"/>
        <v>15</v>
      </c>
      <c r="V95" s="27">
        <f t="shared" si="13"/>
        <v>60.362857142857138</v>
      </c>
      <c r="W95" s="21"/>
      <c r="X95" s="73"/>
      <c r="Y95" s="69"/>
      <c r="Z95" s="69"/>
    </row>
    <row r="96" spans="1:26" s="22" customFormat="1" ht="31.5" x14ac:dyDescent="0.25">
      <c r="A96" s="1">
        <v>92</v>
      </c>
      <c r="B96" s="83" t="s">
        <v>1245</v>
      </c>
      <c r="C96" s="82" t="s">
        <v>1246</v>
      </c>
      <c r="D96" s="79" t="s">
        <v>4447</v>
      </c>
      <c r="E96" s="80">
        <v>8</v>
      </c>
      <c r="F96" s="79" t="s">
        <v>640</v>
      </c>
      <c r="G96" s="28">
        <v>17</v>
      </c>
      <c r="H96" s="28"/>
      <c r="I96" s="28">
        <v>11</v>
      </c>
      <c r="J96" s="28">
        <v>240</v>
      </c>
      <c r="K96" s="28">
        <v>7.8</v>
      </c>
      <c r="L96" s="28">
        <v>9</v>
      </c>
      <c r="M96" s="28"/>
      <c r="N96" s="28">
        <v>0.45</v>
      </c>
      <c r="O96" s="28">
        <f>IF(OR(N96=MIN(N$5:N$397),N96=""),"",N96)</f>
        <v>0.45</v>
      </c>
      <c r="P96" s="29">
        <f t="shared" si="7"/>
        <v>18.214285714285715</v>
      </c>
      <c r="Q96" s="29">
        <f t="shared" si="8"/>
        <v>3.1428571428571428</v>
      </c>
      <c r="R96" s="29">
        <f t="shared" si="9"/>
        <v>9.6</v>
      </c>
      <c r="S96" s="29">
        <f t="shared" si="10"/>
        <v>7.6923076923076925</v>
      </c>
      <c r="T96" s="29">
        <f t="shared" si="11"/>
        <v>9</v>
      </c>
      <c r="U96" s="29">
        <f t="shared" si="12"/>
        <v>12.666666666666666</v>
      </c>
      <c r="V96" s="27">
        <f t="shared" si="13"/>
        <v>60.316117216117213</v>
      </c>
      <c r="W96" s="21"/>
      <c r="X96" s="73"/>
      <c r="Y96" s="69"/>
      <c r="Z96" s="69"/>
    </row>
    <row r="97" spans="1:26" s="22" customFormat="1" ht="31.5" x14ac:dyDescent="0.25">
      <c r="A97" s="1">
        <v>93</v>
      </c>
      <c r="B97" s="79" t="s">
        <v>1741</v>
      </c>
      <c r="C97" s="82" t="s">
        <v>1742</v>
      </c>
      <c r="D97" s="79" t="s">
        <v>4505</v>
      </c>
      <c r="E97" s="4">
        <v>7</v>
      </c>
      <c r="F97" s="79" t="s">
        <v>371</v>
      </c>
      <c r="G97" s="28">
        <v>20.5</v>
      </c>
      <c r="H97" s="28"/>
      <c r="I97" s="28">
        <v>6</v>
      </c>
      <c r="J97" s="28">
        <v>215</v>
      </c>
      <c r="K97" s="28">
        <v>8.5</v>
      </c>
      <c r="L97" s="28">
        <v>8</v>
      </c>
      <c r="M97" s="28"/>
      <c r="N97" s="28">
        <v>0.44</v>
      </c>
      <c r="O97" s="28"/>
      <c r="P97" s="29">
        <f t="shared" si="7"/>
        <v>21.964285714285715</v>
      </c>
      <c r="Q97" s="29">
        <f t="shared" si="8"/>
        <v>1.7142857142857142</v>
      </c>
      <c r="R97" s="29">
        <f t="shared" si="9"/>
        <v>8.6</v>
      </c>
      <c r="S97" s="29">
        <f t="shared" si="10"/>
        <v>7.0588235294117645</v>
      </c>
      <c r="T97" s="29">
        <f t="shared" si="11"/>
        <v>8</v>
      </c>
      <c r="U97" s="29">
        <f t="shared" si="12"/>
        <v>12.954545454545455</v>
      </c>
      <c r="V97" s="27">
        <f t="shared" si="13"/>
        <v>60.291940412528646</v>
      </c>
      <c r="W97" s="21"/>
      <c r="X97" s="73"/>
      <c r="Y97" s="69"/>
      <c r="Z97" s="69"/>
    </row>
    <row r="98" spans="1:26" s="22" customFormat="1" ht="31.5" x14ac:dyDescent="0.25">
      <c r="A98" s="1">
        <v>94</v>
      </c>
      <c r="B98" s="86" t="s">
        <v>1231</v>
      </c>
      <c r="C98" s="82" t="s">
        <v>1232</v>
      </c>
      <c r="D98" s="79" t="s">
        <v>4447</v>
      </c>
      <c r="E98" s="80">
        <v>7</v>
      </c>
      <c r="F98" s="79" t="s">
        <v>47</v>
      </c>
      <c r="G98" s="28">
        <v>14</v>
      </c>
      <c r="H98" s="28"/>
      <c r="I98" s="28">
        <v>8</v>
      </c>
      <c r="J98" s="28">
        <v>190</v>
      </c>
      <c r="K98" s="28">
        <v>8.02</v>
      </c>
      <c r="L98" s="28">
        <v>9</v>
      </c>
      <c r="M98" s="28"/>
      <c r="N98" s="28">
        <v>0.31</v>
      </c>
      <c r="O98" s="28">
        <f>IF(OR(N98=MIN(N$5:N$397),N98=""),"",N98)</f>
        <v>0.31</v>
      </c>
      <c r="P98" s="29">
        <f t="shared" si="7"/>
        <v>15</v>
      </c>
      <c r="Q98" s="29">
        <f t="shared" si="8"/>
        <v>2.2857142857142856</v>
      </c>
      <c r="R98" s="29">
        <f t="shared" si="9"/>
        <v>7.6</v>
      </c>
      <c r="S98" s="29">
        <f t="shared" si="10"/>
        <v>7.4812967581047385</v>
      </c>
      <c r="T98" s="29">
        <f t="shared" si="11"/>
        <v>9</v>
      </c>
      <c r="U98" s="29">
        <f t="shared" si="12"/>
        <v>18.387096774193548</v>
      </c>
      <c r="V98" s="27">
        <f t="shared" si="13"/>
        <v>59.754107818012571</v>
      </c>
      <c r="W98" s="21"/>
      <c r="X98" s="73"/>
      <c r="Y98" s="69"/>
      <c r="Z98" s="69"/>
    </row>
    <row r="99" spans="1:26" s="22" customFormat="1" ht="31.5" x14ac:dyDescent="0.25">
      <c r="A99" s="1">
        <v>95</v>
      </c>
      <c r="B99" s="79" t="s">
        <v>1678</v>
      </c>
      <c r="C99" s="82" t="s">
        <v>1679</v>
      </c>
      <c r="D99" s="79" t="s">
        <v>915</v>
      </c>
      <c r="E99" s="4">
        <v>7</v>
      </c>
      <c r="F99" s="85" t="s">
        <v>1680</v>
      </c>
      <c r="G99" s="28">
        <v>14</v>
      </c>
      <c r="H99" s="28"/>
      <c r="I99" s="28">
        <v>11</v>
      </c>
      <c r="J99" s="28">
        <v>210</v>
      </c>
      <c r="K99" s="28">
        <v>6.9</v>
      </c>
      <c r="L99" s="28">
        <v>8</v>
      </c>
      <c r="M99" s="28"/>
      <c r="N99" s="28">
        <v>0.35</v>
      </c>
      <c r="O99" s="28"/>
      <c r="P99" s="29">
        <f t="shared" si="7"/>
        <v>15</v>
      </c>
      <c r="Q99" s="29">
        <f t="shared" si="8"/>
        <v>3.1428571428571428</v>
      </c>
      <c r="R99" s="29">
        <f t="shared" si="9"/>
        <v>8.4</v>
      </c>
      <c r="S99" s="29">
        <f t="shared" si="10"/>
        <v>8.695652173913043</v>
      </c>
      <c r="T99" s="29">
        <f t="shared" si="11"/>
        <v>8</v>
      </c>
      <c r="U99" s="29">
        <f t="shared" si="12"/>
        <v>16.285714285714288</v>
      </c>
      <c r="V99" s="27">
        <f t="shared" si="13"/>
        <v>59.524223602484483</v>
      </c>
      <c r="W99" s="21"/>
      <c r="X99" s="73"/>
      <c r="Y99" s="69"/>
      <c r="Z99" s="69"/>
    </row>
    <row r="100" spans="1:26" s="22" customFormat="1" ht="31.5" x14ac:dyDescent="0.25">
      <c r="A100" s="1">
        <v>96</v>
      </c>
      <c r="B100" s="79" t="s">
        <v>1662</v>
      </c>
      <c r="C100" s="82" t="s">
        <v>1663</v>
      </c>
      <c r="D100" s="79" t="s">
        <v>282</v>
      </c>
      <c r="E100" s="4">
        <v>8</v>
      </c>
      <c r="F100" s="83" t="s">
        <v>904</v>
      </c>
      <c r="G100" s="28">
        <v>20.5</v>
      </c>
      <c r="H100" s="28"/>
      <c r="I100" s="28">
        <v>27</v>
      </c>
      <c r="J100" s="28">
        <v>200</v>
      </c>
      <c r="K100" s="28">
        <v>7.9</v>
      </c>
      <c r="L100" s="28">
        <v>9.1999999999999993</v>
      </c>
      <c r="M100" s="28"/>
      <c r="N100" s="28">
        <v>1.1499999999999999</v>
      </c>
      <c r="O100" s="28"/>
      <c r="P100" s="29">
        <f t="shared" si="7"/>
        <v>21.964285714285715</v>
      </c>
      <c r="Q100" s="29">
        <f t="shared" si="8"/>
        <v>7.7142857142857144</v>
      </c>
      <c r="R100" s="29">
        <f t="shared" si="9"/>
        <v>8</v>
      </c>
      <c r="S100" s="29">
        <f t="shared" si="10"/>
        <v>7.5949367088607591</v>
      </c>
      <c r="T100" s="29">
        <f t="shared" si="11"/>
        <v>9.1999999999999993</v>
      </c>
      <c r="U100" s="29">
        <f t="shared" si="12"/>
        <v>4.9565217391304355</v>
      </c>
      <c r="V100" s="27">
        <f t="shared" si="13"/>
        <v>59.430029876562628</v>
      </c>
      <c r="W100" s="21"/>
      <c r="X100" s="73"/>
      <c r="Y100" s="69"/>
      <c r="Z100" s="69"/>
    </row>
    <row r="101" spans="1:26" s="22" customFormat="1" ht="31.5" x14ac:dyDescent="0.25">
      <c r="A101" s="1">
        <v>97</v>
      </c>
      <c r="B101" s="103" t="s">
        <v>1707</v>
      </c>
      <c r="C101" s="99" t="s">
        <v>1708</v>
      </c>
      <c r="D101" s="79" t="s">
        <v>4453</v>
      </c>
      <c r="E101" s="4">
        <v>8</v>
      </c>
      <c r="F101" s="85" t="s">
        <v>928</v>
      </c>
      <c r="G101" s="28">
        <v>11</v>
      </c>
      <c r="H101" s="28"/>
      <c r="I101" s="28">
        <v>14</v>
      </c>
      <c r="J101" s="28">
        <v>175</v>
      </c>
      <c r="K101" s="28">
        <v>7.35</v>
      </c>
      <c r="L101" s="28">
        <v>8</v>
      </c>
      <c r="M101" s="28"/>
      <c r="N101" s="28">
        <v>0.28000000000000003</v>
      </c>
      <c r="O101" s="28"/>
      <c r="P101" s="29">
        <f t="shared" si="7"/>
        <v>11.785714285714286</v>
      </c>
      <c r="Q101" s="29">
        <f t="shared" si="8"/>
        <v>4</v>
      </c>
      <c r="R101" s="29">
        <f t="shared" si="9"/>
        <v>7</v>
      </c>
      <c r="S101" s="29">
        <f t="shared" si="10"/>
        <v>8.1632653061224492</v>
      </c>
      <c r="T101" s="29">
        <f t="shared" si="11"/>
        <v>8</v>
      </c>
      <c r="U101" s="29">
        <f t="shared" si="12"/>
        <v>20.357142857142854</v>
      </c>
      <c r="V101" s="27">
        <f t="shared" si="13"/>
        <v>59.306122448979586</v>
      </c>
      <c r="W101" s="21"/>
      <c r="X101" s="73"/>
      <c r="Y101" s="69"/>
      <c r="Z101" s="69"/>
    </row>
    <row r="102" spans="1:26" s="22" customFormat="1" ht="31.5" x14ac:dyDescent="0.25">
      <c r="A102" s="1">
        <v>98</v>
      </c>
      <c r="B102" s="85" t="s">
        <v>1513</v>
      </c>
      <c r="C102" s="82" t="s">
        <v>1514</v>
      </c>
      <c r="D102" s="101" t="s">
        <v>193</v>
      </c>
      <c r="E102" s="102">
        <v>7</v>
      </c>
      <c r="F102" s="101" t="s">
        <v>837</v>
      </c>
      <c r="G102" s="28">
        <v>23</v>
      </c>
      <c r="H102" s="28"/>
      <c r="I102" s="28">
        <v>13</v>
      </c>
      <c r="J102" s="28">
        <v>220</v>
      </c>
      <c r="K102" s="28">
        <v>7.58</v>
      </c>
      <c r="L102" s="28">
        <v>8.6</v>
      </c>
      <c r="M102" s="28"/>
      <c r="N102" s="28">
        <v>1.02</v>
      </c>
      <c r="O102" s="28"/>
      <c r="P102" s="29">
        <f t="shared" si="7"/>
        <v>24.642857142857142</v>
      </c>
      <c r="Q102" s="29">
        <f t="shared" si="8"/>
        <v>3.7142857142857144</v>
      </c>
      <c r="R102" s="29">
        <f t="shared" si="9"/>
        <v>8.8000000000000007</v>
      </c>
      <c r="S102" s="29">
        <f t="shared" si="10"/>
        <v>7.9155672823218994</v>
      </c>
      <c r="T102" s="29">
        <f t="shared" si="11"/>
        <v>8.6</v>
      </c>
      <c r="U102" s="29">
        <f t="shared" si="12"/>
        <v>5.5882352941176467</v>
      </c>
      <c r="V102" s="27">
        <f t="shared" si="13"/>
        <v>59.260945433582407</v>
      </c>
      <c r="W102" s="21"/>
      <c r="X102" s="73"/>
      <c r="Y102" s="69"/>
      <c r="Z102" s="69"/>
    </row>
    <row r="103" spans="1:26" s="22" customFormat="1" ht="31.5" x14ac:dyDescent="0.25">
      <c r="A103" s="1">
        <v>99</v>
      </c>
      <c r="B103" s="79" t="s">
        <v>1376</v>
      </c>
      <c r="C103" s="82" t="s">
        <v>1377</v>
      </c>
      <c r="D103" s="79" t="s">
        <v>4508</v>
      </c>
      <c r="E103" s="4">
        <v>8</v>
      </c>
      <c r="F103" s="79" t="s">
        <v>134</v>
      </c>
      <c r="G103" s="28">
        <v>14.5</v>
      </c>
      <c r="H103" s="28"/>
      <c r="I103" s="174">
        <v>35</v>
      </c>
      <c r="J103" s="28">
        <v>212</v>
      </c>
      <c r="K103" s="28">
        <v>7.43</v>
      </c>
      <c r="L103" s="28">
        <v>6.2</v>
      </c>
      <c r="M103" s="28"/>
      <c r="N103" s="28">
        <v>0.52</v>
      </c>
      <c r="O103" s="28">
        <f>IF(OR(N103=MIN(N$5:N$397),N103=""),"",N103)</f>
        <v>0.52</v>
      </c>
      <c r="P103" s="29">
        <f t="shared" si="7"/>
        <v>15.535714285714286</v>
      </c>
      <c r="Q103" s="29">
        <f t="shared" si="8"/>
        <v>10</v>
      </c>
      <c r="R103" s="29">
        <f t="shared" si="9"/>
        <v>8.48</v>
      </c>
      <c r="S103" s="29">
        <f t="shared" si="10"/>
        <v>8.0753701211305522</v>
      </c>
      <c r="T103" s="29">
        <f t="shared" si="11"/>
        <v>6.2</v>
      </c>
      <c r="U103" s="29">
        <f t="shared" si="12"/>
        <v>10.961538461538462</v>
      </c>
      <c r="V103" s="27">
        <f t="shared" si="13"/>
        <v>59.252622868383298</v>
      </c>
      <c r="W103" s="21"/>
      <c r="X103" s="73"/>
      <c r="Y103" s="69"/>
      <c r="Z103" s="69"/>
    </row>
    <row r="104" spans="1:26" s="22" customFormat="1" ht="31.5" x14ac:dyDescent="0.25">
      <c r="A104" s="1">
        <v>100</v>
      </c>
      <c r="B104" s="127" t="s">
        <v>1467</v>
      </c>
      <c r="C104" s="82" t="s">
        <v>1468</v>
      </c>
      <c r="D104" s="79" t="s">
        <v>165</v>
      </c>
      <c r="E104" s="128">
        <v>8</v>
      </c>
      <c r="F104" s="127" t="s">
        <v>817</v>
      </c>
      <c r="G104" s="28">
        <v>11.5</v>
      </c>
      <c r="H104" s="28"/>
      <c r="I104" s="28">
        <v>9</v>
      </c>
      <c r="J104" s="28">
        <v>200</v>
      </c>
      <c r="K104" s="28">
        <v>8.6999999999999993</v>
      </c>
      <c r="L104" s="28">
        <v>9.6</v>
      </c>
      <c r="M104" s="28"/>
      <c r="N104" s="28">
        <v>0.28999999999999998</v>
      </c>
      <c r="O104" s="28"/>
      <c r="P104" s="29">
        <f t="shared" si="7"/>
        <v>12.321428571428571</v>
      </c>
      <c r="Q104" s="29">
        <f t="shared" si="8"/>
        <v>2.5714285714285716</v>
      </c>
      <c r="R104" s="29">
        <f t="shared" si="9"/>
        <v>8</v>
      </c>
      <c r="S104" s="29">
        <f t="shared" si="10"/>
        <v>6.8965517241379315</v>
      </c>
      <c r="T104" s="29">
        <f t="shared" si="11"/>
        <v>9.6</v>
      </c>
      <c r="U104" s="29">
        <f t="shared" si="12"/>
        <v>19.655172413793107</v>
      </c>
      <c r="V104" s="27">
        <f t="shared" si="13"/>
        <v>59.044581280788179</v>
      </c>
      <c r="W104" s="21"/>
      <c r="X104" s="73"/>
      <c r="Y104" s="69"/>
      <c r="Z104" s="69"/>
    </row>
    <row r="105" spans="1:26" ht="31.5" x14ac:dyDescent="0.25">
      <c r="A105" s="1">
        <v>101</v>
      </c>
      <c r="B105" s="79" t="s">
        <v>1745</v>
      </c>
      <c r="C105" s="82" t="s">
        <v>1746</v>
      </c>
      <c r="D105" s="79" t="s">
        <v>4505</v>
      </c>
      <c r="E105" s="4">
        <v>8</v>
      </c>
      <c r="F105" s="79" t="s">
        <v>964</v>
      </c>
      <c r="G105" s="28">
        <v>11</v>
      </c>
      <c r="H105" s="28"/>
      <c r="I105" s="28">
        <v>8</v>
      </c>
      <c r="J105" s="28">
        <v>250</v>
      </c>
      <c r="K105" s="28">
        <v>8.3000000000000007</v>
      </c>
      <c r="L105" s="28">
        <v>8</v>
      </c>
      <c r="M105" s="28"/>
      <c r="N105" s="28">
        <v>0.28999999999999998</v>
      </c>
      <c r="O105" s="28"/>
      <c r="P105" s="29">
        <f t="shared" si="7"/>
        <v>11.785714285714286</v>
      </c>
      <c r="Q105" s="29">
        <f t="shared" si="8"/>
        <v>2.2857142857142856</v>
      </c>
      <c r="R105" s="29">
        <f t="shared" si="9"/>
        <v>10</v>
      </c>
      <c r="S105" s="29">
        <f t="shared" si="10"/>
        <v>7.2289156626506017</v>
      </c>
      <c r="T105" s="29">
        <f t="shared" si="11"/>
        <v>8</v>
      </c>
      <c r="U105" s="29">
        <f t="shared" si="12"/>
        <v>19.655172413793107</v>
      </c>
      <c r="V105" s="27">
        <f t="shared" si="13"/>
        <v>58.955516647872287</v>
      </c>
      <c r="W105" s="21"/>
      <c r="X105" s="73"/>
      <c r="Y105" s="69"/>
      <c r="Z105" s="69"/>
    </row>
    <row r="106" spans="1:26" ht="31.5" x14ac:dyDescent="0.25">
      <c r="A106" s="1">
        <v>102</v>
      </c>
      <c r="B106" s="79" t="s">
        <v>1229</v>
      </c>
      <c r="C106" s="82" t="s">
        <v>1230</v>
      </c>
      <c r="D106" s="79" t="s">
        <v>4447</v>
      </c>
      <c r="E106" s="80">
        <v>7</v>
      </c>
      <c r="F106" s="79" t="s">
        <v>47</v>
      </c>
      <c r="G106" s="28">
        <v>13</v>
      </c>
      <c r="H106" s="28"/>
      <c r="I106" s="28">
        <v>6</v>
      </c>
      <c r="J106" s="28">
        <v>195</v>
      </c>
      <c r="K106" s="28">
        <v>8.1</v>
      </c>
      <c r="L106" s="28">
        <v>9</v>
      </c>
      <c r="M106" s="28"/>
      <c r="N106" s="30">
        <v>0.3</v>
      </c>
      <c r="O106" s="28">
        <f>IF(N106&lt;&gt;"",INT(N106)*60+(N106-INT(N106))*100,"")</f>
        <v>30</v>
      </c>
      <c r="P106" s="29">
        <f t="shared" si="7"/>
        <v>13.928571428571429</v>
      </c>
      <c r="Q106" s="29">
        <f t="shared" si="8"/>
        <v>1.7142857142857142</v>
      </c>
      <c r="R106" s="29">
        <f t="shared" si="9"/>
        <v>7.8</v>
      </c>
      <c r="S106" s="29">
        <f t="shared" si="10"/>
        <v>7.4074074074074074</v>
      </c>
      <c r="T106" s="29">
        <f t="shared" si="11"/>
        <v>9</v>
      </c>
      <c r="U106" s="29">
        <f t="shared" si="12"/>
        <v>19</v>
      </c>
      <c r="V106" s="27">
        <f t="shared" si="13"/>
        <v>58.850264550264555</v>
      </c>
      <c r="W106" s="21"/>
      <c r="X106" s="73"/>
      <c r="Y106" s="69"/>
      <c r="Z106" s="69"/>
    </row>
    <row r="107" spans="1:26" ht="31.5" x14ac:dyDescent="0.25">
      <c r="A107" s="1">
        <v>103</v>
      </c>
      <c r="B107" s="86" t="s">
        <v>1342</v>
      </c>
      <c r="C107" s="82" t="s">
        <v>1343</v>
      </c>
      <c r="D107" s="86" t="s">
        <v>717</v>
      </c>
      <c r="E107" s="4">
        <v>8</v>
      </c>
      <c r="F107" s="85" t="s">
        <v>113</v>
      </c>
      <c r="G107" s="28">
        <v>17.5</v>
      </c>
      <c r="H107" s="28"/>
      <c r="I107" s="28">
        <v>7</v>
      </c>
      <c r="J107" s="28">
        <v>225</v>
      </c>
      <c r="K107" s="28">
        <v>7.3</v>
      </c>
      <c r="L107" s="28">
        <v>6</v>
      </c>
      <c r="M107" s="28"/>
      <c r="N107" s="28">
        <v>0.39</v>
      </c>
      <c r="O107" s="28">
        <f>IF(OR(N107=MIN(N$5:N$397),N107=""),"",N107)</f>
        <v>0.39</v>
      </c>
      <c r="P107" s="29">
        <f t="shared" si="7"/>
        <v>18.75</v>
      </c>
      <c r="Q107" s="29">
        <f t="shared" si="8"/>
        <v>2</v>
      </c>
      <c r="R107" s="29">
        <f t="shared" si="9"/>
        <v>9</v>
      </c>
      <c r="S107" s="29">
        <f t="shared" si="10"/>
        <v>8.2191780821917817</v>
      </c>
      <c r="T107" s="29">
        <f t="shared" si="11"/>
        <v>6</v>
      </c>
      <c r="U107" s="29">
        <f t="shared" si="12"/>
        <v>14.615384615384615</v>
      </c>
      <c r="V107" s="27">
        <f t="shared" si="13"/>
        <v>58.584562697576395</v>
      </c>
      <c r="W107" s="21"/>
      <c r="X107" s="73"/>
      <c r="Y107" s="69"/>
      <c r="Z107" s="69"/>
    </row>
    <row r="108" spans="1:26" ht="31.5" x14ac:dyDescent="0.25">
      <c r="A108" s="1">
        <v>104</v>
      </c>
      <c r="B108" s="85" t="s">
        <v>1529</v>
      </c>
      <c r="C108" s="82" t="s">
        <v>1530</v>
      </c>
      <c r="D108" s="101" t="s">
        <v>193</v>
      </c>
      <c r="E108" s="102">
        <v>7</v>
      </c>
      <c r="F108" s="101" t="s">
        <v>837</v>
      </c>
      <c r="G108" s="28">
        <v>19.5</v>
      </c>
      <c r="H108" s="28"/>
      <c r="I108" s="28">
        <v>14</v>
      </c>
      <c r="J108" s="28">
        <v>175</v>
      </c>
      <c r="K108" s="28">
        <v>8.77</v>
      </c>
      <c r="L108" s="28">
        <v>8.8000000000000007</v>
      </c>
      <c r="M108" s="28"/>
      <c r="N108" s="28">
        <v>0.52</v>
      </c>
      <c r="O108" s="28"/>
      <c r="P108" s="29">
        <f t="shared" si="7"/>
        <v>20.892857142857142</v>
      </c>
      <c r="Q108" s="29">
        <f t="shared" si="8"/>
        <v>4</v>
      </c>
      <c r="R108" s="29">
        <f t="shared" si="9"/>
        <v>7</v>
      </c>
      <c r="S108" s="29">
        <f t="shared" si="10"/>
        <v>6.8415051311288488</v>
      </c>
      <c r="T108" s="29">
        <f t="shared" si="11"/>
        <v>8.8000000000000007</v>
      </c>
      <c r="U108" s="29">
        <f t="shared" si="12"/>
        <v>10.961538461538462</v>
      </c>
      <c r="V108" s="27">
        <f t="shared" si="13"/>
        <v>58.495900735524451</v>
      </c>
      <c r="W108" s="21"/>
      <c r="X108" s="73"/>
      <c r="Y108" s="69"/>
      <c r="Z108" s="69"/>
    </row>
    <row r="109" spans="1:26" ht="31.5" x14ac:dyDescent="0.25">
      <c r="A109" s="1">
        <v>105</v>
      </c>
      <c r="B109" s="97" t="s">
        <v>1967</v>
      </c>
      <c r="C109" s="82" t="s">
        <v>1968</v>
      </c>
      <c r="D109" s="79" t="s">
        <v>532</v>
      </c>
      <c r="E109" s="4">
        <v>8</v>
      </c>
      <c r="F109" s="96" t="s">
        <v>1131</v>
      </c>
      <c r="G109" s="28">
        <v>19</v>
      </c>
      <c r="H109" s="28"/>
      <c r="I109" s="28">
        <v>12</v>
      </c>
      <c r="J109" s="28">
        <v>205</v>
      </c>
      <c r="K109" s="28">
        <v>8.6</v>
      </c>
      <c r="L109" s="28">
        <v>8</v>
      </c>
      <c r="M109" s="28"/>
      <c r="N109" s="28">
        <v>0.5</v>
      </c>
      <c r="O109" s="28"/>
      <c r="P109" s="29">
        <f t="shared" si="7"/>
        <v>20.357142857142858</v>
      </c>
      <c r="Q109" s="29">
        <f t="shared" si="8"/>
        <v>3.4285714285714284</v>
      </c>
      <c r="R109" s="29">
        <f t="shared" si="9"/>
        <v>8.1999999999999993</v>
      </c>
      <c r="S109" s="29">
        <f t="shared" si="10"/>
        <v>6.9767441860465116</v>
      </c>
      <c r="T109" s="29">
        <f t="shared" si="11"/>
        <v>8</v>
      </c>
      <c r="U109" s="29">
        <f t="shared" si="12"/>
        <v>11.4</v>
      </c>
      <c r="V109" s="27">
        <f t="shared" si="13"/>
        <v>58.362458471760796</v>
      </c>
      <c r="W109" s="21"/>
      <c r="X109" s="73"/>
      <c r="Y109" s="69"/>
      <c r="Z109" s="69"/>
    </row>
    <row r="110" spans="1:26" ht="31.5" x14ac:dyDescent="0.25">
      <c r="A110" s="1">
        <v>106</v>
      </c>
      <c r="B110" s="85" t="s">
        <v>1413</v>
      </c>
      <c r="C110" s="82" t="s">
        <v>1414</v>
      </c>
      <c r="D110" s="86" t="s">
        <v>161</v>
      </c>
      <c r="E110" s="4">
        <v>8</v>
      </c>
      <c r="F110" s="85" t="s">
        <v>757</v>
      </c>
      <c r="G110" s="28">
        <v>20</v>
      </c>
      <c r="H110" s="28"/>
      <c r="I110" s="28">
        <v>7</v>
      </c>
      <c r="J110" s="28">
        <v>200</v>
      </c>
      <c r="K110" s="28">
        <v>7.75</v>
      </c>
      <c r="L110" s="28">
        <v>8</v>
      </c>
      <c r="M110" s="28"/>
      <c r="N110" s="28">
        <v>0.51</v>
      </c>
      <c r="O110" s="28">
        <f>IF(OR(N110=MIN(N$5:N$397),N110=""),"",N110)</f>
        <v>0.51</v>
      </c>
      <c r="P110" s="29">
        <f t="shared" si="7"/>
        <v>21.428571428571427</v>
      </c>
      <c r="Q110" s="29">
        <f t="shared" si="8"/>
        <v>2</v>
      </c>
      <c r="R110" s="29">
        <f t="shared" si="9"/>
        <v>8</v>
      </c>
      <c r="S110" s="29">
        <f t="shared" si="10"/>
        <v>7.741935483870968</v>
      </c>
      <c r="T110" s="29">
        <f t="shared" si="11"/>
        <v>8</v>
      </c>
      <c r="U110" s="29">
        <f t="shared" si="12"/>
        <v>11.176470588235293</v>
      </c>
      <c r="V110" s="27">
        <f t="shared" si="13"/>
        <v>58.346977500677681</v>
      </c>
      <c r="W110" s="21"/>
      <c r="X110" s="73"/>
      <c r="Y110" s="69"/>
      <c r="Z110" s="69"/>
    </row>
    <row r="111" spans="1:26" ht="31.5" x14ac:dyDescent="0.25">
      <c r="A111" s="1">
        <v>107</v>
      </c>
      <c r="B111" s="127" t="s">
        <v>1475</v>
      </c>
      <c r="C111" s="82" t="s">
        <v>1476</v>
      </c>
      <c r="D111" s="79" t="s">
        <v>165</v>
      </c>
      <c r="E111" s="128">
        <v>8</v>
      </c>
      <c r="F111" s="127" t="s">
        <v>817</v>
      </c>
      <c r="G111" s="28">
        <v>12</v>
      </c>
      <c r="H111" s="28"/>
      <c r="I111" s="28">
        <v>0</v>
      </c>
      <c r="J111" s="28">
        <v>200</v>
      </c>
      <c r="K111" s="28">
        <v>7.7</v>
      </c>
      <c r="L111" s="28">
        <v>10</v>
      </c>
      <c r="M111" s="28"/>
      <c r="N111" s="28">
        <v>0.28999999999999998</v>
      </c>
      <c r="O111" s="28"/>
      <c r="P111" s="29">
        <f t="shared" si="7"/>
        <v>12.857142857142858</v>
      </c>
      <c r="Q111" s="29">
        <f t="shared" si="8"/>
        <v>0</v>
      </c>
      <c r="R111" s="29">
        <f t="shared" si="9"/>
        <v>8</v>
      </c>
      <c r="S111" s="29">
        <f t="shared" si="10"/>
        <v>7.7922077922077921</v>
      </c>
      <c r="T111" s="29">
        <f t="shared" si="11"/>
        <v>10</v>
      </c>
      <c r="U111" s="29">
        <f t="shared" si="12"/>
        <v>19.655172413793107</v>
      </c>
      <c r="V111" s="27">
        <f t="shared" si="13"/>
        <v>58.304523063143762</v>
      </c>
      <c r="W111" s="21"/>
      <c r="X111" s="73"/>
      <c r="Y111" s="69"/>
      <c r="Z111" s="69"/>
    </row>
    <row r="112" spans="1:26" ht="31.5" x14ac:dyDescent="0.25">
      <c r="A112" s="1">
        <v>108</v>
      </c>
      <c r="B112" s="97" t="s">
        <v>1483</v>
      </c>
      <c r="C112" s="5" t="s">
        <v>1484</v>
      </c>
      <c r="D112" s="79" t="s">
        <v>165</v>
      </c>
      <c r="E112" s="80">
        <v>8</v>
      </c>
      <c r="F112" s="97" t="s">
        <v>817</v>
      </c>
      <c r="G112" s="28">
        <v>16</v>
      </c>
      <c r="H112" s="28"/>
      <c r="I112" s="28">
        <v>10</v>
      </c>
      <c r="J112" s="28">
        <v>215</v>
      </c>
      <c r="K112" s="28">
        <v>7.9</v>
      </c>
      <c r="L112" s="28">
        <v>8.8000000000000007</v>
      </c>
      <c r="M112" s="28"/>
      <c r="N112" s="28">
        <v>0.43</v>
      </c>
      <c r="O112" s="28"/>
      <c r="P112" s="29">
        <f t="shared" si="7"/>
        <v>17.142857142857142</v>
      </c>
      <c r="Q112" s="29">
        <f t="shared" si="8"/>
        <v>2.8571428571428572</v>
      </c>
      <c r="R112" s="29">
        <f t="shared" si="9"/>
        <v>8.6</v>
      </c>
      <c r="S112" s="29">
        <f t="shared" si="10"/>
        <v>7.5949367088607591</v>
      </c>
      <c r="T112" s="29">
        <f t="shared" si="11"/>
        <v>8.8000000000000007</v>
      </c>
      <c r="U112" s="29">
        <f t="shared" si="12"/>
        <v>13.255813953488373</v>
      </c>
      <c r="V112" s="27">
        <f t="shared" si="13"/>
        <v>58.250750662349134</v>
      </c>
      <c r="W112" s="21"/>
      <c r="X112" s="73"/>
      <c r="Y112" s="69"/>
      <c r="Z112" s="69"/>
    </row>
    <row r="113" spans="1:26" ht="31.5" x14ac:dyDescent="0.25">
      <c r="A113" s="1">
        <v>109</v>
      </c>
      <c r="B113" s="79" t="s">
        <v>1731</v>
      </c>
      <c r="C113" s="82" t="s">
        <v>1732</v>
      </c>
      <c r="D113" s="79" t="s">
        <v>4505</v>
      </c>
      <c r="E113" s="4">
        <v>7</v>
      </c>
      <c r="F113" s="79" t="s">
        <v>964</v>
      </c>
      <c r="G113" s="28">
        <v>15.5</v>
      </c>
      <c r="H113" s="28"/>
      <c r="I113" s="28">
        <v>10</v>
      </c>
      <c r="J113" s="28">
        <v>210</v>
      </c>
      <c r="K113" s="28">
        <v>8.6</v>
      </c>
      <c r="L113" s="28">
        <v>8</v>
      </c>
      <c r="M113" s="28"/>
      <c r="N113" s="28">
        <v>0.37</v>
      </c>
      <c r="O113" s="28"/>
      <c r="P113" s="29">
        <f t="shared" si="7"/>
        <v>16.607142857142858</v>
      </c>
      <c r="Q113" s="29">
        <f t="shared" si="8"/>
        <v>2.8571428571428572</v>
      </c>
      <c r="R113" s="29">
        <f t="shared" si="9"/>
        <v>8.4</v>
      </c>
      <c r="S113" s="29">
        <f t="shared" si="10"/>
        <v>6.9767441860465116</v>
      </c>
      <c r="T113" s="29">
        <f t="shared" si="11"/>
        <v>8</v>
      </c>
      <c r="U113" s="29">
        <f t="shared" si="12"/>
        <v>15.405405405405405</v>
      </c>
      <c r="V113" s="27">
        <f t="shared" si="13"/>
        <v>58.246435305737627</v>
      </c>
      <c r="W113" s="21"/>
      <c r="X113" s="73"/>
      <c r="Y113" s="69"/>
      <c r="Z113" s="69"/>
    </row>
    <row r="114" spans="1:26" ht="31.5" x14ac:dyDescent="0.25">
      <c r="A114" s="1">
        <v>110</v>
      </c>
      <c r="B114" s="85" t="s">
        <v>1527</v>
      </c>
      <c r="C114" s="82" t="s">
        <v>1528</v>
      </c>
      <c r="D114" s="101" t="s">
        <v>193</v>
      </c>
      <c r="E114" s="102">
        <v>7</v>
      </c>
      <c r="F114" s="101" t="s">
        <v>837</v>
      </c>
      <c r="G114" s="28">
        <v>21</v>
      </c>
      <c r="H114" s="28"/>
      <c r="I114" s="28">
        <v>8</v>
      </c>
      <c r="J114" s="28">
        <v>170</v>
      </c>
      <c r="K114" s="28">
        <v>8.6999999999999993</v>
      </c>
      <c r="L114" s="28">
        <v>8.5</v>
      </c>
      <c r="M114" s="28"/>
      <c r="N114" s="28">
        <v>0.51</v>
      </c>
      <c r="O114" s="28"/>
      <c r="P114" s="29">
        <f t="shared" si="7"/>
        <v>22.5</v>
      </c>
      <c r="Q114" s="29">
        <f t="shared" si="8"/>
        <v>2.2857142857142856</v>
      </c>
      <c r="R114" s="29">
        <f t="shared" si="9"/>
        <v>6.8</v>
      </c>
      <c r="S114" s="29">
        <f t="shared" si="10"/>
        <v>6.8965517241379315</v>
      </c>
      <c r="T114" s="29">
        <f t="shared" si="11"/>
        <v>8.5</v>
      </c>
      <c r="U114" s="29">
        <f t="shared" si="12"/>
        <v>11.176470588235293</v>
      </c>
      <c r="V114" s="27">
        <f t="shared" si="13"/>
        <v>58.158736598087515</v>
      </c>
      <c r="W114" s="21"/>
      <c r="X114" s="73"/>
      <c r="Y114" s="69"/>
      <c r="Z114" s="69"/>
    </row>
    <row r="115" spans="1:26" ht="31.5" x14ac:dyDescent="0.25">
      <c r="A115" s="1">
        <v>111</v>
      </c>
      <c r="B115" s="97" t="s">
        <v>1461</v>
      </c>
      <c r="C115" s="5" t="s">
        <v>1462</v>
      </c>
      <c r="D115" s="79" t="s">
        <v>165</v>
      </c>
      <c r="E115" s="80">
        <v>7</v>
      </c>
      <c r="F115" s="97" t="s">
        <v>774</v>
      </c>
      <c r="G115" s="28">
        <v>11</v>
      </c>
      <c r="H115" s="28"/>
      <c r="I115" s="28">
        <v>5</v>
      </c>
      <c r="J115" s="28">
        <v>190</v>
      </c>
      <c r="K115" s="28">
        <v>7.9</v>
      </c>
      <c r="L115" s="28">
        <v>10</v>
      </c>
      <c r="M115" s="28"/>
      <c r="N115" s="28">
        <v>0.28999999999999998</v>
      </c>
      <c r="O115" s="28"/>
      <c r="P115" s="29">
        <f t="shared" si="7"/>
        <v>11.785714285714286</v>
      </c>
      <c r="Q115" s="29">
        <f t="shared" si="8"/>
        <v>1.4285714285714286</v>
      </c>
      <c r="R115" s="29">
        <f t="shared" si="9"/>
        <v>7.6</v>
      </c>
      <c r="S115" s="29">
        <f t="shared" si="10"/>
        <v>7.5949367088607591</v>
      </c>
      <c r="T115" s="29">
        <f t="shared" si="11"/>
        <v>10</v>
      </c>
      <c r="U115" s="29">
        <f t="shared" si="12"/>
        <v>19.655172413793107</v>
      </c>
      <c r="V115" s="27">
        <f t="shared" si="13"/>
        <v>58.064394836939584</v>
      </c>
      <c r="W115" s="21"/>
      <c r="X115" s="73"/>
      <c r="Y115" s="69"/>
      <c r="Z115" s="69"/>
    </row>
    <row r="116" spans="1:26" ht="31.5" x14ac:dyDescent="0.25">
      <c r="A116" s="1">
        <v>112</v>
      </c>
      <c r="B116" s="97" t="s">
        <v>1956</v>
      </c>
      <c r="C116" s="82" t="s">
        <v>1957</v>
      </c>
      <c r="D116" s="79" t="s">
        <v>532</v>
      </c>
      <c r="E116" s="4">
        <v>7</v>
      </c>
      <c r="F116" s="79" t="s">
        <v>540</v>
      </c>
      <c r="G116" s="28">
        <v>21</v>
      </c>
      <c r="H116" s="28"/>
      <c r="I116" s="28">
        <v>7</v>
      </c>
      <c r="J116" s="28">
        <v>190</v>
      </c>
      <c r="K116" s="28">
        <v>8.4</v>
      </c>
      <c r="L116" s="28">
        <v>6</v>
      </c>
      <c r="M116" s="28"/>
      <c r="N116" s="28">
        <v>0.45</v>
      </c>
      <c r="O116" s="28"/>
      <c r="P116" s="29">
        <f t="shared" si="7"/>
        <v>22.5</v>
      </c>
      <c r="Q116" s="29">
        <f t="shared" si="8"/>
        <v>2</v>
      </c>
      <c r="R116" s="29">
        <f t="shared" si="9"/>
        <v>7.6</v>
      </c>
      <c r="S116" s="29">
        <f t="shared" si="10"/>
        <v>7.1428571428571423</v>
      </c>
      <c r="T116" s="29">
        <f t="shared" si="11"/>
        <v>6</v>
      </c>
      <c r="U116" s="29">
        <f t="shared" si="12"/>
        <v>12.666666666666666</v>
      </c>
      <c r="V116" s="27">
        <f t="shared" si="13"/>
        <v>57.909523809523812</v>
      </c>
      <c r="W116" s="21"/>
      <c r="X116" s="73"/>
      <c r="Y116" s="69"/>
      <c r="Z116" s="69"/>
    </row>
    <row r="117" spans="1:26" ht="31.5" x14ac:dyDescent="0.25">
      <c r="A117" s="1">
        <v>113</v>
      </c>
      <c r="B117" s="24" t="s">
        <v>1882</v>
      </c>
      <c r="C117" s="82" t="s">
        <v>1883</v>
      </c>
      <c r="D117" s="79" t="s">
        <v>507</v>
      </c>
      <c r="E117" s="4">
        <v>8</v>
      </c>
      <c r="F117" s="79" t="s">
        <v>508</v>
      </c>
      <c r="G117" s="28">
        <v>11.5</v>
      </c>
      <c r="H117" s="28"/>
      <c r="I117" s="28">
        <v>10</v>
      </c>
      <c r="J117" s="28">
        <v>221</v>
      </c>
      <c r="K117" s="28">
        <v>7.9</v>
      </c>
      <c r="L117" s="28">
        <v>9.5</v>
      </c>
      <c r="M117" s="28"/>
      <c r="N117" s="28">
        <v>0.34</v>
      </c>
      <c r="O117" s="28"/>
      <c r="P117" s="29">
        <f t="shared" si="7"/>
        <v>12.321428571428571</v>
      </c>
      <c r="Q117" s="29">
        <f t="shared" si="8"/>
        <v>2.8571428571428572</v>
      </c>
      <c r="R117" s="29">
        <f t="shared" si="9"/>
        <v>8.84</v>
      </c>
      <c r="S117" s="29">
        <f t="shared" si="10"/>
        <v>7.5949367088607591</v>
      </c>
      <c r="T117" s="29">
        <f t="shared" si="11"/>
        <v>9.5</v>
      </c>
      <c r="U117" s="29">
        <f t="shared" si="12"/>
        <v>16.764705882352942</v>
      </c>
      <c r="V117" s="27">
        <f t="shared" si="13"/>
        <v>57.878214019785126</v>
      </c>
      <c r="W117" s="21"/>
      <c r="X117" s="73"/>
      <c r="Y117" s="69"/>
      <c r="Z117" s="69"/>
    </row>
    <row r="118" spans="1:26" ht="31.5" x14ac:dyDescent="0.25">
      <c r="A118" s="1">
        <v>114</v>
      </c>
      <c r="B118" s="79" t="s">
        <v>1728</v>
      </c>
      <c r="C118" s="82" t="s">
        <v>1729</v>
      </c>
      <c r="D118" s="79" t="s">
        <v>338</v>
      </c>
      <c r="E118" s="4">
        <v>8</v>
      </c>
      <c r="F118" s="79" t="s">
        <v>1730</v>
      </c>
      <c r="G118" s="28">
        <v>18.5</v>
      </c>
      <c r="H118" s="28"/>
      <c r="I118" s="28">
        <v>9</v>
      </c>
      <c r="J118" s="28">
        <v>200</v>
      </c>
      <c r="K118" s="28">
        <v>6.96</v>
      </c>
      <c r="L118" s="28">
        <v>8.6</v>
      </c>
      <c r="M118" s="28"/>
      <c r="N118" s="28">
        <v>0.56999999999999995</v>
      </c>
      <c r="O118" s="28"/>
      <c r="P118" s="29">
        <f t="shared" si="7"/>
        <v>19.821428571428573</v>
      </c>
      <c r="Q118" s="29">
        <f t="shared" si="8"/>
        <v>2.5714285714285716</v>
      </c>
      <c r="R118" s="29">
        <f t="shared" si="9"/>
        <v>8</v>
      </c>
      <c r="S118" s="29">
        <f t="shared" si="10"/>
        <v>8.6206896551724146</v>
      </c>
      <c r="T118" s="29">
        <f t="shared" si="11"/>
        <v>8.6</v>
      </c>
      <c r="U118" s="29">
        <f t="shared" si="12"/>
        <v>10.000000000000002</v>
      </c>
      <c r="V118" s="27">
        <f t="shared" si="13"/>
        <v>57.61354679802956</v>
      </c>
      <c r="W118" s="21"/>
      <c r="X118" s="73"/>
      <c r="Y118" s="69"/>
      <c r="Z118" s="69"/>
    </row>
    <row r="119" spans="1:26" ht="31.5" x14ac:dyDescent="0.25">
      <c r="A119" s="1">
        <v>115</v>
      </c>
      <c r="B119" s="97" t="s">
        <v>1419</v>
      </c>
      <c r="C119" s="82" t="s">
        <v>1420</v>
      </c>
      <c r="D119" s="79" t="s">
        <v>165</v>
      </c>
      <c r="E119" s="80">
        <v>7</v>
      </c>
      <c r="F119" s="97" t="s">
        <v>181</v>
      </c>
      <c r="G119" s="28">
        <v>10.5</v>
      </c>
      <c r="H119" s="28"/>
      <c r="I119" s="28">
        <v>12</v>
      </c>
      <c r="J119" s="28">
        <v>205</v>
      </c>
      <c r="K119" s="28">
        <v>7.7</v>
      </c>
      <c r="L119" s="28">
        <v>10</v>
      </c>
      <c r="M119" s="28"/>
      <c r="N119" s="28">
        <v>0.34</v>
      </c>
      <c r="O119" s="28">
        <f>IF(OR(N119=MIN(N$5:N$397),N119=""),"",N119)</f>
        <v>0.34</v>
      </c>
      <c r="P119" s="29">
        <f t="shared" si="7"/>
        <v>11.25</v>
      </c>
      <c r="Q119" s="29">
        <f t="shared" si="8"/>
        <v>3.4285714285714284</v>
      </c>
      <c r="R119" s="29">
        <f t="shared" si="9"/>
        <v>8.1999999999999993</v>
      </c>
      <c r="S119" s="29">
        <f t="shared" si="10"/>
        <v>7.7922077922077921</v>
      </c>
      <c r="T119" s="29">
        <f t="shared" si="11"/>
        <v>10</v>
      </c>
      <c r="U119" s="29">
        <f t="shared" si="12"/>
        <v>16.764705882352942</v>
      </c>
      <c r="V119" s="27">
        <f t="shared" si="13"/>
        <v>57.435485103132159</v>
      </c>
      <c r="W119" s="21"/>
      <c r="X119" s="73"/>
      <c r="Y119" s="69"/>
      <c r="Z119" s="69"/>
    </row>
    <row r="120" spans="1:26" ht="31.5" x14ac:dyDescent="0.25">
      <c r="A120" s="1">
        <v>116</v>
      </c>
      <c r="B120" s="79" t="s">
        <v>1692</v>
      </c>
      <c r="C120" s="82" t="s">
        <v>1693</v>
      </c>
      <c r="D120" s="79" t="s">
        <v>924</v>
      </c>
      <c r="E120" s="4">
        <v>8</v>
      </c>
      <c r="F120" s="79" t="s">
        <v>925</v>
      </c>
      <c r="G120" s="28">
        <v>18.5</v>
      </c>
      <c r="H120" s="28"/>
      <c r="I120" s="28">
        <v>7</v>
      </c>
      <c r="J120" s="28">
        <v>190</v>
      </c>
      <c r="K120" s="28">
        <v>7.8</v>
      </c>
      <c r="L120" s="28">
        <v>6.8</v>
      </c>
      <c r="M120" s="28"/>
      <c r="N120" s="28">
        <v>0.43</v>
      </c>
      <c r="O120" s="28"/>
      <c r="P120" s="29">
        <f t="shared" si="7"/>
        <v>19.821428571428573</v>
      </c>
      <c r="Q120" s="29">
        <f t="shared" si="8"/>
        <v>2</v>
      </c>
      <c r="R120" s="29">
        <f t="shared" si="9"/>
        <v>7.6</v>
      </c>
      <c r="S120" s="29">
        <f t="shared" si="10"/>
        <v>7.6923076923076925</v>
      </c>
      <c r="T120" s="29">
        <f t="shared" si="11"/>
        <v>6.8</v>
      </c>
      <c r="U120" s="29">
        <f t="shared" si="12"/>
        <v>13.255813953488373</v>
      </c>
      <c r="V120" s="27">
        <f t="shared" si="13"/>
        <v>57.169550217224632</v>
      </c>
      <c r="W120" s="21"/>
      <c r="X120" s="73"/>
      <c r="Y120" s="69"/>
      <c r="Z120" s="69"/>
    </row>
    <row r="121" spans="1:26" ht="31.5" x14ac:dyDescent="0.25">
      <c r="A121" s="1">
        <v>117</v>
      </c>
      <c r="B121" s="97" t="s">
        <v>1804</v>
      </c>
      <c r="C121" s="82" t="s">
        <v>1805</v>
      </c>
      <c r="D121" s="79" t="s">
        <v>1018</v>
      </c>
      <c r="E121" s="4">
        <v>7</v>
      </c>
      <c r="F121" s="83" t="s">
        <v>1019</v>
      </c>
      <c r="G121" s="28">
        <v>18.5</v>
      </c>
      <c r="H121" s="28"/>
      <c r="I121" s="28">
        <v>5</v>
      </c>
      <c r="J121" s="28">
        <v>158</v>
      </c>
      <c r="K121" s="28">
        <v>7</v>
      </c>
      <c r="L121" s="28">
        <v>7.5</v>
      </c>
      <c r="M121" s="28"/>
      <c r="N121" s="28">
        <v>0.43</v>
      </c>
      <c r="O121" s="28"/>
      <c r="P121" s="29">
        <f t="shared" si="7"/>
        <v>19.821428571428573</v>
      </c>
      <c r="Q121" s="29">
        <f t="shared" si="8"/>
        <v>1.4285714285714286</v>
      </c>
      <c r="R121" s="29">
        <f t="shared" si="9"/>
        <v>6.32</v>
      </c>
      <c r="S121" s="29">
        <f t="shared" si="10"/>
        <v>8.5714285714285712</v>
      </c>
      <c r="T121" s="29">
        <f t="shared" si="11"/>
        <v>7.5</v>
      </c>
      <c r="U121" s="29">
        <f t="shared" si="12"/>
        <v>13.255813953488373</v>
      </c>
      <c r="V121" s="27">
        <f t="shared" si="13"/>
        <v>56.89724252491694</v>
      </c>
      <c r="W121" s="21"/>
      <c r="X121" s="73"/>
      <c r="Y121" s="69"/>
      <c r="Z121" s="69"/>
    </row>
    <row r="122" spans="1:26" ht="31.5" x14ac:dyDescent="0.25">
      <c r="A122" s="1">
        <v>118</v>
      </c>
      <c r="B122" s="97" t="s">
        <v>1971</v>
      </c>
      <c r="C122" s="82" t="s">
        <v>1972</v>
      </c>
      <c r="D122" s="79" t="s">
        <v>532</v>
      </c>
      <c r="E122" s="4">
        <v>8</v>
      </c>
      <c r="F122" s="96" t="s">
        <v>1131</v>
      </c>
      <c r="G122" s="28">
        <v>18.5</v>
      </c>
      <c r="H122" s="28"/>
      <c r="I122" s="28">
        <v>11</v>
      </c>
      <c r="J122" s="28">
        <v>200</v>
      </c>
      <c r="K122" s="28">
        <v>8.6999999999999993</v>
      </c>
      <c r="L122" s="28">
        <v>5</v>
      </c>
      <c r="M122" s="28"/>
      <c r="N122" s="28">
        <v>0.41</v>
      </c>
      <c r="O122" s="28"/>
      <c r="P122" s="29">
        <f t="shared" si="7"/>
        <v>19.821428571428573</v>
      </c>
      <c r="Q122" s="29">
        <f t="shared" si="8"/>
        <v>3.1428571428571428</v>
      </c>
      <c r="R122" s="29">
        <f t="shared" si="9"/>
        <v>8</v>
      </c>
      <c r="S122" s="29">
        <f t="shared" si="10"/>
        <v>6.8965517241379315</v>
      </c>
      <c r="T122" s="29">
        <f t="shared" si="11"/>
        <v>5</v>
      </c>
      <c r="U122" s="29">
        <f t="shared" si="12"/>
        <v>13.902439024390246</v>
      </c>
      <c r="V122" s="27">
        <f t="shared" si="13"/>
        <v>56.763276462813891</v>
      </c>
      <c r="W122" s="21"/>
      <c r="X122" s="73"/>
      <c r="Y122" s="69"/>
      <c r="Z122" s="69"/>
    </row>
    <row r="123" spans="1:26" ht="31.5" x14ac:dyDescent="0.25">
      <c r="A123" s="1">
        <v>119</v>
      </c>
      <c r="B123" s="84" t="s">
        <v>1737</v>
      </c>
      <c r="C123" s="82" t="s">
        <v>1738</v>
      </c>
      <c r="D123" s="79" t="s">
        <v>4505</v>
      </c>
      <c r="E123" s="4">
        <v>7</v>
      </c>
      <c r="F123" s="79" t="s">
        <v>371</v>
      </c>
      <c r="G123" s="28">
        <v>14.5</v>
      </c>
      <c r="H123" s="28"/>
      <c r="I123" s="28">
        <v>10</v>
      </c>
      <c r="J123" s="28">
        <v>210</v>
      </c>
      <c r="K123" s="28">
        <v>8.8000000000000007</v>
      </c>
      <c r="L123" s="28">
        <v>8.5</v>
      </c>
      <c r="M123" s="28"/>
      <c r="N123" s="28">
        <v>0.39</v>
      </c>
      <c r="O123" s="28"/>
      <c r="P123" s="29">
        <f t="shared" si="7"/>
        <v>15.535714285714286</v>
      </c>
      <c r="Q123" s="29">
        <f t="shared" si="8"/>
        <v>2.8571428571428572</v>
      </c>
      <c r="R123" s="29">
        <f t="shared" si="9"/>
        <v>8.4</v>
      </c>
      <c r="S123" s="29">
        <f t="shared" si="10"/>
        <v>6.8181818181818175</v>
      </c>
      <c r="T123" s="29">
        <f t="shared" si="11"/>
        <v>8.5</v>
      </c>
      <c r="U123" s="29">
        <f t="shared" si="12"/>
        <v>14.615384615384615</v>
      </c>
      <c r="V123" s="27">
        <f t="shared" si="13"/>
        <v>56.726423576423578</v>
      </c>
      <c r="W123" s="21"/>
      <c r="X123" s="73"/>
      <c r="Y123" s="69"/>
      <c r="Z123" s="69"/>
    </row>
    <row r="124" spans="1:26" ht="31.5" x14ac:dyDescent="0.25">
      <c r="A124" s="1">
        <v>120</v>
      </c>
      <c r="B124" s="97" t="s">
        <v>1806</v>
      </c>
      <c r="C124" s="82" t="s">
        <v>1807</v>
      </c>
      <c r="D124" s="79" t="s">
        <v>1018</v>
      </c>
      <c r="E124" s="4">
        <v>7</v>
      </c>
      <c r="F124" s="79" t="s">
        <v>1019</v>
      </c>
      <c r="G124" s="28">
        <v>16</v>
      </c>
      <c r="H124" s="28"/>
      <c r="I124" s="28">
        <v>7</v>
      </c>
      <c r="J124" s="28">
        <v>190</v>
      </c>
      <c r="K124" s="28">
        <v>7</v>
      </c>
      <c r="L124" s="28">
        <v>7</v>
      </c>
      <c r="M124" s="28"/>
      <c r="N124" s="28">
        <v>0.4</v>
      </c>
      <c r="O124" s="28"/>
      <c r="P124" s="29">
        <f t="shared" si="7"/>
        <v>17.142857142857142</v>
      </c>
      <c r="Q124" s="29">
        <f t="shared" si="8"/>
        <v>2</v>
      </c>
      <c r="R124" s="29">
        <f t="shared" si="9"/>
        <v>7.6</v>
      </c>
      <c r="S124" s="29">
        <f t="shared" si="10"/>
        <v>8.5714285714285712</v>
      </c>
      <c r="T124" s="29">
        <f t="shared" si="11"/>
        <v>7</v>
      </c>
      <c r="U124" s="29">
        <f t="shared" si="12"/>
        <v>14.25</v>
      </c>
      <c r="V124" s="27">
        <f t="shared" si="13"/>
        <v>56.56428571428571</v>
      </c>
      <c r="W124" s="21"/>
      <c r="X124" s="73"/>
      <c r="Y124" s="69"/>
      <c r="Z124" s="69"/>
    </row>
    <row r="125" spans="1:26" ht="31.5" x14ac:dyDescent="0.25">
      <c r="A125" s="1">
        <v>121</v>
      </c>
      <c r="B125" s="86" t="s">
        <v>1652</v>
      </c>
      <c r="C125" s="82" t="s">
        <v>1653</v>
      </c>
      <c r="D125" s="86" t="s">
        <v>282</v>
      </c>
      <c r="E125" s="4">
        <v>7</v>
      </c>
      <c r="F125" s="85" t="s">
        <v>904</v>
      </c>
      <c r="G125" s="28">
        <v>19</v>
      </c>
      <c r="H125" s="28"/>
      <c r="I125" s="28">
        <v>7</v>
      </c>
      <c r="J125" s="28">
        <v>191</v>
      </c>
      <c r="K125" s="28">
        <v>8.3000000000000007</v>
      </c>
      <c r="L125" s="28">
        <v>9.6</v>
      </c>
      <c r="M125" s="28"/>
      <c r="N125" s="28">
        <v>0.59</v>
      </c>
      <c r="O125" s="28"/>
      <c r="P125" s="29">
        <f t="shared" si="7"/>
        <v>20.357142857142858</v>
      </c>
      <c r="Q125" s="29">
        <f t="shared" si="8"/>
        <v>2</v>
      </c>
      <c r="R125" s="29">
        <f t="shared" si="9"/>
        <v>7.64</v>
      </c>
      <c r="S125" s="29">
        <f t="shared" si="10"/>
        <v>7.2289156626506017</v>
      </c>
      <c r="T125" s="29">
        <f t="shared" si="11"/>
        <v>9.6</v>
      </c>
      <c r="U125" s="29">
        <f t="shared" si="12"/>
        <v>9.6610169491525433</v>
      </c>
      <c r="V125" s="27">
        <f t="shared" si="13"/>
        <v>56.487075468946003</v>
      </c>
      <c r="W125" s="21"/>
      <c r="X125" s="73"/>
      <c r="Y125" s="69"/>
      <c r="Z125" s="69"/>
    </row>
    <row r="126" spans="1:26" ht="31.5" x14ac:dyDescent="0.25">
      <c r="A126" s="1">
        <v>122</v>
      </c>
      <c r="B126" s="97" t="s">
        <v>1479</v>
      </c>
      <c r="C126" s="99" t="s">
        <v>1480</v>
      </c>
      <c r="D126" s="79" t="s">
        <v>165</v>
      </c>
      <c r="E126" s="80">
        <v>8</v>
      </c>
      <c r="F126" s="97" t="s">
        <v>181</v>
      </c>
      <c r="G126" s="28">
        <v>14</v>
      </c>
      <c r="H126" s="28"/>
      <c r="I126" s="28">
        <v>0</v>
      </c>
      <c r="J126" s="28">
        <v>190</v>
      </c>
      <c r="K126" s="28">
        <v>7.5</v>
      </c>
      <c r="L126" s="28">
        <v>9.6</v>
      </c>
      <c r="M126" s="28"/>
      <c r="N126" s="28">
        <v>0.35</v>
      </c>
      <c r="O126" s="28"/>
      <c r="P126" s="29">
        <f t="shared" si="7"/>
        <v>15</v>
      </c>
      <c r="Q126" s="29">
        <f t="shared" si="8"/>
        <v>0</v>
      </c>
      <c r="R126" s="29">
        <f t="shared" si="9"/>
        <v>7.6</v>
      </c>
      <c r="S126" s="29">
        <f t="shared" si="10"/>
        <v>8</v>
      </c>
      <c r="T126" s="29">
        <f t="shared" si="11"/>
        <v>9.6</v>
      </c>
      <c r="U126" s="29">
        <f t="shared" si="12"/>
        <v>16.285714285714288</v>
      </c>
      <c r="V126" s="27">
        <f t="shared" si="13"/>
        <v>56.485714285714295</v>
      </c>
      <c r="W126" s="21"/>
      <c r="X126" s="73"/>
      <c r="Y126" s="69"/>
      <c r="Z126" s="69"/>
    </row>
    <row r="127" spans="1:26" ht="31.5" x14ac:dyDescent="0.25">
      <c r="A127" s="1">
        <v>123</v>
      </c>
      <c r="B127" s="97" t="s">
        <v>1449</v>
      </c>
      <c r="C127" s="5" t="s">
        <v>1450</v>
      </c>
      <c r="D127" s="79" t="s">
        <v>165</v>
      </c>
      <c r="E127" s="80">
        <v>7</v>
      </c>
      <c r="F127" s="97" t="s">
        <v>774</v>
      </c>
      <c r="G127" s="28">
        <v>14</v>
      </c>
      <c r="H127" s="28"/>
      <c r="I127" s="28">
        <v>0</v>
      </c>
      <c r="J127" s="28">
        <v>200</v>
      </c>
      <c r="K127" s="28">
        <v>8</v>
      </c>
      <c r="L127" s="28">
        <v>10</v>
      </c>
      <c r="M127" s="28"/>
      <c r="N127" s="28">
        <v>0.36</v>
      </c>
      <c r="O127" s="28">
        <f>IF(OR(N127=MIN(N$5:N$397),N127=""),"",N127)</f>
        <v>0.36</v>
      </c>
      <c r="P127" s="29">
        <f t="shared" si="7"/>
        <v>15</v>
      </c>
      <c r="Q127" s="29">
        <f t="shared" si="8"/>
        <v>0</v>
      </c>
      <c r="R127" s="29">
        <f t="shared" si="9"/>
        <v>8</v>
      </c>
      <c r="S127" s="29">
        <f t="shared" si="10"/>
        <v>7.5</v>
      </c>
      <c r="T127" s="29">
        <f t="shared" si="11"/>
        <v>10</v>
      </c>
      <c r="U127" s="29">
        <f t="shared" si="12"/>
        <v>15.833333333333334</v>
      </c>
      <c r="V127" s="27">
        <f t="shared" si="13"/>
        <v>56.333333333333336</v>
      </c>
      <c r="W127" s="21"/>
      <c r="X127" s="73"/>
      <c r="Y127" s="69"/>
      <c r="Z127" s="69"/>
    </row>
    <row r="128" spans="1:26" ht="31.5" x14ac:dyDescent="0.25">
      <c r="A128" s="1">
        <v>124</v>
      </c>
      <c r="B128" s="130" t="s">
        <v>1936</v>
      </c>
      <c r="C128" s="82" t="s">
        <v>1937</v>
      </c>
      <c r="D128" s="79" t="s">
        <v>528</v>
      </c>
      <c r="E128" s="4">
        <v>7</v>
      </c>
      <c r="F128" s="79" t="s">
        <v>529</v>
      </c>
      <c r="G128" s="28">
        <v>12.5</v>
      </c>
      <c r="H128" s="28"/>
      <c r="I128" s="28">
        <v>17</v>
      </c>
      <c r="J128" s="28">
        <v>215</v>
      </c>
      <c r="K128" s="28">
        <v>7.9</v>
      </c>
      <c r="L128" s="28">
        <v>8.1999999999999993</v>
      </c>
      <c r="M128" s="28"/>
      <c r="N128" s="28">
        <v>0.42</v>
      </c>
      <c r="O128" s="28"/>
      <c r="P128" s="29">
        <f t="shared" si="7"/>
        <v>13.392857142857142</v>
      </c>
      <c r="Q128" s="29">
        <f t="shared" si="8"/>
        <v>4.8571428571428568</v>
      </c>
      <c r="R128" s="29">
        <f t="shared" si="9"/>
        <v>8.6</v>
      </c>
      <c r="S128" s="29">
        <f t="shared" si="10"/>
        <v>7.5949367088607591</v>
      </c>
      <c r="T128" s="29">
        <f t="shared" si="11"/>
        <v>8.1999999999999993</v>
      </c>
      <c r="U128" s="29">
        <f t="shared" si="12"/>
        <v>13.571428571428573</v>
      </c>
      <c r="V128" s="27">
        <f t="shared" si="13"/>
        <v>56.216365280289324</v>
      </c>
      <c r="W128" s="21"/>
      <c r="X128" s="73"/>
      <c r="Y128" s="69"/>
      <c r="Z128" s="69"/>
    </row>
    <row r="129" spans="1:26" ht="31.5" x14ac:dyDescent="0.25">
      <c r="A129" s="1">
        <v>125</v>
      </c>
      <c r="B129" s="97" t="s">
        <v>1423</v>
      </c>
      <c r="C129" s="104" t="s">
        <v>1424</v>
      </c>
      <c r="D129" s="79" t="s">
        <v>165</v>
      </c>
      <c r="E129" s="80">
        <v>7</v>
      </c>
      <c r="F129" s="97" t="s">
        <v>181</v>
      </c>
      <c r="G129" s="28">
        <v>13</v>
      </c>
      <c r="H129" s="28"/>
      <c r="I129" s="28">
        <v>0</v>
      </c>
      <c r="J129" s="28">
        <v>180</v>
      </c>
      <c r="K129" s="28">
        <v>8.3000000000000007</v>
      </c>
      <c r="L129" s="28">
        <v>10</v>
      </c>
      <c r="M129" s="28"/>
      <c r="N129" s="28">
        <v>0.32</v>
      </c>
      <c r="O129" s="28">
        <f>IF(OR(N129=MIN(N$5:N$397),N129=""),"",N129)</f>
        <v>0.32</v>
      </c>
      <c r="P129" s="29">
        <f t="shared" si="7"/>
        <v>13.928571428571429</v>
      </c>
      <c r="Q129" s="29">
        <f t="shared" si="8"/>
        <v>0</v>
      </c>
      <c r="R129" s="29">
        <f t="shared" si="9"/>
        <v>7.2</v>
      </c>
      <c r="S129" s="29">
        <f t="shared" si="10"/>
        <v>7.2289156626506017</v>
      </c>
      <c r="T129" s="29">
        <f t="shared" si="11"/>
        <v>10</v>
      </c>
      <c r="U129" s="29">
        <f t="shared" si="12"/>
        <v>17.8125</v>
      </c>
      <c r="V129" s="27">
        <f t="shared" si="13"/>
        <v>56.169987091222033</v>
      </c>
      <c r="W129" s="21"/>
      <c r="X129" s="73"/>
      <c r="Y129" s="69"/>
      <c r="Z129" s="69"/>
    </row>
    <row r="130" spans="1:26" ht="31.5" x14ac:dyDescent="0.25">
      <c r="A130" s="1">
        <v>126</v>
      </c>
      <c r="B130" s="81" t="s">
        <v>1265</v>
      </c>
      <c r="C130" s="82" t="s">
        <v>1266</v>
      </c>
      <c r="D130" s="79" t="s">
        <v>61</v>
      </c>
      <c r="E130" s="4">
        <v>7</v>
      </c>
      <c r="F130" s="83" t="s">
        <v>661</v>
      </c>
      <c r="G130" s="28">
        <v>18</v>
      </c>
      <c r="H130" s="28"/>
      <c r="I130" s="28">
        <v>2</v>
      </c>
      <c r="J130" s="28">
        <v>190</v>
      </c>
      <c r="K130" s="28">
        <v>7.5</v>
      </c>
      <c r="L130" s="28">
        <v>6</v>
      </c>
      <c r="M130" s="28"/>
      <c r="N130" s="28">
        <v>0.39</v>
      </c>
      <c r="O130" s="28">
        <f>IF(OR(N130=MIN(N$5:N$397),N130=""),"",N130)</f>
        <v>0.39</v>
      </c>
      <c r="P130" s="29">
        <f t="shared" si="7"/>
        <v>19.285714285714285</v>
      </c>
      <c r="Q130" s="29">
        <f t="shared" si="8"/>
        <v>0.5714285714285714</v>
      </c>
      <c r="R130" s="29">
        <f t="shared" si="9"/>
        <v>7.6</v>
      </c>
      <c r="S130" s="29">
        <f t="shared" si="10"/>
        <v>8</v>
      </c>
      <c r="T130" s="29">
        <f t="shared" si="11"/>
        <v>6</v>
      </c>
      <c r="U130" s="29">
        <f t="shared" si="12"/>
        <v>14.615384615384615</v>
      </c>
      <c r="V130" s="27">
        <f t="shared" si="13"/>
        <v>56.072527472527469</v>
      </c>
      <c r="W130" s="21"/>
      <c r="X130" s="73"/>
      <c r="Y130" s="69"/>
      <c r="Z130" s="69"/>
    </row>
    <row r="131" spans="1:26" ht="31.5" x14ac:dyDescent="0.25">
      <c r="A131" s="1">
        <v>127</v>
      </c>
      <c r="B131" s="86" t="s">
        <v>1302</v>
      </c>
      <c r="C131" s="82" t="s">
        <v>1303</v>
      </c>
      <c r="D131" s="79" t="s">
        <v>4507</v>
      </c>
      <c r="E131" s="4">
        <v>7</v>
      </c>
      <c r="F131" s="85" t="s">
        <v>83</v>
      </c>
      <c r="G131" s="28">
        <v>22</v>
      </c>
      <c r="H131" s="28"/>
      <c r="I131" s="28">
        <v>6</v>
      </c>
      <c r="J131" s="28">
        <v>200</v>
      </c>
      <c r="K131" s="28">
        <v>10.199999999999999</v>
      </c>
      <c r="L131" s="28">
        <v>6.7</v>
      </c>
      <c r="M131" s="28"/>
      <c r="N131" s="28">
        <v>0.56000000000000005</v>
      </c>
      <c r="O131" s="28">
        <f>IF(OR(N131=MIN(N$5:N$397),N131=""),"",N131)</f>
        <v>0.56000000000000005</v>
      </c>
      <c r="P131" s="29">
        <f t="shared" si="7"/>
        <v>23.571428571428573</v>
      </c>
      <c r="Q131" s="29">
        <f t="shared" si="8"/>
        <v>1.7142857142857142</v>
      </c>
      <c r="R131" s="29">
        <f t="shared" si="9"/>
        <v>8</v>
      </c>
      <c r="S131" s="29">
        <f t="shared" si="10"/>
        <v>5.882352941176471</v>
      </c>
      <c r="T131" s="29">
        <f t="shared" si="11"/>
        <v>6.7</v>
      </c>
      <c r="U131" s="29">
        <f t="shared" si="12"/>
        <v>10.178571428571427</v>
      </c>
      <c r="V131" s="27">
        <f t="shared" si="13"/>
        <v>56.046638655462189</v>
      </c>
      <c r="W131" s="21"/>
      <c r="X131" s="73"/>
      <c r="Y131" s="69"/>
      <c r="Z131" s="69"/>
    </row>
    <row r="132" spans="1:26" ht="31.5" x14ac:dyDescent="0.25">
      <c r="A132" s="1">
        <v>128</v>
      </c>
      <c r="B132" s="97" t="s">
        <v>1628</v>
      </c>
      <c r="C132" s="82" t="s">
        <v>1629</v>
      </c>
      <c r="D132" s="97" t="s">
        <v>272</v>
      </c>
      <c r="E132" s="4">
        <v>8</v>
      </c>
      <c r="F132" s="85" t="s">
        <v>388</v>
      </c>
      <c r="G132" s="28">
        <v>22.5</v>
      </c>
      <c r="H132" s="28"/>
      <c r="I132" s="28">
        <v>15</v>
      </c>
      <c r="J132" s="28">
        <v>220</v>
      </c>
      <c r="K132" s="28">
        <v>7.9</v>
      </c>
      <c r="L132" s="28">
        <v>6</v>
      </c>
      <c r="M132" s="28"/>
      <c r="N132" s="28">
        <v>1.1000000000000001</v>
      </c>
      <c r="O132" s="28"/>
      <c r="P132" s="29">
        <f t="shared" si="7"/>
        <v>24.107142857142858</v>
      </c>
      <c r="Q132" s="29">
        <f t="shared" si="8"/>
        <v>4.2857142857142856</v>
      </c>
      <c r="R132" s="29">
        <f t="shared" si="9"/>
        <v>8.8000000000000007</v>
      </c>
      <c r="S132" s="29">
        <f t="shared" si="10"/>
        <v>7.5949367088607591</v>
      </c>
      <c r="T132" s="29">
        <f t="shared" si="11"/>
        <v>6</v>
      </c>
      <c r="U132" s="29">
        <f t="shared" si="12"/>
        <v>5.1818181818181817</v>
      </c>
      <c r="V132" s="27">
        <f t="shared" si="13"/>
        <v>55.96961203353608</v>
      </c>
      <c r="W132" s="21"/>
      <c r="X132" s="73"/>
      <c r="Y132" s="69"/>
      <c r="Z132" s="69"/>
    </row>
    <row r="133" spans="1:26" ht="31.5" x14ac:dyDescent="0.25">
      <c r="A133" s="1">
        <v>129</v>
      </c>
      <c r="B133" s="109" t="s">
        <v>1713</v>
      </c>
      <c r="C133" s="82" t="s">
        <v>1714</v>
      </c>
      <c r="D133" s="79" t="s">
        <v>330</v>
      </c>
      <c r="E133" s="4">
        <v>7</v>
      </c>
      <c r="F133" s="79" t="s">
        <v>942</v>
      </c>
      <c r="G133" s="28">
        <v>12</v>
      </c>
      <c r="H133" s="28"/>
      <c r="I133" s="28">
        <v>13</v>
      </c>
      <c r="J133" s="28">
        <v>220</v>
      </c>
      <c r="K133" s="28">
        <v>7.1</v>
      </c>
      <c r="L133" s="28">
        <v>7.5</v>
      </c>
      <c r="M133" s="28"/>
      <c r="N133" s="28">
        <v>0.39</v>
      </c>
      <c r="O133" s="28"/>
      <c r="P133" s="29">
        <f t="shared" ref="P133:P196" si="14">(30*G133)/MAX(G:G)</f>
        <v>12.857142857142858</v>
      </c>
      <c r="Q133" s="29">
        <f t="shared" ref="Q133:Q196" si="15">(10*I133)/MAX(I:I)</f>
        <v>3.7142857142857144</v>
      </c>
      <c r="R133" s="29">
        <f t="shared" ref="R133:R196" si="16">(10*J133)/MAX(J:J)</f>
        <v>8.8000000000000007</v>
      </c>
      <c r="S133" s="29">
        <f t="shared" ref="S133:S196" si="17">(10*6)/K133</f>
        <v>8.4507042253521139</v>
      </c>
      <c r="T133" s="29">
        <f t="shared" ref="T133:T196" si="18">(10*L133)/MAX(L:L)</f>
        <v>7.5</v>
      </c>
      <c r="U133" s="29">
        <f t="shared" ref="U133:U196" si="19">(30*0.19)/N133</f>
        <v>14.615384615384615</v>
      </c>
      <c r="V133" s="27">
        <f t="shared" ref="V133:V196" si="20">SUM(P133:U133)</f>
        <v>55.937517412165299</v>
      </c>
      <c r="W133" s="21"/>
      <c r="X133" s="73"/>
      <c r="Y133" s="69"/>
      <c r="Z133" s="69"/>
    </row>
    <row r="134" spans="1:26" ht="31.5" x14ac:dyDescent="0.25">
      <c r="A134" s="1">
        <v>130</v>
      </c>
      <c r="B134" s="86" t="s">
        <v>1739</v>
      </c>
      <c r="C134" s="82" t="s">
        <v>1740</v>
      </c>
      <c r="D134" s="79" t="s">
        <v>4505</v>
      </c>
      <c r="E134" s="4">
        <v>7</v>
      </c>
      <c r="F134" s="79" t="s">
        <v>371</v>
      </c>
      <c r="G134" s="28">
        <v>16</v>
      </c>
      <c r="H134" s="28"/>
      <c r="I134" s="28">
        <v>1</v>
      </c>
      <c r="J134" s="28">
        <v>190</v>
      </c>
      <c r="K134" s="28">
        <v>8</v>
      </c>
      <c r="L134" s="28">
        <v>9.5</v>
      </c>
      <c r="M134" s="28"/>
      <c r="N134" s="28">
        <v>0.41</v>
      </c>
      <c r="O134" s="28"/>
      <c r="P134" s="29">
        <f t="shared" si="14"/>
        <v>17.142857142857142</v>
      </c>
      <c r="Q134" s="29">
        <f t="shared" si="15"/>
        <v>0.2857142857142857</v>
      </c>
      <c r="R134" s="29">
        <f t="shared" si="16"/>
        <v>7.6</v>
      </c>
      <c r="S134" s="29">
        <f t="shared" si="17"/>
        <v>7.5</v>
      </c>
      <c r="T134" s="29">
        <f t="shared" si="18"/>
        <v>9.5</v>
      </c>
      <c r="U134" s="29">
        <f t="shared" si="19"/>
        <v>13.902439024390246</v>
      </c>
      <c r="V134" s="27">
        <f t="shared" si="20"/>
        <v>55.931010452961672</v>
      </c>
      <c r="W134" s="21"/>
      <c r="X134" s="73"/>
      <c r="Y134" s="69"/>
      <c r="Z134" s="69"/>
    </row>
    <row r="135" spans="1:26" ht="31.5" x14ac:dyDescent="0.25">
      <c r="A135" s="1">
        <v>131</v>
      </c>
      <c r="B135" s="97" t="s">
        <v>1966</v>
      </c>
      <c r="C135" s="82" t="s">
        <v>4446</v>
      </c>
      <c r="D135" s="79" t="s">
        <v>532</v>
      </c>
      <c r="E135" s="4">
        <v>8</v>
      </c>
      <c r="F135" s="96" t="s">
        <v>1131</v>
      </c>
      <c r="G135" s="28">
        <v>20.5</v>
      </c>
      <c r="H135" s="28"/>
      <c r="I135" s="28">
        <v>5</v>
      </c>
      <c r="J135" s="28">
        <v>190</v>
      </c>
      <c r="K135" s="28">
        <v>8.5</v>
      </c>
      <c r="L135" s="28">
        <v>7</v>
      </c>
      <c r="M135" s="28"/>
      <c r="N135" s="28">
        <v>0.53</v>
      </c>
      <c r="O135" s="28"/>
      <c r="P135" s="29">
        <f t="shared" si="14"/>
        <v>21.964285714285715</v>
      </c>
      <c r="Q135" s="29">
        <f t="shared" si="15"/>
        <v>1.4285714285714286</v>
      </c>
      <c r="R135" s="29">
        <f t="shared" si="16"/>
        <v>7.6</v>
      </c>
      <c r="S135" s="29">
        <f t="shared" si="17"/>
        <v>7.0588235294117645</v>
      </c>
      <c r="T135" s="29">
        <f t="shared" si="18"/>
        <v>7</v>
      </c>
      <c r="U135" s="29">
        <f t="shared" si="19"/>
        <v>10.754716981132075</v>
      </c>
      <c r="V135" s="27">
        <f t="shared" si="20"/>
        <v>55.806397653400978</v>
      </c>
      <c r="W135" s="21"/>
      <c r="X135" s="73"/>
      <c r="Y135" s="69"/>
      <c r="Z135" s="69"/>
    </row>
    <row r="136" spans="1:26" ht="31.5" x14ac:dyDescent="0.25">
      <c r="A136" s="1">
        <v>132</v>
      </c>
      <c r="B136" s="97" t="s">
        <v>1952</v>
      </c>
      <c r="C136" s="82" t="s">
        <v>1953</v>
      </c>
      <c r="D136" s="79" t="s">
        <v>532</v>
      </c>
      <c r="E136" s="4">
        <v>7</v>
      </c>
      <c r="F136" s="79" t="s">
        <v>540</v>
      </c>
      <c r="G136" s="28">
        <v>16</v>
      </c>
      <c r="H136" s="28"/>
      <c r="I136" s="28">
        <v>12</v>
      </c>
      <c r="J136" s="28">
        <v>188</v>
      </c>
      <c r="K136" s="28">
        <v>8.1999999999999993</v>
      </c>
      <c r="L136" s="28">
        <v>8</v>
      </c>
      <c r="M136" s="28"/>
      <c r="N136" s="28">
        <v>0.46</v>
      </c>
      <c r="O136" s="28"/>
      <c r="P136" s="29">
        <f t="shared" si="14"/>
        <v>17.142857142857142</v>
      </c>
      <c r="Q136" s="29">
        <f t="shared" si="15"/>
        <v>3.4285714285714284</v>
      </c>
      <c r="R136" s="29">
        <f t="shared" si="16"/>
        <v>7.52</v>
      </c>
      <c r="S136" s="29">
        <f t="shared" si="17"/>
        <v>7.3170731707317076</v>
      </c>
      <c r="T136" s="29">
        <f t="shared" si="18"/>
        <v>8</v>
      </c>
      <c r="U136" s="29">
        <f t="shared" si="19"/>
        <v>12.391304347826086</v>
      </c>
      <c r="V136" s="27">
        <f t="shared" si="20"/>
        <v>55.799806089986362</v>
      </c>
      <c r="W136" s="21"/>
      <c r="X136" s="73"/>
      <c r="Y136" s="69"/>
      <c r="Z136" s="69"/>
    </row>
    <row r="137" spans="1:26" ht="31.5" x14ac:dyDescent="0.25">
      <c r="A137" s="1">
        <v>133</v>
      </c>
      <c r="B137" s="79" t="s">
        <v>1233</v>
      </c>
      <c r="C137" s="82" t="s">
        <v>1234</v>
      </c>
      <c r="D137" s="79" t="s">
        <v>4447</v>
      </c>
      <c r="E137" s="4">
        <v>7</v>
      </c>
      <c r="F137" s="83" t="s">
        <v>640</v>
      </c>
      <c r="G137" s="28">
        <v>14</v>
      </c>
      <c r="H137" s="28"/>
      <c r="I137" s="28">
        <v>2</v>
      </c>
      <c r="J137" s="28">
        <v>168</v>
      </c>
      <c r="K137" s="28">
        <v>8.02</v>
      </c>
      <c r="L137" s="28">
        <v>7</v>
      </c>
      <c r="M137" s="28"/>
      <c r="N137" s="28">
        <v>0.3</v>
      </c>
      <c r="O137" s="28">
        <f>IF(OR(N137=MIN(N$5:N$397),N137=""),"",N137)</f>
        <v>0.3</v>
      </c>
      <c r="P137" s="29">
        <f t="shared" si="14"/>
        <v>15</v>
      </c>
      <c r="Q137" s="29">
        <f t="shared" si="15"/>
        <v>0.5714285714285714</v>
      </c>
      <c r="R137" s="29">
        <f t="shared" si="16"/>
        <v>6.72</v>
      </c>
      <c r="S137" s="29">
        <f t="shared" si="17"/>
        <v>7.4812967581047385</v>
      </c>
      <c r="T137" s="29">
        <f t="shared" si="18"/>
        <v>7</v>
      </c>
      <c r="U137" s="29">
        <f t="shared" si="19"/>
        <v>19</v>
      </c>
      <c r="V137" s="27">
        <f t="shared" si="20"/>
        <v>55.772725329533309</v>
      </c>
      <c r="W137" s="21"/>
      <c r="X137" s="73"/>
      <c r="Y137" s="69"/>
      <c r="Z137" s="69"/>
    </row>
    <row r="138" spans="1:26" ht="31.5" x14ac:dyDescent="0.25">
      <c r="A138" s="1">
        <v>134</v>
      </c>
      <c r="B138" s="81" t="s">
        <v>1263</v>
      </c>
      <c r="C138" s="82" t="s">
        <v>1264</v>
      </c>
      <c r="D138" s="79" t="s">
        <v>61</v>
      </c>
      <c r="E138" s="4">
        <v>7</v>
      </c>
      <c r="F138" s="83" t="s">
        <v>661</v>
      </c>
      <c r="G138" s="28">
        <v>22</v>
      </c>
      <c r="H138" s="28"/>
      <c r="I138" s="28">
        <v>6</v>
      </c>
      <c r="J138" s="28">
        <v>178</v>
      </c>
      <c r="K138" s="28">
        <v>9.1</v>
      </c>
      <c r="L138" s="28">
        <v>7</v>
      </c>
      <c r="M138" s="28"/>
      <c r="N138" s="28">
        <v>0.59</v>
      </c>
      <c r="O138" s="28">
        <f>IF(OR(N138=MIN(N$5:N$397),N138=""),"",N138)</f>
        <v>0.59</v>
      </c>
      <c r="P138" s="29">
        <f t="shared" si="14"/>
        <v>23.571428571428573</v>
      </c>
      <c r="Q138" s="29">
        <f t="shared" si="15"/>
        <v>1.7142857142857142</v>
      </c>
      <c r="R138" s="29">
        <f t="shared" si="16"/>
        <v>7.12</v>
      </c>
      <c r="S138" s="29">
        <f t="shared" si="17"/>
        <v>6.593406593406594</v>
      </c>
      <c r="T138" s="29">
        <f t="shared" si="18"/>
        <v>7</v>
      </c>
      <c r="U138" s="29">
        <f t="shared" si="19"/>
        <v>9.6610169491525433</v>
      </c>
      <c r="V138" s="27">
        <f t="shared" si="20"/>
        <v>55.66013782827342</v>
      </c>
      <c r="W138" s="21"/>
      <c r="X138" s="73"/>
      <c r="Y138" s="69"/>
      <c r="Z138" s="69"/>
    </row>
    <row r="139" spans="1:26" ht="31.5" x14ac:dyDescent="0.25">
      <c r="A139" s="1">
        <v>135</v>
      </c>
      <c r="B139" s="79" t="s">
        <v>1549</v>
      </c>
      <c r="C139" s="82" t="s">
        <v>1550</v>
      </c>
      <c r="D139" s="79" t="s">
        <v>4462</v>
      </c>
      <c r="E139" s="4">
        <v>7</v>
      </c>
      <c r="F139" s="83" t="s">
        <v>215</v>
      </c>
      <c r="G139" s="28">
        <v>19</v>
      </c>
      <c r="H139" s="28"/>
      <c r="I139" s="28">
        <v>1</v>
      </c>
      <c r="J139" s="28">
        <v>178</v>
      </c>
      <c r="K139" s="28">
        <v>8.51</v>
      </c>
      <c r="L139" s="28">
        <v>6</v>
      </c>
      <c r="M139" s="28"/>
      <c r="N139" s="28">
        <v>0.39</v>
      </c>
      <c r="O139" s="28"/>
      <c r="P139" s="29">
        <f t="shared" si="14"/>
        <v>20.357142857142858</v>
      </c>
      <c r="Q139" s="29">
        <f t="shared" si="15"/>
        <v>0.2857142857142857</v>
      </c>
      <c r="R139" s="29">
        <f t="shared" si="16"/>
        <v>7.12</v>
      </c>
      <c r="S139" s="29">
        <f t="shared" si="17"/>
        <v>7.050528789659225</v>
      </c>
      <c r="T139" s="29">
        <f t="shared" si="18"/>
        <v>6</v>
      </c>
      <c r="U139" s="29">
        <f t="shared" si="19"/>
        <v>14.615384615384615</v>
      </c>
      <c r="V139" s="27">
        <f t="shared" si="20"/>
        <v>55.428770547900982</v>
      </c>
      <c r="W139" s="21"/>
      <c r="X139" s="73"/>
      <c r="Y139" s="69"/>
      <c r="Z139" s="69"/>
    </row>
    <row r="140" spans="1:26" ht="31.5" x14ac:dyDescent="0.25">
      <c r="A140" s="1">
        <v>136</v>
      </c>
      <c r="B140" s="85" t="s">
        <v>1511</v>
      </c>
      <c r="C140" s="82" t="s">
        <v>1512</v>
      </c>
      <c r="D140" s="101" t="s">
        <v>193</v>
      </c>
      <c r="E140" s="102">
        <v>7</v>
      </c>
      <c r="F140" s="101" t="s">
        <v>837</v>
      </c>
      <c r="G140" s="28">
        <v>18.5</v>
      </c>
      <c r="H140" s="28"/>
      <c r="I140" s="28">
        <v>5</v>
      </c>
      <c r="J140" s="28">
        <v>175</v>
      </c>
      <c r="K140" s="28">
        <v>7.6</v>
      </c>
      <c r="L140" s="28">
        <v>8.6999999999999993</v>
      </c>
      <c r="M140" s="28"/>
      <c r="N140" s="28">
        <v>0.54</v>
      </c>
      <c r="O140" s="28"/>
      <c r="P140" s="29">
        <f t="shared" si="14"/>
        <v>19.821428571428573</v>
      </c>
      <c r="Q140" s="29">
        <f t="shared" si="15"/>
        <v>1.4285714285714286</v>
      </c>
      <c r="R140" s="29">
        <f t="shared" si="16"/>
        <v>7</v>
      </c>
      <c r="S140" s="29">
        <f t="shared" si="17"/>
        <v>7.8947368421052637</v>
      </c>
      <c r="T140" s="29">
        <f t="shared" si="18"/>
        <v>8.6999999999999993</v>
      </c>
      <c r="U140" s="29">
        <f t="shared" si="19"/>
        <v>10.555555555555555</v>
      </c>
      <c r="V140" s="27">
        <f t="shared" si="20"/>
        <v>55.40029239766082</v>
      </c>
      <c r="W140" s="21"/>
      <c r="X140" s="73"/>
      <c r="Y140" s="69"/>
      <c r="Z140" s="69"/>
    </row>
    <row r="141" spans="1:26" ht="31.5" x14ac:dyDescent="0.25">
      <c r="A141" s="1">
        <v>137</v>
      </c>
      <c r="B141" s="79" t="s">
        <v>1701</v>
      </c>
      <c r="C141" s="99" t="s">
        <v>1702</v>
      </c>
      <c r="D141" s="79" t="s">
        <v>4453</v>
      </c>
      <c r="E141" s="4">
        <v>8</v>
      </c>
      <c r="F141" s="85" t="s">
        <v>928</v>
      </c>
      <c r="G141" s="28">
        <v>8</v>
      </c>
      <c r="H141" s="28"/>
      <c r="I141" s="28">
        <v>13</v>
      </c>
      <c r="J141" s="28">
        <v>168</v>
      </c>
      <c r="K141" s="28">
        <v>8.5</v>
      </c>
      <c r="L141" s="28">
        <v>8.5</v>
      </c>
      <c r="M141" s="28"/>
      <c r="N141" s="28">
        <v>0.28000000000000003</v>
      </c>
      <c r="O141" s="28"/>
      <c r="P141" s="29">
        <f t="shared" si="14"/>
        <v>8.5714285714285712</v>
      </c>
      <c r="Q141" s="29">
        <f t="shared" si="15"/>
        <v>3.7142857142857144</v>
      </c>
      <c r="R141" s="29">
        <f t="shared" si="16"/>
        <v>6.72</v>
      </c>
      <c r="S141" s="29">
        <f t="shared" si="17"/>
        <v>7.0588235294117645</v>
      </c>
      <c r="T141" s="29">
        <f t="shared" si="18"/>
        <v>8.5</v>
      </c>
      <c r="U141" s="29">
        <f t="shared" si="19"/>
        <v>20.357142857142854</v>
      </c>
      <c r="V141" s="27">
        <f t="shared" si="20"/>
        <v>54.921680672268899</v>
      </c>
      <c r="W141" s="21"/>
      <c r="X141" s="73"/>
      <c r="Y141" s="69"/>
      <c r="Z141" s="69"/>
    </row>
    <row r="142" spans="1:26" ht="31.5" x14ac:dyDescent="0.25">
      <c r="A142" s="1">
        <v>138</v>
      </c>
      <c r="B142" s="86" t="s">
        <v>1686</v>
      </c>
      <c r="C142" s="82" t="s">
        <v>1687</v>
      </c>
      <c r="D142" s="86" t="s">
        <v>915</v>
      </c>
      <c r="E142" s="4">
        <v>8</v>
      </c>
      <c r="F142" s="79" t="s">
        <v>1685</v>
      </c>
      <c r="G142" s="28">
        <v>11.5</v>
      </c>
      <c r="H142" s="28"/>
      <c r="I142" s="28">
        <v>10</v>
      </c>
      <c r="J142" s="28">
        <v>230</v>
      </c>
      <c r="K142" s="28">
        <v>7.3</v>
      </c>
      <c r="L142" s="28">
        <v>6</v>
      </c>
      <c r="M142" s="28"/>
      <c r="N142" s="28">
        <v>0.35</v>
      </c>
      <c r="O142" s="28"/>
      <c r="P142" s="29">
        <f t="shared" si="14"/>
        <v>12.321428571428571</v>
      </c>
      <c r="Q142" s="29">
        <f t="shared" si="15"/>
        <v>2.8571428571428572</v>
      </c>
      <c r="R142" s="29">
        <f t="shared" si="16"/>
        <v>9.1999999999999993</v>
      </c>
      <c r="S142" s="29">
        <f t="shared" si="17"/>
        <v>8.2191780821917817</v>
      </c>
      <c r="T142" s="29">
        <f t="shared" si="18"/>
        <v>6</v>
      </c>
      <c r="U142" s="29">
        <f t="shared" si="19"/>
        <v>16.285714285714288</v>
      </c>
      <c r="V142" s="27">
        <f t="shared" si="20"/>
        <v>54.8834637964775</v>
      </c>
      <c r="W142" s="21"/>
      <c r="X142" s="73"/>
      <c r="Y142" s="69"/>
      <c r="Z142" s="69"/>
    </row>
    <row r="143" spans="1:26" ht="31.5" x14ac:dyDescent="0.25">
      <c r="A143" s="1">
        <v>139</v>
      </c>
      <c r="B143" s="97" t="s">
        <v>1443</v>
      </c>
      <c r="C143" s="5" t="s">
        <v>1444</v>
      </c>
      <c r="D143" s="79" t="s">
        <v>165</v>
      </c>
      <c r="E143" s="80">
        <v>7</v>
      </c>
      <c r="F143" s="97" t="s">
        <v>774</v>
      </c>
      <c r="G143" s="28">
        <v>11.5</v>
      </c>
      <c r="H143" s="28"/>
      <c r="I143" s="28">
        <v>0</v>
      </c>
      <c r="J143" s="28">
        <v>240</v>
      </c>
      <c r="K143" s="28">
        <v>7.5</v>
      </c>
      <c r="L143" s="28">
        <v>9.4</v>
      </c>
      <c r="M143" s="28"/>
      <c r="N143" s="28">
        <v>0.37</v>
      </c>
      <c r="O143" s="28">
        <f>IF(OR(N143=MIN(N$5:N$397),N143=""),"",N143)</f>
        <v>0.37</v>
      </c>
      <c r="P143" s="29">
        <f t="shared" si="14"/>
        <v>12.321428571428571</v>
      </c>
      <c r="Q143" s="29">
        <f t="shared" si="15"/>
        <v>0</v>
      </c>
      <c r="R143" s="29">
        <f t="shared" si="16"/>
        <v>9.6</v>
      </c>
      <c r="S143" s="29">
        <f t="shared" si="17"/>
        <v>8</v>
      </c>
      <c r="T143" s="29">
        <f t="shared" si="18"/>
        <v>9.4</v>
      </c>
      <c r="U143" s="29">
        <f t="shared" si="19"/>
        <v>15.405405405405405</v>
      </c>
      <c r="V143" s="27">
        <f t="shared" si="20"/>
        <v>54.726833976833973</v>
      </c>
      <c r="W143" s="21"/>
      <c r="X143" s="73"/>
      <c r="Y143" s="69"/>
      <c r="Z143" s="69"/>
    </row>
    <row r="144" spans="1:26" ht="31.5" x14ac:dyDescent="0.25">
      <c r="A144" s="1">
        <v>140</v>
      </c>
      <c r="B144" s="97" t="s">
        <v>1632</v>
      </c>
      <c r="C144" s="82" t="s">
        <v>1633</v>
      </c>
      <c r="D144" s="97" t="s">
        <v>272</v>
      </c>
      <c r="E144" s="4">
        <v>8</v>
      </c>
      <c r="F144" s="85" t="s">
        <v>388</v>
      </c>
      <c r="G144" s="28">
        <v>23</v>
      </c>
      <c r="H144" s="28"/>
      <c r="I144" s="28">
        <v>10</v>
      </c>
      <c r="J144" s="28">
        <v>200</v>
      </c>
      <c r="K144" s="28">
        <v>7.92</v>
      </c>
      <c r="L144" s="28">
        <v>6</v>
      </c>
      <c r="M144" s="28"/>
      <c r="N144" s="28">
        <v>1.01</v>
      </c>
      <c r="O144" s="28"/>
      <c r="P144" s="29">
        <f t="shared" si="14"/>
        <v>24.642857142857142</v>
      </c>
      <c r="Q144" s="29">
        <f t="shared" si="15"/>
        <v>2.8571428571428572</v>
      </c>
      <c r="R144" s="29">
        <f t="shared" si="16"/>
        <v>8</v>
      </c>
      <c r="S144" s="29">
        <f t="shared" si="17"/>
        <v>7.5757575757575761</v>
      </c>
      <c r="T144" s="29">
        <f t="shared" si="18"/>
        <v>6</v>
      </c>
      <c r="U144" s="29">
        <f t="shared" si="19"/>
        <v>5.6435643564356432</v>
      </c>
      <c r="V144" s="27">
        <f t="shared" si="20"/>
        <v>54.719321932193225</v>
      </c>
      <c r="W144" s="21"/>
      <c r="X144" s="73"/>
      <c r="Y144" s="69"/>
      <c r="Z144" s="69"/>
    </row>
    <row r="145" spans="1:26" ht="47.25" x14ac:dyDescent="0.25">
      <c r="A145" s="1">
        <v>141</v>
      </c>
      <c r="B145" s="86" t="s">
        <v>1841</v>
      </c>
      <c r="C145" s="82" t="s">
        <v>1842</v>
      </c>
      <c r="D145" s="24" t="s">
        <v>4510</v>
      </c>
      <c r="E145" s="4">
        <v>8</v>
      </c>
      <c r="F145" s="79" t="s">
        <v>450</v>
      </c>
      <c r="G145" s="28">
        <v>21.5</v>
      </c>
      <c r="H145" s="28"/>
      <c r="I145" s="28">
        <v>2</v>
      </c>
      <c r="J145" s="28">
        <v>160</v>
      </c>
      <c r="K145" s="28">
        <v>8.1999999999999993</v>
      </c>
      <c r="L145" s="28">
        <v>7</v>
      </c>
      <c r="M145" s="28"/>
      <c r="N145" s="28">
        <v>0.55000000000000004</v>
      </c>
      <c r="O145" s="28"/>
      <c r="P145" s="29">
        <f t="shared" si="14"/>
        <v>23.035714285714285</v>
      </c>
      <c r="Q145" s="29">
        <f t="shared" si="15"/>
        <v>0.5714285714285714</v>
      </c>
      <c r="R145" s="29">
        <f t="shared" si="16"/>
        <v>6.4</v>
      </c>
      <c r="S145" s="29">
        <f t="shared" si="17"/>
        <v>7.3170731707317076</v>
      </c>
      <c r="T145" s="29">
        <f t="shared" si="18"/>
        <v>7</v>
      </c>
      <c r="U145" s="29">
        <f t="shared" si="19"/>
        <v>10.363636363636363</v>
      </c>
      <c r="V145" s="27">
        <f t="shared" si="20"/>
        <v>54.68785239151093</v>
      </c>
      <c r="W145" s="21"/>
      <c r="X145" s="73"/>
      <c r="Y145" s="69"/>
      <c r="Z145" s="69"/>
    </row>
    <row r="146" spans="1:26" ht="47.25" x14ac:dyDescent="0.25">
      <c r="A146" s="1">
        <v>142</v>
      </c>
      <c r="B146" s="79" t="s">
        <v>1821</v>
      </c>
      <c r="C146" s="82" t="s">
        <v>1822</v>
      </c>
      <c r="D146" s="24" t="s">
        <v>4510</v>
      </c>
      <c r="E146" s="4">
        <v>7</v>
      </c>
      <c r="F146" s="79" t="s">
        <v>450</v>
      </c>
      <c r="G146" s="28">
        <v>17</v>
      </c>
      <c r="H146" s="28"/>
      <c r="I146" s="28">
        <v>10</v>
      </c>
      <c r="J146" s="28">
        <v>160</v>
      </c>
      <c r="K146" s="28">
        <v>7.4</v>
      </c>
      <c r="L146" s="28">
        <v>8</v>
      </c>
      <c r="M146" s="28"/>
      <c r="N146" s="28">
        <v>0.52</v>
      </c>
      <c r="O146" s="28"/>
      <c r="P146" s="29">
        <f t="shared" si="14"/>
        <v>18.214285714285715</v>
      </c>
      <c r="Q146" s="29">
        <f t="shared" si="15"/>
        <v>2.8571428571428572</v>
      </c>
      <c r="R146" s="29">
        <f t="shared" si="16"/>
        <v>6.4</v>
      </c>
      <c r="S146" s="29">
        <f t="shared" si="17"/>
        <v>8.108108108108107</v>
      </c>
      <c r="T146" s="29">
        <f t="shared" si="18"/>
        <v>8</v>
      </c>
      <c r="U146" s="29">
        <f t="shared" si="19"/>
        <v>10.961538461538462</v>
      </c>
      <c r="V146" s="27">
        <f t="shared" si="20"/>
        <v>54.54107514107514</v>
      </c>
      <c r="W146" s="21"/>
      <c r="X146" s="73"/>
      <c r="Y146" s="69"/>
      <c r="Z146" s="69"/>
    </row>
    <row r="147" spans="1:26" ht="31.5" x14ac:dyDescent="0.25">
      <c r="A147" s="1">
        <v>143</v>
      </c>
      <c r="B147" s="79" t="s">
        <v>1497</v>
      </c>
      <c r="C147" s="82" t="s">
        <v>1498</v>
      </c>
      <c r="D147" s="79" t="s">
        <v>187</v>
      </c>
      <c r="E147" s="4">
        <v>7</v>
      </c>
      <c r="F147" s="79" t="s">
        <v>188</v>
      </c>
      <c r="G147" s="28">
        <v>13</v>
      </c>
      <c r="H147" s="28"/>
      <c r="I147" s="28">
        <v>12</v>
      </c>
      <c r="J147" s="28">
        <v>225</v>
      </c>
      <c r="K147" s="28">
        <v>7.5</v>
      </c>
      <c r="L147" s="28">
        <v>9</v>
      </c>
      <c r="M147" s="28"/>
      <c r="N147" s="28">
        <v>0.51</v>
      </c>
      <c r="O147" s="28"/>
      <c r="P147" s="29">
        <f t="shared" si="14"/>
        <v>13.928571428571429</v>
      </c>
      <c r="Q147" s="29">
        <f t="shared" si="15"/>
        <v>3.4285714285714284</v>
      </c>
      <c r="R147" s="29">
        <f t="shared" si="16"/>
        <v>9</v>
      </c>
      <c r="S147" s="29">
        <f t="shared" si="17"/>
        <v>8</v>
      </c>
      <c r="T147" s="29">
        <f t="shared" si="18"/>
        <v>9</v>
      </c>
      <c r="U147" s="29">
        <f t="shared" si="19"/>
        <v>11.176470588235293</v>
      </c>
      <c r="V147" s="27">
        <f t="shared" si="20"/>
        <v>54.533613445378151</v>
      </c>
      <c r="W147" s="21"/>
      <c r="X147" s="73"/>
      <c r="Y147" s="69"/>
      <c r="Z147" s="69"/>
    </row>
    <row r="148" spans="1:26" ht="31.5" x14ac:dyDescent="0.25">
      <c r="A148" s="1">
        <v>144</v>
      </c>
      <c r="B148" s="105" t="s">
        <v>1541</v>
      </c>
      <c r="C148" s="82" t="s">
        <v>1542</v>
      </c>
      <c r="D148" s="101" t="s">
        <v>193</v>
      </c>
      <c r="E148" s="102">
        <v>8</v>
      </c>
      <c r="F148" s="101" t="s">
        <v>194</v>
      </c>
      <c r="G148" s="28">
        <v>14</v>
      </c>
      <c r="H148" s="28"/>
      <c r="I148" s="28">
        <v>10</v>
      </c>
      <c r="J148" s="28">
        <v>250</v>
      </c>
      <c r="K148" s="28">
        <v>8.32</v>
      </c>
      <c r="L148" s="28">
        <v>8.5</v>
      </c>
      <c r="M148" s="28"/>
      <c r="N148" s="28">
        <v>0.52</v>
      </c>
      <c r="O148" s="28"/>
      <c r="P148" s="29">
        <f t="shared" si="14"/>
        <v>15</v>
      </c>
      <c r="Q148" s="29">
        <f t="shared" si="15"/>
        <v>2.8571428571428572</v>
      </c>
      <c r="R148" s="29">
        <f t="shared" si="16"/>
        <v>10</v>
      </c>
      <c r="S148" s="29">
        <f t="shared" si="17"/>
        <v>7.2115384615384617</v>
      </c>
      <c r="T148" s="29">
        <f t="shared" si="18"/>
        <v>8.5</v>
      </c>
      <c r="U148" s="29">
        <f t="shared" si="19"/>
        <v>10.961538461538462</v>
      </c>
      <c r="V148" s="27">
        <f t="shared" si="20"/>
        <v>54.530219780219781</v>
      </c>
      <c r="W148" s="21"/>
      <c r="X148" s="73"/>
      <c r="Y148" s="69"/>
      <c r="Z148" s="69"/>
    </row>
    <row r="149" spans="1:26" ht="31.5" x14ac:dyDescent="0.25">
      <c r="A149" s="1">
        <v>145</v>
      </c>
      <c r="B149" s="23" t="s">
        <v>1995</v>
      </c>
      <c r="C149" s="5" t="s">
        <v>1996</v>
      </c>
      <c r="D149" s="79" t="s">
        <v>598</v>
      </c>
      <c r="E149" s="68">
        <v>7</v>
      </c>
      <c r="F149" s="79" t="s">
        <v>599</v>
      </c>
      <c r="G149" s="28">
        <v>19.5</v>
      </c>
      <c r="H149" s="28"/>
      <c r="I149" s="28">
        <v>15</v>
      </c>
      <c r="J149" s="28">
        <v>190</v>
      </c>
      <c r="K149" s="28">
        <v>8.6999999999999993</v>
      </c>
      <c r="L149" s="28">
        <v>9</v>
      </c>
      <c r="M149" s="28"/>
      <c r="N149" s="28">
        <v>1</v>
      </c>
      <c r="O149" s="28"/>
      <c r="P149" s="29">
        <f t="shared" si="14"/>
        <v>20.892857142857142</v>
      </c>
      <c r="Q149" s="29">
        <f t="shared" si="15"/>
        <v>4.2857142857142856</v>
      </c>
      <c r="R149" s="29">
        <f t="shared" si="16"/>
        <v>7.6</v>
      </c>
      <c r="S149" s="29">
        <f t="shared" si="17"/>
        <v>6.8965517241379315</v>
      </c>
      <c r="T149" s="29">
        <f t="shared" si="18"/>
        <v>9</v>
      </c>
      <c r="U149" s="29">
        <f t="shared" si="19"/>
        <v>5.7</v>
      </c>
      <c r="V149" s="27">
        <f t="shared" si="20"/>
        <v>54.375123152709357</v>
      </c>
      <c r="W149" s="21"/>
      <c r="X149" s="73"/>
      <c r="Y149" s="69"/>
      <c r="Z149" s="69"/>
    </row>
    <row r="150" spans="1:26" ht="31.5" x14ac:dyDescent="0.25">
      <c r="A150" s="1">
        <v>146</v>
      </c>
      <c r="B150" s="79" t="s">
        <v>1654</v>
      </c>
      <c r="C150" s="82" t="s">
        <v>1655</v>
      </c>
      <c r="D150" s="79" t="s">
        <v>282</v>
      </c>
      <c r="E150" s="4">
        <v>7</v>
      </c>
      <c r="F150" s="83" t="s">
        <v>904</v>
      </c>
      <c r="G150" s="28">
        <v>15</v>
      </c>
      <c r="H150" s="28"/>
      <c r="I150" s="28">
        <v>7</v>
      </c>
      <c r="J150" s="28">
        <v>179</v>
      </c>
      <c r="K150" s="28">
        <v>8.6</v>
      </c>
      <c r="L150" s="28">
        <v>9.6</v>
      </c>
      <c r="M150" s="28"/>
      <c r="N150" s="28">
        <v>0.46</v>
      </c>
      <c r="O150" s="28"/>
      <c r="P150" s="29">
        <f t="shared" si="14"/>
        <v>16.071428571428573</v>
      </c>
      <c r="Q150" s="29">
        <f t="shared" si="15"/>
        <v>2</v>
      </c>
      <c r="R150" s="29">
        <f t="shared" si="16"/>
        <v>7.16</v>
      </c>
      <c r="S150" s="29">
        <f t="shared" si="17"/>
        <v>6.9767441860465116</v>
      </c>
      <c r="T150" s="29">
        <f t="shared" si="18"/>
        <v>9.6</v>
      </c>
      <c r="U150" s="29">
        <f t="shared" si="19"/>
        <v>12.391304347826086</v>
      </c>
      <c r="V150" s="27">
        <f t="shared" si="20"/>
        <v>54.19947710530117</v>
      </c>
      <c r="W150" s="21"/>
      <c r="X150" s="73"/>
      <c r="Y150" s="69"/>
      <c r="Z150" s="69"/>
    </row>
    <row r="151" spans="1:26" ht="31.5" x14ac:dyDescent="0.25">
      <c r="A151" s="1">
        <v>147</v>
      </c>
      <c r="B151" s="86" t="s">
        <v>4511</v>
      </c>
      <c r="C151" s="82" t="s">
        <v>1765</v>
      </c>
      <c r="D151" s="79" t="s">
        <v>380</v>
      </c>
      <c r="E151" s="4">
        <v>8</v>
      </c>
      <c r="F151" s="79" t="s">
        <v>381</v>
      </c>
      <c r="G151" s="28">
        <v>14.5</v>
      </c>
      <c r="H151" s="28"/>
      <c r="I151" s="28">
        <v>10</v>
      </c>
      <c r="J151" s="28">
        <v>220</v>
      </c>
      <c r="K151" s="28">
        <v>7.5</v>
      </c>
      <c r="L151" s="28">
        <v>6.5</v>
      </c>
      <c r="M151" s="28"/>
      <c r="N151" s="28">
        <v>0.46</v>
      </c>
      <c r="O151" s="28"/>
      <c r="P151" s="29">
        <f t="shared" si="14"/>
        <v>15.535714285714286</v>
      </c>
      <c r="Q151" s="29">
        <f t="shared" si="15"/>
        <v>2.8571428571428572</v>
      </c>
      <c r="R151" s="29">
        <f t="shared" si="16"/>
        <v>8.8000000000000007</v>
      </c>
      <c r="S151" s="29">
        <f t="shared" si="17"/>
        <v>8</v>
      </c>
      <c r="T151" s="29">
        <f t="shared" si="18"/>
        <v>6.5</v>
      </c>
      <c r="U151" s="29">
        <f t="shared" si="19"/>
        <v>12.391304347826086</v>
      </c>
      <c r="V151" s="27">
        <f t="shared" si="20"/>
        <v>54.084161490683229</v>
      </c>
      <c r="W151" s="21"/>
      <c r="X151" s="73"/>
      <c r="Y151" s="69"/>
      <c r="Z151" s="69"/>
    </row>
    <row r="152" spans="1:26" ht="31.5" x14ac:dyDescent="0.25">
      <c r="A152" s="1">
        <v>148</v>
      </c>
      <c r="B152" s="97" t="s">
        <v>1439</v>
      </c>
      <c r="C152" s="5" t="s">
        <v>1440</v>
      </c>
      <c r="D152" s="79" t="s">
        <v>165</v>
      </c>
      <c r="E152" s="80">
        <v>7</v>
      </c>
      <c r="F152" s="97" t="s">
        <v>774</v>
      </c>
      <c r="G152" s="28">
        <v>18</v>
      </c>
      <c r="H152" s="28"/>
      <c r="I152" s="28">
        <v>1</v>
      </c>
      <c r="J152" s="28">
        <v>190</v>
      </c>
      <c r="K152" s="28">
        <v>7.9</v>
      </c>
      <c r="L152" s="28">
        <v>8.5</v>
      </c>
      <c r="M152" s="28"/>
      <c r="N152" s="28">
        <v>0.53</v>
      </c>
      <c r="O152" s="28">
        <f>IF(OR(N152=MIN(N$5:N$397),N152=""),"",N152)</f>
        <v>0.53</v>
      </c>
      <c r="P152" s="29">
        <f t="shared" si="14"/>
        <v>19.285714285714285</v>
      </c>
      <c r="Q152" s="29">
        <f t="shared" si="15"/>
        <v>0.2857142857142857</v>
      </c>
      <c r="R152" s="29">
        <f t="shared" si="16"/>
        <v>7.6</v>
      </c>
      <c r="S152" s="29">
        <f t="shared" si="17"/>
        <v>7.5949367088607591</v>
      </c>
      <c r="T152" s="29">
        <f t="shared" si="18"/>
        <v>8.5</v>
      </c>
      <c r="U152" s="29">
        <f t="shared" si="19"/>
        <v>10.754716981132075</v>
      </c>
      <c r="V152" s="27">
        <f t="shared" si="20"/>
        <v>54.021082261421405</v>
      </c>
      <c r="W152" s="21"/>
      <c r="X152" s="73"/>
      <c r="Y152" s="69"/>
      <c r="Z152" s="69"/>
    </row>
    <row r="153" spans="1:26" ht="31.5" x14ac:dyDescent="0.25">
      <c r="A153" s="1">
        <v>149</v>
      </c>
      <c r="B153" s="97" t="s">
        <v>1451</v>
      </c>
      <c r="C153" s="5" t="s">
        <v>1452</v>
      </c>
      <c r="D153" s="79" t="s">
        <v>165</v>
      </c>
      <c r="E153" s="80">
        <v>7</v>
      </c>
      <c r="F153" s="97" t="s">
        <v>774</v>
      </c>
      <c r="G153" s="28">
        <v>12.5</v>
      </c>
      <c r="H153" s="28"/>
      <c r="I153" s="28">
        <v>0</v>
      </c>
      <c r="J153" s="28">
        <v>200</v>
      </c>
      <c r="K153" s="28">
        <v>7.9</v>
      </c>
      <c r="L153" s="28">
        <v>10</v>
      </c>
      <c r="M153" s="28"/>
      <c r="N153" s="28">
        <v>0.38</v>
      </c>
      <c r="O153" s="28">
        <f>IF(OR(N153=MIN(N$5:N$397),N153=""),"",N153)</f>
        <v>0.38</v>
      </c>
      <c r="P153" s="29">
        <f t="shared" si="14"/>
        <v>13.392857142857142</v>
      </c>
      <c r="Q153" s="29">
        <f t="shared" si="15"/>
        <v>0</v>
      </c>
      <c r="R153" s="29">
        <f t="shared" si="16"/>
        <v>8</v>
      </c>
      <c r="S153" s="29">
        <f t="shared" si="17"/>
        <v>7.5949367088607591</v>
      </c>
      <c r="T153" s="29">
        <f t="shared" si="18"/>
        <v>10</v>
      </c>
      <c r="U153" s="29">
        <f t="shared" si="19"/>
        <v>15</v>
      </c>
      <c r="V153" s="27">
        <f t="shared" si="20"/>
        <v>53.987793851717903</v>
      </c>
      <c r="W153" s="21"/>
      <c r="X153" s="73"/>
      <c r="Y153" s="69"/>
      <c r="Z153" s="69"/>
    </row>
    <row r="154" spans="1:26" ht="31.5" x14ac:dyDescent="0.25">
      <c r="A154" s="1">
        <v>150</v>
      </c>
      <c r="B154" s="79" t="s">
        <v>1503</v>
      </c>
      <c r="C154" s="82" t="s">
        <v>1504</v>
      </c>
      <c r="D154" s="79" t="s">
        <v>187</v>
      </c>
      <c r="E154" s="4">
        <v>8</v>
      </c>
      <c r="F154" s="79" t="s">
        <v>188</v>
      </c>
      <c r="G154" s="28">
        <v>10</v>
      </c>
      <c r="H154" s="28"/>
      <c r="I154" s="28">
        <v>15</v>
      </c>
      <c r="J154" s="28">
        <v>247</v>
      </c>
      <c r="K154" s="28">
        <v>6.9</v>
      </c>
      <c r="L154" s="28">
        <v>8</v>
      </c>
      <c r="M154" s="28"/>
      <c r="N154" s="28">
        <v>0.46</v>
      </c>
      <c r="O154" s="28"/>
      <c r="P154" s="29">
        <f t="shared" si="14"/>
        <v>10.714285714285714</v>
      </c>
      <c r="Q154" s="29">
        <f t="shared" si="15"/>
        <v>4.2857142857142856</v>
      </c>
      <c r="R154" s="29">
        <f t="shared" si="16"/>
        <v>9.8800000000000008</v>
      </c>
      <c r="S154" s="29">
        <f t="shared" si="17"/>
        <v>8.695652173913043</v>
      </c>
      <c r="T154" s="29">
        <f t="shared" si="18"/>
        <v>8</v>
      </c>
      <c r="U154" s="29">
        <f t="shared" si="19"/>
        <v>12.391304347826086</v>
      </c>
      <c r="V154" s="27">
        <f t="shared" si="20"/>
        <v>53.966956521739128</v>
      </c>
      <c r="W154" s="21"/>
      <c r="X154" s="73"/>
      <c r="Y154" s="69"/>
      <c r="Z154" s="69"/>
    </row>
    <row r="155" spans="1:26" ht="31.5" x14ac:dyDescent="0.25">
      <c r="A155" s="1">
        <v>151</v>
      </c>
      <c r="B155" s="97" t="s">
        <v>1463</v>
      </c>
      <c r="C155" s="5" t="s">
        <v>1464</v>
      </c>
      <c r="D155" s="79" t="s">
        <v>165</v>
      </c>
      <c r="E155" s="80">
        <v>7</v>
      </c>
      <c r="F155" s="97" t="s">
        <v>774</v>
      </c>
      <c r="G155" s="28">
        <v>10.5</v>
      </c>
      <c r="H155" s="28"/>
      <c r="I155" s="28">
        <v>8</v>
      </c>
      <c r="J155" s="28">
        <v>235</v>
      </c>
      <c r="K155" s="28">
        <v>7.8</v>
      </c>
      <c r="L155" s="28">
        <v>10</v>
      </c>
      <c r="M155" s="28"/>
      <c r="N155" s="28">
        <v>0.43</v>
      </c>
      <c r="O155" s="28"/>
      <c r="P155" s="29">
        <f t="shared" si="14"/>
        <v>11.25</v>
      </c>
      <c r="Q155" s="29">
        <f t="shared" si="15"/>
        <v>2.2857142857142856</v>
      </c>
      <c r="R155" s="29">
        <f t="shared" si="16"/>
        <v>9.4</v>
      </c>
      <c r="S155" s="29">
        <f t="shared" si="17"/>
        <v>7.6923076923076925</v>
      </c>
      <c r="T155" s="29">
        <f t="shared" si="18"/>
        <v>10</v>
      </c>
      <c r="U155" s="29">
        <f t="shared" si="19"/>
        <v>13.255813953488373</v>
      </c>
      <c r="V155" s="27">
        <f t="shared" si="20"/>
        <v>53.883835931510347</v>
      </c>
      <c r="W155" s="21"/>
      <c r="X155" s="73"/>
      <c r="Y155" s="69"/>
      <c r="Z155" s="69"/>
    </row>
    <row r="156" spans="1:26" ht="31.5" x14ac:dyDescent="0.25">
      <c r="A156" s="1">
        <v>152</v>
      </c>
      <c r="B156" s="79" t="s">
        <v>1604</v>
      </c>
      <c r="C156" s="82" t="s">
        <v>1605</v>
      </c>
      <c r="D156" s="79" t="s">
        <v>4509</v>
      </c>
      <c r="E156" s="4">
        <v>8</v>
      </c>
      <c r="F156" s="79" t="s">
        <v>884</v>
      </c>
      <c r="G156" s="28">
        <v>10</v>
      </c>
      <c r="H156" s="28"/>
      <c r="I156" s="28">
        <v>5</v>
      </c>
      <c r="J156" s="28">
        <v>205</v>
      </c>
      <c r="K156" s="28">
        <v>7.6</v>
      </c>
      <c r="L156" s="28">
        <v>9.6999999999999993</v>
      </c>
      <c r="M156" s="28"/>
      <c r="N156" s="28">
        <v>0.36</v>
      </c>
      <c r="O156" s="28"/>
      <c r="P156" s="29">
        <f t="shared" si="14"/>
        <v>10.714285714285714</v>
      </c>
      <c r="Q156" s="29">
        <f t="shared" si="15"/>
        <v>1.4285714285714286</v>
      </c>
      <c r="R156" s="29">
        <f t="shared" si="16"/>
        <v>8.1999999999999993</v>
      </c>
      <c r="S156" s="29">
        <f t="shared" si="17"/>
        <v>7.8947368421052637</v>
      </c>
      <c r="T156" s="29">
        <f t="shared" si="18"/>
        <v>9.6999999999999993</v>
      </c>
      <c r="U156" s="29">
        <f t="shared" si="19"/>
        <v>15.833333333333334</v>
      </c>
      <c r="V156" s="27">
        <f t="shared" si="20"/>
        <v>53.77092731829574</v>
      </c>
      <c r="W156" s="21"/>
      <c r="X156" s="73"/>
      <c r="Y156" s="69"/>
      <c r="Z156" s="69"/>
    </row>
    <row r="157" spans="1:26" ht="47.25" x14ac:dyDescent="0.25">
      <c r="A157" s="1">
        <v>153</v>
      </c>
      <c r="B157" s="85" t="s">
        <v>1394</v>
      </c>
      <c r="C157" s="82" t="s">
        <v>1395</v>
      </c>
      <c r="D157" s="79" t="s">
        <v>161</v>
      </c>
      <c r="E157" s="4">
        <v>7</v>
      </c>
      <c r="F157" s="79" t="s">
        <v>162</v>
      </c>
      <c r="G157" s="28">
        <v>9.5</v>
      </c>
      <c r="H157" s="28"/>
      <c r="I157" s="28">
        <v>18</v>
      </c>
      <c r="J157" s="28">
        <v>188</v>
      </c>
      <c r="K157" s="28">
        <v>8.36</v>
      </c>
      <c r="L157" s="28">
        <v>10</v>
      </c>
      <c r="M157" s="28"/>
      <c r="N157" s="28">
        <v>0.42</v>
      </c>
      <c r="O157" s="28">
        <f>IF(OR(N157=MIN(N$5:N$397),N157=""),"",N157)</f>
        <v>0.42</v>
      </c>
      <c r="P157" s="29">
        <f t="shared" si="14"/>
        <v>10.178571428571429</v>
      </c>
      <c r="Q157" s="29">
        <f t="shared" si="15"/>
        <v>5.1428571428571432</v>
      </c>
      <c r="R157" s="29">
        <f t="shared" si="16"/>
        <v>7.52</v>
      </c>
      <c r="S157" s="29">
        <f t="shared" si="17"/>
        <v>7.1770334928229671</v>
      </c>
      <c r="T157" s="29">
        <f t="shared" si="18"/>
        <v>10</v>
      </c>
      <c r="U157" s="29">
        <f t="shared" si="19"/>
        <v>13.571428571428573</v>
      </c>
      <c r="V157" s="27">
        <f t="shared" si="20"/>
        <v>53.589890635680106</v>
      </c>
      <c r="W157" s="21"/>
      <c r="X157" s="73"/>
      <c r="Y157" s="69"/>
      <c r="Z157" s="69"/>
    </row>
    <row r="158" spans="1:26" ht="31.5" x14ac:dyDescent="0.25">
      <c r="A158" s="1">
        <v>154</v>
      </c>
      <c r="B158" s="97" t="s">
        <v>1491</v>
      </c>
      <c r="C158" s="5" t="s">
        <v>1492</v>
      </c>
      <c r="D158" s="79" t="s">
        <v>165</v>
      </c>
      <c r="E158" s="80">
        <v>8</v>
      </c>
      <c r="F158" s="97" t="s">
        <v>820</v>
      </c>
      <c r="G158" s="28">
        <v>17.5</v>
      </c>
      <c r="H158" s="28"/>
      <c r="I158" s="28">
        <v>0</v>
      </c>
      <c r="J158" s="28">
        <v>180</v>
      </c>
      <c r="K158" s="28">
        <v>8.3000000000000007</v>
      </c>
      <c r="L158" s="28">
        <v>10</v>
      </c>
      <c r="M158" s="28"/>
      <c r="N158" s="28">
        <v>0.55000000000000004</v>
      </c>
      <c r="O158" s="28"/>
      <c r="P158" s="29">
        <f t="shared" si="14"/>
        <v>18.75</v>
      </c>
      <c r="Q158" s="29">
        <f t="shared" si="15"/>
        <v>0</v>
      </c>
      <c r="R158" s="29">
        <f t="shared" si="16"/>
        <v>7.2</v>
      </c>
      <c r="S158" s="29">
        <f t="shared" si="17"/>
        <v>7.2289156626506017</v>
      </c>
      <c r="T158" s="29">
        <f t="shared" si="18"/>
        <v>10</v>
      </c>
      <c r="U158" s="29">
        <f t="shared" si="19"/>
        <v>10.363636363636363</v>
      </c>
      <c r="V158" s="27">
        <f t="shared" si="20"/>
        <v>53.54255202628697</v>
      </c>
      <c r="W158" s="21"/>
      <c r="X158" s="73"/>
      <c r="Y158" s="69"/>
      <c r="Z158" s="69"/>
    </row>
    <row r="159" spans="1:26" ht="31.5" x14ac:dyDescent="0.25">
      <c r="A159" s="1">
        <v>155</v>
      </c>
      <c r="B159" s="85" t="s">
        <v>1403</v>
      </c>
      <c r="C159" s="82" t="s">
        <v>1404</v>
      </c>
      <c r="D159" s="86" t="s">
        <v>161</v>
      </c>
      <c r="E159" s="4">
        <v>8</v>
      </c>
      <c r="F159" s="85" t="s">
        <v>757</v>
      </c>
      <c r="G159" s="28">
        <v>11.5</v>
      </c>
      <c r="H159" s="28"/>
      <c r="I159" s="28">
        <v>16</v>
      </c>
      <c r="J159" s="28">
        <v>232</v>
      </c>
      <c r="K159" s="28">
        <v>9.36</v>
      </c>
      <c r="L159" s="28">
        <v>8.5</v>
      </c>
      <c r="M159" s="28"/>
      <c r="N159" s="28">
        <v>0.46</v>
      </c>
      <c r="O159" s="28">
        <f>IF(OR(N159=MIN(N$5:N$397),N159=""),"",N159)</f>
        <v>0.46</v>
      </c>
      <c r="P159" s="29">
        <f t="shared" si="14"/>
        <v>12.321428571428571</v>
      </c>
      <c r="Q159" s="29">
        <f t="shared" si="15"/>
        <v>4.5714285714285712</v>
      </c>
      <c r="R159" s="29">
        <f t="shared" si="16"/>
        <v>9.2799999999999994</v>
      </c>
      <c r="S159" s="29">
        <f t="shared" si="17"/>
        <v>6.4102564102564106</v>
      </c>
      <c r="T159" s="29">
        <f t="shared" si="18"/>
        <v>8.5</v>
      </c>
      <c r="U159" s="29">
        <f t="shared" si="19"/>
        <v>12.391304347826086</v>
      </c>
      <c r="V159" s="27">
        <f t="shared" si="20"/>
        <v>53.474417900939635</v>
      </c>
      <c r="W159" s="21"/>
      <c r="X159" s="73"/>
      <c r="Y159" s="69"/>
      <c r="Z159" s="69"/>
    </row>
    <row r="160" spans="1:26" ht="31.5" x14ac:dyDescent="0.25">
      <c r="A160" s="1">
        <v>156</v>
      </c>
      <c r="B160" s="97" t="s">
        <v>1948</v>
      </c>
      <c r="C160" s="82" t="s">
        <v>1949</v>
      </c>
      <c r="D160" s="79" t="s">
        <v>532</v>
      </c>
      <c r="E160" s="4">
        <v>7</v>
      </c>
      <c r="F160" s="79" t="s">
        <v>540</v>
      </c>
      <c r="G160" s="28">
        <v>20</v>
      </c>
      <c r="H160" s="28"/>
      <c r="I160" s="28">
        <v>15</v>
      </c>
      <c r="J160" s="28">
        <v>190</v>
      </c>
      <c r="K160" s="28">
        <v>8.1999999999999993</v>
      </c>
      <c r="L160" s="28">
        <v>7.5</v>
      </c>
      <c r="M160" s="28"/>
      <c r="N160" s="28">
        <v>1.1000000000000001</v>
      </c>
      <c r="O160" s="28"/>
      <c r="P160" s="29">
        <f t="shared" si="14"/>
        <v>21.428571428571427</v>
      </c>
      <c r="Q160" s="29">
        <f t="shared" si="15"/>
        <v>4.2857142857142856</v>
      </c>
      <c r="R160" s="29">
        <f t="shared" si="16"/>
        <v>7.6</v>
      </c>
      <c r="S160" s="29">
        <f t="shared" si="17"/>
        <v>7.3170731707317076</v>
      </c>
      <c r="T160" s="29">
        <f t="shared" si="18"/>
        <v>7.5</v>
      </c>
      <c r="U160" s="29">
        <f t="shared" si="19"/>
        <v>5.1818181818181817</v>
      </c>
      <c r="V160" s="27">
        <f t="shared" si="20"/>
        <v>53.3131770668356</v>
      </c>
      <c r="W160" s="21"/>
      <c r="X160" s="73"/>
      <c r="Y160" s="69"/>
      <c r="Z160" s="69"/>
    </row>
    <row r="161" spans="1:26" ht="31.5" x14ac:dyDescent="0.25">
      <c r="A161" s="1">
        <v>157</v>
      </c>
      <c r="B161" s="109" t="s">
        <v>1794</v>
      </c>
      <c r="C161" s="82" t="s">
        <v>1795</v>
      </c>
      <c r="D161" s="79" t="s">
        <v>430</v>
      </c>
      <c r="E161" s="4">
        <v>7</v>
      </c>
      <c r="F161" s="79" t="s">
        <v>995</v>
      </c>
      <c r="G161" s="28">
        <v>13.5</v>
      </c>
      <c r="H161" s="28"/>
      <c r="I161" s="28">
        <v>10</v>
      </c>
      <c r="J161" s="28">
        <v>190</v>
      </c>
      <c r="K161" s="28">
        <v>7.6</v>
      </c>
      <c r="L161" s="28">
        <v>9</v>
      </c>
      <c r="M161" s="28"/>
      <c r="N161" s="28">
        <v>0.5</v>
      </c>
      <c r="O161" s="28"/>
      <c r="P161" s="29">
        <f t="shared" si="14"/>
        <v>14.464285714285714</v>
      </c>
      <c r="Q161" s="29">
        <f t="shared" si="15"/>
        <v>2.8571428571428572</v>
      </c>
      <c r="R161" s="29">
        <f t="shared" si="16"/>
        <v>7.6</v>
      </c>
      <c r="S161" s="29">
        <f t="shared" si="17"/>
        <v>7.8947368421052637</v>
      </c>
      <c r="T161" s="29">
        <f t="shared" si="18"/>
        <v>9</v>
      </c>
      <c r="U161" s="29">
        <f t="shared" si="19"/>
        <v>11.4</v>
      </c>
      <c r="V161" s="27">
        <f t="shared" si="20"/>
        <v>53.216165413533837</v>
      </c>
      <c r="W161" s="21"/>
      <c r="X161" s="73"/>
      <c r="Y161" s="69"/>
      <c r="Z161" s="69"/>
    </row>
    <row r="162" spans="1:26" ht="31.5" x14ac:dyDescent="0.25">
      <c r="A162" s="1">
        <v>158</v>
      </c>
      <c r="B162" s="79" t="s">
        <v>1866</v>
      </c>
      <c r="C162" s="82" t="s">
        <v>1867</v>
      </c>
      <c r="D162" s="79" t="s">
        <v>483</v>
      </c>
      <c r="E162" s="4">
        <v>7</v>
      </c>
      <c r="F162" s="79" t="s">
        <v>484</v>
      </c>
      <c r="G162" s="28">
        <v>12</v>
      </c>
      <c r="H162" s="28"/>
      <c r="I162" s="28">
        <v>12</v>
      </c>
      <c r="J162" s="28">
        <v>210</v>
      </c>
      <c r="K162" s="28">
        <v>7.6</v>
      </c>
      <c r="L162" s="28">
        <v>8.5</v>
      </c>
      <c r="M162" s="28"/>
      <c r="N162" s="28">
        <v>0.47</v>
      </c>
      <c r="O162" s="28"/>
      <c r="P162" s="29">
        <f t="shared" si="14"/>
        <v>12.857142857142858</v>
      </c>
      <c r="Q162" s="29">
        <f t="shared" si="15"/>
        <v>3.4285714285714284</v>
      </c>
      <c r="R162" s="29">
        <f t="shared" si="16"/>
        <v>8.4</v>
      </c>
      <c r="S162" s="29">
        <f t="shared" si="17"/>
        <v>7.8947368421052637</v>
      </c>
      <c r="T162" s="29">
        <f t="shared" si="18"/>
        <v>8.5</v>
      </c>
      <c r="U162" s="29">
        <f t="shared" si="19"/>
        <v>12.127659574468087</v>
      </c>
      <c r="V162" s="27">
        <f t="shared" si="20"/>
        <v>53.208110702287627</v>
      </c>
      <c r="W162" s="21"/>
      <c r="X162" s="73"/>
      <c r="Y162" s="69"/>
      <c r="Z162" s="69"/>
    </row>
    <row r="163" spans="1:26" ht="31.5" x14ac:dyDescent="0.25">
      <c r="A163" s="1">
        <v>159</v>
      </c>
      <c r="B163" s="138" t="s">
        <v>1711</v>
      </c>
      <c r="C163" s="82" t="s">
        <v>1712</v>
      </c>
      <c r="D163" s="79" t="s">
        <v>330</v>
      </c>
      <c r="E163" s="4">
        <v>7</v>
      </c>
      <c r="F163" s="79" t="s">
        <v>942</v>
      </c>
      <c r="G163" s="28">
        <v>11</v>
      </c>
      <c r="H163" s="28"/>
      <c r="I163" s="28">
        <v>10</v>
      </c>
      <c r="J163" s="28">
        <v>210</v>
      </c>
      <c r="K163" s="28">
        <v>7.3</v>
      </c>
      <c r="L163" s="28">
        <v>8</v>
      </c>
      <c r="M163" s="28"/>
      <c r="N163" s="28">
        <v>0.41</v>
      </c>
      <c r="O163" s="28"/>
      <c r="P163" s="29">
        <f t="shared" si="14"/>
        <v>11.785714285714286</v>
      </c>
      <c r="Q163" s="29">
        <f t="shared" si="15"/>
        <v>2.8571428571428572</v>
      </c>
      <c r="R163" s="29">
        <f t="shared" si="16"/>
        <v>8.4</v>
      </c>
      <c r="S163" s="29">
        <f t="shared" si="17"/>
        <v>8.2191780821917817</v>
      </c>
      <c r="T163" s="29">
        <f t="shared" si="18"/>
        <v>8</v>
      </c>
      <c r="U163" s="29">
        <f t="shared" si="19"/>
        <v>13.902439024390246</v>
      </c>
      <c r="V163" s="27">
        <f t="shared" si="20"/>
        <v>53.164474249439174</v>
      </c>
      <c r="W163" s="21"/>
      <c r="X163" s="73"/>
      <c r="Y163" s="69"/>
      <c r="Z163" s="69"/>
    </row>
    <row r="164" spans="1:26" ht="31.5" x14ac:dyDescent="0.25">
      <c r="A164" s="1">
        <v>160</v>
      </c>
      <c r="B164" s="130" t="s">
        <v>1608</v>
      </c>
      <c r="C164" s="82" t="s">
        <v>1609</v>
      </c>
      <c r="D164" s="79" t="s">
        <v>4509</v>
      </c>
      <c r="E164" s="4">
        <v>8</v>
      </c>
      <c r="F164" s="130" t="s">
        <v>1591</v>
      </c>
      <c r="G164" s="28">
        <v>11</v>
      </c>
      <c r="H164" s="28"/>
      <c r="I164" s="28">
        <v>10</v>
      </c>
      <c r="J164" s="28">
        <v>200</v>
      </c>
      <c r="K164" s="28">
        <v>6.9</v>
      </c>
      <c r="L164" s="28">
        <v>9</v>
      </c>
      <c r="M164" s="28"/>
      <c r="N164" s="28">
        <v>0.45</v>
      </c>
      <c r="O164" s="28"/>
      <c r="P164" s="29">
        <f t="shared" si="14"/>
        <v>11.785714285714286</v>
      </c>
      <c r="Q164" s="29">
        <f t="shared" si="15"/>
        <v>2.8571428571428572</v>
      </c>
      <c r="R164" s="29">
        <f t="shared" si="16"/>
        <v>8</v>
      </c>
      <c r="S164" s="29">
        <f t="shared" si="17"/>
        <v>8.695652173913043</v>
      </c>
      <c r="T164" s="29">
        <f t="shared" si="18"/>
        <v>9</v>
      </c>
      <c r="U164" s="29">
        <f t="shared" si="19"/>
        <v>12.666666666666666</v>
      </c>
      <c r="V164" s="27">
        <f t="shared" si="20"/>
        <v>53.00517598343685</v>
      </c>
      <c r="W164" s="21"/>
      <c r="X164" s="73"/>
      <c r="Y164" s="69"/>
      <c r="Z164" s="69"/>
    </row>
    <row r="165" spans="1:26" ht="31.5" x14ac:dyDescent="0.25">
      <c r="A165" s="1">
        <v>161</v>
      </c>
      <c r="B165" s="79" t="s">
        <v>1322</v>
      </c>
      <c r="C165" s="82" t="s">
        <v>1323</v>
      </c>
      <c r="D165" s="79" t="s">
        <v>2140</v>
      </c>
      <c r="E165" s="4">
        <v>7</v>
      </c>
      <c r="F165" s="83" t="s">
        <v>107</v>
      </c>
      <c r="G165" s="28">
        <v>9</v>
      </c>
      <c r="H165" s="28"/>
      <c r="I165" s="28">
        <v>14</v>
      </c>
      <c r="J165" s="28">
        <v>235</v>
      </c>
      <c r="K165" s="28">
        <v>9.8000000000000007</v>
      </c>
      <c r="L165" s="28">
        <v>8</v>
      </c>
      <c r="M165" s="28"/>
      <c r="N165" s="28">
        <v>0.36</v>
      </c>
      <c r="O165" s="28">
        <f>IF(OR(N165=MIN(N$5:N$397),N165=""),"",N165)</f>
        <v>0.36</v>
      </c>
      <c r="P165" s="29">
        <f t="shared" si="14"/>
        <v>9.6428571428571423</v>
      </c>
      <c r="Q165" s="29">
        <f t="shared" si="15"/>
        <v>4</v>
      </c>
      <c r="R165" s="29">
        <f t="shared" si="16"/>
        <v>9.4</v>
      </c>
      <c r="S165" s="29">
        <f t="shared" si="17"/>
        <v>6.1224489795918364</v>
      </c>
      <c r="T165" s="29">
        <f t="shared" si="18"/>
        <v>8</v>
      </c>
      <c r="U165" s="29">
        <f t="shared" si="19"/>
        <v>15.833333333333334</v>
      </c>
      <c r="V165" s="27">
        <f t="shared" si="20"/>
        <v>52.998639455782317</v>
      </c>
      <c r="W165" s="21"/>
      <c r="X165" s="73"/>
      <c r="Y165" s="69"/>
      <c r="Z165" s="69"/>
    </row>
    <row r="166" spans="1:26" ht="31.5" x14ac:dyDescent="0.25">
      <c r="A166" s="1">
        <v>162</v>
      </c>
      <c r="B166" s="81" t="s">
        <v>1271</v>
      </c>
      <c r="C166" s="82" t="s">
        <v>1272</v>
      </c>
      <c r="D166" s="79" t="s">
        <v>61</v>
      </c>
      <c r="E166" s="4">
        <v>8</v>
      </c>
      <c r="F166" s="85" t="s">
        <v>67</v>
      </c>
      <c r="G166" s="28">
        <v>16.5</v>
      </c>
      <c r="H166" s="28"/>
      <c r="I166" s="28">
        <v>10</v>
      </c>
      <c r="J166" s="28">
        <v>205</v>
      </c>
      <c r="K166" s="28">
        <v>7.6</v>
      </c>
      <c r="L166" s="28">
        <v>6</v>
      </c>
      <c r="M166" s="28"/>
      <c r="N166" s="28">
        <v>0.55000000000000004</v>
      </c>
      <c r="O166" s="28">
        <f>IF(OR(N166=MIN(N$5:N$397),N166=""),"",N166)</f>
        <v>0.55000000000000004</v>
      </c>
      <c r="P166" s="29">
        <f t="shared" si="14"/>
        <v>17.678571428571427</v>
      </c>
      <c r="Q166" s="29">
        <f t="shared" si="15"/>
        <v>2.8571428571428572</v>
      </c>
      <c r="R166" s="29">
        <f t="shared" si="16"/>
        <v>8.1999999999999993</v>
      </c>
      <c r="S166" s="29">
        <f t="shared" si="17"/>
        <v>7.8947368421052637</v>
      </c>
      <c r="T166" s="29">
        <f t="shared" si="18"/>
        <v>6</v>
      </c>
      <c r="U166" s="29">
        <f t="shared" si="19"/>
        <v>10.363636363636363</v>
      </c>
      <c r="V166" s="27">
        <f t="shared" si="20"/>
        <v>52.994087491455915</v>
      </c>
      <c r="W166" s="21"/>
      <c r="X166" s="73"/>
      <c r="Y166" s="69"/>
      <c r="Z166" s="69"/>
    </row>
    <row r="167" spans="1:26" ht="31.5" x14ac:dyDescent="0.25">
      <c r="A167" s="1">
        <v>163</v>
      </c>
      <c r="B167" s="79" t="s">
        <v>1501</v>
      </c>
      <c r="C167" s="82" t="s">
        <v>1502</v>
      </c>
      <c r="D167" s="79" t="s">
        <v>187</v>
      </c>
      <c r="E167" s="4">
        <v>7</v>
      </c>
      <c r="F167" s="83" t="s">
        <v>188</v>
      </c>
      <c r="G167" s="28">
        <v>11.5</v>
      </c>
      <c r="H167" s="28"/>
      <c r="I167" s="28">
        <v>7</v>
      </c>
      <c r="J167" s="28">
        <v>190</v>
      </c>
      <c r="K167" s="28">
        <v>7.5</v>
      </c>
      <c r="L167" s="28">
        <v>9.5</v>
      </c>
      <c r="M167" s="28"/>
      <c r="N167" s="28">
        <v>0.42</v>
      </c>
      <c r="O167" s="28"/>
      <c r="P167" s="29">
        <f t="shared" si="14"/>
        <v>12.321428571428571</v>
      </c>
      <c r="Q167" s="29">
        <f t="shared" si="15"/>
        <v>2</v>
      </c>
      <c r="R167" s="29">
        <f t="shared" si="16"/>
        <v>7.6</v>
      </c>
      <c r="S167" s="29">
        <f t="shared" si="17"/>
        <v>8</v>
      </c>
      <c r="T167" s="29">
        <f t="shared" si="18"/>
        <v>9.5</v>
      </c>
      <c r="U167" s="29">
        <f t="shared" si="19"/>
        <v>13.571428571428573</v>
      </c>
      <c r="V167" s="27">
        <f t="shared" si="20"/>
        <v>52.992857142857147</v>
      </c>
      <c r="W167" s="21"/>
      <c r="X167" s="73"/>
      <c r="Y167" s="69"/>
      <c r="Z167" s="69"/>
    </row>
    <row r="168" spans="1:26" ht="31.5" x14ac:dyDescent="0.25">
      <c r="A168" s="1">
        <v>164</v>
      </c>
      <c r="B168" s="79" t="s">
        <v>1547</v>
      </c>
      <c r="C168" s="82" t="s">
        <v>1548</v>
      </c>
      <c r="D168" s="79" t="s">
        <v>4462</v>
      </c>
      <c r="E168" s="4">
        <v>7</v>
      </c>
      <c r="F168" s="83" t="s">
        <v>215</v>
      </c>
      <c r="G168" s="28">
        <v>15</v>
      </c>
      <c r="H168" s="28"/>
      <c r="I168" s="28">
        <v>5</v>
      </c>
      <c r="J168" s="28">
        <v>157</v>
      </c>
      <c r="K168" s="28">
        <v>9.7899999999999991</v>
      </c>
      <c r="L168" s="28">
        <v>7.5</v>
      </c>
      <c r="M168" s="28"/>
      <c r="N168" s="28">
        <v>0.37</v>
      </c>
      <c r="O168" s="28"/>
      <c r="P168" s="29">
        <f t="shared" si="14"/>
        <v>16.071428571428573</v>
      </c>
      <c r="Q168" s="29">
        <f t="shared" si="15"/>
        <v>1.4285714285714286</v>
      </c>
      <c r="R168" s="29">
        <f t="shared" si="16"/>
        <v>6.28</v>
      </c>
      <c r="S168" s="29">
        <f t="shared" si="17"/>
        <v>6.1287027579162414</v>
      </c>
      <c r="T168" s="29">
        <f t="shared" si="18"/>
        <v>7.5</v>
      </c>
      <c r="U168" s="29">
        <f t="shared" si="19"/>
        <v>15.405405405405405</v>
      </c>
      <c r="V168" s="27">
        <f t="shared" si="20"/>
        <v>52.814108163321649</v>
      </c>
      <c r="W168" s="21"/>
      <c r="X168" s="73"/>
      <c r="Y168" s="69"/>
      <c r="Z168" s="69"/>
    </row>
    <row r="169" spans="1:26" ht="31.5" x14ac:dyDescent="0.25">
      <c r="A169" s="1">
        <v>165</v>
      </c>
      <c r="B169" s="86" t="s">
        <v>1545</v>
      </c>
      <c r="C169" s="82" t="s">
        <v>1546</v>
      </c>
      <c r="D169" s="79" t="s">
        <v>4462</v>
      </c>
      <c r="E169" s="4">
        <v>7</v>
      </c>
      <c r="F169" s="85" t="s">
        <v>215</v>
      </c>
      <c r="G169" s="28">
        <v>16</v>
      </c>
      <c r="H169" s="28"/>
      <c r="I169" s="28">
        <v>3</v>
      </c>
      <c r="J169" s="28">
        <v>143</v>
      </c>
      <c r="K169" s="28">
        <v>9.7899999999999991</v>
      </c>
      <c r="L169" s="28">
        <v>6.9</v>
      </c>
      <c r="M169" s="28"/>
      <c r="N169" s="28">
        <v>0.36</v>
      </c>
      <c r="O169" s="28"/>
      <c r="P169" s="29">
        <f t="shared" si="14"/>
        <v>17.142857142857142</v>
      </c>
      <c r="Q169" s="29">
        <f t="shared" si="15"/>
        <v>0.8571428571428571</v>
      </c>
      <c r="R169" s="29">
        <f t="shared" si="16"/>
        <v>5.72</v>
      </c>
      <c r="S169" s="29">
        <f t="shared" si="17"/>
        <v>6.1287027579162414</v>
      </c>
      <c r="T169" s="29">
        <f t="shared" si="18"/>
        <v>6.9</v>
      </c>
      <c r="U169" s="29">
        <f t="shared" si="19"/>
        <v>15.833333333333334</v>
      </c>
      <c r="V169" s="27">
        <f t="shared" si="20"/>
        <v>52.582036091249577</v>
      </c>
      <c r="W169" s="21"/>
      <c r="X169" s="73"/>
      <c r="Y169" s="69"/>
      <c r="Z169" s="69"/>
    </row>
    <row r="170" spans="1:26" ht="31.5" x14ac:dyDescent="0.25">
      <c r="A170" s="1">
        <v>166</v>
      </c>
      <c r="B170" s="79" t="s">
        <v>1598</v>
      </c>
      <c r="C170" s="82" t="s">
        <v>1599</v>
      </c>
      <c r="D170" s="79" t="s">
        <v>4509</v>
      </c>
      <c r="E170" s="4">
        <v>7</v>
      </c>
      <c r="F170" s="79" t="s">
        <v>248</v>
      </c>
      <c r="G170" s="28">
        <v>19.5</v>
      </c>
      <c r="H170" s="28"/>
      <c r="I170" s="28">
        <v>5</v>
      </c>
      <c r="J170" s="28">
        <v>170</v>
      </c>
      <c r="K170" s="28">
        <v>7.5</v>
      </c>
      <c r="L170" s="28">
        <v>3</v>
      </c>
      <c r="M170" s="28"/>
      <c r="N170" s="28">
        <v>0.46</v>
      </c>
      <c r="O170" s="28"/>
      <c r="P170" s="29">
        <f t="shared" si="14"/>
        <v>20.892857142857142</v>
      </c>
      <c r="Q170" s="29">
        <f t="shared" si="15"/>
        <v>1.4285714285714286</v>
      </c>
      <c r="R170" s="29">
        <f t="shared" si="16"/>
        <v>6.8</v>
      </c>
      <c r="S170" s="29">
        <f t="shared" si="17"/>
        <v>8</v>
      </c>
      <c r="T170" s="29">
        <f t="shared" si="18"/>
        <v>3</v>
      </c>
      <c r="U170" s="29">
        <f t="shared" si="19"/>
        <v>12.391304347826086</v>
      </c>
      <c r="V170" s="27">
        <f t="shared" si="20"/>
        <v>52.512732919254653</v>
      </c>
      <c r="W170" s="21"/>
      <c r="X170" s="73"/>
      <c r="Y170" s="69"/>
      <c r="Z170" s="69"/>
    </row>
    <row r="171" spans="1:26" ht="31.5" x14ac:dyDescent="0.25">
      <c r="A171" s="1">
        <v>167</v>
      </c>
      <c r="B171" s="97" t="s">
        <v>1626</v>
      </c>
      <c r="C171" s="82" t="s">
        <v>1627</v>
      </c>
      <c r="D171" s="97" t="s">
        <v>272</v>
      </c>
      <c r="E171" s="4">
        <v>7</v>
      </c>
      <c r="F171" s="85" t="s">
        <v>273</v>
      </c>
      <c r="G171" s="28">
        <v>19</v>
      </c>
      <c r="H171" s="28"/>
      <c r="I171" s="28">
        <v>5</v>
      </c>
      <c r="J171" s="28">
        <v>168</v>
      </c>
      <c r="K171" s="28">
        <v>8.1999999999999993</v>
      </c>
      <c r="L171" s="28">
        <v>4.5</v>
      </c>
      <c r="M171" s="28"/>
      <c r="N171" s="28">
        <v>0.47</v>
      </c>
      <c r="O171" s="28"/>
      <c r="P171" s="29">
        <f t="shared" si="14"/>
        <v>20.357142857142858</v>
      </c>
      <c r="Q171" s="29">
        <f t="shared" si="15"/>
        <v>1.4285714285714286</v>
      </c>
      <c r="R171" s="29">
        <f t="shared" si="16"/>
        <v>6.72</v>
      </c>
      <c r="S171" s="29">
        <f t="shared" si="17"/>
        <v>7.3170731707317076</v>
      </c>
      <c r="T171" s="29">
        <f t="shared" si="18"/>
        <v>4.5</v>
      </c>
      <c r="U171" s="29">
        <f t="shared" si="19"/>
        <v>12.127659574468087</v>
      </c>
      <c r="V171" s="27">
        <f t="shared" si="20"/>
        <v>52.450447030914077</v>
      </c>
      <c r="W171" s="21"/>
      <c r="X171" s="73"/>
      <c r="Y171" s="69"/>
      <c r="Z171" s="69"/>
    </row>
    <row r="172" spans="1:26" ht="31.5" x14ac:dyDescent="0.25">
      <c r="A172" s="1">
        <v>168</v>
      </c>
      <c r="B172" s="97" t="s">
        <v>1425</v>
      </c>
      <c r="C172" s="104" t="s">
        <v>1426</v>
      </c>
      <c r="D172" s="79" t="s">
        <v>165</v>
      </c>
      <c r="E172" s="80">
        <v>7</v>
      </c>
      <c r="F172" s="97" t="s">
        <v>181</v>
      </c>
      <c r="G172" s="28">
        <v>9</v>
      </c>
      <c r="H172" s="28"/>
      <c r="I172" s="28">
        <v>0</v>
      </c>
      <c r="J172" s="28">
        <v>195</v>
      </c>
      <c r="K172" s="28">
        <v>8.4</v>
      </c>
      <c r="L172" s="28">
        <v>10</v>
      </c>
      <c r="M172" s="28"/>
      <c r="N172" s="28">
        <v>0.32</v>
      </c>
      <c r="O172" s="28">
        <f>IF(OR(N172=MIN(N$5:N$397),N172=""),"",N172)</f>
        <v>0.32</v>
      </c>
      <c r="P172" s="29">
        <f t="shared" si="14"/>
        <v>9.6428571428571423</v>
      </c>
      <c r="Q172" s="29">
        <f t="shared" si="15"/>
        <v>0</v>
      </c>
      <c r="R172" s="29">
        <f t="shared" si="16"/>
        <v>7.8</v>
      </c>
      <c r="S172" s="29">
        <f t="shared" si="17"/>
        <v>7.1428571428571423</v>
      </c>
      <c r="T172" s="29">
        <f t="shared" si="18"/>
        <v>10</v>
      </c>
      <c r="U172" s="29">
        <f t="shared" si="19"/>
        <v>17.8125</v>
      </c>
      <c r="V172" s="27">
        <f t="shared" si="20"/>
        <v>52.398214285714289</v>
      </c>
      <c r="W172" s="21"/>
      <c r="X172" s="73"/>
      <c r="Y172" s="69"/>
      <c r="Z172" s="69"/>
    </row>
    <row r="173" spans="1:26" ht="31.5" x14ac:dyDescent="0.25">
      <c r="A173" s="1">
        <v>169</v>
      </c>
      <c r="B173" s="105" t="s">
        <v>1533</v>
      </c>
      <c r="C173" s="82" t="s">
        <v>1534</v>
      </c>
      <c r="D173" s="101" t="s">
        <v>193</v>
      </c>
      <c r="E173" s="102">
        <v>8</v>
      </c>
      <c r="F173" s="101" t="s">
        <v>194</v>
      </c>
      <c r="G173" s="28">
        <v>15</v>
      </c>
      <c r="H173" s="28"/>
      <c r="I173" s="28">
        <v>15</v>
      </c>
      <c r="J173" s="28">
        <v>180</v>
      </c>
      <c r="K173" s="28">
        <v>9.02</v>
      </c>
      <c r="L173" s="28">
        <v>8</v>
      </c>
      <c r="M173" s="28"/>
      <c r="N173" s="28">
        <v>0.56000000000000005</v>
      </c>
      <c r="O173" s="28"/>
      <c r="P173" s="29">
        <f t="shared" si="14"/>
        <v>16.071428571428573</v>
      </c>
      <c r="Q173" s="29">
        <f t="shared" si="15"/>
        <v>4.2857142857142856</v>
      </c>
      <c r="R173" s="29">
        <f t="shared" si="16"/>
        <v>7.2</v>
      </c>
      <c r="S173" s="29">
        <f t="shared" si="17"/>
        <v>6.6518847006651889</v>
      </c>
      <c r="T173" s="29">
        <f t="shared" si="18"/>
        <v>8</v>
      </c>
      <c r="U173" s="29">
        <f t="shared" si="19"/>
        <v>10.178571428571427</v>
      </c>
      <c r="V173" s="27">
        <f t="shared" si="20"/>
        <v>52.387598986379473</v>
      </c>
      <c r="W173" s="21"/>
      <c r="X173" s="73"/>
      <c r="Y173" s="69"/>
      <c r="Z173" s="69"/>
    </row>
    <row r="174" spans="1:26" ht="47.25" x14ac:dyDescent="0.25">
      <c r="A174" s="1">
        <v>170</v>
      </c>
      <c r="B174" s="97" t="s">
        <v>1969</v>
      </c>
      <c r="C174" s="82" t="s">
        <v>1970</v>
      </c>
      <c r="D174" s="79" t="s">
        <v>532</v>
      </c>
      <c r="E174" s="4">
        <v>8</v>
      </c>
      <c r="F174" s="96" t="s">
        <v>1131</v>
      </c>
      <c r="G174" s="28">
        <v>16</v>
      </c>
      <c r="H174" s="28"/>
      <c r="I174" s="28">
        <v>10</v>
      </c>
      <c r="J174" s="28">
        <v>218</v>
      </c>
      <c r="K174" s="28">
        <v>8.6</v>
      </c>
      <c r="L174" s="28">
        <v>6</v>
      </c>
      <c r="M174" s="28"/>
      <c r="N174" s="28">
        <v>0.54</v>
      </c>
      <c r="O174" s="28"/>
      <c r="P174" s="29">
        <f t="shared" si="14"/>
        <v>17.142857142857142</v>
      </c>
      <c r="Q174" s="29">
        <f t="shared" si="15"/>
        <v>2.8571428571428572</v>
      </c>
      <c r="R174" s="29">
        <f t="shared" si="16"/>
        <v>8.7200000000000006</v>
      </c>
      <c r="S174" s="29">
        <f t="shared" si="17"/>
        <v>6.9767441860465116</v>
      </c>
      <c r="T174" s="29">
        <f t="shared" si="18"/>
        <v>6</v>
      </c>
      <c r="U174" s="29">
        <f t="shared" si="19"/>
        <v>10.555555555555555</v>
      </c>
      <c r="V174" s="27">
        <f t="shared" si="20"/>
        <v>52.252299741602066</v>
      </c>
      <c r="W174" s="21"/>
      <c r="X174" s="73"/>
      <c r="Y174" s="69"/>
      <c r="Z174" s="69"/>
    </row>
    <row r="175" spans="1:26" ht="31.5" x14ac:dyDescent="0.25">
      <c r="A175" s="1">
        <v>171</v>
      </c>
      <c r="B175" s="81" t="s">
        <v>1431</v>
      </c>
      <c r="C175" s="82" t="s">
        <v>1432</v>
      </c>
      <c r="D175" s="79" t="s">
        <v>165</v>
      </c>
      <c r="E175" s="80">
        <v>7</v>
      </c>
      <c r="F175" s="97" t="s">
        <v>774</v>
      </c>
      <c r="G175" s="28">
        <v>14</v>
      </c>
      <c r="H175" s="28"/>
      <c r="I175" s="28">
        <v>4</v>
      </c>
      <c r="J175" s="28">
        <v>200</v>
      </c>
      <c r="K175" s="28">
        <v>8.3000000000000007</v>
      </c>
      <c r="L175" s="28">
        <v>9.6999999999999993</v>
      </c>
      <c r="M175" s="28"/>
      <c r="N175" s="28">
        <v>0.51</v>
      </c>
      <c r="O175" s="28">
        <f>IF(OR(N175=MIN(N$5:N$397),N175=""),"",N175)</f>
        <v>0.51</v>
      </c>
      <c r="P175" s="29">
        <f t="shared" si="14"/>
        <v>15</v>
      </c>
      <c r="Q175" s="29">
        <f t="shared" si="15"/>
        <v>1.1428571428571428</v>
      </c>
      <c r="R175" s="29">
        <f t="shared" si="16"/>
        <v>8</v>
      </c>
      <c r="S175" s="29">
        <f t="shared" si="17"/>
        <v>7.2289156626506017</v>
      </c>
      <c r="T175" s="29">
        <f t="shared" si="18"/>
        <v>9.6999999999999993</v>
      </c>
      <c r="U175" s="29">
        <f t="shared" si="19"/>
        <v>11.176470588235293</v>
      </c>
      <c r="V175" s="27">
        <f t="shared" si="20"/>
        <v>52.248243393743039</v>
      </c>
      <c r="W175" s="21"/>
      <c r="X175" s="73"/>
      <c r="Y175" s="69"/>
      <c r="Z175" s="69"/>
    </row>
    <row r="176" spans="1:26" ht="31.5" x14ac:dyDescent="0.25">
      <c r="A176" s="1">
        <v>172</v>
      </c>
      <c r="B176" s="85" t="s">
        <v>1643</v>
      </c>
      <c r="C176" s="82" t="s">
        <v>1644</v>
      </c>
      <c r="D176" s="79" t="s">
        <v>528</v>
      </c>
      <c r="E176" s="131">
        <v>7</v>
      </c>
      <c r="F176" s="79" t="s">
        <v>529</v>
      </c>
      <c r="G176" s="28">
        <v>19</v>
      </c>
      <c r="H176" s="28"/>
      <c r="I176" s="28">
        <v>1</v>
      </c>
      <c r="J176" s="28">
        <v>175</v>
      </c>
      <c r="K176" s="28">
        <v>9</v>
      </c>
      <c r="L176" s="28">
        <v>7.9</v>
      </c>
      <c r="M176" s="28"/>
      <c r="N176" s="28">
        <v>0.56999999999999995</v>
      </c>
      <c r="O176" s="28"/>
      <c r="P176" s="29">
        <f t="shared" si="14"/>
        <v>20.357142857142858</v>
      </c>
      <c r="Q176" s="29">
        <f t="shared" si="15"/>
        <v>0.2857142857142857</v>
      </c>
      <c r="R176" s="29">
        <f t="shared" si="16"/>
        <v>7</v>
      </c>
      <c r="S176" s="29">
        <f t="shared" si="17"/>
        <v>6.666666666666667</v>
      </c>
      <c r="T176" s="29">
        <f t="shared" si="18"/>
        <v>7.9</v>
      </c>
      <c r="U176" s="29">
        <f t="shared" si="19"/>
        <v>10.000000000000002</v>
      </c>
      <c r="V176" s="27">
        <f t="shared" si="20"/>
        <v>52.209523809523809</v>
      </c>
      <c r="W176" s="21"/>
      <c r="X176" s="73"/>
      <c r="Y176" s="69"/>
      <c r="Z176" s="69"/>
    </row>
    <row r="177" spans="1:26" ht="31.5" x14ac:dyDescent="0.25">
      <c r="A177" s="1">
        <v>173</v>
      </c>
      <c r="B177" s="105" t="s">
        <v>1531</v>
      </c>
      <c r="C177" s="82" t="s">
        <v>1532</v>
      </c>
      <c r="D177" s="101" t="s">
        <v>193</v>
      </c>
      <c r="E177" s="102">
        <v>8</v>
      </c>
      <c r="F177" s="101" t="s">
        <v>837</v>
      </c>
      <c r="G177" s="28">
        <v>14</v>
      </c>
      <c r="H177" s="28"/>
      <c r="I177" s="28">
        <v>12</v>
      </c>
      <c r="J177" s="28">
        <v>205</v>
      </c>
      <c r="K177" s="28">
        <v>8.34</v>
      </c>
      <c r="L177" s="28">
        <v>8.5</v>
      </c>
      <c r="M177" s="28"/>
      <c r="N177" s="28">
        <v>0.57999999999999996</v>
      </c>
      <c r="O177" s="28"/>
      <c r="P177" s="29">
        <f t="shared" si="14"/>
        <v>15</v>
      </c>
      <c r="Q177" s="29">
        <f t="shared" si="15"/>
        <v>3.4285714285714284</v>
      </c>
      <c r="R177" s="29">
        <f t="shared" si="16"/>
        <v>8.1999999999999993</v>
      </c>
      <c r="S177" s="29">
        <f t="shared" si="17"/>
        <v>7.1942446043165464</v>
      </c>
      <c r="T177" s="29">
        <f t="shared" si="18"/>
        <v>8.5</v>
      </c>
      <c r="U177" s="29">
        <f t="shared" si="19"/>
        <v>9.8275862068965534</v>
      </c>
      <c r="V177" s="27">
        <f t="shared" si="20"/>
        <v>52.150402239784526</v>
      </c>
      <c r="W177" s="21"/>
      <c r="X177" s="73"/>
      <c r="Y177" s="69"/>
      <c r="Z177" s="69"/>
    </row>
    <row r="178" spans="1:26" ht="47.25" x14ac:dyDescent="0.25">
      <c r="A178" s="1">
        <v>174</v>
      </c>
      <c r="B178" s="84" t="s">
        <v>1594</v>
      </c>
      <c r="C178" s="82" t="s">
        <v>1595</v>
      </c>
      <c r="D178" s="79" t="s">
        <v>4509</v>
      </c>
      <c r="E178" s="4">
        <v>7</v>
      </c>
      <c r="F178" s="130" t="s">
        <v>1591</v>
      </c>
      <c r="G178" s="28">
        <v>3</v>
      </c>
      <c r="H178" s="28"/>
      <c r="I178" s="28">
        <v>9</v>
      </c>
      <c r="J178" s="28">
        <v>210</v>
      </c>
      <c r="K178" s="28">
        <v>7.5</v>
      </c>
      <c r="L178" s="28">
        <v>8</v>
      </c>
      <c r="M178" s="28"/>
      <c r="N178" s="28">
        <v>0.26</v>
      </c>
      <c r="O178" s="28"/>
      <c r="P178" s="29">
        <f t="shared" si="14"/>
        <v>3.2142857142857144</v>
      </c>
      <c r="Q178" s="29">
        <f t="shared" si="15"/>
        <v>2.5714285714285716</v>
      </c>
      <c r="R178" s="29">
        <f t="shared" si="16"/>
        <v>8.4</v>
      </c>
      <c r="S178" s="29">
        <f t="shared" si="17"/>
        <v>8</v>
      </c>
      <c r="T178" s="29">
        <f t="shared" si="18"/>
        <v>8</v>
      </c>
      <c r="U178" s="29">
        <f t="shared" si="19"/>
        <v>21.923076923076923</v>
      </c>
      <c r="V178" s="27">
        <f t="shared" si="20"/>
        <v>52.10879120879121</v>
      </c>
      <c r="W178" s="21"/>
      <c r="X178" s="73"/>
      <c r="Y178" s="69"/>
      <c r="Z178" s="69"/>
    </row>
    <row r="179" spans="1:26" ht="31.5" x14ac:dyDescent="0.25">
      <c r="A179" s="1">
        <v>175</v>
      </c>
      <c r="B179" s="24" t="s">
        <v>1888</v>
      </c>
      <c r="C179" s="82" t="s">
        <v>1889</v>
      </c>
      <c r="D179" s="79" t="s">
        <v>507</v>
      </c>
      <c r="E179" s="4">
        <v>8</v>
      </c>
      <c r="F179" s="79" t="s">
        <v>508</v>
      </c>
      <c r="G179" s="28">
        <v>13</v>
      </c>
      <c r="H179" s="28"/>
      <c r="I179" s="28">
        <v>4</v>
      </c>
      <c r="J179" s="28">
        <v>180</v>
      </c>
      <c r="K179" s="28">
        <v>9</v>
      </c>
      <c r="L179" s="28">
        <v>8.5</v>
      </c>
      <c r="M179" s="28"/>
      <c r="N179" s="28">
        <v>0.39</v>
      </c>
      <c r="O179" s="28"/>
      <c r="P179" s="29">
        <f t="shared" si="14"/>
        <v>13.928571428571429</v>
      </c>
      <c r="Q179" s="29">
        <f t="shared" si="15"/>
        <v>1.1428571428571428</v>
      </c>
      <c r="R179" s="29">
        <f t="shared" si="16"/>
        <v>7.2</v>
      </c>
      <c r="S179" s="29">
        <f t="shared" si="17"/>
        <v>6.666666666666667</v>
      </c>
      <c r="T179" s="29">
        <f t="shared" si="18"/>
        <v>8.5</v>
      </c>
      <c r="U179" s="29">
        <f t="shared" si="19"/>
        <v>14.615384615384615</v>
      </c>
      <c r="V179" s="27">
        <f t="shared" si="20"/>
        <v>52.053479853479857</v>
      </c>
      <c r="W179" s="21"/>
      <c r="X179" s="73"/>
      <c r="Y179" s="69"/>
      <c r="Z179" s="69"/>
    </row>
    <row r="180" spans="1:26" ht="31.5" x14ac:dyDescent="0.25">
      <c r="A180" s="1">
        <v>176</v>
      </c>
      <c r="B180" s="79" t="s">
        <v>1660</v>
      </c>
      <c r="C180" s="82" t="s">
        <v>1661</v>
      </c>
      <c r="D180" s="79" t="s">
        <v>282</v>
      </c>
      <c r="E180" s="4">
        <v>8</v>
      </c>
      <c r="F180" s="83" t="s">
        <v>904</v>
      </c>
      <c r="G180" s="28">
        <v>20.5</v>
      </c>
      <c r="H180" s="28"/>
      <c r="I180" s="28">
        <v>5</v>
      </c>
      <c r="J180" s="28">
        <v>181</v>
      </c>
      <c r="K180" s="28">
        <v>8.3000000000000007</v>
      </c>
      <c r="L180" s="28">
        <v>9.4</v>
      </c>
      <c r="M180" s="28"/>
      <c r="N180" s="28">
        <v>1.2</v>
      </c>
      <c r="O180" s="28"/>
      <c r="P180" s="29">
        <f t="shared" si="14"/>
        <v>21.964285714285715</v>
      </c>
      <c r="Q180" s="29">
        <f t="shared" si="15"/>
        <v>1.4285714285714286</v>
      </c>
      <c r="R180" s="29">
        <f t="shared" si="16"/>
        <v>7.24</v>
      </c>
      <c r="S180" s="29">
        <f t="shared" si="17"/>
        <v>7.2289156626506017</v>
      </c>
      <c r="T180" s="29">
        <f t="shared" si="18"/>
        <v>9.4</v>
      </c>
      <c r="U180" s="29">
        <f t="shared" si="19"/>
        <v>4.75</v>
      </c>
      <c r="V180" s="27">
        <f t="shared" si="20"/>
        <v>52.011772805507739</v>
      </c>
      <c r="W180" s="21"/>
      <c r="X180" s="73"/>
      <c r="Y180" s="69"/>
      <c r="Z180" s="69"/>
    </row>
    <row r="181" spans="1:26" ht="31.5" x14ac:dyDescent="0.25">
      <c r="A181" s="1">
        <v>177</v>
      </c>
      <c r="B181" s="24" t="s">
        <v>1876</v>
      </c>
      <c r="C181" s="82" t="s">
        <v>1877</v>
      </c>
      <c r="D181" s="79" t="s">
        <v>507</v>
      </c>
      <c r="E181" s="4">
        <v>7</v>
      </c>
      <c r="F181" s="79" t="s">
        <v>508</v>
      </c>
      <c r="G181" s="28">
        <v>10.5</v>
      </c>
      <c r="H181" s="28"/>
      <c r="I181" s="28">
        <v>7</v>
      </c>
      <c r="J181" s="28">
        <v>180</v>
      </c>
      <c r="K181" s="28">
        <v>8</v>
      </c>
      <c r="L181" s="28">
        <v>9.5</v>
      </c>
      <c r="M181" s="28"/>
      <c r="N181" s="28">
        <v>0.4</v>
      </c>
      <c r="O181" s="28"/>
      <c r="P181" s="29">
        <f t="shared" si="14"/>
        <v>11.25</v>
      </c>
      <c r="Q181" s="29">
        <f t="shared" si="15"/>
        <v>2</v>
      </c>
      <c r="R181" s="29">
        <f t="shared" si="16"/>
        <v>7.2</v>
      </c>
      <c r="S181" s="29">
        <f t="shared" si="17"/>
        <v>7.5</v>
      </c>
      <c r="T181" s="29">
        <f t="shared" si="18"/>
        <v>9.5</v>
      </c>
      <c r="U181" s="29">
        <f t="shared" si="19"/>
        <v>14.25</v>
      </c>
      <c r="V181" s="27">
        <f t="shared" si="20"/>
        <v>51.7</v>
      </c>
      <c r="W181" s="21"/>
      <c r="X181" s="73"/>
      <c r="Y181" s="69"/>
      <c r="Z181" s="69"/>
    </row>
    <row r="182" spans="1:26" ht="31.5" x14ac:dyDescent="0.25">
      <c r="A182" s="1">
        <v>178</v>
      </c>
      <c r="B182" s="86" t="s">
        <v>1300</v>
      </c>
      <c r="C182" s="82" t="s">
        <v>1301</v>
      </c>
      <c r="D182" s="79" t="s">
        <v>4507</v>
      </c>
      <c r="E182" s="4">
        <v>7</v>
      </c>
      <c r="F182" s="85" t="s">
        <v>83</v>
      </c>
      <c r="G182" s="28">
        <v>20.5</v>
      </c>
      <c r="H182" s="28"/>
      <c r="I182" s="28">
        <v>7</v>
      </c>
      <c r="J182" s="28">
        <v>205</v>
      </c>
      <c r="K182" s="28">
        <v>10.1</v>
      </c>
      <c r="L182" s="28">
        <v>8</v>
      </c>
      <c r="M182" s="28"/>
      <c r="N182" s="28">
        <v>1.04</v>
      </c>
      <c r="O182" s="28">
        <f>IF(OR(N182=MIN(N$5:N$397),N182=""),"",N182)</f>
        <v>1.04</v>
      </c>
      <c r="P182" s="29">
        <f t="shared" si="14"/>
        <v>21.964285714285715</v>
      </c>
      <c r="Q182" s="29">
        <f t="shared" si="15"/>
        <v>2</v>
      </c>
      <c r="R182" s="29">
        <f t="shared" si="16"/>
        <v>8.1999999999999993</v>
      </c>
      <c r="S182" s="29">
        <f t="shared" si="17"/>
        <v>5.9405940594059405</v>
      </c>
      <c r="T182" s="29">
        <f t="shared" si="18"/>
        <v>8</v>
      </c>
      <c r="U182" s="29">
        <f t="shared" si="19"/>
        <v>5.4807692307692308</v>
      </c>
      <c r="V182" s="27">
        <f t="shared" si="20"/>
        <v>51.585649004460883</v>
      </c>
      <c r="W182" s="21"/>
      <c r="X182" s="73"/>
      <c r="Y182" s="69"/>
      <c r="Z182" s="69"/>
    </row>
    <row r="183" spans="1:26" ht="31.5" x14ac:dyDescent="0.25">
      <c r="A183" s="1">
        <v>179</v>
      </c>
      <c r="B183" s="86" t="s">
        <v>1505</v>
      </c>
      <c r="C183" s="82" t="s">
        <v>1506</v>
      </c>
      <c r="D183" s="86" t="s">
        <v>187</v>
      </c>
      <c r="E183" s="4">
        <v>8</v>
      </c>
      <c r="F183" s="85" t="s">
        <v>188</v>
      </c>
      <c r="G183" s="28">
        <v>11</v>
      </c>
      <c r="H183" s="28"/>
      <c r="I183" s="28">
        <v>7</v>
      </c>
      <c r="J183" s="28">
        <v>212</v>
      </c>
      <c r="K183" s="28">
        <v>7</v>
      </c>
      <c r="L183" s="28">
        <v>8</v>
      </c>
      <c r="M183" s="28"/>
      <c r="N183" s="28">
        <v>0.45</v>
      </c>
      <c r="O183" s="28"/>
      <c r="P183" s="29">
        <f t="shared" si="14"/>
        <v>11.785714285714286</v>
      </c>
      <c r="Q183" s="29">
        <f t="shared" si="15"/>
        <v>2</v>
      </c>
      <c r="R183" s="29">
        <f t="shared" si="16"/>
        <v>8.48</v>
      </c>
      <c r="S183" s="29">
        <f t="shared" si="17"/>
        <v>8.5714285714285712</v>
      </c>
      <c r="T183" s="29">
        <f t="shared" si="18"/>
        <v>8</v>
      </c>
      <c r="U183" s="29">
        <f t="shared" si="19"/>
        <v>12.666666666666666</v>
      </c>
      <c r="V183" s="27">
        <f t="shared" si="20"/>
        <v>51.503809523809522</v>
      </c>
      <c r="W183" s="21"/>
      <c r="X183" s="73"/>
      <c r="Y183" s="69"/>
      <c r="Z183" s="69"/>
    </row>
    <row r="184" spans="1:26" ht="31.5" x14ac:dyDescent="0.25">
      <c r="A184" s="1">
        <v>180</v>
      </c>
      <c r="B184" s="86" t="s">
        <v>1579</v>
      </c>
      <c r="C184" s="82" t="s">
        <v>1580</v>
      </c>
      <c r="D184" s="79" t="s">
        <v>4451</v>
      </c>
      <c r="E184" s="4">
        <v>8</v>
      </c>
      <c r="F184" s="79" t="s">
        <v>853</v>
      </c>
      <c r="G184" s="28">
        <v>18.5</v>
      </c>
      <c r="H184" s="28"/>
      <c r="I184" s="28">
        <v>8</v>
      </c>
      <c r="J184" s="28">
        <v>200</v>
      </c>
      <c r="K184" s="28">
        <v>7.8</v>
      </c>
      <c r="L184" s="28">
        <v>8</v>
      </c>
      <c r="M184" s="28"/>
      <c r="N184" s="28">
        <v>1</v>
      </c>
      <c r="O184" s="28"/>
      <c r="P184" s="29">
        <f t="shared" si="14"/>
        <v>19.821428571428573</v>
      </c>
      <c r="Q184" s="29">
        <f t="shared" si="15"/>
        <v>2.2857142857142856</v>
      </c>
      <c r="R184" s="29">
        <f t="shared" si="16"/>
        <v>8</v>
      </c>
      <c r="S184" s="29">
        <f t="shared" si="17"/>
        <v>7.6923076923076925</v>
      </c>
      <c r="T184" s="29">
        <f t="shared" si="18"/>
        <v>8</v>
      </c>
      <c r="U184" s="29">
        <f t="shared" si="19"/>
        <v>5.7</v>
      </c>
      <c r="V184" s="27">
        <f t="shared" si="20"/>
        <v>51.49945054945055</v>
      </c>
      <c r="W184" s="21"/>
      <c r="X184" s="73"/>
      <c r="Y184" s="69"/>
      <c r="Z184" s="69"/>
    </row>
    <row r="185" spans="1:26" ht="47.25" x14ac:dyDescent="0.25">
      <c r="A185" s="1">
        <v>181</v>
      </c>
      <c r="B185" s="79" t="s">
        <v>1388</v>
      </c>
      <c r="C185" s="82" t="s">
        <v>1389</v>
      </c>
      <c r="D185" s="79" t="s">
        <v>140</v>
      </c>
      <c r="E185" s="4">
        <v>8</v>
      </c>
      <c r="F185" s="79" t="s">
        <v>141</v>
      </c>
      <c r="G185" s="28">
        <v>13</v>
      </c>
      <c r="H185" s="28"/>
      <c r="I185" s="28">
        <v>11</v>
      </c>
      <c r="J185" s="28">
        <v>210</v>
      </c>
      <c r="K185" s="28">
        <v>7.9</v>
      </c>
      <c r="L185" s="28">
        <v>6.8</v>
      </c>
      <c r="M185" s="28"/>
      <c r="N185" s="28">
        <v>0.49</v>
      </c>
      <c r="O185" s="28">
        <f>IF(OR(N185=MIN(N$5:N$397),N185=""),"",N185)</f>
        <v>0.49</v>
      </c>
      <c r="P185" s="29">
        <f t="shared" si="14"/>
        <v>13.928571428571429</v>
      </c>
      <c r="Q185" s="29">
        <f t="shared" si="15"/>
        <v>3.1428571428571428</v>
      </c>
      <c r="R185" s="29">
        <f t="shared" si="16"/>
        <v>8.4</v>
      </c>
      <c r="S185" s="29">
        <f t="shared" si="17"/>
        <v>7.5949367088607591</v>
      </c>
      <c r="T185" s="29">
        <f t="shared" si="18"/>
        <v>6.8</v>
      </c>
      <c r="U185" s="29">
        <f t="shared" si="19"/>
        <v>11.63265306122449</v>
      </c>
      <c r="V185" s="27">
        <f t="shared" si="20"/>
        <v>51.499018341513818</v>
      </c>
      <c r="W185" s="21"/>
      <c r="X185" s="73"/>
      <c r="Y185" s="69"/>
      <c r="Z185" s="69"/>
    </row>
    <row r="186" spans="1:26" ht="31.5" x14ac:dyDescent="0.25">
      <c r="A186" s="1">
        <v>182</v>
      </c>
      <c r="B186" s="105" t="s">
        <v>1539</v>
      </c>
      <c r="C186" s="82" t="s">
        <v>1540</v>
      </c>
      <c r="D186" s="101" t="s">
        <v>193</v>
      </c>
      <c r="E186" s="102">
        <v>8</v>
      </c>
      <c r="F186" s="101" t="s">
        <v>194</v>
      </c>
      <c r="G186" s="28">
        <v>14</v>
      </c>
      <c r="H186" s="28"/>
      <c r="I186" s="28">
        <v>10</v>
      </c>
      <c r="J186" s="28">
        <v>210</v>
      </c>
      <c r="K186" s="28">
        <v>8.5</v>
      </c>
      <c r="L186" s="28">
        <v>8.5</v>
      </c>
      <c r="M186" s="28"/>
      <c r="N186" s="28">
        <v>0.59</v>
      </c>
      <c r="O186" s="28"/>
      <c r="P186" s="29">
        <f t="shared" si="14"/>
        <v>15</v>
      </c>
      <c r="Q186" s="29">
        <f t="shared" si="15"/>
        <v>2.8571428571428572</v>
      </c>
      <c r="R186" s="29">
        <f t="shared" si="16"/>
        <v>8.4</v>
      </c>
      <c r="S186" s="29">
        <f t="shared" si="17"/>
        <v>7.0588235294117645</v>
      </c>
      <c r="T186" s="29">
        <f t="shared" si="18"/>
        <v>8.5</v>
      </c>
      <c r="U186" s="29">
        <f t="shared" si="19"/>
        <v>9.6610169491525433</v>
      </c>
      <c r="V186" s="27">
        <f t="shared" si="20"/>
        <v>51.47698333570716</v>
      </c>
      <c r="W186" s="21"/>
      <c r="X186" s="73"/>
      <c r="Y186" s="69"/>
      <c r="Z186" s="69"/>
    </row>
    <row r="187" spans="1:26" ht="31.5" x14ac:dyDescent="0.25">
      <c r="A187" s="1">
        <v>183</v>
      </c>
      <c r="B187" s="79" t="s">
        <v>1757</v>
      </c>
      <c r="C187" s="82" t="s">
        <v>1758</v>
      </c>
      <c r="D187" s="79" t="s">
        <v>380</v>
      </c>
      <c r="E187" s="4">
        <v>7</v>
      </c>
      <c r="F187" s="79" t="s">
        <v>381</v>
      </c>
      <c r="G187" s="28">
        <v>13</v>
      </c>
      <c r="H187" s="28"/>
      <c r="I187" s="28">
        <v>5</v>
      </c>
      <c r="J187" s="28">
        <v>183</v>
      </c>
      <c r="K187" s="28">
        <v>8.6</v>
      </c>
      <c r="L187" s="28">
        <v>7.5</v>
      </c>
      <c r="M187" s="28"/>
      <c r="N187" s="28">
        <v>0.4</v>
      </c>
      <c r="O187" s="28"/>
      <c r="P187" s="29">
        <f t="shared" si="14"/>
        <v>13.928571428571429</v>
      </c>
      <c r="Q187" s="29">
        <f t="shared" si="15"/>
        <v>1.4285714285714286</v>
      </c>
      <c r="R187" s="29">
        <f t="shared" si="16"/>
        <v>7.32</v>
      </c>
      <c r="S187" s="29">
        <f t="shared" si="17"/>
        <v>6.9767441860465116</v>
      </c>
      <c r="T187" s="29">
        <f t="shared" si="18"/>
        <v>7.5</v>
      </c>
      <c r="U187" s="29">
        <f t="shared" si="19"/>
        <v>14.25</v>
      </c>
      <c r="V187" s="27">
        <f t="shared" si="20"/>
        <v>51.403887043189371</v>
      </c>
      <c r="W187" s="21"/>
      <c r="X187" s="73"/>
      <c r="Y187" s="69"/>
      <c r="Z187" s="69"/>
    </row>
    <row r="188" spans="1:26" ht="31.5" x14ac:dyDescent="0.25">
      <c r="A188" s="1">
        <v>184</v>
      </c>
      <c r="B188" s="130" t="s">
        <v>1592</v>
      </c>
      <c r="C188" s="82" t="s">
        <v>1593</v>
      </c>
      <c r="D188" s="79" t="s">
        <v>4509</v>
      </c>
      <c r="E188" s="4">
        <v>7</v>
      </c>
      <c r="F188" s="130" t="s">
        <v>1591</v>
      </c>
      <c r="G188" s="28">
        <v>7</v>
      </c>
      <c r="H188" s="28"/>
      <c r="I188" s="28">
        <v>8</v>
      </c>
      <c r="J188" s="28">
        <v>195</v>
      </c>
      <c r="K188" s="28">
        <v>7.6</v>
      </c>
      <c r="L188" s="28">
        <v>8</v>
      </c>
      <c r="M188" s="28"/>
      <c r="N188" s="28">
        <v>0.32</v>
      </c>
      <c r="O188" s="28"/>
      <c r="P188" s="29">
        <f t="shared" si="14"/>
        <v>7.5</v>
      </c>
      <c r="Q188" s="29">
        <f t="shared" si="15"/>
        <v>2.2857142857142856</v>
      </c>
      <c r="R188" s="29">
        <f t="shared" si="16"/>
        <v>7.8</v>
      </c>
      <c r="S188" s="29">
        <f t="shared" si="17"/>
        <v>7.8947368421052637</v>
      </c>
      <c r="T188" s="29">
        <f t="shared" si="18"/>
        <v>8</v>
      </c>
      <c r="U188" s="29">
        <f t="shared" si="19"/>
        <v>17.8125</v>
      </c>
      <c r="V188" s="27">
        <f t="shared" si="20"/>
        <v>51.292951127819549</v>
      </c>
      <c r="W188" s="21"/>
      <c r="X188" s="73"/>
      <c r="Y188" s="69"/>
      <c r="Z188" s="69"/>
    </row>
    <row r="189" spans="1:26" ht="31.5" x14ac:dyDescent="0.25">
      <c r="A189" s="1">
        <v>185</v>
      </c>
      <c r="B189" s="97" t="s">
        <v>1946</v>
      </c>
      <c r="C189" s="82" t="s">
        <v>1947</v>
      </c>
      <c r="D189" s="79" t="s">
        <v>532</v>
      </c>
      <c r="E189" s="4">
        <v>7</v>
      </c>
      <c r="F189" s="79" t="s">
        <v>540</v>
      </c>
      <c r="G189" s="28">
        <v>18</v>
      </c>
      <c r="H189" s="28"/>
      <c r="I189" s="28">
        <v>7</v>
      </c>
      <c r="J189" s="28">
        <v>168</v>
      </c>
      <c r="K189" s="28">
        <v>9</v>
      </c>
      <c r="L189" s="28">
        <v>6</v>
      </c>
      <c r="M189" s="28"/>
      <c r="N189" s="28">
        <v>0.54</v>
      </c>
      <c r="O189" s="28"/>
      <c r="P189" s="29">
        <f t="shared" si="14"/>
        <v>19.285714285714285</v>
      </c>
      <c r="Q189" s="29">
        <f t="shared" si="15"/>
        <v>2</v>
      </c>
      <c r="R189" s="29">
        <f t="shared" si="16"/>
        <v>6.72</v>
      </c>
      <c r="S189" s="29">
        <f t="shared" si="17"/>
        <v>6.666666666666667</v>
      </c>
      <c r="T189" s="29">
        <f t="shared" si="18"/>
        <v>6</v>
      </c>
      <c r="U189" s="29">
        <f t="shared" si="19"/>
        <v>10.555555555555555</v>
      </c>
      <c r="V189" s="27">
        <f t="shared" si="20"/>
        <v>51.227936507936505</v>
      </c>
      <c r="W189" s="21"/>
      <c r="X189" s="73"/>
      <c r="Y189" s="69"/>
      <c r="Z189" s="69"/>
    </row>
    <row r="190" spans="1:26" ht="31.5" x14ac:dyDescent="0.25">
      <c r="A190" s="1">
        <v>186</v>
      </c>
      <c r="B190" s="86" t="s">
        <v>1368</v>
      </c>
      <c r="C190" s="82" t="s">
        <v>1369</v>
      </c>
      <c r="D190" s="79" t="s">
        <v>4508</v>
      </c>
      <c r="E190" s="4">
        <v>7</v>
      </c>
      <c r="F190" s="85" t="s">
        <v>134</v>
      </c>
      <c r="G190" s="28">
        <v>17</v>
      </c>
      <c r="H190" s="28"/>
      <c r="I190" s="28">
        <v>16</v>
      </c>
      <c r="J190" s="28">
        <v>184</v>
      </c>
      <c r="K190" s="28">
        <v>7.45</v>
      </c>
      <c r="L190" s="28">
        <v>2.1</v>
      </c>
      <c r="M190" s="28"/>
      <c r="N190" s="28">
        <v>0.53</v>
      </c>
      <c r="O190" s="28">
        <f>IF(OR(N190=MIN(N$5:N$397),N190=""),"",N190)</f>
        <v>0.53</v>
      </c>
      <c r="P190" s="29">
        <f t="shared" si="14"/>
        <v>18.214285714285715</v>
      </c>
      <c r="Q190" s="29">
        <f t="shared" si="15"/>
        <v>4.5714285714285712</v>
      </c>
      <c r="R190" s="29">
        <f t="shared" si="16"/>
        <v>7.36</v>
      </c>
      <c r="S190" s="29">
        <f t="shared" si="17"/>
        <v>8.0536912751677843</v>
      </c>
      <c r="T190" s="29">
        <f t="shared" si="18"/>
        <v>2.1</v>
      </c>
      <c r="U190" s="29">
        <f t="shared" si="19"/>
        <v>10.754716981132075</v>
      </c>
      <c r="V190" s="27">
        <f t="shared" si="20"/>
        <v>51.054122542014149</v>
      </c>
      <c r="W190" s="21"/>
      <c r="X190" s="73"/>
      <c r="Y190" s="69"/>
      <c r="Z190" s="69"/>
    </row>
    <row r="191" spans="1:26" ht="31.5" x14ac:dyDescent="0.25">
      <c r="A191" s="1">
        <v>187</v>
      </c>
      <c r="B191" s="83" t="s">
        <v>1726</v>
      </c>
      <c r="C191" s="82" t="s">
        <v>1727</v>
      </c>
      <c r="D191" s="79" t="s">
        <v>1719</v>
      </c>
      <c r="E191" s="4">
        <v>7</v>
      </c>
      <c r="F191" s="79" t="s">
        <v>949</v>
      </c>
      <c r="G191" s="28">
        <v>11</v>
      </c>
      <c r="H191" s="28"/>
      <c r="I191" s="28">
        <v>4</v>
      </c>
      <c r="J191" s="28">
        <v>180</v>
      </c>
      <c r="K191" s="28">
        <v>7.9</v>
      </c>
      <c r="L191" s="28">
        <v>9</v>
      </c>
      <c r="M191" s="28"/>
      <c r="N191" s="28">
        <v>0.4</v>
      </c>
      <c r="O191" s="28"/>
      <c r="P191" s="29">
        <f t="shared" si="14"/>
        <v>11.785714285714286</v>
      </c>
      <c r="Q191" s="29">
        <f t="shared" si="15"/>
        <v>1.1428571428571428</v>
      </c>
      <c r="R191" s="29">
        <f t="shared" si="16"/>
        <v>7.2</v>
      </c>
      <c r="S191" s="29">
        <f t="shared" si="17"/>
        <v>7.5949367088607591</v>
      </c>
      <c r="T191" s="29">
        <f t="shared" si="18"/>
        <v>9</v>
      </c>
      <c r="U191" s="29">
        <f t="shared" si="19"/>
        <v>14.25</v>
      </c>
      <c r="V191" s="27">
        <f t="shared" si="20"/>
        <v>50.973508137432191</v>
      </c>
      <c r="W191" s="21"/>
      <c r="X191" s="73"/>
      <c r="Y191" s="69"/>
      <c r="Z191" s="69"/>
    </row>
    <row r="192" spans="1:26" ht="31.5" x14ac:dyDescent="0.25">
      <c r="A192" s="1">
        <v>188</v>
      </c>
      <c r="B192" s="97" t="s">
        <v>1624</v>
      </c>
      <c r="C192" s="82" t="s">
        <v>1625</v>
      </c>
      <c r="D192" s="97" t="s">
        <v>272</v>
      </c>
      <c r="E192" s="4">
        <v>7</v>
      </c>
      <c r="F192" s="85" t="s">
        <v>273</v>
      </c>
      <c r="G192" s="28">
        <v>18</v>
      </c>
      <c r="H192" s="28"/>
      <c r="I192" s="28">
        <v>2</v>
      </c>
      <c r="J192" s="28">
        <v>165</v>
      </c>
      <c r="K192" s="28">
        <v>8.3000000000000007</v>
      </c>
      <c r="L192" s="28">
        <v>4</v>
      </c>
      <c r="M192" s="28"/>
      <c r="N192" s="28">
        <v>0.43</v>
      </c>
      <c r="O192" s="28"/>
      <c r="P192" s="29">
        <f t="shared" si="14"/>
        <v>19.285714285714285</v>
      </c>
      <c r="Q192" s="29">
        <f t="shared" si="15"/>
        <v>0.5714285714285714</v>
      </c>
      <c r="R192" s="29">
        <f t="shared" si="16"/>
        <v>6.6</v>
      </c>
      <c r="S192" s="29">
        <f t="shared" si="17"/>
        <v>7.2289156626506017</v>
      </c>
      <c r="T192" s="29">
        <f t="shared" si="18"/>
        <v>4</v>
      </c>
      <c r="U192" s="29">
        <f t="shared" si="19"/>
        <v>13.255813953488373</v>
      </c>
      <c r="V192" s="27">
        <f t="shared" si="20"/>
        <v>50.941872473281826</v>
      </c>
      <c r="W192" s="21"/>
      <c r="X192" s="73"/>
      <c r="Y192" s="69"/>
      <c r="Z192" s="69"/>
    </row>
    <row r="193" spans="1:26" ht="31.5" x14ac:dyDescent="0.25">
      <c r="A193" s="1">
        <v>189</v>
      </c>
      <c r="B193" s="79" t="s">
        <v>1861</v>
      </c>
      <c r="C193" s="82" t="s">
        <v>1862</v>
      </c>
      <c r="D193" s="79" t="s">
        <v>474</v>
      </c>
      <c r="E193" s="4">
        <v>8</v>
      </c>
      <c r="F193" s="79" t="s">
        <v>475</v>
      </c>
      <c r="G193" s="28">
        <v>9</v>
      </c>
      <c r="H193" s="28"/>
      <c r="I193" s="28">
        <v>11</v>
      </c>
      <c r="J193" s="28">
        <v>200</v>
      </c>
      <c r="K193" s="28">
        <v>8</v>
      </c>
      <c r="L193" s="28">
        <v>9</v>
      </c>
      <c r="M193" s="28"/>
      <c r="N193" s="28">
        <v>0.42</v>
      </c>
      <c r="O193" s="28"/>
      <c r="P193" s="29">
        <f t="shared" si="14"/>
        <v>9.6428571428571423</v>
      </c>
      <c r="Q193" s="29">
        <f t="shared" si="15"/>
        <v>3.1428571428571428</v>
      </c>
      <c r="R193" s="29">
        <f t="shared" si="16"/>
        <v>8</v>
      </c>
      <c r="S193" s="29">
        <f t="shared" si="17"/>
        <v>7.5</v>
      </c>
      <c r="T193" s="29">
        <f t="shared" si="18"/>
        <v>9</v>
      </c>
      <c r="U193" s="29">
        <f t="shared" si="19"/>
        <v>13.571428571428573</v>
      </c>
      <c r="V193" s="27">
        <f t="shared" si="20"/>
        <v>50.857142857142861</v>
      </c>
      <c r="W193" s="21"/>
      <c r="X193" s="73"/>
      <c r="Y193" s="69"/>
      <c r="Z193" s="69"/>
    </row>
    <row r="194" spans="1:26" ht="31.5" x14ac:dyDescent="0.25">
      <c r="A194" s="1">
        <v>190</v>
      </c>
      <c r="B194" s="83" t="s">
        <v>1569</v>
      </c>
      <c r="C194" s="82" t="s">
        <v>1570</v>
      </c>
      <c r="D194" s="79" t="s">
        <v>4451</v>
      </c>
      <c r="E194" s="4">
        <v>7</v>
      </c>
      <c r="F194" s="79" t="s">
        <v>853</v>
      </c>
      <c r="G194" s="28">
        <v>15</v>
      </c>
      <c r="H194" s="28"/>
      <c r="I194" s="28">
        <v>5</v>
      </c>
      <c r="J194" s="28">
        <v>200</v>
      </c>
      <c r="K194" s="28">
        <v>8.6</v>
      </c>
      <c r="L194" s="28">
        <v>8.5</v>
      </c>
      <c r="M194" s="28"/>
      <c r="N194" s="28">
        <v>0.59</v>
      </c>
      <c r="O194" s="28"/>
      <c r="P194" s="29">
        <f t="shared" si="14"/>
        <v>16.071428571428573</v>
      </c>
      <c r="Q194" s="29">
        <f t="shared" si="15"/>
        <v>1.4285714285714286</v>
      </c>
      <c r="R194" s="29">
        <f t="shared" si="16"/>
        <v>8</v>
      </c>
      <c r="S194" s="29">
        <f t="shared" si="17"/>
        <v>6.9767441860465116</v>
      </c>
      <c r="T194" s="29">
        <f t="shared" si="18"/>
        <v>8.5</v>
      </c>
      <c r="U194" s="29">
        <f t="shared" si="19"/>
        <v>9.6610169491525433</v>
      </c>
      <c r="V194" s="27">
        <f t="shared" si="20"/>
        <v>50.637761135199057</v>
      </c>
      <c r="W194" s="21"/>
      <c r="X194" s="73"/>
      <c r="Y194" s="69"/>
      <c r="Z194" s="69"/>
    </row>
    <row r="195" spans="1:26" ht="31.5" x14ac:dyDescent="0.25">
      <c r="A195" s="1">
        <v>191</v>
      </c>
      <c r="B195" s="86" t="s">
        <v>1386</v>
      </c>
      <c r="C195" s="82" t="s">
        <v>1387</v>
      </c>
      <c r="D195" s="79" t="s">
        <v>140</v>
      </c>
      <c r="E195" s="4">
        <v>7</v>
      </c>
      <c r="F195" s="79" t="s">
        <v>150</v>
      </c>
      <c r="G195" s="28">
        <v>11</v>
      </c>
      <c r="H195" s="28"/>
      <c r="I195" s="28">
        <v>10</v>
      </c>
      <c r="J195" s="28">
        <v>215</v>
      </c>
      <c r="K195" s="28">
        <v>7.8</v>
      </c>
      <c r="L195" s="28">
        <v>7</v>
      </c>
      <c r="M195" s="28"/>
      <c r="N195" s="28">
        <v>0.45</v>
      </c>
      <c r="O195" s="28">
        <f>IF(OR(N195=MIN(N$5:N$397),N195=""),"",N195)</f>
        <v>0.45</v>
      </c>
      <c r="P195" s="29">
        <f t="shared" si="14"/>
        <v>11.785714285714286</v>
      </c>
      <c r="Q195" s="29">
        <f t="shared" si="15"/>
        <v>2.8571428571428572</v>
      </c>
      <c r="R195" s="29">
        <f t="shared" si="16"/>
        <v>8.6</v>
      </c>
      <c r="S195" s="29">
        <f t="shared" si="17"/>
        <v>7.6923076923076925</v>
      </c>
      <c r="T195" s="29">
        <f t="shared" si="18"/>
        <v>7</v>
      </c>
      <c r="U195" s="29">
        <f t="shared" si="19"/>
        <v>12.666666666666666</v>
      </c>
      <c r="V195" s="27">
        <f t="shared" si="20"/>
        <v>50.601831501831505</v>
      </c>
      <c r="W195" s="21"/>
      <c r="X195" s="73"/>
      <c r="Y195" s="69"/>
      <c r="Z195" s="69"/>
    </row>
    <row r="196" spans="1:26" ht="31.5" x14ac:dyDescent="0.25">
      <c r="A196" s="1">
        <v>192</v>
      </c>
      <c r="B196" s="24" t="s">
        <v>1880</v>
      </c>
      <c r="C196" s="82" t="s">
        <v>1881</v>
      </c>
      <c r="D196" s="79" t="s">
        <v>507</v>
      </c>
      <c r="E196" s="4">
        <v>7</v>
      </c>
      <c r="F196" s="79" t="s">
        <v>508</v>
      </c>
      <c r="G196" s="28">
        <v>10.5</v>
      </c>
      <c r="H196" s="28"/>
      <c r="I196" s="28">
        <v>6</v>
      </c>
      <c r="J196" s="28">
        <v>185</v>
      </c>
      <c r="K196" s="28">
        <v>7.9</v>
      </c>
      <c r="L196" s="28">
        <v>9</v>
      </c>
      <c r="M196" s="28"/>
      <c r="N196" s="28">
        <v>0.42</v>
      </c>
      <c r="O196" s="28"/>
      <c r="P196" s="29">
        <f t="shared" si="14"/>
        <v>11.25</v>
      </c>
      <c r="Q196" s="29">
        <f t="shared" si="15"/>
        <v>1.7142857142857142</v>
      </c>
      <c r="R196" s="29">
        <f t="shared" si="16"/>
        <v>7.4</v>
      </c>
      <c r="S196" s="29">
        <f t="shared" si="17"/>
        <v>7.5949367088607591</v>
      </c>
      <c r="T196" s="29">
        <f t="shared" si="18"/>
        <v>9</v>
      </c>
      <c r="U196" s="29">
        <f t="shared" si="19"/>
        <v>13.571428571428573</v>
      </c>
      <c r="V196" s="27">
        <f t="shared" si="20"/>
        <v>50.530650994575041</v>
      </c>
      <c r="W196" s="21"/>
      <c r="X196" s="73"/>
      <c r="Y196" s="69"/>
      <c r="Z196" s="69"/>
    </row>
    <row r="197" spans="1:26" ht="47.25" x14ac:dyDescent="0.25">
      <c r="A197" s="1">
        <v>193</v>
      </c>
      <c r="B197" s="86" t="s">
        <v>1835</v>
      </c>
      <c r="C197" s="82" t="s">
        <v>1836</v>
      </c>
      <c r="D197" s="24" t="s">
        <v>4510</v>
      </c>
      <c r="E197" s="4">
        <v>7</v>
      </c>
      <c r="F197" s="79" t="s">
        <v>450</v>
      </c>
      <c r="G197" s="28">
        <v>17</v>
      </c>
      <c r="H197" s="28"/>
      <c r="I197" s="28">
        <v>7</v>
      </c>
      <c r="J197" s="28">
        <v>155</v>
      </c>
      <c r="K197" s="28">
        <v>8.8000000000000007</v>
      </c>
      <c r="L197" s="28">
        <v>7</v>
      </c>
      <c r="M197" s="28"/>
      <c r="N197" s="28">
        <v>0.56000000000000005</v>
      </c>
      <c r="O197" s="28"/>
      <c r="P197" s="29">
        <f t="shared" ref="P197:P260" si="21">(30*G197)/MAX(G:G)</f>
        <v>18.214285714285715</v>
      </c>
      <c r="Q197" s="29">
        <f t="shared" ref="Q197:Q260" si="22">(10*I197)/MAX(I:I)</f>
        <v>2</v>
      </c>
      <c r="R197" s="29">
        <f t="shared" ref="R197:R260" si="23">(10*J197)/MAX(J:J)</f>
        <v>6.2</v>
      </c>
      <c r="S197" s="29">
        <f t="shared" ref="S197:S253" si="24">(10*6)/K197</f>
        <v>6.8181818181818175</v>
      </c>
      <c r="T197" s="29">
        <f t="shared" ref="T197:T260" si="25">(10*L197)/MAX(L:L)</f>
        <v>7</v>
      </c>
      <c r="U197" s="29">
        <f t="shared" ref="U197:U260" si="26">(30*0.19)/N197</f>
        <v>10.178571428571427</v>
      </c>
      <c r="V197" s="27">
        <f t="shared" ref="V197:V260" si="27">SUM(P197:U197)</f>
        <v>50.411038961038955</v>
      </c>
      <c r="W197" s="21"/>
      <c r="X197" s="73"/>
      <c r="Y197" s="69"/>
      <c r="Z197" s="69"/>
    </row>
    <row r="198" spans="1:26" ht="47.25" x14ac:dyDescent="0.25">
      <c r="A198" s="1">
        <v>194</v>
      </c>
      <c r="B198" s="79" t="s">
        <v>1839</v>
      </c>
      <c r="C198" s="82" t="s">
        <v>1840</v>
      </c>
      <c r="D198" s="24" t="s">
        <v>4510</v>
      </c>
      <c r="E198" s="4">
        <v>8</v>
      </c>
      <c r="F198" s="79" t="s">
        <v>450</v>
      </c>
      <c r="G198" s="28">
        <v>20.5</v>
      </c>
      <c r="H198" s="28"/>
      <c r="I198" s="28">
        <v>8</v>
      </c>
      <c r="J198" s="28">
        <v>150</v>
      </c>
      <c r="K198" s="28">
        <v>7.9</v>
      </c>
      <c r="L198" s="28">
        <v>7</v>
      </c>
      <c r="M198" s="28"/>
      <c r="N198" s="28">
        <v>1.04</v>
      </c>
      <c r="O198" s="28"/>
      <c r="P198" s="29">
        <f t="shared" si="21"/>
        <v>21.964285714285715</v>
      </c>
      <c r="Q198" s="29">
        <f t="shared" si="22"/>
        <v>2.2857142857142856</v>
      </c>
      <c r="R198" s="29">
        <f t="shared" si="23"/>
        <v>6</v>
      </c>
      <c r="S198" s="29">
        <f t="shared" si="24"/>
        <v>7.5949367088607591</v>
      </c>
      <c r="T198" s="29">
        <f t="shared" si="25"/>
        <v>7</v>
      </c>
      <c r="U198" s="29">
        <f t="shared" si="26"/>
        <v>5.4807692307692308</v>
      </c>
      <c r="V198" s="27">
        <f t="shared" si="27"/>
        <v>50.325705939629991</v>
      </c>
      <c r="W198" s="21"/>
      <c r="X198" s="73"/>
      <c r="Y198" s="69"/>
      <c r="Z198" s="69"/>
    </row>
    <row r="199" spans="1:26" ht="47.25" x14ac:dyDescent="0.25">
      <c r="A199" s="1">
        <v>195</v>
      </c>
      <c r="B199" s="96" t="s">
        <v>1666</v>
      </c>
      <c r="C199" s="82" t="s">
        <v>1667</v>
      </c>
      <c r="D199" s="79" t="s">
        <v>314</v>
      </c>
      <c r="E199" s="4">
        <v>7</v>
      </c>
      <c r="F199" s="79" t="s">
        <v>315</v>
      </c>
      <c r="G199" s="28">
        <v>24</v>
      </c>
      <c r="H199" s="28"/>
      <c r="I199" s="28">
        <v>1</v>
      </c>
      <c r="J199" s="28">
        <v>174</v>
      </c>
      <c r="K199" s="28">
        <v>7.1</v>
      </c>
      <c r="L199" s="28">
        <v>5</v>
      </c>
      <c r="M199" s="28"/>
      <c r="N199" s="28">
        <v>1.5</v>
      </c>
      <c r="O199" s="28"/>
      <c r="P199" s="29">
        <f t="shared" si="21"/>
        <v>25.714285714285715</v>
      </c>
      <c r="Q199" s="29">
        <f t="shared" si="22"/>
        <v>0.2857142857142857</v>
      </c>
      <c r="R199" s="29">
        <f t="shared" si="23"/>
        <v>6.96</v>
      </c>
      <c r="S199" s="29">
        <f t="shared" si="24"/>
        <v>8.4507042253521139</v>
      </c>
      <c r="T199" s="29">
        <f t="shared" si="25"/>
        <v>5</v>
      </c>
      <c r="U199" s="29">
        <f t="shared" si="26"/>
        <v>3.8000000000000003</v>
      </c>
      <c r="V199" s="27">
        <f t="shared" si="27"/>
        <v>50.21070422535211</v>
      </c>
      <c r="W199" s="21"/>
      <c r="X199" s="73"/>
      <c r="Y199" s="69"/>
      <c r="Z199" s="69"/>
    </row>
    <row r="200" spans="1:26" ht="31.5" x14ac:dyDescent="0.25">
      <c r="A200" s="1">
        <v>196</v>
      </c>
      <c r="B200" s="79" t="s">
        <v>1344</v>
      </c>
      <c r="C200" s="82" t="s">
        <v>1345</v>
      </c>
      <c r="D200" s="86" t="s">
        <v>717</v>
      </c>
      <c r="E200" s="4">
        <v>8</v>
      </c>
      <c r="F200" s="83" t="s">
        <v>113</v>
      </c>
      <c r="G200" s="28">
        <v>19</v>
      </c>
      <c r="H200" s="28"/>
      <c r="I200" s="28">
        <v>10</v>
      </c>
      <c r="J200" s="28">
        <v>190</v>
      </c>
      <c r="K200" s="28">
        <v>8.1</v>
      </c>
      <c r="L200" s="28">
        <v>6.5</v>
      </c>
      <c r="M200" s="28"/>
      <c r="N200" s="28">
        <v>1.05</v>
      </c>
      <c r="O200" s="28">
        <f>IF(OR(N200=MIN(N$5:N$397),N200=""),"",N200)</f>
        <v>1.05</v>
      </c>
      <c r="P200" s="29">
        <f t="shared" si="21"/>
        <v>20.357142857142858</v>
      </c>
      <c r="Q200" s="29">
        <f t="shared" si="22"/>
        <v>2.8571428571428572</v>
      </c>
      <c r="R200" s="29">
        <f t="shared" si="23"/>
        <v>7.6</v>
      </c>
      <c r="S200" s="29">
        <f t="shared" si="24"/>
        <v>7.4074074074074074</v>
      </c>
      <c r="T200" s="29">
        <f t="shared" si="25"/>
        <v>6.5</v>
      </c>
      <c r="U200" s="29">
        <f t="shared" si="26"/>
        <v>5.4285714285714288</v>
      </c>
      <c r="V200" s="27">
        <f t="shared" si="27"/>
        <v>50.150264550264552</v>
      </c>
      <c r="W200" s="21"/>
      <c r="X200" s="73"/>
      <c r="Y200" s="69"/>
      <c r="Z200" s="69"/>
    </row>
    <row r="201" spans="1:26" ht="31.5" x14ac:dyDescent="0.25">
      <c r="A201" s="1">
        <v>197</v>
      </c>
      <c r="B201" s="97" t="s">
        <v>1455</v>
      </c>
      <c r="C201" s="5" t="s">
        <v>1456</v>
      </c>
      <c r="D201" s="79" t="s">
        <v>165</v>
      </c>
      <c r="E201" s="80">
        <v>7</v>
      </c>
      <c r="F201" s="97" t="s">
        <v>774</v>
      </c>
      <c r="G201" s="28">
        <v>13</v>
      </c>
      <c r="H201" s="28"/>
      <c r="I201" s="28">
        <v>0</v>
      </c>
      <c r="J201" s="28">
        <v>150</v>
      </c>
      <c r="K201" s="28">
        <v>7.9</v>
      </c>
      <c r="L201" s="28">
        <v>8</v>
      </c>
      <c r="M201" s="28"/>
      <c r="N201" s="28">
        <v>0.39</v>
      </c>
      <c r="O201" s="28">
        <f>IF(OR(N201=MIN(N$5:N$397),N201=""),"",N201)</f>
        <v>0.39</v>
      </c>
      <c r="P201" s="29">
        <f t="shared" si="21"/>
        <v>13.928571428571429</v>
      </c>
      <c r="Q201" s="29">
        <f t="shared" si="22"/>
        <v>0</v>
      </c>
      <c r="R201" s="29">
        <f t="shared" si="23"/>
        <v>6</v>
      </c>
      <c r="S201" s="29">
        <f t="shared" si="24"/>
        <v>7.5949367088607591</v>
      </c>
      <c r="T201" s="29">
        <f t="shared" si="25"/>
        <v>8</v>
      </c>
      <c r="U201" s="29">
        <f t="shared" si="26"/>
        <v>14.615384615384615</v>
      </c>
      <c r="V201" s="27">
        <f t="shared" si="27"/>
        <v>50.138892752816801</v>
      </c>
      <c r="W201" s="21"/>
      <c r="X201" s="73"/>
      <c r="Y201" s="69"/>
      <c r="Z201" s="69"/>
    </row>
    <row r="202" spans="1:26" ht="31.5" x14ac:dyDescent="0.25">
      <c r="A202" s="1">
        <v>198</v>
      </c>
      <c r="B202" s="97" t="s">
        <v>1457</v>
      </c>
      <c r="C202" s="5" t="s">
        <v>1458</v>
      </c>
      <c r="D202" s="79" t="s">
        <v>165</v>
      </c>
      <c r="E202" s="80">
        <v>7</v>
      </c>
      <c r="F202" s="97" t="s">
        <v>774</v>
      </c>
      <c r="G202" s="28">
        <v>14.5</v>
      </c>
      <c r="H202" s="28"/>
      <c r="I202" s="28">
        <v>0</v>
      </c>
      <c r="J202" s="28">
        <v>180</v>
      </c>
      <c r="K202" s="28">
        <v>8</v>
      </c>
      <c r="L202" s="28">
        <v>7</v>
      </c>
      <c r="M202" s="28"/>
      <c r="N202" s="28">
        <v>0.45</v>
      </c>
      <c r="O202" s="28"/>
      <c r="P202" s="29">
        <f t="shared" si="21"/>
        <v>15.535714285714286</v>
      </c>
      <c r="Q202" s="29">
        <f t="shared" si="22"/>
        <v>0</v>
      </c>
      <c r="R202" s="29">
        <f t="shared" si="23"/>
        <v>7.2</v>
      </c>
      <c r="S202" s="29">
        <f t="shared" si="24"/>
        <v>7.5</v>
      </c>
      <c r="T202" s="29">
        <f t="shared" si="25"/>
        <v>7</v>
      </c>
      <c r="U202" s="29">
        <f t="shared" si="26"/>
        <v>12.666666666666666</v>
      </c>
      <c r="V202" s="27">
        <f t="shared" si="27"/>
        <v>49.902380952380952</v>
      </c>
      <c r="W202" s="21"/>
      <c r="X202" s="73"/>
      <c r="Y202" s="69"/>
      <c r="Z202" s="69"/>
    </row>
    <row r="203" spans="1:26" ht="31.5" x14ac:dyDescent="0.25">
      <c r="A203" s="1">
        <v>199</v>
      </c>
      <c r="B203" s="86" t="s">
        <v>1703</v>
      </c>
      <c r="C203" s="82" t="s">
        <v>1704</v>
      </c>
      <c r="D203" s="79" t="s">
        <v>4453</v>
      </c>
      <c r="E203" s="4">
        <v>8</v>
      </c>
      <c r="F203" s="85" t="s">
        <v>928</v>
      </c>
      <c r="G203" s="28">
        <v>11</v>
      </c>
      <c r="H203" s="28"/>
      <c r="I203" s="28">
        <v>6</v>
      </c>
      <c r="J203" s="28">
        <v>149</v>
      </c>
      <c r="K203" s="28">
        <v>7.8</v>
      </c>
      <c r="L203" s="28">
        <v>8.8000000000000007</v>
      </c>
      <c r="M203" s="28"/>
      <c r="N203" s="28">
        <v>0.41</v>
      </c>
      <c r="O203" s="28"/>
      <c r="P203" s="29">
        <f t="shared" si="21"/>
        <v>11.785714285714286</v>
      </c>
      <c r="Q203" s="29">
        <f t="shared" si="22"/>
        <v>1.7142857142857142</v>
      </c>
      <c r="R203" s="29">
        <f t="shared" si="23"/>
        <v>5.96</v>
      </c>
      <c r="S203" s="29">
        <f t="shared" si="24"/>
        <v>7.6923076923076925</v>
      </c>
      <c r="T203" s="29">
        <f t="shared" si="25"/>
        <v>8.8000000000000007</v>
      </c>
      <c r="U203" s="29">
        <f t="shared" si="26"/>
        <v>13.902439024390246</v>
      </c>
      <c r="V203" s="27">
        <f t="shared" si="27"/>
        <v>49.854746716697946</v>
      </c>
      <c r="W203" s="21"/>
      <c r="X203" s="73"/>
      <c r="Y203" s="69"/>
      <c r="Z203" s="69"/>
    </row>
    <row r="204" spans="1:26" ht="31.5" x14ac:dyDescent="0.25">
      <c r="A204" s="1">
        <v>200</v>
      </c>
      <c r="B204" s="83" t="s">
        <v>1557</v>
      </c>
      <c r="C204" s="82" t="s">
        <v>1558</v>
      </c>
      <c r="D204" s="79" t="s">
        <v>852</v>
      </c>
      <c r="E204" s="4">
        <v>7</v>
      </c>
      <c r="F204" s="79" t="s">
        <v>853</v>
      </c>
      <c r="G204" s="28">
        <v>11.5</v>
      </c>
      <c r="H204" s="28"/>
      <c r="I204" s="28">
        <v>6</v>
      </c>
      <c r="J204" s="28">
        <v>190</v>
      </c>
      <c r="K204" s="28">
        <v>8</v>
      </c>
      <c r="L204" s="28">
        <v>9</v>
      </c>
      <c r="M204" s="28"/>
      <c r="N204" s="28">
        <v>0.49</v>
      </c>
      <c r="O204" s="28"/>
      <c r="P204" s="29">
        <f t="shared" si="21"/>
        <v>12.321428571428571</v>
      </c>
      <c r="Q204" s="29">
        <f t="shared" si="22"/>
        <v>1.7142857142857142</v>
      </c>
      <c r="R204" s="29">
        <f t="shared" si="23"/>
        <v>7.6</v>
      </c>
      <c r="S204" s="29">
        <f t="shared" si="24"/>
        <v>7.5</v>
      </c>
      <c r="T204" s="29">
        <f t="shared" si="25"/>
        <v>9</v>
      </c>
      <c r="U204" s="29">
        <f t="shared" si="26"/>
        <v>11.63265306122449</v>
      </c>
      <c r="V204" s="27">
        <f t="shared" si="27"/>
        <v>49.768367346938774</v>
      </c>
      <c r="W204" s="21"/>
      <c r="X204" s="73"/>
      <c r="Y204" s="69"/>
      <c r="Z204" s="69"/>
    </row>
    <row r="205" spans="1:26" ht="31.5" x14ac:dyDescent="0.25">
      <c r="A205" s="1">
        <v>201</v>
      </c>
      <c r="B205" s="97" t="s">
        <v>1634</v>
      </c>
      <c r="C205" s="82" t="s">
        <v>1635</v>
      </c>
      <c r="D205" s="97" t="s">
        <v>272</v>
      </c>
      <c r="E205" s="4">
        <v>8</v>
      </c>
      <c r="F205" s="85" t="s">
        <v>388</v>
      </c>
      <c r="G205" s="28">
        <v>22</v>
      </c>
      <c r="H205" s="28"/>
      <c r="I205" s="28">
        <v>5</v>
      </c>
      <c r="J205" s="28">
        <v>183</v>
      </c>
      <c r="K205" s="28">
        <v>8.0399999999999991</v>
      </c>
      <c r="L205" s="28">
        <v>4.5</v>
      </c>
      <c r="M205" s="28"/>
      <c r="N205" s="28">
        <v>1.08</v>
      </c>
      <c r="O205" s="28"/>
      <c r="P205" s="29">
        <f t="shared" si="21"/>
        <v>23.571428571428573</v>
      </c>
      <c r="Q205" s="29">
        <f t="shared" si="22"/>
        <v>1.4285714285714286</v>
      </c>
      <c r="R205" s="29">
        <f t="shared" si="23"/>
        <v>7.32</v>
      </c>
      <c r="S205" s="29">
        <f t="shared" si="24"/>
        <v>7.4626865671641802</v>
      </c>
      <c r="T205" s="29">
        <f t="shared" si="25"/>
        <v>4.5</v>
      </c>
      <c r="U205" s="29">
        <f t="shared" si="26"/>
        <v>5.2777777777777777</v>
      </c>
      <c r="V205" s="27">
        <f t="shared" si="27"/>
        <v>49.560464344941956</v>
      </c>
      <c r="W205" s="21"/>
      <c r="X205" s="73"/>
      <c r="Y205" s="69"/>
      <c r="Z205" s="69"/>
    </row>
    <row r="206" spans="1:26" ht="31.5" x14ac:dyDescent="0.25">
      <c r="A206" s="1">
        <v>202</v>
      </c>
      <c r="B206" s="133" t="s">
        <v>1920</v>
      </c>
      <c r="C206" s="82" t="s">
        <v>1921</v>
      </c>
      <c r="D206" s="79" t="s">
        <v>4448</v>
      </c>
      <c r="E206" s="108">
        <v>8</v>
      </c>
      <c r="F206" s="133" t="s">
        <v>627</v>
      </c>
      <c r="G206" s="28">
        <v>16</v>
      </c>
      <c r="H206" s="28"/>
      <c r="I206" s="28">
        <v>0</v>
      </c>
      <c r="J206" s="28">
        <v>136</v>
      </c>
      <c r="K206" s="28">
        <v>8.5</v>
      </c>
      <c r="L206" s="28">
        <v>6</v>
      </c>
      <c r="M206" s="28"/>
      <c r="N206" s="28">
        <v>0.41</v>
      </c>
      <c r="O206" s="28"/>
      <c r="P206" s="29">
        <f t="shared" si="21"/>
        <v>17.142857142857142</v>
      </c>
      <c r="Q206" s="29">
        <f t="shared" si="22"/>
        <v>0</v>
      </c>
      <c r="R206" s="29">
        <f t="shared" si="23"/>
        <v>5.44</v>
      </c>
      <c r="S206" s="29">
        <f t="shared" si="24"/>
        <v>7.0588235294117645</v>
      </c>
      <c r="T206" s="29">
        <f t="shared" si="25"/>
        <v>6</v>
      </c>
      <c r="U206" s="29">
        <f t="shared" si="26"/>
        <v>13.902439024390246</v>
      </c>
      <c r="V206" s="27">
        <f t="shared" si="27"/>
        <v>49.544119696659152</v>
      </c>
      <c r="W206" s="21"/>
      <c r="X206" s="73"/>
      <c r="Y206" s="69"/>
      <c r="Z206" s="69"/>
    </row>
    <row r="207" spans="1:26" ht="31.5" x14ac:dyDescent="0.25">
      <c r="A207" s="1">
        <v>203</v>
      </c>
      <c r="B207" s="23" t="s">
        <v>1989</v>
      </c>
      <c r="C207" s="5" t="s">
        <v>1990</v>
      </c>
      <c r="D207" s="79" t="s">
        <v>598</v>
      </c>
      <c r="E207" s="68">
        <v>7</v>
      </c>
      <c r="F207" s="79" t="s">
        <v>599</v>
      </c>
      <c r="G207" s="28">
        <v>15.5</v>
      </c>
      <c r="H207" s="28"/>
      <c r="I207" s="28">
        <v>10</v>
      </c>
      <c r="J207" s="28">
        <v>193</v>
      </c>
      <c r="K207" s="28">
        <v>8</v>
      </c>
      <c r="L207" s="28">
        <v>9</v>
      </c>
      <c r="M207" s="28"/>
      <c r="N207" s="28">
        <v>1</v>
      </c>
      <c r="O207" s="28"/>
      <c r="P207" s="29">
        <f t="shared" si="21"/>
        <v>16.607142857142858</v>
      </c>
      <c r="Q207" s="29">
        <f t="shared" si="22"/>
        <v>2.8571428571428572</v>
      </c>
      <c r="R207" s="29">
        <f t="shared" si="23"/>
        <v>7.72</v>
      </c>
      <c r="S207" s="29">
        <f t="shared" si="24"/>
        <v>7.5</v>
      </c>
      <c r="T207" s="29">
        <f t="shared" si="25"/>
        <v>9</v>
      </c>
      <c r="U207" s="29">
        <f t="shared" si="26"/>
        <v>5.7</v>
      </c>
      <c r="V207" s="27">
        <f t="shared" si="27"/>
        <v>49.384285714285717</v>
      </c>
      <c r="W207" s="21"/>
      <c r="X207" s="73"/>
      <c r="Y207" s="69"/>
      <c r="Z207" s="69"/>
    </row>
    <row r="208" spans="1:26" ht="31.5" x14ac:dyDescent="0.25">
      <c r="A208" s="1">
        <v>204</v>
      </c>
      <c r="B208" s="85" t="s">
        <v>1688</v>
      </c>
      <c r="C208" s="82" t="s">
        <v>1689</v>
      </c>
      <c r="D208" s="85" t="s">
        <v>317</v>
      </c>
      <c r="E208" s="4">
        <v>7</v>
      </c>
      <c r="F208" s="85" t="s">
        <v>921</v>
      </c>
      <c r="G208" s="28">
        <v>12.5</v>
      </c>
      <c r="H208" s="28"/>
      <c r="I208" s="28">
        <v>5</v>
      </c>
      <c r="J208" s="28">
        <v>175</v>
      </c>
      <c r="K208" s="28">
        <v>8.5</v>
      </c>
      <c r="L208" s="28">
        <v>6</v>
      </c>
      <c r="M208" s="28"/>
      <c r="N208" s="28">
        <v>0.4</v>
      </c>
      <c r="O208" s="28"/>
      <c r="P208" s="29">
        <f t="shared" si="21"/>
        <v>13.392857142857142</v>
      </c>
      <c r="Q208" s="29">
        <f t="shared" si="22"/>
        <v>1.4285714285714286</v>
      </c>
      <c r="R208" s="29">
        <f t="shared" si="23"/>
        <v>7</v>
      </c>
      <c r="S208" s="29">
        <f t="shared" si="24"/>
        <v>7.0588235294117645</v>
      </c>
      <c r="T208" s="29">
        <f t="shared" si="25"/>
        <v>6</v>
      </c>
      <c r="U208" s="29">
        <f t="shared" si="26"/>
        <v>14.25</v>
      </c>
      <c r="V208" s="27">
        <f t="shared" si="27"/>
        <v>49.130252100840337</v>
      </c>
      <c r="W208" s="21"/>
      <c r="X208" s="73"/>
      <c r="Y208" s="69"/>
      <c r="Z208" s="69"/>
    </row>
    <row r="209" spans="1:26" ht="31.5" x14ac:dyDescent="0.25">
      <c r="A209" s="1">
        <v>205</v>
      </c>
      <c r="B209" s="81" t="s">
        <v>1433</v>
      </c>
      <c r="C209" s="99" t="s">
        <v>1434</v>
      </c>
      <c r="D209" s="79" t="s">
        <v>165</v>
      </c>
      <c r="E209" s="80">
        <v>7</v>
      </c>
      <c r="F209" s="97" t="s">
        <v>774</v>
      </c>
      <c r="G209" s="28">
        <v>14</v>
      </c>
      <c r="H209" s="28"/>
      <c r="I209" s="28">
        <v>0</v>
      </c>
      <c r="J209" s="28">
        <v>190</v>
      </c>
      <c r="K209" s="28">
        <v>8.6</v>
      </c>
      <c r="L209" s="28">
        <v>8</v>
      </c>
      <c r="M209" s="28"/>
      <c r="N209" s="28">
        <v>0.5</v>
      </c>
      <c r="O209" s="28">
        <f>IF(OR(N209=MIN(N$5:N$397),N209=""),"",N209)</f>
        <v>0.5</v>
      </c>
      <c r="P209" s="29">
        <f t="shared" si="21"/>
        <v>15</v>
      </c>
      <c r="Q209" s="29">
        <f t="shared" si="22"/>
        <v>0</v>
      </c>
      <c r="R209" s="29">
        <f t="shared" si="23"/>
        <v>7.6</v>
      </c>
      <c r="S209" s="29">
        <f t="shared" si="24"/>
        <v>6.9767441860465116</v>
      </c>
      <c r="T209" s="29">
        <f t="shared" si="25"/>
        <v>8</v>
      </c>
      <c r="U209" s="29">
        <f t="shared" si="26"/>
        <v>11.4</v>
      </c>
      <c r="V209" s="27">
        <f t="shared" si="27"/>
        <v>48.97674418604651</v>
      </c>
      <c r="W209" s="21"/>
      <c r="X209" s="73"/>
      <c r="Y209" s="69"/>
      <c r="Z209" s="69"/>
    </row>
    <row r="210" spans="1:26" ht="31.5" x14ac:dyDescent="0.25">
      <c r="A210" s="1">
        <v>206</v>
      </c>
      <c r="B210" s="79" t="s">
        <v>1364</v>
      </c>
      <c r="C210" s="82" t="s">
        <v>1365</v>
      </c>
      <c r="D210" s="79" t="s">
        <v>4508</v>
      </c>
      <c r="E210" s="4">
        <v>7</v>
      </c>
      <c r="F210" s="83" t="s">
        <v>134</v>
      </c>
      <c r="G210" s="28">
        <v>13.5</v>
      </c>
      <c r="H210" s="28"/>
      <c r="I210" s="28">
        <v>10</v>
      </c>
      <c r="J210" s="28">
        <v>165</v>
      </c>
      <c r="K210" s="28">
        <v>8.15</v>
      </c>
      <c r="L210" s="28">
        <v>4.2</v>
      </c>
      <c r="M210" s="28"/>
      <c r="N210" s="28">
        <v>0.43</v>
      </c>
      <c r="O210" s="28">
        <f>IF(OR(N210=MIN(N$5:N$397),N210=""),"",N210)</f>
        <v>0.43</v>
      </c>
      <c r="P210" s="29">
        <f t="shared" si="21"/>
        <v>14.464285714285714</v>
      </c>
      <c r="Q210" s="29">
        <f t="shared" si="22"/>
        <v>2.8571428571428572</v>
      </c>
      <c r="R210" s="29">
        <f t="shared" si="23"/>
        <v>6.6</v>
      </c>
      <c r="S210" s="29">
        <f t="shared" si="24"/>
        <v>7.3619631901840483</v>
      </c>
      <c r="T210" s="29">
        <f t="shared" si="25"/>
        <v>4.2</v>
      </c>
      <c r="U210" s="29">
        <f t="shared" si="26"/>
        <v>13.255813953488373</v>
      </c>
      <c r="V210" s="27">
        <f t="shared" si="27"/>
        <v>48.739205715100994</v>
      </c>
      <c r="W210" s="21"/>
      <c r="X210" s="73"/>
      <c r="Y210" s="69"/>
      <c r="Z210" s="69"/>
    </row>
    <row r="211" spans="1:26" ht="47.25" x14ac:dyDescent="0.25">
      <c r="A211" s="1">
        <v>207</v>
      </c>
      <c r="B211" s="85" t="s">
        <v>1392</v>
      </c>
      <c r="C211" s="82" t="s">
        <v>1393</v>
      </c>
      <c r="D211" s="79" t="s">
        <v>161</v>
      </c>
      <c r="E211" s="4">
        <v>7</v>
      </c>
      <c r="F211" s="79" t="s">
        <v>162</v>
      </c>
      <c r="G211" s="28">
        <v>13.5</v>
      </c>
      <c r="H211" s="28"/>
      <c r="I211" s="28">
        <v>15</v>
      </c>
      <c r="J211" s="28">
        <v>185</v>
      </c>
      <c r="K211" s="28">
        <v>8.64</v>
      </c>
      <c r="L211" s="28">
        <v>10</v>
      </c>
      <c r="M211" s="28"/>
      <c r="N211" s="28">
        <v>1.01</v>
      </c>
      <c r="O211" s="28">
        <f>IF(OR(N211=MIN(N$5:N$397),N211=""),"",N211)</f>
        <v>1.01</v>
      </c>
      <c r="P211" s="29">
        <f t="shared" si="21"/>
        <v>14.464285714285714</v>
      </c>
      <c r="Q211" s="29">
        <f t="shared" si="22"/>
        <v>4.2857142857142856</v>
      </c>
      <c r="R211" s="29">
        <f t="shared" si="23"/>
        <v>7.4</v>
      </c>
      <c r="S211" s="29">
        <f t="shared" si="24"/>
        <v>6.9444444444444438</v>
      </c>
      <c r="T211" s="29">
        <f t="shared" si="25"/>
        <v>10</v>
      </c>
      <c r="U211" s="29">
        <f t="shared" si="26"/>
        <v>5.6435643564356432</v>
      </c>
      <c r="V211" s="27">
        <f t="shared" si="27"/>
        <v>48.738008800880081</v>
      </c>
      <c r="W211" s="21"/>
      <c r="X211" s="73"/>
      <c r="Y211" s="69"/>
      <c r="Z211" s="69"/>
    </row>
    <row r="212" spans="1:26" ht="31.5" x14ac:dyDescent="0.25">
      <c r="A212" s="1">
        <v>208</v>
      </c>
      <c r="B212" s="84" t="s">
        <v>1587</v>
      </c>
      <c r="C212" s="82" t="s">
        <v>1588</v>
      </c>
      <c r="D212" s="79" t="s">
        <v>4509</v>
      </c>
      <c r="E212" s="4" t="s">
        <v>704</v>
      </c>
      <c r="F212" s="78" t="s">
        <v>256</v>
      </c>
      <c r="G212" s="28">
        <v>7</v>
      </c>
      <c r="H212" s="28"/>
      <c r="I212" s="28">
        <v>20</v>
      </c>
      <c r="J212" s="28">
        <v>200</v>
      </c>
      <c r="K212" s="28">
        <v>7.9</v>
      </c>
      <c r="L212" s="28">
        <v>9.5</v>
      </c>
      <c r="M212" s="28"/>
      <c r="N212" s="28">
        <v>0.55000000000000004</v>
      </c>
      <c r="O212" s="28"/>
      <c r="P212" s="29">
        <f t="shared" si="21"/>
        <v>7.5</v>
      </c>
      <c r="Q212" s="29">
        <f t="shared" si="22"/>
        <v>5.7142857142857144</v>
      </c>
      <c r="R212" s="29">
        <f t="shared" si="23"/>
        <v>8</v>
      </c>
      <c r="S212" s="29">
        <f t="shared" si="24"/>
        <v>7.5949367088607591</v>
      </c>
      <c r="T212" s="29">
        <f t="shared" si="25"/>
        <v>9.5</v>
      </c>
      <c r="U212" s="29">
        <f t="shared" si="26"/>
        <v>10.363636363636363</v>
      </c>
      <c r="V212" s="27">
        <f t="shared" si="27"/>
        <v>48.67285878678284</v>
      </c>
      <c r="W212" s="21"/>
      <c r="X212" s="73"/>
      <c r="Y212" s="69"/>
      <c r="Z212" s="69"/>
    </row>
    <row r="213" spans="1:26" ht="31.5" x14ac:dyDescent="0.25">
      <c r="A213" s="1">
        <v>209</v>
      </c>
      <c r="B213" s="85" t="s">
        <v>1571</v>
      </c>
      <c r="C213" s="82" t="s">
        <v>1572</v>
      </c>
      <c r="D213" s="79" t="s">
        <v>4451</v>
      </c>
      <c r="E213" s="4">
        <v>7</v>
      </c>
      <c r="F213" s="79" t="s">
        <v>853</v>
      </c>
      <c r="G213" s="28">
        <v>15.5</v>
      </c>
      <c r="H213" s="28"/>
      <c r="I213" s="28">
        <v>3</v>
      </c>
      <c r="J213" s="28">
        <v>180</v>
      </c>
      <c r="K213" s="28">
        <v>8.6</v>
      </c>
      <c r="L213" s="28">
        <v>7</v>
      </c>
      <c r="M213" s="28"/>
      <c r="N213" s="28">
        <v>0.56999999999999995</v>
      </c>
      <c r="O213" s="28"/>
      <c r="P213" s="29">
        <f t="shared" si="21"/>
        <v>16.607142857142858</v>
      </c>
      <c r="Q213" s="29">
        <f t="shared" si="22"/>
        <v>0.8571428571428571</v>
      </c>
      <c r="R213" s="29">
        <f t="shared" si="23"/>
        <v>7.2</v>
      </c>
      <c r="S213" s="29">
        <f t="shared" si="24"/>
        <v>6.9767441860465116</v>
      </c>
      <c r="T213" s="29">
        <f t="shared" si="25"/>
        <v>7</v>
      </c>
      <c r="U213" s="29">
        <f t="shared" si="26"/>
        <v>10.000000000000002</v>
      </c>
      <c r="V213" s="27">
        <f t="shared" si="27"/>
        <v>48.641029900332228</v>
      </c>
      <c r="W213" s="21"/>
      <c r="X213" s="73"/>
      <c r="Y213" s="69"/>
      <c r="Z213" s="69"/>
    </row>
    <row r="214" spans="1:26" ht="47.25" x14ac:dyDescent="0.25">
      <c r="A214" s="1">
        <v>210</v>
      </c>
      <c r="B214" s="85" t="s">
        <v>1766</v>
      </c>
      <c r="C214" s="82" t="s">
        <v>1767</v>
      </c>
      <c r="D214" s="79" t="s">
        <v>384</v>
      </c>
      <c r="E214" s="4">
        <v>7</v>
      </c>
      <c r="F214" s="79" t="s">
        <v>385</v>
      </c>
      <c r="G214" s="28">
        <v>18.5</v>
      </c>
      <c r="H214" s="28"/>
      <c r="I214" s="28">
        <v>5</v>
      </c>
      <c r="J214" s="28">
        <v>220</v>
      </c>
      <c r="K214" s="28">
        <v>7.87</v>
      </c>
      <c r="L214" s="28">
        <v>5.5</v>
      </c>
      <c r="M214" s="28"/>
      <c r="N214" s="28">
        <v>1.07</v>
      </c>
      <c r="O214" s="28"/>
      <c r="P214" s="29">
        <f t="shared" si="21"/>
        <v>19.821428571428573</v>
      </c>
      <c r="Q214" s="29">
        <f t="shared" si="22"/>
        <v>1.4285714285714286</v>
      </c>
      <c r="R214" s="29">
        <f t="shared" si="23"/>
        <v>8.8000000000000007</v>
      </c>
      <c r="S214" s="29">
        <f t="shared" si="24"/>
        <v>7.6238881829733165</v>
      </c>
      <c r="T214" s="29">
        <f t="shared" si="25"/>
        <v>5.5</v>
      </c>
      <c r="U214" s="29">
        <f t="shared" si="26"/>
        <v>5.3271028037383177</v>
      </c>
      <c r="V214" s="27">
        <f t="shared" si="27"/>
        <v>48.500990986711635</v>
      </c>
      <c r="W214" s="21"/>
      <c r="X214" s="73"/>
      <c r="Y214" s="69"/>
      <c r="Z214" s="69"/>
    </row>
    <row r="215" spans="1:26" ht="31.5" x14ac:dyDescent="0.25">
      <c r="A215" s="1">
        <v>211</v>
      </c>
      <c r="B215" s="83" t="s">
        <v>1585</v>
      </c>
      <c r="C215" s="82" t="s">
        <v>1586</v>
      </c>
      <c r="D215" s="79" t="s">
        <v>4509</v>
      </c>
      <c r="E215" s="4" t="s">
        <v>704</v>
      </c>
      <c r="F215" s="78" t="s">
        <v>256</v>
      </c>
      <c r="G215" s="28">
        <v>7</v>
      </c>
      <c r="H215" s="28"/>
      <c r="I215" s="28">
        <v>3</v>
      </c>
      <c r="J215" s="28">
        <v>190</v>
      </c>
      <c r="K215" s="28">
        <v>7.3</v>
      </c>
      <c r="L215" s="28">
        <v>9.6999999999999993</v>
      </c>
      <c r="M215" s="28"/>
      <c r="N215" s="28">
        <v>0.39</v>
      </c>
      <c r="O215" s="28"/>
      <c r="P215" s="29">
        <f t="shared" si="21"/>
        <v>7.5</v>
      </c>
      <c r="Q215" s="29">
        <f t="shared" si="22"/>
        <v>0.8571428571428571</v>
      </c>
      <c r="R215" s="29">
        <f t="shared" si="23"/>
        <v>7.6</v>
      </c>
      <c r="S215" s="29">
        <f t="shared" si="24"/>
        <v>8.2191780821917817</v>
      </c>
      <c r="T215" s="29">
        <f t="shared" si="25"/>
        <v>9.6999999999999993</v>
      </c>
      <c r="U215" s="29">
        <f t="shared" si="26"/>
        <v>14.615384615384615</v>
      </c>
      <c r="V215" s="27">
        <f t="shared" si="27"/>
        <v>48.491705554719246</v>
      </c>
      <c r="W215" s="21"/>
      <c r="X215" s="73"/>
      <c r="Y215" s="69"/>
      <c r="Z215" s="69"/>
    </row>
    <row r="216" spans="1:26" ht="31.5" x14ac:dyDescent="0.25">
      <c r="A216" s="1">
        <v>212</v>
      </c>
      <c r="B216" s="81" t="s">
        <v>1267</v>
      </c>
      <c r="C216" s="82" t="s">
        <v>1268</v>
      </c>
      <c r="D216" s="79" t="s">
        <v>61</v>
      </c>
      <c r="E216" s="4">
        <v>8</v>
      </c>
      <c r="F216" s="24" t="s">
        <v>63</v>
      </c>
      <c r="G216" s="28">
        <v>19</v>
      </c>
      <c r="H216" s="28"/>
      <c r="I216" s="28">
        <v>15</v>
      </c>
      <c r="J216" s="28">
        <v>189</v>
      </c>
      <c r="K216" s="28">
        <v>8.8000000000000007</v>
      </c>
      <c r="L216" s="28">
        <v>5</v>
      </c>
      <c r="M216" s="28"/>
      <c r="N216" s="28">
        <v>1.28</v>
      </c>
      <c r="O216" s="28">
        <f>IF(OR(N216=MIN(N$5:N$397),N216=""),"",N216)</f>
        <v>1.28</v>
      </c>
      <c r="P216" s="29">
        <f t="shared" si="21"/>
        <v>20.357142857142858</v>
      </c>
      <c r="Q216" s="29">
        <f t="shared" si="22"/>
        <v>4.2857142857142856</v>
      </c>
      <c r="R216" s="29">
        <f t="shared" si="23"/>
        <v>7.56</v>
      </c>
      <c r="S216" s="29">
        <f t="shared" si="24"/>
        <v>6.8181818181818175</v>
      </c>
      <c r="T216" s="29">
        <f t="shared" si="25"/>
        <v>5</v>
      </c>
      <c r="U216" s="29">
        <f t="shared" si="26"/>
        <v>4.453125</v>
      </c>
      <c r="V216" s="27">
        <f t="shared" si="27"/>
        <v>48.474163961038961</v>
      </c>
      <c r="W216" s="21"/>
      <c r="X216" s="73"/>
      <c r="Y216" s="69"/>
      <c r="Z216" s="69"/>
    </row>
    <row r="217" spans="1:26" ht="31.5" x14ac:dyDescent="0.25">
      <c r="A217" s="1">
        <v>213</v>
      </c>
      <c r="B217" s="79" t="s">
        <v>1874</v>
      </c>
      <c r="C217" s="82" t="s">
        <v>1875</v>
      </c>
      <c r="D217" s="79" t="s">
        <v>503</v>
      </c>
      <c r="E217" s="4">
        <v>8</v>
      </c>
      <c r="F217" s="79" t="s">
        <v>504</v>
      </c>
      <c r="G217" s="28">
        <v>12.5</v>
      </c>
      <c r="H217" s="28"/>
      <c r="I217" s="28">
        <v>12</v>
      </c>
      <c r="J217" s="28">
        <v>190</v>
      </c>
      <c r="K217" s="28">
        <v>7.22</v>
      </c>
      <c r="L217" s="28">
        <v>1.1000000000000001</v>
      </c>
      <c r="M217" s="28"/>
      <c r="N217" s="28">
        <v>0.39</v>
      </c>
      <c r="O217" s="28"/>
      <c r="P217" s="29">
        <f t="shared" si="21"/>
        <v>13.392857142857142</v>
      </c>
      <c r="Q217" s="29">
        <f t="shared" si="22"/>
        <v>3.4285714285714284</v>
      </c>
      <c r="R217" s="29">
        <f t="shared" si="23"/>
        <v>7.6</v>
      </c>
      <c r="S217" s="29">
        <f t="shared" si="24"/>
        <v>8.310249307479225</v>
      </c>
      <c r="T217" s="29">
        <f t="shared" si="25"/>
        <v>1.1000000000000001</v>
      </c>
      <c r="U217" s="29">
        <f t="shared" si="26"/>
        <v>14.615384615384615</v>
      </c>
      <c r="V217" s="27">
        <f t="shared" si="27"/>
        <v>48.44706249429241</v>
      </c>
      <c r="W217" s="21"/>
      <c r="X217" s="73"/>
      <c r="Y217" s="69"/>
      <c r="Z217" s="69"/>
    </row>
    <row r="218" spans="1:26" ht="31.5" x14ac:dyDescent="0.25">
      <c r="A218" s="1">
        <v>214</v>
      </c>
      <c r="B218" s="130" t="s">
        <v>1589</v>
      </c>
      <c r="C218" s="82" t="s">
        <v>1590</v>
      </c>
      <c r="D218" s="79" t="s">
        <v>4509</v>
      </c>
      <c r="E218" s="4">
        <v>7</v>
      </c>
      <c r="F218" s="130" t="s">
        <v>1591</v>
      </c>
      <c r="G218" s="28">
        <v>12.5</v>
      </c>
      <c r="H218" s="28"/>
      <c r="I218" s="28">
        <v>2</v>
      </c>
      <c r="J218" s="28">
        <v>175</v>
      </c>
      <c r="K218" s="28">
        <v>7.9</v>
      </c>
      <c r="L218" s="28">
        <v>9.8000000000000007</v>
      </c>
      <c r="M218" s="28"/>
      <c r="N218" s="28">
        <v>0.56999999999999995</v>
      </c>
      <c r="O218" s="28"/>
      <c r="P218" s="29">
        <f t="shared" si="21"/>
        <v>13.392857142857142</v>
      </c>
      <c r="Q218" s="29">
        <f t="shared" si="22"/>
        <v>0.5714285714285714</v>
      </c>
      <c r="R218" s="29">
        <f t="shared" si="23"/>
        <v>7</v>
      </c>
      <c r="S218" s="29">
        <f t="shared" si="24"/>
        <v>7.5949367088607591</v>
      </c>
      <c r="T218" s="29">
        <f t="shared" si="25"/>
        <v>9.8000000000000007</v>
      </c>
      <c r="U218" s="29">
        <f t="shared" si="26"/>
        <v>10.000000000000002</v>
      </c>
      <c r="V218" s="27">
        <f t="shared" si="27"/>
        <v>48.359222423146477</v>
      </c>
      <c r="W218" s="21"/>
      <c r="X218" s="73"/>
      <c r="Y218" s="69"/>
      <c r="Z218" s="69"/>
    </row>
    <row r="219" spans="1:26" ht="31.5" x14ac:dyDescent="0.25">
      <c r="A219" s="1">
        <v>215</v>
      </c>
      <c r="B219" s="85" t="s">
        <v>1509</v>
      </c>
      <c r="C219" s="82" t="s">
        <v>1510</v>
      </c>
      <c r="D219" s="101" t="s">
        <v>193</v>
      </c>
      <c r="E219" s="102">
        <v>7</v>
      </c>
      <c r="F219" s="101" t="s">
        <v>837</v>
      </c>
      <c r="G219" s="28">
        <v>15</v>
      </c>
      <c r="H219" s="28"/>
      <c r="I219" s="28">
        <v>7</v>
      </c>
      <c r="J219" s="28">
        <v>235</v>
      </c>
      <c r="K219" s="28">
        <v>8.0500000000000007</v>
      </c>
      <c r="L219" s="28">
        <v>7.8</v>
      </c>
      <c r="M219" s="28"/>
      <c r="N219" s="28">
        <v>1.02</v>
      </c>
      <c r="O219" s="28"/>
      <c r="P219" s="29">
        <f t="shared" si="21"/>
        <v>16.071428571428573</v>
      </c>
      <c r="Q219" s="29">
        <f t="shared" si="22"/>
        <v>2</v>
      </c>
      <c r="R219" s="29">
        <f t="shared" si="23"/>
        <v>9.4</v>
      </c>
      <c r="S219" s="29">
        <f t="shared" si="24"/>
        <v>7.4534161490683219</v>
      </c>
      <c r="T219" s="29">
        <f t="shared" si="25"/>
        <v>7.8</v>
      </c>
      <c r="U219" s="29">
        <f t="shared" si="26"/>
        <v>5.5882352941176467</v>
      </c>
      <c r="V219" s="27">
        <f t="shared" si="27"/>
        <v>48.313080014614542</v>
      </c>
      <c r="W219" s="21"/>
      <c r="X219" s="73"/>
      <c r="Y219" s="69"/>
      <c r="Z219" s="69"/>
    </row>
    <row r="220" spans="1:26" ht="47.25" x14ac:dyDescent="0.25">
      <c r="A220" s="1">
        <v>216</v>
      </c>
      <c r="B220" s="79" t="s">
        <v>1255</v>
      </c>
      <c r="C220" s="82" t="s">
        <v>1256</v>
      </c>
      <c r="D220" s="79" t="s">
        <v>51</v>
      </c>
      <c r="E220" s="4">
        <v>7</v>
      </c>
      <c r="F220" s="79" t="s">
        <v>52</v>
      </c>
      <c r="G220" s="28">
        <v>19.5</v>
      </c>
      <c r="H220" s="28"/>
      <c r="I220" s="28">
        <v>5</v>
      </c>
      <c r="J220" s="28">
        <v>175</v>
      </c>
      <c r="K220" s="28">
        <v>8.3000000000000007</v>
      </c>
      <c r="L220" s="28">
        <v>6</v>
      </c>
      <c r="M220" s="28"/>
      <c r="N220" s="28">
        <v>1</v>
      </c>
      <c r="O220" s="28">
        <f>IF(OR(N220=MIN(N$5:N$397),N220=""),"",N220)</f>
        <v>1</v>
      </c>
      <c r="P220" s="29">
        <f t="shared" si="21"/>
        <v>20.892857142857142</v>
      </c>
      <c r="Q220" s="29">
        <f t="shared" si="22"/>
        <v>1.4285714285714286</v>
      </c>
      <c r="R220" s="29">
        <f t="shared" si="23"/>
        <v>7</v>
      </c>
      <c r="S220" s="29">
        <f t="shared" si="24"/>
        <v>7.2289156626506017</v>
      </c>
      <c r="T220" s="29">
        <f t="shared" si="25"/>
        <v>6</v>
      </c>
      <c r="U220" s="29">
        <f t="shared" si="26"/>
        <v>5.7</v>
      </c>
      <c r="V220" s="27">
        <f t="shared" si="27"/>
        <v>48.250344234079172</v>
      </c>
      <c r="W220" s="21"/>
      <c r="X220" s="73"/>
      <c r="Y220" s="69"/>
      <c r="Z220" s="69"/>
    </row>
    <row r="221" spans="1:26" ht="31.5" x14ac:dyDescent="0.25">
      <c r="A221" s="1">
        <v>217</v>
      </c>
      <c r="B221" s="97" t="s">
        <v>1453</v>
      </c>
      <c r="C221" s="5" t="s">
        <v>1454</v>
      </c>
      <c r="D221" s="79" t="s">
        <v>165</v>
      </c>
      <c r="E221" s="80">
        <v>7</v>
      </c>
      <c r="F221" s="97" t="s">
        <v>774</v>
      </c>
      <c r="G221" s="28">
        <v>8.5</v>
      </c>
      <c r="H221" s="28"/>
      <c r="I221" s="28">
        <v>6</v>
      </c>
      <c r="J221" s="28">
        <v>200</v>
      </c>
      <c r="K221" s="28">
        <v>7.5</v>
      </c>
      <c r="L221" s="28">
        <v>9</v>
      </c>
      <c r="M221" s="28"/>
      <c r="N221" s="28">
        <v>0.46</v>
      </c>
      <c r="O221" s="28">
        <f>IF(OR(N221=MIN(N$5:N$397),N221=""),"",N221)</f>
        <v>0.46</v>
      </c>
      <c r="P221" s="29">
        <f t="shared" si="21"/>
        <v>9.1071428571428577</v>
      </c>
      <c r="Q221" s="29">
        <f t="shared" si="22"/>
        <v>1.7142857142857142</v>
      </c>
      <c r="R221" s="29">
        <f t="shared" si="23"/>
        <v>8</v>
      </c>
      <c r="S221" s="29">
        <f t="shared" si="24"/>
        <v>8</v>
      </c>
      <c r="T221" s="29">
        <f t="shared" si="25"/>
        <v>9</v>
      </c>
      <c r="U221" s="29">
        <f t="shared" si="26"/>
        <v>12.391304347826086</v>
      </c>
      <c r="V221" s="27">
        <f t="shared" si="27"/>
        <v>48.212732919254655</v>
      </c>
      <c r="W221" s="21"/>
      <c r="X221" s="73"/>
      <c r="Y221" s="69"/>
      <c r="Z221" s="69"/>
    </row>
    <row r="222" spans="1:26" ht="47.25" x14ac:dyDescent="0.25">
      <c r="A222" s="1">
        <v>218</v>
      </c>
      <c r="B222" s="86" t="s">
        <v>1823</v>
      </c>
      <c r="C222" s="82" t="s">
        <v>1824</v>
      </c>
      <c r="D222" s="24" t="s">
        <v>4510</v>
      </c>
      <c r="E222" s="4">
        <v>7</v>
      </c>
      <c r="F222" s="79" t="s">
        <v>450</v>
      </c>
      <c r="G222" s="28">
        <v>13</v>
      </c>
      <c r="H222" s="28"/>
      <c r="I222" s="28">
        <v>7</v>
      </c>
      <c r="J222" s="28">
        <v>160</v>
      </c>
      <c r="K222" s="28">
        <v>8</v>
      </c>
      <c r="L222" s="28">
        <v>7.5</v>
      </c>
      <c r="M222" s="28"/>
      <c r="N222" s="28">
        <v>0.53</v>
      </c>
      <c r="O222" s="28"/>
      <c r="P222" s="29">
        <f t="shared" si="21"/>
        <v>13.928571428571429</v>
      </c>
      <c r="Q222" s="29">
        <f t="shared" si="22"/>
        <v>2</v>
      </c>
      <c r="R222" s="29">
        <f t="shared" si="23"/>
        <v>6.4</v>
      </c>
      <c r="S222" s="29">
        <f t="shared" si="24"/>
        <v>7.5</v>
      </c>
      <c r="T222" s="29">
        <f t="shared" si="25"/>
        <v>7.5</v>
      </c>
      <c r="U222" s="29">
        <f t="shared" si="26"/>
        <v>10.754716981132075</v>
      </c>
      <c r="V222" s="27">
        <f t="shared" si="27"/>
        <v>48.083288409703506</v>
      </c>
      <c r="W222" s="21"/>
      <c r="X222" s="73"/>
      <c r="Y222" s="69"/>
      <c r="Z222" s="69"/>
    </row>
    <row r="223" spans="1:26" ht="31.5" x14ac:dyDescent="0.25">
      <c r="A223" s="1">
        <v>219</v>
      </c>
      <c r="B223" s="109" t="s">
        <v>1790</v>
      </c>
      <c r="C223" s="82" t="s">
        <v>1791</v>
      </c>
      <c r="D223" s="79" t="s">
        <v>430</v>
      </c>
      <c r="E223" s="4">
        <v>7</v>
      </c>
      <c r="F223" s="83" t="s">
        <v>995</v>
      </c>
      <c r="G223" s="28">
        <v>9</v>
      </c>
      <c r="H223" s="28"/>
      <c r="I223" s="28">
        <v>9</v>
      </c>
      <c r="J223" s="28">
        <v>180</v>
      </c>
      <c r="K223" s="28">
        <v>7.8</v>
      </c>
      <c r="L223" s="28">
        <v>10</v>
      </c>
      <c r="M223" s="28"/>
      <c r="N223" s="28">
        <v>0.52</v>
      </c>
      <c r="O223" s="28"/>
      <c r="P223" s="29">
        <f t="shared" si="21"/>
        <v>9.6428571428571423</v>
      </c>
      <c r="Q223" s="29">
        <f t="shared" si="22"/>
        <v>2.5714285714285716</v>
      </c>
      <c r="R223" s="29">
        <f t="shared" si="23"/>
        <v>7.2</v>
      </c>
      <c r="S223" s="29">
        <f t="shared" si="24"/>
        <v>7.6923076923076925</v>
      </c>
      <c r="T223" s="29">
        <f t="shared" si="25"/>
        <v>10</v>
      </c>
      <c r="U223" s="29">
        <f t="shared" si="26"/>
        <v>10.961538461538462</v>
      </c>
      <c r="V223" s="27">
        <f t="shared" si="27"/>
        <v>48.068131868131864</v>
      </c>
      <c r="W223" s="21"/>
      <c r="X223" s="73"/>
      <c r="Y223" s="69"/>
      <c r="Z223" s="69"/>
    </row>
    <row r="224" spans="1:26" ht="31.5" x14ac:dyDescent="0.25">
      <c r="A224" s="1">
        <v>220</v>
      </c>
      <c r="B224" s="79" t="s">
        <v>1942</v>
      </c>
      <c r="C224" s="82" t="s">
        <v>1943</v>
      </c>
      <c r="D224" s="79" t="s">
        <v>1127</v>
      </c>
      <c r="E224" s="4">
        <v>8</v>
      </c>
      <c r="F224" s="79" t="s">
        <v>1128</v>
      </c>
      <c r="G224" s="28">
        <v>0</v>
      </c>
      <c r="H224" s="28"/>
      <c r="I224" s="28">
        <v>5</v>
      </c>
      <c r="J224" s="28">
        <v>205</v>
      </c>
      <c r="K224" s="28">
        <v>7.9</v>
      </c>
      <c r="L224" s="28">
        <v>6</v>
      </c>
      <c r="M224" s="28"/>
      <c r="N224" s="28">
        <v>0.23</v>
      </c>
      <c r="O224" s="28"/>
      <c r="P224" s="29">
        <f t="shared" si="21"/>
        <v>0</v>
      </c>
      <c r="Q224" s="29">
        <f t="shared" si="22"/>
        <v>1.4285714285714286</v>
      </c>
      <c r="R224" s="29">
        <f t="shared" si="23"/>
        <v>8.1999999999999993</v>
      </c>
      <c r="S224" s="29">
        <f t="shared" si="24"/>
        <v>7.5949367088607591</v>
      </c>
      <c r="T224" s="29">
        <f t="shared" si="25"/>
        <v>6</v>
      </c>
      <c r="U224" s="29">
        <f t="shared" si="26"/>
        <v>24.782608695652172</v>
      </c>
      <c r="V224" s="27">
        <f t="shared" si="27"/>
        <v>48.006116833084363</v>
      </c>
      <c r="W224" s="21"/>
      <c r="X224" s="73"/>
      <c r="Y224" s="69"/>
      <c r="Z224" s="69"/>
    </row>
    <row r="225" spans="1:26" ht="47.25" x14ac:dyDescent="0.25">
      <c r="A225" s="1">
        <v>221</v>
      </c>
      <c r="B225" s="83" t="s">
        <v>1831</v>
      </c>
      <c r="C225" s="82" t="s">
        <v>1832</v>
      </c>
      <c r="D225" s="24" t="s">
        <v>4510</v>
      </c>
      <c r="E225" s="4">
        <v>7</v>
      </c>
      <c r="F225" s="79" t="s">
        <v>450</v>
      </c>
      <c r="G225" s="28">
        <v>19</v>
      </c>
      <c r="H225" s="28"/>
      <c r="I225" s="28">
        <v>5</v>
      </c>
      <c r="J225" s="28">
        <v>160</v>
      </c>
      <c r="K225" s="28">
        <v>8.4</v>
      </c>
      <c r="L225" s="28">
        <v>7</v>
      </c>
      <c r="M225" s="28"/>
      <c r="N225" s="28">
        <v>1.02</v>
      </c>
      <c r="O225" s="28"/>
      <c r="P225" s="29">
        <f t="shared" si="21"/>
        <v>20.357142857142858</v>
      </c>
      <c r="Q225" s="29">
        <f t="shared" si="22"/>
        <v>1.4285714285714286</v>
      </c>
      <c r="R225" s="29">
        <f t="shared" si="23"/>
        <v>6.4</v>
      </c>
      <c r="S225" s="29">
        <f t="shared" si="24"/>
        <v>7.1428571428571423</v>
      </c>
      <c r="T225" s="29">
        <f t="shared" si="25"/>
        <v>7</v>
      </c>
      <c r="U225" s="29">
        <f t="shared" si="26"/>
        <v>5.5882352941176467</v>
      </c>
      <c r="V225" s="27">
        <f t="shared" si="27"/>
        <v>47.916806722689067</v>
      </c>
      <c r="W225" s="21"/>
      <c r="X225" s="73"/>
      <c r="Y225" s="69"/>
      <c r="Z225" s="69"/>
    </row>
    <row r="226" spans="1:26" ht="31.5" x14ac:dyDescent="0.25">
      <c r="A226" s="1">
        <v>222</v>
      </c>
      <c r="B226" s="105" t="s">
        <v>1535</v>
      </c>
      <c r="C226" s="82" t="s">
        <v>1536</v>
      </c>
      <c r="D226" s="101" t="s">
        <v>193</v>
      </c>
      <c r="E226" s="102">
        <v>8</v>
      </c>
      <c r="F226" s="101" t="s">
        <v>194</v>
      </c>
      <c r="G226" s="28">
        <v>13</v>
      </c>
      <c r="H226" s="28"/>
      <c r="I226" s="28">
        <v>18</v>
      </c>
      <c r="J226" s="28">
        <v>195</v>
      </c>
      <c r="K226" s="28">
        <v>8.09</v>
      </c>
      <c r="L226" s="28">
        <v>8</v>
      </c>
      <c r="M226" s="28"/>
      <c r="N226" s="28">
        <v>1.04</v>
      </c>
      <c r="O226" s="28"/>
      <c r="P226" s="29">
        <f t="shared" si="21"/>
        <v>13.928571428571429</v>
      </c>
      <c r="Q226" s="29">
        <f t="shared" si="22"/>
        <v>5.1428571428571432</v>
      </c>
      <c r="R226" s="29">
        <f t="shared" si="23"/>
        <v>7.8</v>
      </c>
      <c r="S226" s="29">
        <f t="shared" si="24"/>
        <v>7.4165636588380721</v>
      </c>
      <c r="T226" s="29">
        <f t="shared" si="25"/>
        <v>8</v>
      </c>
      <c r="U226" s="29">
        <f t="shared" si="26"/>
        <v>5.4807692307692308</v>
      </c>
      <c r="V226" s="27">
        <f t="shared" si="27"/>
        <v>47.768761461035879</v>
      </c>
      <c r="W226" s="21"/>
      <c r="X226" s="73"/>
      <c r="Y226" s="69"/>
      <c r="Z226" s="69"/>
    </row>
    <row r="227" spans="1:26" ht="31.5" x14ac:dyDescent="0.25">
      <c r="A227" s="1">
        <v>223</v>
      </c>
      <c r="B227" s="85" t="s">
        <v>1641</v>
      </c>
      <c r="C227" s="82" t="s">
        <v>1642</v>
      </c>
      <c r="D227" s="79" t="s">
        <v>528</v>
      </c>
      <c r="E227" s="131">
        <v>7</v>
      </c>
      <c r="F227" s="79" t="s">
        <v>529</v>
      </c>
      <c r="G227" s="28">
        <v>11</v>
      </c>
      <c r="H227" s="28"/>
      <c r="I227" s="28">
        <v>7</v>
      </c>
      <c r="J227" s="28">
        <v>175</v>
      </c>
      <c r="K227" s="28">
        <v>8</v>
      </c>
      <c r="L227" s="28">
        <v>7.8</v>
      </c>
      <c r="M227" s="28"/>
      <c r="N227" s="28">
        <v>0.49</v>
      </c>
      <c r="O227" s="28"/>
      <c r="P227" s="29">
        <f t="shared" si="21"/>
        <v>11.785714285714286</v>
      </c>
      <c r="Q227" s="29">
        <f t="shared" si="22"/>
        <v>2</v>
      </c>
      <c r="R227" s="29">
        <f t="shared" si="23"/>
        <v>7</v>
      </c>
      <c r="S227" s="29">
        <f t="shared" si="24"/>
        <v>7.5</v>
      </c>
      <c r="T227" s="29">
        <f t="shared" si="25"/>
        <v>7.8</v>
      </c>
      <c r="U227" s="29">
        <f t="shared" si="26"/>
        <v>11.63265306122449</v>
      </c>
      <c r="V227" s="27">
        <f t="shared" si="27"/>
        <v>47.71836734693877</v>
      </c>
      <c r="W227" s="21"/>
      <c r="X227" s="73"/>
      <c r="Y227" s="69"/>
      <c r="Z227" s="69"/>
    </row>
    <row r="228" spans="1:26" ht="31.5" x14ac:dyDescent="0.25">
      <c r="A228" s="1">
        <v>224</v>
      </c>
      <c r="B228" s="23" t="s">
        <v>2017</v>
      </c>
      <c r="C228" s="5" t="s">
        <v>2018</v>
      </c>
      <c r="D228" s="79" t="s">
        <v>598</v>
      </c>
      <c r="E228" s="64">
        <v>8</v>
      </c>
      <c r="F228" s="79" t="s">
        <v>599</v>
      </c>
      <c r="G228" s="28">
        <v>16</v>
      </c>
      <c r="H228" s="28"/>
      <c r="I228" s="28">
        <v>10</v>
      </c>
      <c r="J228" s="28">
        <v>212</v>
      </c>
      <c r="K228" s="28">
        <v>8.8000000000000007</v>
      </c>
      <c r="L228" s="28">
        <v>8</v>
      </c>
      <c r="M228" s="28"/>
      <c r="N228" s="28">
        <v>1.3</v>
      </c>
      <c r="O228" s="28"/>
      <c r="P228" s="29">
        <f t="shared" si="21"/>
        <v>17.142857142857142</v>
      </c>
      <c r="Q228" s="29">
        <f t="shared" si="22"/>
        <v>2.8571428571428572</v>
      </c>
      <c r="R228" s="29">
        <f t="shared" si="23"/>
        <v>8.48</v>
      </c>
      <c r="S228" s="29">
        <f t="shared" si="24"/>
        <v>6.8181818181818175</v>
      </c>
      <c r="T228" s="29">
        <f t="shared" si="25"/>
        <v>8</v>
      </c>
      <c r="U228" s="29">
        <f t="shared" si="26"/>
        <v>4.384615384615385</v>
      </c>
      <c r="V228" s="27">
        <f t="shared" si="27"/>
        <v>47.682797202797204</v>
      </c>
      <c r="W228" s="21"/>
      <c r="X228" s="73"/>
      <c r="Y228" s="69"/>
      <c r="Z228" s="69"/>
    </row>
    <row r="229" spans="1:26" ht="31.5" x14ac:dyDescent="0.25">
      <c r="A229" s="1">
        <v>225</v>
      </c>
      <c r="B229" s="86" t="s">
        <v>1676</v>
      </c>
      <c r="C229" s="82" t="s">
        <v>1677</v>
      </c>
      <c r="D229" s="79" t="s">
        <v>314</v>
      </c>
      <c r="E229" s="4">
        <v>8</v>
      </c>
      <c r="F229" s="79" t="s">
        <v>315</v>
      </c>
      <c r="G229" s="28">
        <v>19</v>
      </c>
      <c r="H229" s="28"/>
      <c r="I229" s="28">
        <v>2</v>
      </c>
      <c r="J229" s="28">
        <v>195</v>
      </c>
      <c r="K229" s="28">
        <v>7.2</v>
      </c>
      <c r="L229" s="28">
        <v>8</v>
      </c>
      <c r="M229" s="28"/>
      <c r="N229" s="28">
        <v>2.2000000000000002</v>
      </c>
      <c r="O229" s="28"/>
      <c r="P229" s="29">
        <f t="shared" si="21"/>
        <v>20.357142857142858</v>
      </c>
      <c r="Q229" s="29">
        <f t="shared" si="22"/>
        <v>0.5714285714285714</v>
      </c>
      <c r="R229" s="29">
        <f t="shared" si="23"/>
        <v>7.8</v>
      </c>
      <c r="S229" s="29">
        <f t="shared" si="24"/>
        <v>8.3333333333333339</v>
      </c>
      <c r="T229" s="29">
        <f t="shared" si="25"/>
        <v>8</v>
      </c>
      <c r="U229" s="29">
        <f t="shared" si="26"/>
        <v>2.5909090909090908</v>
      </c>
      <c r="V229" s="27">
        <f t="shared" si="27"/>
        <v>47.652813852813857</v>
      </c>
      <c r="W229" s="21"/>
      <c r="X229" s="73"/>
      <c r="Y229" s="69"/>
      <c r="Z229" s="69"/>
    </row>
    <row r="230" spans="1:26" ht="31.5" x14ac:dyDescent="0.25">
      <c r="A230" s="1">
        <v>226</v>
      </c>
      <c r="B230" s="85" t="s">
        <v>1519</v>
      </c>
      <c r="C230" s="82" t="s">
        <v>1520</v>
      </c>
      <c r="D230" s="101" t="s">
        <v>193</v>
      </c>
      <c r="E230" s="102">
        <v>7</v>
      </c>
      <c r="F230" s="101" t="s">
        <v>837</v>
      </c>
      <c r="G230" s="28">
        <v>18.5</v>
      </c>
      <c r="H230" s="28"/>
      <c r="I230" s="28">
        <v>5</v>
      </c>
      <c r="J230" s="28">
        <v>175</v>
      </c>
      <c r="K230" s="28">
        <v>8.9499999999999993</v>
      </c>
      <c r="L230" s="28">
        <v>7.5</v>
      </c>
      <c r="M230" s="28"/>
      <c r="N230" s="28">
        <v>1.1200000000000001</v>
      </c>
      <c r="O230" s="28"/>
      <c r="P230" s="29">
        <f t="shared" si="21"/>
        <v>19.821428571428573</v>
      </c>
      <c r="Q230" s="29">
        <f t="shared" si="22"/>
        <v>1.4285714285714286</v>
      </c>
      <c r="R230" s="29">
        <f t="shared" si="23"/>
        <v>7</v>
      </c>
      <c r="S230" s="29">
        <f t="shared" si="24"/>
        <v>6.7039106145251406</v>
      </c>
      <c r="T230" s="29">
        <f t="shared" si="25"/>
        <v>7.5</v>
      </c>
      <c r="U230" s="29">
        <f t="shared" si="26"/>
        <v>5.0892857142857135</v>
      </c>
      <c r="V230" s="27">
        <f t="shared" si="27"/>
        <v>47.543196328810858</v>
      </c>
      <c r="W230" s="21"/>
      <c r="X230" s="73"/>
      <c r="Y230" s="69"/>
      <c r="Z230" s="69"/>
    </row>
    <row r="231" spans="1:26" ht="31.5" x14ac:dyDescent="0.25">
      <c r="A231" s="1">
        <v>227</v>
      </c>
      <c r="B231" s="84" t="s">
        <v>1559</v>
      </c>
      <c r="C231" s="104" t="s">
        <v>1560</v>
      </c>
      <c r="D231" s="79" t="s">
        <v>4451</v>
      </c>
      <c r="E231" s="4">
        <v>7</v>
      </c>
      <c r="F231" s="79" t="s">
        <v>853</v>
      </c>
      <c r="G231" s="28">
        <v>15.5</v>
      </c>
      <c r="H231" s="28"/>
      <c r="I231" s="28">
        <v>4</v>
      </c>
      <c r="J231" s="28">
        <v>230</v>
      </c>
      <c r="K231" s="28">
        <v>8.1999999999999993</v>
      </c>
      <c r="L231" s="28">
        <v>8</v>
      </c>
      <c r="M231" s="28"/>
      <c r="N231" s="28">
        <v>1.1000000000000001</v>
      </c>
      <c r="O231" s="28"/>
      <c r="P231" s="29">
        <f t="shared" si="21"/>
        <v>16.607142857142858</v>
      </c>
      <c r="Q231" s="29">
        <f t="shared" si="22"/>
        <v>1.1428571428571428</v>
      </c>
      <c r="R231" s="29">
        <f t="shared" si="23"/>
        <v>9.1999999999999993</v>
      </c>
      <c r="S231" s="29">
        <f t="shared" si="24"/>
        <v>7.3170731707317076</v>
      </c>
      <c r="T231" s="29">
        <f t="shared" si="25"/>
        <v>8</v>
      </c>
      <c r="U231" s="29">
        <f t="shared" si="26"/>
        <v>5.1818181818181817</v>
      </c>
      <c r="V231" s="27">
        <f t="shared" si="27"/>
        <v>47.448891352549886</v>
      </c>
      <c r="W231" s="21"/>
      <c r="X231" s="73"/>
      <c r="Y231" s="69"/>
      <c r="Z231" s="69"/>
    </row>
    <row r="232" spans="1:26" ht="31.5" x14ac:dyDescent="0.25">
      <c r="A232" s="1">
        <v>228</v>
      </c>
      <c r="B232" s="23" t="s">
        <v>2001</v>
      </c>
      <c r="C232" s="5" t="s">
        <v>2002</v>
      </c>
      <c r="D232" s="79" t="s">
        <v>598</v>
      </c>
      <c r="E232" s="64">
        <v>8</v>
      </c>
      <c r="F232" s="79" t="s">
        <v>599</v>
      </c>
      <c r="G232" s="28">
        <v>17</v>
      </c>
      <c r="H232" s="28"/>
      <c r="I232" s="28">
        <v>10</v>
      </c>
      <c r="J232" s="28">
        <v>216</v>
      </c>
      <c r="K232" s="28">
        <v>8.4</v>
      </c>
      <c r="L232" s="28">
        <v>8</v>
      </c>
      <c r="M232" s="28"/>
      <c r="N232" s="28">
        <v>2.2999999999999998</v>
      </c>
      <c r="O232" s="28"/>
      <c r="P232" s="29">
        <f t="shared" si="21"/>
        <v>18.214285714285715</v>
      </c>
      <c r="Q232" s="29">
        <f t="shared" si="22"/>
        <v>2.8571428571428572</v>
      </c>
      <c r="R232" s="29">
        <f t="shared" si="23"/>
        <v>8.64</v>
      </c>
      <c r="S232" s="29">
        <f t="shared" si="24"/>
        <v>7.1428571428571423</v>
      </c>
      <c r="T232" s="29">
        <f t="shared" si="25"/>
        <v>8</v>
      </c>
      <c r="U232" s="29">
        <f t="shared" si="26"/>
        <v>2.4782608695652177</v>
      </c>
      <c r="V232" s="27">
        <f t="shared" si="27"/>
        <v>47.332546583850934</v>
      </c>
      <c r="W232" s="21"/>
      <c r="X232" s="73"/>
      <c r="Y232" s="69"/>
      <c r="Z232" s="69"/>
    </row>
    <row r="233" spans="1:26" ht="31.5" x14ac:dyDescent="0.25">
      <c r="A233" s="1">
        <v>229</v>
      </c>
      <c r="B233" s="97" t="s">
        <v>1958</v>
      </c>
      <c r="C233" s="82" t="s">
        <v>1959</v>
      </c>
      <c r="D233" s="79" t="s">
        <v>532</v>
      </c>
      <c r="E233" s="4">
        <v>7</v>
      </c>
      <c r="F233" s="79" t="s">
        <v>540</v>
      </c>
      <c r="G233" s="28">
        <v>6</v>
      </c>
      <c r="H233" s="28"/>
      <c r="I233" s="28">
        <v>12</v>
      </c>
      <c r="J233" s="28">
        <v>191</v>
      </c>
      <c r="K233" s="28">
        <v>8.1</v>
      </c>
      <c r="L233" s="28">
        <v>7</v>
      </c>
      <c r="M233" s="28"/>
      <c r="N233" s="28">
        <v>0.37</v>
      </c>
      <c r="O233" s="28"/>
      <c r="P233" s="29">
        <f t="shared" si="21"/>
        <v>6.4285714285714288</v>
      </c>
      <c r="Q233" s="29">
        <f t="shared" si="22"/>
        <v>3.4285714285714284</v>
      </c>
      <c r="R233" s="29">
        <f t="shared" si="23"/>
        <v>7.64</v>
      </c>
      <c r="S233" s="29">
        <f t="shared" si="24"/>
        <v>7.4074074074074074</v>
      </c>
      <c r="T233" s="29">
        <f t="shared" si="25"/>
        <v>7</v>
      </c>
      <c r="U233" s="29">
        <f t="shared" si="26"/>
        <v>15.405405405405405</v>
      </c>
      <c r="V233" s="27">
        <f t="shared" si="27"/>
        <v>47.30995566995567</v>
      </c>
      <c r="W233" s="21"/>
      <c r="X233" s="73"/>
      <c r="Y233" s="69"/>
      <c r="Z233" s="69"/>
    </row>
    <row r="234" spans="1:26" ht="31.5" x14ac:dyDescent="0.25">
      <c r="A234" s="1">
        <v>230</v>
      </c>
      <c r="B234" s="79" t="s">
        <v>1694</v>
      </c>
      <c r="C234" s="82" t="s">
        <v>1695</v>
      </c>
      <c r="D234" s="79" t="s">
        <v>924</v>
      </c>
      <c r="E234" s="4">
        <v>8</v>
      </c>
      <c r="F234" s="79" t="s">
        <v>925</v>
      </c>
      <c r="G234" s="28">
        <v>8</v>
      </c>
      <c r="H234" s="28"/>
      <c r="I234" s="28">
        <v>4</v>
      </c>
      <c r="J234" s="28">
        <v>187</v>
      </c>
      <c r="K234" s="28">
        <v>7.9</v>
      </c>
      <c r="L234" s="28">
        <v>7.5</v>
      </c>
      <c r="M234" s="28"/>
      <c r="N234" s="28">
        <v>0.38</v>
      </c>
      <c r="O234" s="28"/>
      <c r="P234" s="29">
        <f t="shared" si="21"/>
        <v>8.5714285714285712</v>
      </c>
      <c r="Q234" s="29">
        <f t="shared" si="22"/>
        <v>1.1428571428571428</v>
      </c>
      <c r="R234" s="29">
        <f t="shared" si="23"/>
        <v>7.48</v>
      </c>
      <c r="S234" s="29">
        <f t="shared" si="24"/>
        <v>7.5949367088607591</v>
      </c>
      <c r="T234" s="29">
        <f t="shared" si="25"/>
        <v>7.5</v>
      </c>
      <c r="U234" s="29">
        <f t="shared" si="26"/>
        <v>15</v>
      </c>
      <c r="V234" s="27">
        <f t="shared" si="27"/>
        <v>47.28922242314647</v>
      </c>
      <c r="W234" s="21"/>
      <c r="X234" s="73"/>
      <c r="Y234" s="69"/>
      <c r="Z234" s="69"/>
    </row>
    <row r="235" spans="1:26" ht="31.5" x14ac:dyDescent="0.25">
      <c r="A235" s="1">
        <v>231</v>
      </c>
      <c r="B235" s="79" t="s">
        <v>1507</v>
      </c>
      <c r="C235" s="82" t="s">
        <v>1508</v>
      </c>
      <c r="D235" s="79" t="s">
        <v>187</v>
      </c>
      <c r="E235" s="4">
        <v>8</v>
      </c>
      <c r="F235" s="83" t="s">
        <v>188</v>
      </c>
      <c r="G235" s="28">
        <v>7.5</v>
      </c>
      <c r="H235" s="28"/>
      <c r="I235" s="28">
        <v>6</v>
      </c>
      <c r="J235" s="28">
        <v>200</v>
      </c>
      <c r="K235" s="28">
        <v>7</v>
      </c>
      <c r="L235" s="28">
        <v>9</v>
      </c>
      <c r="M235" s="28"/>
      <c r="N235" s="28">
        <v>0.48</v>
      </c>
      <c r="O235" s="28"/>
      <c r="P235" s="29">
        <f t="shared" si="21"/>
        <v>8.0357142857142865</v>
      </c>
      <c r="Q235" s="29">
        <f t="shared" si="22"/>
        <v>1.7142857142857142</v>
      </c>
      <c r="R235" s="29">
        <f t="shared" si="23"/>
        <v>8</v>
      </c>
      <c r="S235" s="29">
        <f t="shared" si="24"/>
        <v>8.5714285714285712</v>
      </c>
      <c r="T235" s="29">
        <f t="shared" si="25"/>
        <v>9</v>
      </c>
      <c r="U235" s="29">
        <f t="shared" si="26"/>
        <v>11.875</v>
      </c>
      <c r="V235" s="27">
        <f t="shared" si="27"/>
        <v>47.196428571428569</v>
      </c>
      <c r="W235" s="21"/>
      <c r="X235" s="73"/>
      <c r="Y235" s="69"/>
      <c r="Z235" s="69"/>
    </row>
    <row r="236" spans="1:26" ht="31.5" x14ac:dyDescent="0.25">
      <c r="A236" s="1">
        <v>232</v>
      </c>
      <c r="B236" s="79" t="s">
        <v>1683</v>
      </c>
      <c r="C236" s="82" t="s">
        <v>1684</v>
      </c>
      <c r="D236" s="79" t="s">
        <v>915</v>
      </c>
      <c r="E236" s="4">
        <v>8</v>
      </c>
      <c r="F236" s="79" t="s">
        <v>1685</v>
      </c>
      <c r="G236" s="28">
        <v>8.5</v>
      </c>
      <c r="H236" s="28"/>
      <c r="I236" s="28">
        <v>10</v>
      </c>
      <c r="J236" s="28">
        <v>220</v>
      </c>
      <c r="K236" s="28">
        <v>7.4</v>
      </c>
      <c r="L236" s="28">
        <v>5</v>
      </c>
      <c r="M236" s="28"/>
      <c r="N236" s="28">
        <v>0.43</v>
      </c>
      <c r="O236" s="28"/>
      <c r="P236" s="29">
        <f t="shared" si="21"/>
        <v>9.1071428571428577</v>
      </c>
      <c r="Q236" s="29">
        <f t="shared" si="22"/>
        <v>2.8571428571428572</v>
      </c>
      <c r="R236" s="29">
        <f t="shared" si="23"/>
        <v>8.8000000000000007</v>
      </c>
      <c r="S236" s="29">
        <f t="shared" si="24"/>
        <v>8.108108108108107</v>
      </c>
      <c r="T236" s="29">
        <f t="shared" si="25"/>
        <v>5</v>
      </c>
      <c r="U236" s="29">
        <f t="shared" si="26"/>
        <v>13.255813953488373</v>
      </c>
      <c r="V236" s="27">
        <f t="shared" si="27"/>
        <v>47.128207775882196</v>
      </c>
      <c r="W236" s="21"/>
      <c r="X236" s="73"/>
      <c r="Y236" s="69"/>
      <c r="Z236" s="69"/>
    </row>
    <row r="237" spans="1:26" ht="31.5" x14ac:dyDescent="0.25">
      <c r="A237" s="1">
        <v>233</v>
      </c>
      <c r="B237" s="79" t="s">
        <v>1567</v>
      </c>
      <c r="C237" s="82" t="s">
        <v>1568</v>
      </c>
      <c r="D237" s="79" t="s">
        <v>4451</v>
      </c>
      <c r="E237" s="4">
        <v>7</v>
      </c>
      <c r="F237" s="79" t="s">
        <v>853</v>
      </c>
      <c r="G237" s="28">
        <v>16</v>
      </c>
      <c r="H237" s="28"/>
      <c r="I237" s="28">
        <v>5</v>
      </c>
      <c r="J237" s="28">
        <v>180</v>
      </c>
      <c r="K237" s="28">
        <v>8</v>
      </c>
      <c r="L237" s="28">
        <v>8</v>
      </c>
      <c r="M237" s="28"/>
      <c r="N237" s="28">
        <v>1.01</v>
      </c>
      <c r="O237" s="28"/>
      <c r="P237" s="29">
        <f t="shared" si="21"/>
        <v>17.142857142857142</v>
      </c>
      <c r="Q237" s="29">
        <f t="shared" si="22"/>
        <v>1.4285714285714286</v>
      </c>
      <c r="R237" s="29">
        <f t="shared" si="23"/>
        <v>7.2</v>
      </c>
      <c r="S237" s="29">
        <f t="shared" si="24"/>
        <v>7.5</v>
      </c>
      <c r="T237" s="29">
        <f t="shared" si="25"/>
        <v>8</v>
      </c>
      <c r="U237" s="29">
        <f t="shared" si="26"/>
        <v>5.6435643564356432</v>
      </c>
      <c r="V237" s="27">
        <f t="shared" si="27"/>
        <v>46.914992927864219</v>
      </c>
      <c r="W237" s="21"/>
      <c r="X237" s="73"/>
      <c r="Y237" s="69"/>
      <c r="Z237" s="69"/>
    </row>
    <row r="238" spans="1:26" ht="35.25" customHeight="1" x14ac:dyDescent="0.25">
      <c r="A238" s="1">
        <v>234</v>
      </c>
      <c r="B238" s="90" t="s">
        <v>1356</v>
      </c>
      <c r="C238" s="89" t="s">
        <v>1357</v>
      </c>
      <c r="D238" s="90" t="s">
        <v>4450</v>
      </c>
      <c r="E238" s="91">
        <v>7</v>
      </c>
      <c r="F238" s="90" t="s">
        <v>127</v>
      </c>
      <c r="G238" s="28">
        <v>17</v>
      </c>
      <c r="H238" s="28"/>
      <c r="I238" s="28">
        <v>3</v>
      </c>
      <c r="J238" s="28">
        <v>180</v>
      </c>
      <c r="K238" s="28">
        <v>7.8</v>
      </c>
      <c r="L238" s="28">
        <v>8</v>
      </c>
      <c r="M238" s="28"/>
      <c r="N238" s="28">
        <v>1.1599999999999999</v>
      </c>
      <c r="O238" s="28">
        <f>IF(OR(N238=MIN(N$5:N$397),N238=""),"",N238)</f>
        <v>1.1599999999999999</v>
      </c>
      <c r="P238" s="29">
        <f t="shared" si="21"/>
        <v>18.214285714285715</v>
      </c>
      <c r="Q238" s="29">
        <f t="shared" si="22"/>
        <v>0.8571428571428571</v>
      </c>
      <c r="R238" s="29">
        <f t="shared" si="23"/>
        <v>7.2</v>
      </c>
      <c r="S238" s="29">
        <f t="shared" si="24"/>
        <v>7.6923076923076925</v>
      </c>
      <c r="T238" s="29">
        <f t="shared" si="25"/>
        <v>8</v>
      </c>
      <c r="U238" s="29">
        <f t="shared" si="26"/>
        <v>4.9137931034482767</v>
      </c>
      <c r="V238" s="27">
        <f t="shared" si="27"/>
        <v>46.877529367184543</v>
      </c>
      <c r="W238" s="21"/>
      <c r="X238" s="73"/>
      <c r="Y238" s="69"/>
      <c r="Z238" s="69"/>
    </row>
    <row r="239" spans="1:26" ht="31.5" x14ac:dyDescent="0.25">
      <c r="A239" s="1">
        <v>235</v>
      </c>
      <c r="B239" s="85" t="s">
        <v>1517</v>
      </c>
      <c r="C239" s="82" t="s">
        <v>1518</v>
      </c>
      <c r="D239" s="101" t="s">
        <v>193</v>
      </c>
      <c r="E239" s="102">
        <v>7</v>
      </c>
      <c r="F239" s="101" t="s">
        <v>837</v>
      </c>
      <c r="G239" s="28">
        <v>17.5</v>
      </c>
      <c r="H239" s="28"/>
      <c r="I239" s="28">
        <v>5</v>
      </c>
      <c r="J239" s="28">
        <v>160</v>
      </c>
      <c r="K239" s="28">
        <v>8.82</v>
      </c>
      <c r="L239" s="28">
        <v>8</v>
      </c>
      <c r="M239" s="28"/>
      <c r="N239" s="28">
        <v>1.05</v>
      </c>
      <c r="O239" s="28"/>
      <c r="P239" s="29">
        <f t="shared" si="21"/>
        <v>18.75</v>
      </c>
      <c r="Q239" s="29">
        <f t="shared" si="22"/>
        <v>1.4285714285714286</v>
      </c>
      <c r="R239" s="29">
        <f t="shared" si="23"/>
        <v>6.4</v>
      </c>
      <c r="S239" s="29">
        <f t="shared" si="24"/>
        <v>6.8027210884353737</v>
      </c>
      <c r="T239" s="29">
        <f t="shared" si="25"/>
        <v>8</v>
      </c>
      <c r="U239" s="29">
        <f t="shared" si="26"/>
        <v>5.4285714285714288</v>
      </c>
      <c r="V239" s="27">
        <f t="shared" si="27"/>
        <v>46.809863945578236</v>
      </c>
      <c r="W239" s="21"/>
      <c r="X239" s="73"/>
      <c r="Y239" s="69"/>
      <c r="Z239" s="69"/>
    </row>
    <row r="240" spans="1:26" ht="31.5" x14ac:dyDescent="0.25">
      <c r="A240" s="1">
        <v>236</v>
      </c>
      <c r="B240" s="138" t="s">
        <v>1326</v>
      </c>
      <c r="C240" s="82" t="s">
        <v>1327</v>
      </c>
      <c r="D240" s="86" t="s">
        <v>717</v>
      </c>
      <c r="E240" s="4">
        <v>7</v>
      </c>
      <c r="F240" s="85" t="s">
        <v>718</v>
      </c>
      <c r="G240" s="28">
        <v>13</v>
      </c>
      <c r="H240" s="28"/>
      <c r="I240" s="28">
        <v>1</v>
      </c>
      <c r="J240" s="28">
        <v>175</v>
      </c>
      <c r="K240" s="28">
        <v>8.6999999999999993</v>
      </c>
      <c r="L240" s="28">
        <v>6</v>
      </c>
      <c r="M240" s="28"/>
      <c r="N240" s="28">
        <v>0.45</v>
      </c>
      <c r="O240" s="28">
        <f>IF(OR(N240=MIN(N$5:N$397),N240=""),"",N240)</f>
        <v>0.45</v>
      </c>
      <c r="P240" s="29">
        <f t="shared" si="21"/>
        <v>13.928571428571429</v>
      </c>
      <c r="Q240" s="29">
        <f t="shared" si="22"/>
        <v>0.2857142857142857</v>
      </c>
      <c r="R240" s="29">
        <f t="shared" si="23"/>
        <v>7</v>
      </c>
      <c r="S240" s="29">
        <f t="shared" si="24"/>
        <v>6.8965517241379315</v>
      </c>
      <c r="T240" s="29">
        <f t="shared" si="25"/>
        <v>6</v>
      </c>
      <c r="U240" s="29">
        <f t="shared" si="26"/>
        <v>12.666666666666666</v>
      </c>
      <c r="V240" s="27">
        <f t="shared" si="27"/>
        <v>46.777504105090308</v>
      </c>
      <c r="W240" s="21"/>
      <c r="X240" s="73"/>
      <c r="Y240" s="69"/>
      <c r="Z240" s="69"/>
    </row>
    <row r="241" spans="1:26" ht="31.5" x14ac:dyDescent="0.25">
      <c r="A241" s="1">
        <v>237</v>
      </c>
      <c r="B241" s="103" t="s">
        <v>1699</v>
      </c>
      <c r="C241" s="99" t="s">
        <v>1700</v>
      </c>
      <c r="D241" s="79" t="s">
        <v>4453</v>
      </c>
      <c r="E241" s="4">
        <v>7</v>
      </c>
      <c r="F241" s="85" t="s">
        <v>928</v>
      </c>
      <c r="G241" s="28">
        <v>9.5</v>
      </c>
      <c r="H241" s="28"/>
      <c r="I241" s="28">
        <v>8</v>
      </c>
      <c r="J241" s="28">
        <v>156</v>
      </c>
      <c r="K241" s="28">
        <v>8.6</v>
      </c>
      <c r="L241" s="28">
        <v>7</v>
      </c>
      <c r="M241" s="28"/>
      <c r="N241" s="28">
        <v>0.41</v>
      </c>
      <c r="O241" s="28"/>
      <c r="P241" s="29">
        <f t="shared" si="21"/>
        <v>10.178571428571429</v>
      </c>
      <c r="Q241" s="29">
        <f t="shared" si="22"/>
        <v>2.2857142857142856</v>
      </c>
      <c r="R241" s="29">
        <f t="shared" si="23"/>
        <v>6.24</v>
      </c>
      <c r="S241" s="29">
        <f t="shared" si="24"/>
        <v>6.9767441860465116</v>
      </c>
      <c r="T241" s="29">
        <f t="shared" si="25"/>
        <v>7</v>
      </c>
      <c r="U241" s="29">
        <f t="shared" si="26"/>
        <v>13.902439024390246</v>
      </c>
      <c r="V241" s="27">
        <f t="shared" si="27"/>
        <v>46.583468924722474</v>
      </c>
      <c r="W241" s="21"/>
      <c r="X241" s="73"/>
      <c r="Y241" s="69"/>
      <c r="Z241" s="69"/>
    </row>
    <row r="242" spans="1:26" ht="31.5" x14ac:dyDescent="0.25">
      <c r="A242" s="1">
        <v>238</v>
      </c>
      <c r="B242" s="105" t="s">
        <v>1537</v>
      </c>
      <c r="C242" s="82" t="s">
        <v>1538</v>
      </c>
      <c r="D242" s="101" t="s">
        <v>193</v>
      </c>
      <c r="E242" s="102">
        <v>8</v>
      </c>
      <c r="F242" s="101" t="s">
        <v>194</v>
      </c>
      <c r="G242" s="28">
        <v>13</v>
      </c>
      <c r="H242" s="28"/>
      <c r="I242" s="28">
        <v>10</v>
      </c>
      <c r="J242" s="28">
        <v>215</v>
      </c>
      <c r="K242" s="28">
        <v>8.52</v>
      </c>
      <c r="L242" s="28">
        <v>8.5</v>
      </c>
      <c r="M242" s="28"/>
      <c r="N242" s="28">
        <v>1.01</v>
      </c>
      <c r="O242" s="28"/>
      <c r="P242" s="29">
        <f t="shared" si="21"/>
        <v>13.928571428571429</v>
      </c>
      <c r="Q242" s="29">
        <f t="shared" si="22"/>
        <v>2.8571428571428572</v>
      </c>
      <c r="R242" s="29">
        <f t="shared" si="23"/>
        <v>8.6</v>
      </c>
      <c r="S242" s="29">
        <f t="shared" si="24"/>
        <v>7.042253521126761</v>
      </c>
      <c r="T242" s="29">
        <f t="shared" si="25"/>
        <v>8.5</v>
      </c>
      <c r="U242" s="29">
        <f t="shared" si="26"/>
        <v>5.6435643564356432</v>
      </c>
      <c r="V242" s="27">
        <f t="shared" si="27"/>
        <v>46.571532163276686</v>
      </c>
      <c r="W242" s="21"/>
      <c r="X242" s="73"/>
      <c r="Y242" s="69"/>
      <c r="Z242" s="69"/>
    </row>
    <row r="243" spans="1:26" ht="47.25" x14ac:dyDescent="0.25">
      <c r="A243" s="1">
        <v>239</v>
      </c>
      <c r="B243" s="85" t="s">
        <v>1398</v>
      </c>
      <c r="C243" s="104" t="s">
        <v>1399</v>
      </c>
      <c r="D243" s="79" t="s">
        <v>161</v>
      </c>
      <c r="E243" s="4">
        <v>7</v>
      </c>
      <c r="F243" s="79" t="s">
        <v>162</v>
      </c>
      <c r="G243" s="28">
        <v>8</v>
      </c>
      <c r="H243" s="28"/>
      <c r="I243" s="28">
        <v>8</v>
      </c>
      <c r="J243" s="28">
        <v>184</v>
      </c>
      <c r="K243" s="28">
        <v>8.1199999999999992</v>
      </c>
      <c r="L243" s="28">
        <v>8</v>
      </c>
      <c r="M243" s="28"/>
      <c r="N243" s="28">
        <v>0.44</v>
      </c>
      <c r="O243" s="28">
        <f>IF(OR(N243=MIN(N$5:N$397),N243=""),"",N243)</f>
        <v>0.44</v>
      </c>
      <c r="P243" s="29">
        <f t="shared" si="21"/>
        <v>8.5714285714285712</v>
      </c>
      <c r="Q243" s="29">
        <f t="shared" si="22"/>
        <v>2.2857142857142856</v>
      </c>
      <c r="R243" s="29">
        <f t="shared" si="23"/>
        <v>7.36</v>
      </c>
      <c r="S243" s="29">
        <f t="shared" si="24"/>
        <v>7.389162561576355</v>
      </c>
      <c r="T243" s="29">
        <f t="shared" si="25"/>
        <v>8</v>
      </c>
      <c r="U243" s="29">
        <f t="shared" si="26"/>
        <v>12.954545454545455</v>
      </c>
      <c r="V243" s="27">
        <f t="shared" si="27"/>
        <v>46.56085087326467</v>
      </c>
      <c r="W243" s="21"/>
      <c r="X243" s="73"/>
      <c r="Y243" s="69"/>
      <c r="Z243" s="69"/>
    </row>
    <row r="244" spans="1:26" ht="31.5" x14ac:dyDescent="0.25">
      <c r="A244" s="1">
        <v>240</v>
      </c>
      <c r="B244" s="97" t="s">
        <v>1630</v>
      </c>
      <c r="C244" s="82" t="s">
        <v>1631</v>
      </c>
      <c r="D244" s="97" t="s">
        <v>272</v>
      </c>
      <c r="E244" s="4">
        <v>7</v>
      </c>
      <c r="F244" s="85" t="s">
        <v>388</v>
      </c>
      <c r="G244" s="28">
        <v>21</v>
      </c>
      <c r="H244" s="28"/>
      <c r="I244" s="28">
        <v>5</v>
      </c>
      <c r="J244" s="28">
        <v>165</v>
      </c>
      <c r="K244" s="28">
        <v>8.25</v>
      </c>
      <c r="L244" s="28">
        <v>4.5</v>
      </c>
      <c r="M244" s="28"/>
      <c r="N244" s="28">
        <v>1.36</v>
      </c>
      <c r="O244" s="28"/>
      <c r="P244" s="29">
        <f t="shared" si="21"/>
        <v>22.5</v>
      </c>
      <c r="Q244" s="29">
        <f t="shared" si="22"/>
        <v>1.4285714285714286</v>
      </c>
      <c r="R244" s="29">
        <f t="shared" si="23"/>
        <v>6.6</v>
      </c>
      <c r="S244" s="29">
        <f t="shared" si="24"/>
        <v>7.2727272727272725</v>
      </c>
      <c r="T244" s="29">
        <f t="shared" si="25"/>
        <v>4.5</v>
      </c>
      <c r="U244" s="29">
        <f t="shared" si="26"/>
        <v>4.1911764705882355</v>
      </c>
      <c r="V244" s="27">
        <f t="shared" si="27"/>
        <v>46.492475171886937</v>
      </c>
      <c r="W244" s="21"/>
      <c r="X244" s="73"/>
      <c r="Y244" s="69"/>
      <c r="Z244" s="69"/>
    </row>
    <row r="245" spans="1:26" ht="31.5" x14ac:dyDescent="0.25">
      <c r="A245" s="1">
        <v>241</v>
      </c>
      <c r="B245" s="83" t="s">
        <v>1298</v>
      </c>
      <c r="C245" s="104" t="s">
        <v>1299</v>
      </c>
      <c r="D245" s="79" t="s">
        <v>4507</v>
      </c>
      <c r="E245" s="4">
        <v>7</v>
      </c>
      <c r="F245" s="85" t="s">
        <v>83</v>
      </c>
      <c r="G245" s="28">
        <v>20</v>
      </c>
      <c r="H245" s="28"/>
      <c r="I245" s="28">
        <v>10</v>
      </c>
      <c r="J245" s="28">
        <v>180</v>
      </c>
      <c r="K245" s="28">
        <v>10.9</v>
      </c>
      <c r="L245" s="28">
        <v>4.5</v>
      </c>
      <c r="M245" s="28"/>
      <c r="N245" s="28">
        <v>1.18</v>
      </c>
      <c r="O245" s="28">
        <f>IF(OR(N245=MIN(N$5:N$397),N245=""),"",N245)</f>
        <v>1.18</v>
      </c>
      <c r="P245" s="29">
        <f t="shared" si="21"/>
        <v>21.428571428571427</v>
      </c>
      <c r="Q245" s="29">
        <f t="shared" si="22"/>
        <v>2.8571428571428572</v>
      </c>
      <c r="R245" s="29">
        <f t="shared" si="23"/>
        <v>7.2</v>
      </c>
      <c r="S245" s="29">
        <f t="shared" si="24"/>
        <v>5.5045871559633026</v>
      </c>
      <c r="T245" s="29">
        <f t="shared" si="25"/>
        <v>4.5</v>
      </c>
      <c r="U245" s="29">
        <f t="shared" si="26"/>
        <v>4.8305084745762716</v>
      </c>
      <c r="V245" s="27">
        <f t="shared" si="27"/>
        <v>46.320809916253857</v>
      </c>
      <c r="W245" s="21"/>
      <c r="X245" s="73"/>
      <c r="Y245" s="69"/>
      <c r="Z245" s="69"/>
    </row>
    <row r="246" spans="1:26" ht="47.25" x14ac:dyDescent="0.25">
      <c r="A246" s="1">
        <v>242</v>
      </c>
      <c r="B246" s="79" t="s">
        <v>1843</v>
      </c>
      <c r="C246" s="82" t="s">
        <v>1844</v>
      </c>
      <c r="D246" s="24" t="s">
        <v>4510</v>
      </c>
      <c r="E246" s="4">
        <v>8</v>
      </c>
      <c r="F246" s="79" t="s">
        <v>450</v>
      </c>
      <c r="G246" s="28">
        <v>13.5</v>
      </c>
      <c r="H246" s="28"/>
      <c r="I246" s="28">
        <v>4</v>
      </c>
      <c r="J246" s="28">
        <v>160</v>
      </c>
      <c r="K246" s="28">
        <v>8.6</v>
      </c>
      <c r="L246" s="28">
        <v>7.5</v>
      </c>
      <c r="M246" s="28"/>
      <c r="N246" s="28">
        <v>0.57999999999999996</v>
      </c>
      <c r="O246" s="28"/>
      <c r="P246" s="29">
        <f t="shared" si="21"/>
        <v>14.464285714285714</v>
      </c>
      <c r="Q246" s="29">
        <f t="shared" si="22"/>
        <v>1.1428571428571428</v>
      </c>
      <c r="R246" s="29">
        <f t="shared" si="23"/>
        <v>6.4</v>
      </c>
      <c r="S246" s="29">
        <f t="shared" si="24"/>
        <v>6.9767441860465116</v>
      </c>
      <c r="T246" s="29">
        <f t="shared" si="25"/>
        <v>7.5</v>
      </c>
      <c r="U246" s="29">
        <f t="shared" si="26"/>
        <v>9.8275862068965534</v>
      </c>
      <c r="V246" s="27">
        <f t="shared" si="27"/>
        <v>46.311473250085925</v>
      </c>
      <c r="W246" s="21"/>
      <c r="X246" s="73"/>
      <c r="Y246" s="69"/>
      <c r="Z246" s="69"/>
    </row>
    <row r="247" spans="1:26" ht="31.5" x14ac:dyDescent="0.25">
      <c r="A247" s="1">
        <v>243</v>
      </c>
      <c r="B247" s="86" t="s">
        <v>1499</v>
      </c>
      <c r="C247" s="82" t="s">
        <v>1500</v>
      </c>
      <c r="D247" s="86" t="s">
        <v>187</v>
      </c>
      <c r="E247" s="4">
        <v>7</v>
      </c>
      <c r="F247" s="85" t="s">
        <v>188</v>
      </c>
      <c r="G247" s="28">
        <v>6</v>
      </c>
      <c r="H247" s="28"/>
      <c r="I247" s="28">
        <v>5</v>
      </c>
      <c r="J247" s="28">
        <v>215</v>
      </c>
      <c r="K247" s="28">
        <v>7.2</v>
      </c>
      <c r="L247" s="28">
        <v>8</v>
      </c>
      <c r="M247" s="28"/>
      <c r="N247" s="28">
        <v>0.43</v>
      </c>
      <c r="O247" s="28"/>
      <c r="P247" s="29">
        <f t="shared" si="21"/>
        <v>6.4285714285714288</v>
      </c>
      <c r="Q247" s="29">
        <f t="shared" si="22"/>
        <v>1.4285714285714286</v>
      </c>
      <c r="R247" s="29">
        <f t="shared" si="23"/>
        <v>8.6</v>
      </c>
      <c r="S247" s="29">
        <f t="shared" si="24"/>
        <v>8.3333333333333339</v>
      </c>
      <c r="T247" s="29">
        <f t="shared" si="25"/>
        <v>8</v>
      </c>
      <c r="U247" s="29">
        <f t="shared" si="26"/>
        <v>13.255813953488373</v>
      </c>
      <c r="V247" s="27">
        <f t="shared" si="27"/>
        <v>46.046290143964562</v>
      </c>
      <c r="W247" s="21"/>
      <c r="X247" s="73"/>
      <c r="Y247" s="69"/>
      <c r="Z247" s="69"/>
    </row>
    <row r="248" spans="1:26" ht="31.5" x14ac:dyDescent="0.25">
      <c r="A248" s="1">
        <v>244</v>
      </c>
      <c r="B248" s="85" t="s">
        <v>1523</v>
      </c>
      <c r="C248" s="82" t="s">
        <v>1524</v>
      </c>
      <c r="D248" s="101" t="s">
        <v>193</v>
      </c>
      <c r="E248" s="102">
        <v>7</v>
      </c>
      <c r="F248" s="101" t="s">
        <v>837</v>
      </c>
      <c r="G248" s="28">
        <v>14.5</v>
      </c>
      <c r="H248" s="28"/>
      <c r="I248" s="28">
        <v>7</v>
      </c>
      <c r="J248" s="28">
        <v>210</v>
      </c>
      <c r="K248" s="28">
        <v>7.95</v>
      </c>
      <c r="L248" s="28">
        <v>7.5</v>
      </c>
      <c r="M248" s="28"/>
      <c r="N248" s="28">
        <v>1.1399999999999999</v>
      </c>
      <c r="O248" s="28"/>
      <c r="P248" s="29">
        <f t="shared" si="21"/>
        <v>15.535714285714286</v>
      </c>
      <c r="Q248" s="29">
        <f t="shared" si="22"/>
        <v>2</v>
      </c>
      <c r="R248" s="29">
        <f t="shared" si="23"/>
        <v>8.4</v>
      </c>
      <c r="S248" s="29">
        <f t="shared" si="24"/>
        <v>7.5471698113207548</v>
      </c>
      <c r="T248" s="29">
        <f t="shared" si="25"/>
        <v>7.5</v>
      </c>
      <c r="U248" s="29">
        <f t="shared" si="26"/>
        <v>5.0000000000000009</v>
      </c>
      <c r="V248" s="27">
        <f t="shared" si="27"/>
        <v>45.98288409703504</v>
      </c>
      <c r="W248" s="21"/>
      <c r="X248" s="73"/>
      <c r="Y248" s="69"/>
      <c r="Z248" s="69"/>
    </row>
    <row r="249" spans="1:26" ht="47.25" x14ac:dyDescent="0.25">
      <c r="A249" s="1">
        <v>245</v>
      </c>
      <c r="B249" s="79" t="s">
        <v>1847</v>
      </c>
      <c r="C249" s="82" t="s">
        <v>1848</v>
      </c>
      <c r="D249" s="24" t="s">
        <v>4510</v>
      </c>
      <c r="E249" s="4">
        <v>8</v>
      </c>
      <c r="F249" s="79" t="s">
        <v>450</v>
      </c>
      <c r="G249" s="28">
        <v>10.5</v>
      </c>
      <c r="H249" s="28"/>
      <c r="I249" s="28">
        <v>10</v>
      </c>
      <c r="J249" s="28">
        <v>170</v>
      </c>
      <c r="K249" s="28">
        <v>8.1999999999999993</v>
      </c>
      <c r="L249" s="28">
        <v>7.5</v>
      </c>
      <c r="M249" s="28"/>
      <c r="N249" s="28">
        <v>0.56000000000000005</v>
      </c>
      <c r="O249" s="28"/>
      <c r="P249" s="29">
        <f t="shared" si="21"/>
        <v>11.25</v>
      </c>
      <c r="Q249" s="29">
        <f t="shared" si="22"/>
        <v>2.8571428571428572</v>
      </c>
      <c r="R249" s="29">
        <f t="shared" si="23"/>
        <v>6.8</v>
      </c>
      <c r="S249" s="29">
        <f t="shared" si="24"/>
        <v>7.3170731707317076</v>
      </c>
      <c r="T249" s="29">
        <f t="shared" si="25"/>
        <v>7.5</v>
      </c>
      <c r="U249" s="29">
        <f t="shared" si="26"/>
        <v>10.178571428571427</v>
      </c>
      <c r="V249" s="27">
        <f t="shared" si="27"/>
        <v>45.902787456445992</v>
      </c>
      <c r="W249" s="21"/>
      <c r="X249" s="73"/>
      <c r="Y249" s="69"/>
      <c r="Z249" s="69"/>
    </row>
    <row r="250" spans="1:26" ht="31.5" x14ac:dyDescent="0.25">
      <c r="A250" s="1">
        <v>246</v>
      </c>
      <c r="B250" s="83" t="s">
        <v>1366</v>
      </c>
      <c r="C250" s="82" t="s">
        <v>1367</v>
      </c>
      <c r="D250" s="79" t="s">
        <v>4508</v>
      </c>
      <c r="E250" s="4">
        <v>7</v>
      </c>
      <c r="F250" s="79" t="s">
        <v>134</v>
      </c>
      <c r="G250" s="28">
        <v>10.5</v>
      </c>
      <c r="H250" s="28"/>
      <c r="I250" s="28">
        <v>15</v>
      </c>
      <c r="J250" s="28">
        <v>196</v>
      </c>
      <c r="K250" s="28">
        <v>7.67</v>
      </c>
      <c r="L250" s="28">
        <v>2</v>
      </c>
      <c r="M250" s="28"/>
      <c r="N250" s="28">
        <v>0.45</v>
      </c>
      <c r="O250" s="28">
        <f>IF(OR(N250=MIN(N$5:N$397),N250=""),"",N250)</f>
        <v>0.45</v>
      </c>
      <c r="P250" s="29">
        <f t="shared" si="21"/>
        <v>11.25</v>
      </c>
      <c r="Q250" s="29">
        <f t="shared" si="22"/>
        <v>4.2857142857142856</v>
      </c>
      <c r="R250" s="29">
        <f t="shared" si="23"/>
        <v>7.84</v>
      </c>
      <c r="S250" s="29">
        <f t="shared" si="24"/>
        <v>7.8226857887874841</v>
      </c>
      <c r="T250" s="29">
        <f t="shared" si="25"/>
        <v>2</v>
      </c>
      <c r="U250" s="29">
        <f t="shared" si="26"/>
        <v>12.666666666666666</v>
      </c>
      <c r="V250" s="27">
        <f t="shared" si="27"/>
        <v>45.865066741168434</v>
      </c>
      <c r="W250" s="21"/>
      <c r="X250" s="73"/>
      <c r="Y250" s="69"/>
      <c r="Z250" s="69"/>
    </row>
    <row r="251" spans="1:26" ht="31.5" x14ac:dyDescent="0.25">
      <c r="A251" s="1">
        <v>247</v>
      </c>
      <c r="B251" s="83" t="s">
        <v>1304</v>
      </c>
      <c r="C251" s="82" t="s">
        <v>1305</v>
      </c>
      <c r="D251" s="79" t="s">
        <v>4507</v>
      </c>
      <c r="E251" s="4">
        <v>8</v>
      </c>
      <c r="F251" s="85" t="s">
        <v>83</v>
      </c>
      <c r="G251" s="28">
        <v>20</v>
      </c>
      <c r="H251" s="28"/>
      <c r="I251" s="28">
        <v>4</v>
      </c>
      <c r="J251" s="28">
        <v>165</v>
      </c>
      <c r="K251" s="28">
        <v>9.9</v>
      </c>
      <c r="L251" s="28">
        <v>5.2</v>
      </c>
      <c r="M251" s="28"/>
      <c r="N251" s="28">
        <v>1.05</v>
      </c>
      <c r="O251" s="28">
        <f>IF(OR(N251=MIN(N$5:N$397),N251=""),"",N251)</f>
        <v>1.05</v>
      </c>
      <c r="P251" s="29">
        <f t="shared" si="21"/>
        <v>21.428571428571427</v>
      </c>
      <c r="Q251" s="29">
        <f t="shared" si="22"/>
        <v>1.1428571428571428</v>
      </c>
      <c r="R251" s="29">
        <f t="shared" si="23"/>
        <v>6.6</v>
      </c>
      <c r="S251" s="29">
        <f t="shared" si="24"/>
        <v>6.0606060606060606</v>
      </c>
      <c r="T251" s="29">
        <f t="shared" si="25"/>
        <v>5.2</v>
      </c>
      <c r="U251" s="29">
        <f t="shared" si="26"/>
        <v>5.4285714285714288</v>
      </c>
      <c r="V251" s="27">
        <f t="shared" si="27"/>
        <v>45.860606060606067</v>
      </c>
      <c r="W251" s="21"/>
      <c r="X251" s="73"/>
      <c r="Y251" s="69"/>
      <c r="Z251" s="69"/>
    </row>
    <row r="252" spans="1:26" ht="31.5" x14ac:dyDescent="0.25">
      <c r="A252" s="1">
        <v>248</v>
      </c>
      <c r="B252" s="85" t="s">
        <v>1649</v>
      </c>
      <c r="C252" s="132" t="s">
        <v>1650</v>
      </c>
      <c r="D252" s="130" t="s">
        <v>528</v>
      </c>
      <c r="E252" s="80">
        <v>7</v>
      </c>
      <c r="F252" s="130" t="s">
        <v>529</v>
      </c>
      <c r="G252" s="28">
        <v>9.5</v>
      </c>
      <c r="H252" s="28"/>
      <c r="I252" s="28">
        <v>5</v>
      </c>
      <c r="J252" s="28">
        <v>180</v>
      </c>
      <c r="K252" s="28">
        <v>8</v>
      </c>
      <c r="L252" s="28">
        <v>7.9</v>
      </c>
      <c r="M252" s="28"/>
      <c r="N252" s="28">
        <v>0.49</v>
      </c>
      <c r="O252" s="28"/>
      <c r="P252" s="29">
        <f t="shared" si="21"/>
        <v>10.178571428571429</v>
      </c>
      <c r="Q252" s="29">
        <f t="shared" si="22"/>
        <v>1.4285714285714286</v>
      </c>
      <c r="R252" s="29">
        <f t="shared" si="23"/>
        <v>7.2</v>
      </c>
      <c r="S252" s="29">
        <f t="shared" si="24"/>
        <v>7.5</v>
      </c>
      <c r="T252" s="29">
        <f t="shared" si="25"/>
        <v>7.9</v>
      </c>
      <c r="U252" s="29">
        <f t="shared" si="26"/>
        <v>11.63265306122449</v>
      </c>
      <c r="V252" s="27">
        <f t="shared" si="27"/>
        <v>45.839795918367344</v>
      </c>
      <c r="W252" s="21"/>
      <c r="X252" s="73"/>
      <c r="Y252" s="69"/>
      <c r="Z252" s="69"/>
    </row>
    <row r="253" spans="1:26" ht="31.5" x14ac:dyDescent="0.25">
      <c r="A253" s="1">
        <v>249</v>
      </c>
      <c r="B253" s="81" t="s">
        <v>1435</v>
      </c>
      <c r="C253" s="82" t="s">
        <v>1436</v>
      </c>
      <c r="D253" s="79" t="s">
        <v>165</v>
      </c>
      <c r="E253" s="80">
        <v>7</v>
      </c>
      <c r="F253" s="97" t="s">
        <v>774</v>
      </c>
      <c r="G253" s="28">
        <v>8</v>
      </c>
      <c r="H253" s="28"/>
      <c r="I253" s="28">
        <v>0</v>
      </c>
      <c r="J253" s="28">
        <v>180</v>
      </c>
      <c r="K253" s="28">
        <v>8</v>
      </c>
      <c r="L253" s="28">
        <v>9.4</v>
      </c>
      <c r="M253" s="28"/>
      <c r="N253" s="28">
        <v>0.44</v>
      </c>
      <c r="O253" s="28">
        <f>IF(OR(N253=MIN(N$5:N$397),N253=""),"",N253)</f>
        <v>0.44</v>
      </c>
      <c r="P253" s="29">
        <f t="shared" si="21"/>
        <v>8.5714285714285712</v>
      </c>
      <c r="Q253" s="29">
        <f t="shared" si="22"/>
        <v>0</v>
      </c>
      <c r="R253" s="29">
        <f t="shared" si="23"/>
        <v>7.2</v>
      </c>
      <c r="S253" s="29">
        <f t="shared" si="24"/>
        <v>7.5</v>
      </c>
      <c r="T253" s="29">
        <f t="shared" si="25"/>
        <v>9.4</v>
      </c>
      <c r="U253" s="29">
        <f t="shared" si="26"/>
        <v>12.954545454545455</v>
      </c>
      <c r="V253" s="27">
        <f t="shared" si="27"/>
        <v>45.625974025974024</v>
      </c>
      <c r="W253" s="21"/>
      <c r="X253" s="73"/>
      <c r="Y253" s="69"/>
      <c r="Z253" s="69"/>
    </row>
    <row r="254" spans="1:26" ht="47.25" x14ac:dyDescent="0.25">
      <c r="A254" s="1">
        <v>250</v>
      </c>
      <c r="B254" s="79" t="s">
        <v>1259</v>
      </c>
      <c r="C254" s="82" t="s">
        <v>1260</v>
      </c>
      <c r="D254" s="79" t="s">
        <v>51</v>
      </c>
      <c r="E254" s="4">
        <v>8</v>
      </c>
      <c r="F254" s="79" t="s">
        <v>52</v>
      </c>
      <c r="G254" s="28">
        <v>19.5</v>
      </c>
      <c r="H254" s="28"/>
      <c r="I254" s="175">
        <v>20</v>
      </c>
      <c r="J254" s="28">
        <v>0</v>
      </c>
      <c r="K254" s="28">
        <v>0</v>
      </c>
      <c r="L254" s="28">
        <v>7</v>
      </c>
      <c r="M254" s="28"/>
      <c r="N254" s="28">
        <v>0.48</v>
      </c>
      <c r="O254" s="28">
        <f>IF(OR(N254=MIN(N$5:N$397),N254=""),"",N254)</f>
        <v>0.48</v>
      </c>
      <c r="P254" s="29">
        <f t="shared" si="21"/>
        <v>20.892857142857142</v>
      </c>
      <c r="Q254" s="29">
        <f t="shared" si="22"/>
        <v>5.7142857142857144</v>
      </c>
      <c r="R254" s="29">
        <f t="shared" si="23"/>
        <v>0</v>
      </c>
      <c r="S254" s="29">
        <v>0</v>
      </c>
      <c r="T254" s="29">
        <f t="shared" si="25"/>
        <v>7</v>
      </c>
      <c r="U254" s="29">
        <f t="shared" si="26"/>
        <v>11.875</v>
      </c>
      <c r="V254" s="27">
        <f t="shared" si="27"/>
        <v>45.482142857142861</v>
      </c>
      <c r="W254" s="21"/>
      <c r="X254" s="73"/>
      <c r="Y254" s="69"/>
      <c r="Z254" s="69"/>
    </row>
    <row r="255" spans="1:26" ht="31.5" x14ac:dyDescent="0.25">
      <c r="A255" s="1">
        <v>251</v>
      </c>
      <c r="B255" s="86" t="s">
        <v>1561</v>
      </c>
      <c r="C255" s="104" t="s">
        <v>1562</v>
      </c>
      <c r="D255" s="79" t="s">
        <v>4451</v>
      </c>
      <c r="E255" s="4">
        <v>7</v>
      </c>
      <c r="F255" s="79" t="s">
        <v>853</v>
      </c>
      <c r="G255" s="28">
        <v>16.5</v>
      </c>
      <c r="H255" s="28"/>
      <c r="I255" s="28">
        <v>2</v>
      </c>
      <c r="J255" s="28">
        <v>175</v>
      </c>
      <c r="K255" s="28">
        <v>8.8000000000000007</v>
      </c>
      <c r="L255" s="28">
        <v>8</v>
      </c>
      <c r="M255" s="28"/>
      <c r="N255" s="28">
        <v>1.07</v>
      </c>
      <c r="O255" s="28"/>
      <c r="P255" s="29">
        <f t="shared" si="21"/>
        <v>17.678571428571427</v>
      </c>
      <c r="Q255" s="29">
        <f t="shared" si="22"/>
        <v>0.5714285714285714</v>
      </c>
      <c r="R255" s="29">
        <f t="shared" si="23"/>
        <v>7</v>
      </c>
      <c r="S255" s="29">
        <f t="shared" ref="S255:S286" si="28">(10*6)/K255</f>
        <v>6.8181818181818175</v>
      </c>
      <c r="T255" s="29">
        <f t="shared" si="25"/>
        <v>8</v>
      </c>
      <c r="U255" s="29">
        <f t="shared" si="26"/>
        <v>5.3271028037383177</v>
      </c>
      <c r="V255" s="27">
        <f t="shared" si="27"/>
        <v>45.39528462192014</v>
      </c>
      <c r="W255" s="21"/>
      <c r="X255" s="73"/>
      <c r="Y255" s="69"/>
      <c r="Z255" s="69"/>
    </row>
    <row r="256" spans="1:26" ht="47.25" x14ac:dyDescent="0.25">
      <c r="A256" s="1">
        <v>252</v>
      </c>
      <c r="B256" s="85" t="s">
        <v>1396</v>
      </c>
      <c r="C256" s="82" t="s">
        <v>1397</v>
      </c>
      <c r="D256" s="86" t="s">
        <v>161</v>
      </c>
      <c r="E256" s="4">
        <v>7</v>
      </c>
      <c r="F256" s="79" t="s">
        <v>162</v>
      </c>
      <c r="G256" s="28">
        <v>9</v>
      </c>
      <c r="H256" s="28"/>
      <c r="I256" s="28">
        <v>8</v>
      </c>
      <c r="J256" s="28">
        <v>185</v>
      </c>
      <c r="K256" s="28">
        <v>9.0500000000000007</v>
      </c>
      <c r="L256" s="28">
        <v>8.5</v>
      </c>
      <c r="M256" s="28"/>
      <c r="N256" s="28">
        <v>0.54</v>
      </c>
      <c r="O256" s="28">
        <f>IF(OR(N256=MIN(N$5:N$397),N256=""),"",N256)</f>
        <v>0.54</v>
      </c>
      <c r="P256" s="29">
        <f t="shared" si="21"/>
        <v>9.6428571428571423</v>
      </c>
      <c r="Q256" s="29">
        <f t="shared" si="22"/>
        <v>2.2857142857142856</v>
      </c>
      <c r="R256" s="29">
        <f t="shared" si="23"/>
        <v>7.4</v>
      </c>
      <c r="S256" s="29">
        <f t="shared" si="28"/>
        <v>6.6298342541436455</v>
      </c>
      <c r="T256" s="29">
        <f t="shared" si="25"/>
        <v>8.5</v>
      </c>
      <c r="U256" s="29">
        <f t="shared" si="26"/>
        <v>10.555555555555555</v>
      </c>
      <c r="V256" s="27">
        <f t="shared" si="27"/>
        <v>45.013961238270632</v>
      </c>
      <c r="W256" s="21"/>
      <c r="X256" s="73"/>
      <c r="Y256" s="69"/>
      <c r="Z256" s="69"/>
    </row>
    <row r="257" spans="1:26" ht="31.5" x14ac:dyDescent="0.25">
      <c r="A257" s="1">
        <v>253</v>
      </c>
      <c r="B257" s="86" t="s">
        <v>1372</v>
      </c>
      <c r="C257" s="82" t="s">
        <v>1373</v>
      </c>
      <c r="D257" s="79" t="s">
        <v>4508</v>
      </c>
      <c r="E257" s="4">
        <v>8</v>
      </c>
      <c r="F257" s="85" t="s">
        <v>134</v>
      </c>
      <c r="G257" s="28">
        <v>9.5</v>
      </c>
      <c r="H257" s="28"/>
      <c r="I257" s="28">
        <v>19</v>
      </c>
      <c r="J257" s="28">
        <v>205</v>
      </c>
      <c r="K257" s="28">
        <v>8.3000000000000007</v>
      </c>
      <c r="L257" s="28">
        <v>2</v>
      </c>
      <c r="M257" s="28"/>
      <c r="N257" s="28">
        <v>0.48</v>
      </c>
      <c r="O257" s="28">
        <f>IF(OR(N257=MIN(N$5:N$397),N257=""),"",N257)</f>
        <v>0.48</v>
      </c>
      <c r="P257" s="29">
        <f t="shared" si="21"/>
        <v>10.178571428571429</v>
      </c>
      <c r="Q257" s="29">
        <f t="shared" si="22"/>
        <v>5.4285714285714288</v>
      </c>
      <c r="R257" s="29">
        <f t="shared" si="23"/>
        <v>8.1999999999999993</v>
      </c>
      <c r="S257" s="29">
        <f t="shared" si="28"/>
        <v>7.2289156626506017</v>
      </c>
      <c r="T257" s="29">
        <f t="shared" si="25"/>
        <v>2</v>
      </c>
      <c r="U257" s="29">
        <f t="shared" si="26"/>
        <v>11.875</v>
      </c>
      <c r="V257" s="27">
        <f t="shared" si="27"/>
        <v>44.911058519793457</v>
      </c>
      <c r="W257" s="21"/>
      <c r="X257" s="73"/>
      <c r="Y257" s="69"/>
      <c r="Z257" s="69"/>
    </row>
    <row r="258" spans="1:26" ht="31.5" x14ac:dyDescent="0.25">
      <c r="A258" s="1">
        <v>254</v>
      </c>
      <c r="B258" s="86" t="s">
        <v>1770</v>
      </c>
      <c r="C258" s="82" t="s">
        <v>1385</v>
      </c>
      <c r="D258" s="79" t="s">
        <v>395</v>
      </c>
      <c r="E258" s="4">
        <v>7</v>
      </c>
      <c r="F258" s="79" t="s">
        <v>396</v>
      </c>
      <c r="G258" s="28">
        <v>19.5</v>
      </c>
      <c r="H258" s="28"/>
      <c r="I258" s="28">
        <v>2</v>
      </c>
      <c r="J258" s="28">
        <v>175</v>
      </c>
      <c r="K258" s="28">
        <v>7.5</v>
      </c>
      <c r="L258" s="28">
        <v>6</v>
      </c>
      <c r="M258" s="28"/>
      <c r="N258" s="28">
        <v>2.34</v>
      </c>
      <c r="O258" s="28"/>
      <c r="P258" s="29">
        <f t="shared" si="21"/>
        <v>20.892857142857142</v>
      </c>
      <c r="Q258" s="29">
        <f t="shared" si="22"/>
        <v>0.5714285714285714</v>
      </c>
      <c r="R258" s="29">
        <f t="shared" si="23"/>
        <v>7</v>
      </c>
      <c r="S258" s="29">
        <f t="shared" si="28"/>
        <v>8</v>
      </c>
      <c r="T258" s="29">
        <f t="shared" si="25"/>
        <v>6</v>
      </c>
      <c r="U258" s="29">
        <f t="shared" si="26"/>
        <v>2.4358974358974361</v>
      </c>
      <c r="V258" s="27">
        <f t="shared" si="27"/>
        <v>44.900183150183153</v>
      </c>
      <c r="W258" s="21"/>
      <c r="X258" s="73"/>
      <c r="Y258" s="69"/>
      <c r="Z258" s="69"/>
    </row>
    <row r="259" spans="1:26" ht="47.25" x14ac:dyDescent="0.25">
      <c r="A259" s="1">
        <v>255</v>
      </c>
      <c r="B259" s="79" t="s">
        <v>1845</v>
      </c>
      <c r="C259" s="82" t="s">
        <v>1846</v>
      </c>
      <c r="D259" s="24" t="s">
        <v>4510</v>
      </c>
      <c r="E259" s="4">
        <v>8</v>
      </c>
      <c r="F259" s="79" t="s">
        <v>450</v>
      </c>
      <c r="G259" s="28">
        <v>9</v>
      </c>
      <c r="H259" s="28"/>
      <c r="I259" s="28">
        <v>10</v>
      </c>
      <c r="J259" s="28">
        <v>165</v>
      </c>
      <c r="K259" s="28">
        <v>8.8000000000000007</v>
      </c>
      <c r="L259" s="28">
        <v>8</v>
      </c>
      <c r="M259" s="28"/>
      <c r="N259" s="28">
        <v>0.52</v>
      </c>
      <c r="O259" s="28"/>
      <c r="P259" s="29">
        <f t="shared" si="21"/>
        <v>9.6428571428571423</v>
      </c>
      <c r="Q259" s="29">
        <f t="shared" si="22"/>
        <v>2.8571428571428572</v>
      </c>
      <c r="R259" s="29">
        <f t="shared" si="23"/>
        <v>6.6</v>
      </c>
      <c r="S259" s="29">
        <f t="shared" si="28"/>
        <v>6.8181818181818175</v>
      </c>
      <c r="T259" s="29">
        <f t="shared" si="25"/>
        <v>8</v>
      </c>
      <c r="U259" s="29">
        <f t="shared" si="26"/>
        <v>10.961538461538462</v>
      </c>
      <c r="V259" s="27">
        <f t="shared" si="27"/>
        <v>44.879720279720281</v>
      </c>
      <c r="W259" s="21"/>
      <c r="X259" s="73"/>
      <c r="Y259" s="69"/>
      <c r="Z259" s="69"/>
    </row>
    <row r="260" spans="1:26" ht="31.5" x14ac:dyDescent="0.25">
      <c r="A260" s="1">
        <v>256</v>
      </c>
      <c r="B260" s="79" t="s">
        <v>1783</v>
      </c>
      <c r="C260" s="82" t="s">
        <v>1784</v>
      </c>
      <c r="D260" s="79" t="s">
        <v>395</v>
      </c>
      <c r="E260" s="4">
        <v>8</v>
      </c>
      <c r="F260" s="79" t="s">
        <v>396</v>
      </c>
      <c r="G260" s="28">
        <v>14.5</v>
      </c>
      <c r="H260" s="28"/>
      <c r="I260" s="28">
        <v>13</v>
      </c>
      <c r="J260" s="28">
        <v>183</v>
      </c>
      <c r="K260" s="28">
        <v>7.1</v>
      </c>
      <c r="L260" s="28">
        <v>7</v>
      </c>
      <c r="M260" s="28"/>
      <c r="N260" s="28">
        <v>2.02</v>
      </c>
      <c r="O260" s="28"/>
      <c r="P260" s="29">
        <f t="shared" si="21"/>
        <v>15.535714285714286</v>
      </c>
      <c r="Q260" s="29">
        <f t="shared" si="22"/>
        <v>3.7142857142857144</v>
      </c>
      <c r="R260" s="29">
        <f t="shared" si="23"/>
        <v>7.32</v>
      </c>
      <c r="S260" s="29">
        <f t="shared" si="28"/>
        <v>8.4507042253521139</v>
      </c>
      <c r="T260" s="29">
        <f t="shared" si="25"/>
        <v>7</v>
      </c>
      <c r="U260" s="29">
        <f t="shared" si="26"/>
        <v>2.8217821782178216</v>
      </c>
      <c r="V260" s="27">
        <f t="shared" si="27"/>
        <v>44.842486403569936</v>
      </c>
      <c r="W260" s="21"/>
      <c r="X260" s="73"/>
      <c r="Y260" s="69"/>
      <c r="Z260" s="69"/>
    </row>
    <row r="261" spans="1:26" ht="47.25" x14ac:dyDescent="0.25">
      <c r="A261" s="1">
        <v>257</v>
      </c>
      <c r="B261" s="84" t="s">
        <v>1833</v>
      </c>
      <c r="C261" s="82" t="s">
        <v>1834</v>
      </c>
      <c r="D261" s="24" t="s">
        <v>4510</v>
      </c>
      <c r="E261" s="4">
        <v>7</v>
      </c>
      <c r="F261" s="79" t="s">
        <v>450</v>
      </c>
      <c r="G261" s="28">
        <v>12</v>
      </c>
      <c r="H261" s="28"/>
      <c r="I261" s="28">
        <v>6</v>
      </c>
      <c r="J261" s="28">
        <v>155</v>
      </c>
      <c r="K261" s="28">
        <v>8.6</v>
      </c>
      <c r="L261" s="28">
        <v>7</v>
      </c>
      <c r="M261" s="28"/>
      <c r="N261" s="28">
        <v>0.57999999999999996</v>
      </c>
      <c r="O261" s="28"/>
      <c r="P261" s="29">
        <f t="shared" ref="P261:P324" si="29">(30*G261)/MAX(G:G)</f>
        <v>12.857142857142858</v>
      </c>
      <c r="Q261" s="29">
        <f t="shared" ref="Q261:Q324" si="30">(10*I261)/MAX(I:I)</f>
        <v>1.7142857142857142</v>
      </c>
      <c r="R261" s="29">
        <f t="shared" ref="R261:R324" si="31">(10*J261)/MAX(J:J)</f>
        <v>6.2</v>
      </c>
      <c r="S261" s="29">
        <f t="shared" si="28"/>
        <v>6.9767441860465116</v>
      </c>
      <c r="T261" s="29">
        <f t="shared" ref="T261:T324" si="32">(10*L261)/MAX(L:L)</f>
        <v>7</v>
      </c>
      <c r="U261" s="29">
        <f t="shared" ref="U261:U324" si="33">(30*0.19)/N261</f>
        <v>9.8275862068965534</v>
      </c>
      <c r="V261" s="27">
        <f t="shared" ref="V261:V324" si="34">SUM(P261:U261)</f>
        <v>44.575758964371637</v>
      </c>
      <c r="W261" s="21"/>
      <c r="X261" s="73"/>
      <c r="Y261" s="69"/>
      <c r="Z261" s="69"/>
    </row>
    <row r="262" spans="1:26" ht="31.5" x14ac:dyDescent="0.25">
      <c r="A262" s="1">
        <v>258</v>
      </c>
      <c r="B262" s="86" t="s">
        <v>1312</v>
      </c>
      <c r="C262" s="82" t="s">
        <v>1313</v>
      </c>
      <c r="D262" s="86" t="s">
        <v>98</v>
      </c>
      <c r="E262" s="4">
        <v>8</v>
      </c>
      <c r="F262" s="85" t="s">
        <v>708</v>
      </c>
      <c r="G262" s="28">
        <v>14.5</v>
      </c>
      <c r="H262" s="28"/>
      <c r="I262" s="28">
        <v>9</v>
      </c>
      <c r="J262" s="28">
        <v>225</v>
      </c>
      <c r="K262" s="28">
        <v>7.4</v>
      </c>
      <c r="L262" s="28">
        <v>9</v>
      </c>
      <c r="M262" s="28"/>
      <c r="N262" s="28">
        <v>35.799999999999997</v>
      </c>
      <c r="O262" s="28">
        <f>IF(OR(N262=MIN(N$5:N$397),N262=""),"",N262)</f>
        <v>35.799999999999997</v>
      </c>
      <c r="P262" s="29">
        <f t="shared" si="29"/>
        <v>15.535714285714286</v>
      </c>
      <c r="Q262" s="29">
        <f t="shared" si="30"/>
        <v>2.5714285714285716</v>
      </c>
      <c r="R262" s="29">
        <f t="shared" si="31"/>
        <v>9</v>
      </c>
      <c r="S262" s="29">
        <f t="shared" si="28"/>
        <v>8.108108108108107</v>
      </c>
      <c r="T262" s="29">
        <f t="shared" si="32"/>
        <v>9</v>
      </c>
      <c r="U262" s="29">
        <f t="shared" si="33"/>
        <v>0.15921787709497209</v>
      </c>
      <c r="V262" s="27">
        <f t="shared" si="34"/>
        <v>44.374468842345941</v>
      </c>
      <c r="W262" s="21"/>
      <c r="X262" s="73"/>
      <c r="Y262" s="69"/>
      <c r="Z262" s="69"/>
    </row>
    <row r="263" spans="1:26" ht="31.5" x14ac:dyDescent="0.25">
      <c r="A263" s="1">
        <v>259</v>
      </c>
      <c r="B263" s="79" t="s">
        <v>1362</v>
      </c>
      <c r="C263" s="82" t="s">
        <v>1363</v>
      </c>
      <c r="D263" s="79" t="s">
        <v>4508</v>
      </c>
      <c r="E263" s="4">
        <v>7</v>
      </c>
      <c r="F263" s="83" t="s">
        <v>134</v>
      </c>
      <c r="G263" s="28">
        <v>12</v>
      </c>
      <c r="H263" s="28"/>
      <c r="I263" s="28">
        <v>12</v>
      </c>
      <c r="J263" s="28">
        <v>160</v>
      </c>
      <c r="K263" s="28">
        <v>8.25</v>
      </c>
      <c r="L263" s="28">
        <v>4</v>
      </c>
      <c r="M263" s="28"/>
      <c r="N263" s="28">
        <v>0.55000000000000004</v>
      </c>
      <c r="O263" s="28">
        <f>IF(OR(N263=MIN(N$5:N$397),N263=""),"",N263)</f>
        <v>0.55000000000000004</v>
      </c>
      <c r="P263" s="29">
        <f t="shared" si="29"/>
        <v>12.857142857142858</v>
      </c>
      <c r="Q263" s="29">
        <f t="shared" si="30"/>
        <v>3.4285714285714284</v>
      </c>
      <c r="R263" s="29">
        <f t="shared" si="31"/>
        <v>6.4</v>
      </c>
      <c r="S263" s="29">
        <f t="shared" si="28"/>
        <v>7.2727272727272725</v>
      </c>
      <c r="T263" s="29">
        <f t="shared" si="32"/>
        <v>4</v>
      </c>
      <c r="U263" s="29">
        <f t="shared" si="33"/>
        <v>10.363636363636363</v>
      </c>
      <c r="V263" s="27">
        <f t="shared" si="34"/>
        <v>44.322077922077924</v>
      </c>
      <c r="W263" s="21"/>
      <c r="X263" s="73"/>
      <c r="Y263" s="69"/>
      <c r="Z263" s="69"/>
    </row>
    <row r="264" spans="1:26" ht="31.5" x14ac:dyDescent="0.25">
      <c r="A264" s="1">
        <v>260</v>
      </c>
      <c r="B264" s="79" t="s">
        <v>1382</v>
      </c>
      <c r="C264" s="82" t="s">
        <v>1383</v>
      </c>
      <c r="D264" s="79" t="s">
        <v>140</v>
      </c>
      <c r="E264" s="4">
        <v>7</v>
      </c>
      <c r="F264" s="79" t="s">
        <v>150</v>
      </c>
      <c r="G264" s="28">
        <v>8</v>
      </c>
      <c r="H264" s="28"/>
      <c r="I264" s="28">
        <v>8</v>
      </c>
      <c r="J264" s="28">
        <v>180</v>
      </c>
      <c r="K264" s="28">
        <v>7.9</v>
      </c>
      <c r="L264" s="28">
        <v>6.6</v>
      </c>
      <c r="M264" s="28"/>
      <c r="N264" s="28">
        <v>0.48</v>
      </c>
      <c r="O264" s="28">
        <f>IF(OR(N264=MIN(N$5:N$397),N264=""),"",N264)</f>
        <v>0.48</v>
      </c>
      <c r="P264" s="29">
        <f t="shared" si="29"/>
        <v>8.5714285714285712</v>
      </c>
      <c r="Q264" s="29">
        <f t="shared" si="30"/>
        <v>2.2857142857142856</v>
      </c>
      <c r="R264" s="29">
        <f t="shared" si="31"/>
        <v>7.2</v>
      </c>
      <c r="S264" s="29">
        <f t="shared" si="28"/>
        <v>7.5949367088607591</v>
      </c>
      <c r="T264" s="29">
        <f t="shared" si="32"/>
        <v>6.6</v>
      </c>
      <c r="U264" s="29">
        <f t="shared" si="33"/>
        <v>11.875</v>
      </c>
      <c r="V264" s="27">
        <f t="shared" si="34"/>
        <v>44.127079566003616</v>
      </c>
      <c r="W264" s="21"/>
      <c r="X264" s="73"/>
      <c r="Y264" s="69"/>
      <c r="Z264" s="69"/>
    </row>
    <row r="265" spans="1:26" ht="31.5" x14ac:dyDescent="0.25">
      <c r="A265" s="1">
        <v>261</v>
      </c>
      <c r="B265" s="79" t="s">
        <v>1768</v>
      </c>
      <c r="C265" s="82" t="s">
        <v>1769</v>
      </c>
      <c r="D265" s="79" t="s">
        <v>395</v>
      </c>
      <c r="E265" s="4">
        <v>7</v>
      </c>
      <c r="F265" s="79" t="s">
        <v>396</v>
      </c>
      <c r="G265" s="28">
        <v>14.5</v>
      </c>
      <c r="H265" s="28"/>
      <c r="I265" s="28">
        <v>10</v>
      </c>
      <c r="J265" s="28">
        <v>171</v>
      </c>
      <c r="K265" s="28">
        <v>7.1</v>
      </c>
      <c r="L265" s="28">
        <v>8</v>
      </c>
      <c r="M265" s="28"/>
      <c r="N265" s="28">
        <v>2.36</v>
      </c>
      <c r="O265" s="28"/>
      <c r="P265" s="29">
        <f t="shared" si="29"/>
        <v>15.535714285714286</v>
      </c>
      <c r="Q265" s="29">
        <f t="shared" si="30"/>
        <v>2.8571428571428572</v>
      </c>
      <c r="R265" s="29">
        <f t="shared" si="31"/>
        <v>6.84</v>
      </c>
      <c r="S265" s="29">
        <f t="shared" si="28"/>
        <v>8.4507042253521139</v>
      </c>
      <c r="T265" s="29">
        <f t="shared" si="32"/>
        <v>8</v>
      </c>
      <c r="U265" s="29">
        <f t="shared" si="33"/>
        <v>2.4152542372881358</v>
      </c>
      <c r="V265" s="27">
        <f t="shared" si="34"/>
        <v>44.098815605497393</v>
      </c>
      <c r="W265" s="21"/>
      <c r="X265" s="73"/>
      <c r="Y265" s="69"/>
      <c r="Z265" s="69"/>
    </row>
    <row r="266" spans="1:26" ht="31.5" x14ac:dyDescent="0.25">
      <c r="A266" s="1">
        <v>262</v>
      </c>
      <c r="B266" s="79" t="s">
        <v>1773</v>
      </c>
      <c r="C266" s="82" t="s">
        <v>1774</v>
      </c>
      <c r="D266" s="79" t="s">
        <v>395</v>
      </c>
      <c r="E266" s="4">
        <v>7</v>
      </c>
      <c r="F266" s="79" t="s">
        <v>396</v>
      </c>
      <c r="G266" s="28">
        <v>20</v>
      </c>
      <c r="H266" s="28"/>
      <c r="I266" s="28">
        <v>2</v>
      </c>
      <c r="J266" s="28">
        <v>163</v>
      </c>
      <c r="K266" s="28">
        <v>8.1999999999999993</v>
      </c>
      <c r="L266" s="28">
        <v>6</v>
      </c>
      <c r="M266" s="28"/>
      <c r="N266" s="28">
        <v>2.54</v>
      </c>
      <c r="O266" s="28"/>
      <c r="P266" s="29">
        <f t="shared" si="29"/>
        <v>21.428571428571427</v>
      </c>
      <c r="Q266" s="29">
        <f t="shared" si="30"/>
        <v>0.5714285714285714</v>
      </c>
      <c r="R266" s="29">
        <f t="shared" si="31"/>
        <v>6.52</v>
      </c>
      <c r="S266" s="29">
        <f t="shared" si="28"/>
        <v>7.3170731707317076</v>
      </c>
      <c r="T266" s="29">
        <f t="shared" si="32"/>
        <v>6</v>
      </c>
      <c r="U266" s="29">
        <f t="shared" si="33"/>
        <v>2.2440944881889764</v>
      </c>
      <c r="V266" s="27">
        <f t="shared" si="34"/>
        <v>44.081167658920684</v>
      </c>
      <c r="W266" s="21"/>
      <c r="X266" s="73"/>
      <c r="Y266" s="69"/>
      <c r="Z266" s="69"/>
    </row>
    <row r="267" spans="1:26" ht="31.5" x14ac:dyDescent="0.25">
      <c r="A267" s="1">
        <v>263</v>
      </c>
      <c r="B267" s="97" t="s">
        <v>1447</v>
      </c>
      <c r="C267" s="5" t="s">
        <v>1448</v>
      </c>
      <c r="D267" s="79" t="s">
        <v>165</v>
      </c>
      <c r="E267" s="80">
        <v>7</v>
      </c>
      <c r="F267" s="97" t="s">
        <v>774</v>
      </c>
      <c r="G267" s="28">
        <v>14</v>
      </c>
      <c r="H267" s="28"/>
      <c r="I267" s="28">
        <v>0</v>
      </c>
      <c r="J267" s="28">
        <v>170</v>
      </c>
      <c r="K267" s="28">
        <v>8.4</v>
      </c>
      <c r="L267" s="28">
        <v>9.8000000000000007</v>
      </c>
      <c r="M267" s="28"/>
      <c r="N267" s="28">
        <v>1.07</v>
      </c>
      <c r="O267" s="28">
        <f>IF(OR(N267=MIN(N$5:N$397),N267=""),"",N267)</f>
        <v>1.07</v>
      </c>
      <c r="P267" s="29">
        <f t="shared" si="29"/>
        <v>15</v>
      </c>
      <c r="Q267" s="29">
        <f t="shared" si="30"/>
        <v>0</v>
      </c>
      <c r="R267" s="29">
        <f t="shared" si="31"/>
        <v>6.8</v>
      </c>
      <c r="S267" s="29">
        <f t="shared" si="28"/>
        <v>7.1428571428571423</v>
      </c>
      <c r="T267" s="29">
        <f t="shared" si="32"/>
        <v>9.8000000000000007</v>
      </c>
      <c r="U267" s="29">
        <f t="shared" si="33"/>
        <v>5.3271028037383177</v>
      </c>
      <c r="V267" s="27">
        <f t="shared" si="34"/>
        <v>44.069959946595468</v>
      </c>
      <c r="W267" s="21"/>
      <c r="X267" s="73"/>
      <c r="Y267" s="69"/>
      <c r="Z267" s="69"/>
    </row>
    <row r="268" spans="1:26" ht="31.5" x14ac:dyDescent="0.25">
      <c r="A268" s="1">
        <v>264</v>
      </c>
      <c r="B268" s="79" t="s">
        <v>1717</v>
      </c>
      <c r="C268" s="82" t="s">
        <v>1718</v>
      </c>
      <c r="D268" s="79" t="s">
        <v>1719</v>
      </c>
      <c r="E268" s="4">
        <v>7</v>
      </c>
      <c r="F268" s="79" t="s">
        <v>949</v>
      </c>
      <c r="G268" s="28">
        <v>8.5</v>
      </c>
      <c r="H268" s="28"/>
      <c r="I268" s="28">
        <v>8</v>
      </c>
      <c r="J268" s="28">
        <v>168</v>
      </c>
      <c r="K268" s="28">
        <v>8.6</v>
      </c>
      <c r="L268" s="28">
        <v>8</v>
      </c>
      <c r="M268" s="28"/>
      <c r="N268" s="28">
        <v>0.53</v>
      </c>
      <c r="O268" s="28"/>
      <c r="P268" s="29">
        <f t="shared" si="29"/>
        <v>9.1071428571428577</v>
      </c>
      <c r="Q268" s="29">
        <f t="shared" si="30"/>
        <v>2.2857142857142856</v>
      </c>
      <c r="R268" s="29">
        <f t="shared" si="31"/>
        <v>6.72</v>
      </c>
      <c r="S268" s="29">
        <f t="shared" si="28"/>
        <v>6.9767441860465116</v>
      </c>
      <c r="T268" s="29">
        <f t="shared" si="32"/>
        <v>8</v>
      </c>
      <c r="U268" s="29">
        <f t="shared" si="33"/>
        <v>10.754716981132075</v>
      </c>
      <c r="V268" s="27">
        <f t="shared" si="34"/>
        <v>43.844318310035732</v>
      </c>
      <c r="W268" s="21"/>
      <c r="X268" s="73"/>
      <c r="Y268" s="69"/>
      <c r="Z268" s="69"/>
    </row>
    <row r="269" spans="1:26" ht="31.5" x14ac:dyDescent="0.25">
      <c r="A269" s="1">
        <v>265</v>
      </c>
      <c r="B269" s="96" t="s">
        <v>1670</v>
      </c>
      <c r="C269" s="82" t="s">
        <v>1671</v>
      </c>
      <c r="D269" s="79" t="s">
        <v>314</v>
      </c>
      <c r="E269" s="4">
        <v>7</v>
      </c>
      <c r="F269" s="79" t="s">
        <v>315</v>
      </c>
      <c r="G269" s="28">
        <v>19.5</v>
      </c>
      <c r="H269" s="28"/>
      <c r="I269" s="28">
        <v>1</v>
      </c>
      <c r="J269" s="28">
        <v>164</v>
      </c>
      <c r="K269" s="28">
        <v>7.2</v>
      </c>
      <c r="L269" s="28">
        <v>4</v>
      </c>
      <c r="M269" s="28"/>
      <c r="N269" s="28">
        <v>1.53</v>
      </c>
      <c r="O269" s="28"/>
      <c r="P269" s="29">
        <f t="shared" si="29"/>
        <v>20.892857142857142</v>
      </c>
      <c r="Q269" s="29">
        <f t="shared" si="30"/>
        <v>0.2857142857142857</v>
      </c>
      <c r="R269" s="29">
        <f t="shared" si="31"/>
        <v>6.56</v>
      </c>
      <c r="S269" s="29">
        <f t="shared" si="28"/>
        <v>8.3333333333333339</v>
      </c>
      <c r="T269" s="29">
        <f t="shared" si="32"/>
        <v>4</v>
      </c>
      <c r="U269" s="29">
        <f t="shared" si="33"/>
        <v>3.7254901960784315</v>
      </c>
      <c r="V269" s="27">
        <f t="shared" si="34"/>
        <v>43.797394957983194</v>
      </c>
      <c r="W269" s="21"/>
      <c r="X269" s="73"/>
      <c r="Y269" s="69"/>
      <c r="Z269" s="69"/>
    </row>
    <row r="270" spans="1:26" ht="31.5" x14ac:dyDescent="0.25">
      <c r="A270" s="1">
        <v>266</v>
      </c>
      <c r="B270" s="97" t="s">
        <v>1493</v>
      </c>
      <c r="C270" s="5" t="s">
        <v>1494</v>
      </c>
      <c r="D270" s="79" t="s">
        <v>165</v>
      </c>
      <c r="E270" s="80">
        <v>8</v>
      </c>
      <c r="F270" s="97" t="s">
        <v>820</v>
      </c>
      <c r="G270" s="28">
        <v>6.5</v>
      </c>
      <c r="H270" s="28"/>
      <c r="I270" s="28">
        <v>10</v>
      </c>
      <c r="J270" s="28">
        <v>190</v>
      </c>
      <c r="K270" s="28">
        <v>9.1</v>
      </c>
      <c r="L270" s="28">
        <v>9</v>
      </c>
      <c r="M270" s="28"/>
      <c r="N270" s="28">
        <v>0.53</v>
      </c>
      <c r="O270" s="28"/>
      <c r="P270" s="29">
        <f t="shared" si="29"/>
        <v>6.9642857142857144</v>
      </c>
      <c r="Q270" s="29">
        <f t="shared" si="30"/>
        <v>2.8571428571428572</v>
      </c>
      <c r="R270" s="29">
        <f t="shared" si="31"/>
        <v>7.6</v>
      </c>
      <c r="S270" s="29">
        <f t="shared" si="28"/>
        <v>6.593406593406594</v>
      </c>
      <c r="T270" s="29">
        <f t="shared" si="32"/>
        <v>9</v>
      </c>
      <c r="U270" s="29">
        <f t="shared" si="33"/>
        <v>10.754716981132075</v>
      </c>
      <c r="V270" s="27">
        <f t="shared" si="34"/>
        <v>43.769552145967239</v>
      </c>
      <c r="W270" s="21"/>
      <c r="X270" s="73"/>
      <c r="Y270" s="69"/>
      <c r="Z270" s="69"/>
    </row>
    <row r="271" spans="1:26" ht="47.25" x14ac:dyDescent="0.25">
      <c r="A271" s="1">
        <v>267</v>
      </c>
      <c r="B271" s="85" t="s">
        <v>1798</v>
      </c>
      <c r="C271" s="82" t="s">
        <v>1799</v>
      </c>
      <c r="D271" s="86" t="s">
        <v>430</v>
      </c>
      <c r="E271" s="4">
        <v>8</v>
      </c>
      <c r="F271" s="85" t="s">
        <v>431</v>
      </c>
      <c r="G271" s="28">
        <v>10.5</v>
      </c>
      <c r="H271" s="28"/>
      <c r="I271" s="28">
        <v>10</v>
      </c>
      <c r="J271" s="28">
        <v>154</v>
      </c>
      <c r="K271" s="28">
        <v>7.4</v>
      </c>
      <c r="L271" s="28">
        <v>10</v>
      </c>
      <c r="M271" s="28"/>
      <c r="N271" s="28">
        <v>1.07</v>
      </c>
      <c r="O271" s="28"/>
      <c r="P271" s="29">
        <f t="shared" si="29"/>
        <v>11.25</v>
      </c>
      <c r="Q271" s="29">
        <f t="shared" si="30"/>
        <v>2.8571428571428572</v>
      </c>
      <c r="R271" s="29">
        <f t="shared" si="31"/>
        <v>6.16</v>
      </c>
      <c r="S271" s="29">
        <f t="shared" si="28"/>
        <v>8.108108108108107</v>
      </c>
      <c r="T271" s="29">
        <f t="shared" si="32"/>
        <v>10</v>
      </c>
      <c r="U271" s="29">
        <f t="shared" si="33"/>
        <v>5.3271028037383177</v>
      </c>
      <c r="V271" s="27">
        <f t="shared" si="34"/>
        <v>43.702353768989283</v>
      </c>
      <c r="W271" s="21"/>
      <c r="X271" s="73"/>
      <c r="Y271" s="69"/>
      <c r="Z271" s="69"/>
    </row>
    <row r="272" spans="1:26" ht="31.5" x14ac:dyDescent="0.25">
      <c r="A272" s="1">
        <v>268</v>
      </c>
      <c r="B272" s="79" t="s">
        <v>1235</v>
      </c>
      <c r="C272" s="82" t="s">
        <v>1236</v>
      </c>
      <c r="D272" s="79" t="s">
        <v>4447</v>
      </c>
      <c r="E272" s="4">
        <v>7</v>
      </c>
      <c r="F272" s="79" t="s">
        <v>640</v>
      </c>
      <c r="G272" s="28">
        <v>10</v>
      </c>
      <c r="H272" s="28"/>
      <c r="I272" s="28">
        <v>1</v>
      </c>
      <c r="J272" s="28">
        <v>130</v>
      </c>
      <c r="K272" s="28">
        <v>8</v>
      </c>
      <c r="L272" s="28">
        <v>7</v>
      </c>
      <c r="M272" s="28"/>
      <c r="N272" s="28">
        <v>0.44</v>
      </c>
      <c r="O272" s="28">
        <f>IF(OR(N272=MIN(N$5:N$397),N272=""),"",N272)</f>
        <v>0.44</v>
      </c>
      <c r="P272" s="29">
        <f t="shared" si="29"/>
        <v>10.714285714285714</v>
      </c>
      <c r="Q272" s="29">
        <f t="shared" si="30"/>
        <v>0.2857142857142857</v>
      </c>
      <c r="R272" s="29">
        <f t="shared" si="31"/>
        <v>5.2</v>
      </c>
      <c r="S272" s="29">
        <f t="shared" si="28"/>
        <v>7.5</v>
      </c>
      <c r="T272" s="29">
        <f t="shared" si="32"/>
        <v>7</v>
      </c>
      <c r="U272" s="29">
        <f t="shared" si="33"/>
        <v>12.954545454545455</v>
      </c>
      <c r="V272" s="27">
        <f t="shared" si="34"/>
        <v>43.654545454545456</v>
      </c>
      <c r="W272" s="21"/>
      <c r="X272" s="73"/>
      <c r="Y272" s="69"/>
      <c r="Z272" s="69"/>
    </row>
    <row r="273" spans="1:26" ht="31.5" x14ac:dyDescent="0.25">
      <c r="A273" s="1">
        <v>269</v>
      </c>
      <c r="B273" s="138" t="s">
        <v>1338</v>
      </c>
      <c r="C273" s="82" t="s">
        <v>1339</v>
      </c>
      <c r="D273" s="86" t="s">
        <v>717</v>
      </c>
      <c r="E273" s="4">
        <v>7</v>
      </c>
      <c r="F273" s="79" t="s">
        <v>718</v>
      </c>
      <c r="G273" s="28">
        <v>14</v>
      </c>
      <c r="H273" s="28"/>
      <c r="I273" s="28">
        <v>0</v>
      </c>
      <c r="J273" s="28">
        <v>157</v>
      </c>
      <c r="K273" s="28">
        <v>9.4</v>
      </c>
      <c r="L273" s="28">
        <v>5</v>
      </c>
      <c r="M273" s="28"/>
      <c r="N273" s="28">
        <v>0.52</v>
      </c>
      <c r="O273" s="28">
        <f>IF(OR(N273=MIN(N$5:N$397),N273=""),"",N273)</f>
        <v>0.52</v>
      </c>
      <c r="P273" s="29">
        <f t="shared" si="29"/>
        <v>15</v>
      </c>
      <c r="Q273" s="29">
        <f t="shared" si="30"/>
        <v>0</v>
      </c>
      <c r="R273" s="29">
        <f t="shared" si="31"/>
        <v>6.28</v>
      </c>
      <c r="S273" s="29">
        <f t="shared" si="28"/>
        <v>6.3829787234042552</v>
      </c>
      <c r="T273" s="29">
        <f t="shared" si="32"/>
        <v>5</v>
      </c>
      <c r="U273" s="29">
        <f t="shared" si="33"/>
        <v>10.961538461538462</v>
      </c>
      <c r="V273" s="27">
        <f t="shared" si="34"/>
        <v>43.624517184942718</v>
      </c>
      <c r="W273" s="21"/>
      <c r="X273" s="73"/>
      <c r="Y273" s="69"/>
      <c r="Z273" s="69"/>
    </row>
    <row r="274" spans="1:26" ht="31.5" x14ac:dyDescent="0.25">
      <c r="A274" s="1">
        <v>270</v>
      </c>
      <c r="B274" s="79" t="s">
        <v>1812</v>
      </c>
      <c r="C274" s="82" t="s">
        <v>1813</v>
      </c>
      <c r="D274" s="96" t="s">
        <v>4451</v>
      </c>
      <c r="E274" s="4">
        <v>7</v>
      </c>
      <c r="F274" s="79" t="s">
        <v>876</v>
      </c>
      <c r="G274" s="28">
        <v>10</v>
      </c>
      <c r="H274" s="28"/>
      <c r="I274" s="28">
        <v>7</v>
      </c>
      <c r="J274" s="28">
        <v>210</v>
      </c>
      <c r="K274" s="28">
        <v>8</v>
      </c>
      <c r="L274" s="28">
        <v>10</v>
      </c>
      <c r="M274" s="28"/>
      <c r="N274" s="28">
        <v>1.1399999999999999</v>
      </c>
      <c r="O274" s="28"/>
      <c r="P274" s="29">
        <f t="shared" si="29"/>
        <v>10.714285714285714</v>
      </c>
      <c r="Q274" s="29">
        <f t="shared" si="30"/>
        <v>2</v>
      </c>
      <c r="R274" s="29">
        <f t="shared" si="31"/>
        <v>8.4</v>
      </c>
      <c r="S274" s="29">
        <f t="shared" si="28"/>
        <v>7.5</v>
      </c>
      <c r="T274" s="29">
        <f t="shared" si="32"/>
        <v>10</v>
      </c>
      <c r="U274" s="29">
        <f t="shared" si="33"/>
        <v>5.0000000000000009</v>
      </c>
      <c r="V274" s="27">
        <f t="shared" si="34"/>
        <v>43.614285714285714</v>
      </c>
      <c r="W274" s="21"/>
      <c r="X274" s="73"/>
      <c r="Y274" s="69"/>
      <c r="Z274" s="69"/>
    </row>
    <row r="275" spans="1:26" ht="31.5" x14ac:dyDescent="0.25">
      <c r="A275" s="1">
        <v>271</v>
      </c>
      <c r="B275" s="83" t="s">
        <v>1777</v>
      </c>
      <c r="C275" s="82" t="s">
        <v>1778</v>
      </c>
      <c r="D275" s="79" t="s">
        <v>395</v>
      </c>
      <c r="E275" s="4">
        <v>7</v>
      </c>
      <c r="F275" s="79" t="s">
        <v>396</v>
      </c>
      <c r="G275" s="28">
        <v>17</v>
      </c>
      <c r="H275" s="28"/>
      <c r="I275" s="28">
        <v>6</v>
      </c>
      <c r="J275" s="28">
        <v>178</v>
      </c>
      <c r="K275" s="28">
        <v>7.6</v>
      </c>
      <c r="L275" s="28">
        <v>6</v>
      </c>
      <c r="M275" s="28"/>
      <c r="N275" s="28">
        <v>2.14</v>
      </c>
      <c r="O275" s="28"/>
      <c r="P275" s="29">
        <f t="shared" si="29"/>
        <v>18.214285714285715</v>
      </c>
      <c r="Q275" s="29">
        <f t="shared" si="30"/>
        <v>1.7142857142857142</v>
      </c>
      <c r="R275" s="29">
        <f t="shared" si="31"/>
        <v>7.12</v>
      </c>
      <c r="S275" s="29">
        <f t="shared" si="28"/>
        <v>7.8947368421052637</v>
      </c>
      <c r="T275" s="29">
        <f t="shared" si="32"/>
        <v>6</v>
      </c>
      <c r="U275" s="29">
        <f t="shared" si="33"/>
        <v>2.6635514018691588</v>
      </c>
      <c r="V275" s="27">
        <f t="shared" si="34"/>
        <v>43.606859672545852</v>
      </c>
      <c r="W275" s="21"/>
      <c r="X275" s="73"/>
      <c r="Y275" s="69"/>
      <c r="Z275" s="69"/>
    </row>
    <row r="276" spans="1:26" ht="31.5" x14ac:dyDescent="0.25">
      <c r="A276" s="1">
        <v>272</v>
      </c>
      <c r="B276" s="79" t="s">
        <v>1600</v>
      </c>
      <c r="C276" s="82" t="s">
        <v>1601</v>
      </c>
      <c r="D276" s="79" t="s">
        <v>4509</v>
      </c>
      <c r="E276" s="4">
        <v>7</v>
      </c>
      <c r="F276" s="78" t="s">
        <v>256</v>
      </c>
      <c r="G276" s="28">
        <v>5</v>
      </c>
      <c r="H276" s="28"/>
      <c r="I276" s="28">
        <v>5</v>
      </c>
      <c r="J276" s="28">
        <v>170</v>
      </c>
      <c r="K276" s="28">
        <v>7.3</v>
      </c>
      <c r="L276" s="28">
        <v>9.6999999999999993</v>
      </c>
      <c r="M276" s="28"/>
      <c r="N276" s="28">
        <v>0.48</v>
      </c>
      <c r="O276" s="28"/>
      <c r="P276" s="29">
        <f t="shared" si="29"/>
        <v>5.3571428571428568</v>
      </c>
      <c r="Q276" s="29">
        <f t="shared" si="30"/>
        <v>1.4285714285714286</v>
      </c>
      <c r="R276" s="29">
        <f t="shared" si="31"/>
        <v>6.8</v>
      </c>
      <c r="S276" s="29">
        <f t="shared" si="28"/>
        <v>8.2191780821917817</v>
      </c>
      <c r="T276" s="29">
        <f t="shared" si="32"/>
        <v>9.6999999999999993</v>
      </c>
      <c r="U276" s="29">
        <f t="shared" si="33"/>
        <v>11.875</v>
      </c>
      <c r="V276" s="27">
        <f t="shared" si="34"/>
        <v>43.379892367906066</v>
      </c>
      <c r="W276" s="21"/>
      <c r="X276" s="73"/>
      <c r="Y276" s="69"/>
      <c r="Z276" s="69"/>
    </row>
    <row r="277" spans="1:26" ht="31.5" x14ac:dyDescent="0.25">
      <c r="A277" s="1">
        <v>273</v>
      </c>
      <c r="B277" s="85" t="s">
        <v>1638</v>
      </c>
      <c r="C277" s="82" t="s">
        <v>1639</v>
      </c>
      <c r="D277" s="79" t="s">
        <v>528</v>
      </c>
      <c r="E277" s="131">
        <v>8</v>
      </c>
      <c r="F277" s="79" t="s">
        <v>1640</v>
      </c>
      <c r="G277" s="28">
        <v>11</v>
      </c>
      <c r="H277" s="28"/>
      <c r="I277" s="28">
        <v>3</v>
      </c>
      <c r="J277" s="28">
        <v>180</v>
      </c>
      <c r="K277" s="28">
        <v>8.9</v>
      </c>
      <c r="L277" s="28">
        <v>6</v>
      </c>
      <c r="M277" s="28"/>
      <c r="N277" s="28">
        <v>0.53</v>
      </c>
      <c r="O277" s="28"/>
      <c r="P277" s="29">
        <f t="shared" si="29"/>
        <v>11.785714285714286</v>
      </c>
      <c r="Q277" s="29">
        <f t="shared" si="30"/>
        <v>0.8571428571428571</v>
      </c>
      <c r="R277" s="29">
        <f t="shared" si="31"/>
        <v>7.2</v>
      </c>
      <c r="S277" s="29">
        <f t="shared" si="28"/>
        <v>6.7415730337078648</v>
      </c>
      <c r="T277" s="29">
        <f t="shared" si="32"/>
        <v>6</v>
      </c>
      <c r="U277" s="29">
        <f t="shared" si="33"/>
        <v>10.754716981132075</v>
      </c>
      <c r="V277" s="27">
        <f t="shared" si="34"/>
        <v>43.339147157697084</v>
      </c>
      <c r="W277" s="21"/>
      <c r="X277" s="73"/>
      <c r="Y277" s="69"/>
      <c r="Z277" s="69"/>
    </row>
    <row r="278" spans="1:26" ht="31.5" x14ac:dyDescent="0.25">
      <c r="A278" s="1">
        <v>274</v>
      </c>
      <c r="B278" s="24" t="s">
        <v>1878</v>
      </c>
      <c r="C278" s="82" t="s">
        <v>1879</v>
      </c>
      <c r="D278" s="79" t="s">
        <v>507</v>
      </c>
      <c r="E278" s="4">
        <v>7</v>
      </c>
      <c r="F278" s="79" t="s">
        <v>508</v>
      </c>
      <c r="G278" s="28">
        <v>6</v>
      </c>
      <c r="H278" s="28"/>
      <c r="I278" s="28">
        <v>3</v>
      </c>
      <c r="J278" s="28">
        <v>196</v>
      </c>
      <c r="K278" s="28">
        <v>8.3000000000000007</v>
      </c>
      <c r="L278" s="28">
        <v>8.5</v>
      </c>
      <c r="M278" s="28"/>
      <c r="N278" s="28">
        <v>0.46</v>
      </c>
      <c r="O278" s="28"/>
      <c r="P278" s="29">
        <f t="shared" si="29"/>
        <v>6.4285714285714288</v>
      </c>
      <c r="Q278" s="29">
        <f t="shared" si="30"/>
        <v>0.8571428571428571</v>
      </c>
      <c r="R278" s="29">
        <f t="shared" si="31"/>
        <v>7.84</v>
      </c>
      <c r="S278" s="29">
        <f t="shared" si="28"/>
        <v>7.2289156626506017</v>
      </c>
      <c r="T278" s="29">
        <f t="shared" si="32"/>
        <v>8.5</v>
      </c>
      <c r="U278" s="29">
        <f t="shared" si="33"/>
        <v>12.391304347826086</v>
      </c>
      <c r="V278" s="27">
        <f t="shared" si="34"/>
        <v>43.245934296190974</v>
      </c>
      <c r="W278" s="21"/>
      <c r="X278" s="73"/>
      <c r="Y278" s="69"/>
      <c r="Z278" s="69"/>
    </row>
    <row r="279" spans="1:26" ht="31.5" x14ac:dyDescent="0.25">
      <c r="A279" s="1">
        <v>275</v>
      </c>
      <c r="B279" s="97" t="s">
        <v>1960</v>
      </c>
      <c r="C279" s="82" t="s">
        <v>1961</v>
      </c>
      <c r="D279" s="79" t="s">
        <v>532</v>
      </c>
      <c r="E279" s="4">
        <v>7</v>
      </c>
      <c r="F279" s="79" t="s">
        <v>540</v>
      </c>
      <c r="G279" s="28">
        <v>8</v>
      </c>
      <c r="H279" s="28"/>
      <c r="I279" s="28">
        <v>7</v>
      </c>
      <c r="J279" s="28">
        <v>185</v>
      </c>
      <c r="K279" s="28">
        <v>8.3000000000000007</v>
      </c>
      <c r="L279" s="28">
        <v>7</v>
      </c>
      <c r="M279" s="28"/>
      <c r="N279" s="28">
        <v>0.52</v>
      </c>
      <c r="O279" s="28"/>
      <c r="P279" s="29">
        <f t="shared" si="29"/>
        <v>8.5714285714285712</v>
      </c>
      <c r="Q279" s="29">
        <f t="shared" si="30"/>
        <v>2</v>
      </c>
      <c r="R279" s="29">
        <f t="shared" si="31"/>
        <v>7.4</v>
      </c>
      <c r="S279" s="29">
        <f t="shared" si="28"/>
        <v>7.2289156626506017</v>
      </c>
      <c r="T279" s="29">
        <f t="shared" si="32"/>
        <v>7</v>
      </c>
      <c r="U279" s="29">
        <f t="shared" si="33"/>
        <v>10.961538461538462</v>
      </c>
      <c r="V279" s="27">
        <f t="shared" si="34"/>
        <v>43.161882695617635</v>
      </c>
      <c r="W279" s="21"/>
      <c r="X279" s="73"/>
      <c r="Y279" s="69"/>
      <c r="Z279" s="69"/>
    </row>
    <row r="280" spans="1:26" ht="31.5" x14ac:dyDescent="0.25">
      <c r="A280" s="1">
        <v>276</v>
      </c>
      <c r="B280" s="97" t="s">
        <v>1459</v>
      </c>
      <c r="C280" s="5" t="s">
        <v>1460</v>
      </c>
      <c r="D280" s="79" t="s">
        <v>165</v>
      </c>
      <c r="E280" s="80">
        <v>7</v>
      </c>
      <c r="F280" s="97" t="s">
        <v>774</v>
      </c>
      <c r="G280" s="28">
        <v>8</v>
      </c>
      <c r="H280" s="28"/>
      <c r="I280" s="28">
        <v>0</v>
      </c>
      <c r="J280" s="28">
        <v>175</v>
      </c>
      <c r="K280" s="28">
        <v>7.9</v>
      </c>
      <c r="L280" s="28">
        <v>9.4</v>
      </c>
      <c r="M280" s="28"/>
      <c r="N280" s="28">
        <v>0.54</v>
      </c>
      <c r="O280" s="28"/>
      <c r="P280" s="29">
        <f t="shared" si="29"/>
        <v>8.5714285714285712</v>
      </c>
      <c r="Q280" s="29">
        <f t="shared" si="30"/>
        <v>0</v>
      </c>
      <c r="R280" s="29">
        <f t="shared" si="31"/>
        <v>7</v>
      </c>
      <c r="S280" s="29">
        <f t="shared" si="28"/>
        <v>7.5949367088607591</v>
      </c>
      <c r="T280" s="29">
        <f t="shared" si="32"/>
        <v>9.4</v>
      </c>
      <c r="U280" s="29">
        <f t="shared" si="33"/>
        <v>10.555555555555555</v>
      </c>
      <c r="V280" s="27">
        <f t="shared" si="34"/>
        <v>43.12192083584489</v>
      </c>
      <c r="W280" s="21"/>
      <c r="X280" s="73"/>
      <c r="Y280" s="69"/>
      <c r="Z280" s="69"/>
    </row>
    <row r="281" spans="1:26" ht="31.5" x14ac:dyDescent="0.25">
      <c r="A281" s="1">
        <v>277</v>
      </c>
      <c r="B281" s="23" t="s">
        <v>1991</v>
      </c>
      <c r="C281" s="5" t="s">
        <v>1992</v>
      </c>
      <c r="D281" s="79" t="s">
        <v>598</v>
      </c>
      <c r="E281" s="68">
        <v>7</v>
      </c>
      <c r="F281" s="79" t="s">
        <v>599</v>
      </c>
      <c r="G281" s="28">
        <v>20</v>
      </c>
      <c r="H281" s="28"/>
      <c r="I281" s="28">
        <v>0</v>
      </c>
      <c r="J281" s="28">
        <v>145</v>
      </c>
      <c r="K281" s="28">
        <v>9.6999999999999993</v>
      </c>
      <c r="L281" s="28">
        <v>6</v>
      </c>
      <c r="M281" s="28"/>
      <c r="N281" s="28">
        <v>1.57</v>
      </c>
      <c r="O281" s="28"/>
      <c r="P281" s="29">
        <f t="shared" si="29"/>
        <v>21.428571428571427</v>
      </c>
      <c r="Q281" s="29">
        <f t="shared" si="30"/>
        <v>0</v>
      </c>
      <c r="R281" s="29">
        <f t="shared" si="31"/>
        <v>5.8</v>
      </c>
      <c r="S281" s="29">
        <f t="shared" si="28"/>
        <v>6.1855670103092786</v>
      </c>
      <c r="T281" s="29">
        <f t="shared" si="32"/>
        <v>6</v>
      </c>
      <c r="U281" s="29">
        <f t="shared" si="33"/>
        <v>3.6305732484076434</v>
      </c>
      <c r="V281" s="27">
        <f t="shared" si="34"/>
        <v>43.044711687288348</v>
      </c>
      <c r="W281" s="21"/>
      <c r="X281" s="73"/>
      <c r="Y281" s="69"/>
      <c r="Z281" s="69"/>
    </row>
    <row r="282" spans="1:26" ht="31.5" x14ac:dyDescent="0.25">
      <c r="A282" s="1">
        <v>278</v>
      </c>
      <c r="B282" s="138" t="s">
        <v>1330</v>
      </c>
      <c r="C282" s="82" t="s">
        <v>1331</v>
      </c>
      <c r="D282" s="86" t="s">
        <v>717</v>
      </c>
      <c r="E282" s="4">
        <v>7</v>
      </c>
      <c r="F282" s="83" t="s">
        <v>718</v>
      </c>
      <c r="G282" s="28">
        <v>10</v>
      </c>
      <c r="H282" s="28"/>
      <c r="I282" s="28">
        <v>1</v>
      </c>
      <c r="J282" s="28">
        <v>170</v>
      </c>
      <c r="K282" s="28">
        <v>9</v>
      </c>
      <c r="L282" s="28">
        <v>7</v>
      </c>
      <c r="M282" s="28"/>
      <c r="N282" s="28">
        <v>0.5</v>
      </c>
      <c r="O282" s="28">
        <f>IF(OR(N282=MIN(N$5:N$397),N282=""),"",N282)</f>
        <v>0.5</v>
      </c>
      <c r="P282" s="29">
        <f t="shared" si="29"/>
        <v>10.714285714285714</v>
      </c>
      <c r="Q282" s="29">
        <f t="shared" si="30"/>
        <v>0.2857142857142857</v>
      </c>
      <c r="R282" s="29">
        <f t="shared" si="31"/>
        <v>6.8</v>
      </c>
      <c r="S282" s="29">
        <f t="shared" si="28"/>
        <v>6.666666666666667</v>
      </c>
      <c r="T282" s="29">
        <f t="shared" si="32"/>
        <v>7</v>
      </c>
      <c r="U282" s="29">
        <f t="shared" si="33"/>
        <v>11.4</v>
      </c>
      <c r="V282" s="27">
        <f t="shared" si="34"/>
        <v>42.866666666666667</v>
      </c>
      <c r="W282" s="21"/>
      <c r="X282" s="73"/>
      <c r="Y282" s="69"/>
      <c r="Z282" s="69"/>
    </row>
    <row r="283" spans="1:26" ht="31.5" x14ac:dyDescent="0.25">
      <c r="A283" s="1">
        <v>279</v>
      </c>
      <c r="B283" s="23" t="s">
        <v>2003</v>
      </c>
      <c r="C283" s="5" t="s">
        <v>2004</v>
      </c>
      <c r="D283" s="79" t="s">
        <v>598</v>
      </c>
      <c r="E283" s="64">
        <v>8</v>
      </c>
      <c r="F283" s="79" t="s">
        <v>599</v>
      </c>
      <c r="G283" s="28">
        <v>17</v>
      </c>
      <c r="H283" s="28"/>
      <c r="I283" s="28">
        <v>3</v>
      </c>
      <c r="J283" s="28">
        <v>185</v>
      </c>
      <c r="K283" s="28">
        <v>9.1999999999999993</v>
      </c>
      <c r="L283" s="28">
        <v>7</v>
      </c>
      <c r="M283" s="28"/>
      <c r="N283" s="28">
        <v>2.04</v>
      </c>
      <c r="O283" s="28"/>
      <c r="P283" s="29">
        <f t="shared" si="29"/>
        <v>18.214285714285715</v>
      </c>
      <c r="Q283" s="29">
        <f t="shared" si="30"/>
        <v>0.8571428571428571</v>
      </c>
      <c r="R283" s="29">
        <f t="shared" si="31"/>
        <v>7.4</v>
      </c>
      <c r="S283" s="29">
        <f t="shared" si="28"/>
        <v>6.5217391304347831</v>
      </c>
      <c r="T283" s="29">
        <f t="shared" si="32"/>
        <v>7</v>
      </c>
      <c r="U283" s="29">
        <f t="shared" si="33"/>
        <v>2.7941176470588234</v>
      </c>
      <c r="V283" s="27">
        <f t="shared" si="34"/>
        <v>42.787285348922182</v>
      </c>
      <c r="W283" s="21"/>
      <c r="X283" s="73"/>
      <c r="Y283" s="69"/>
      <c r="Z283" s="69"/>
    </row>
    <row r="284" spans="1:26" ht="31.5" x14ac:dyDescent="0.25">
      <c r="A284" s="1">
        <v>280</v>
      </c>
      <c r="B284" s="85" t="s">
        <v>1645</v>
      </c>
      <c r="C284" s="82" t="s">
        <v>1646</v>
      </c>
      <c r="D284" s="79" t="s">
        <v>528</v>
      </c>
      <c r="E284" s="131">
        <v>7</v>
      </c>
      <c r="F284" s="79" t="s">
        <v>529</v>
      </c>
      <c r="G284" s="28">
        <v>9</v>
      </c>
      <c r="H284" s="28"/>
      <c r="I284" s="28">
        <v>5</v>
      </c>
      <c r="J284" s="28">
        <v>190</v>
      </c>
      <c r="K284" s="28">
        <v>8.6999999999999993</v>
      </c>
      <c r="L284" s="28">
        <v>7.2</v>
      </c>
      <c r="M284" s="28"/>
      <c r="N284" s="28">
        <v>0.56999999999999995</v>
      </c>
      <c r="O284" s="28"/>
      <c r="P284" s="29">
        <f t="shared" si="29"/>
        <v>9.6428571428571423</v>
      </c>
      <c r="Q284" s="29">
        <f t="shared" si="30"/>
        <v>1.4285714285714286</v>
      </c>
      <c r="R284" s="29">
        <f t="shared" si="31"/>
        <v>7.6</v>
      </c>
      <c r="S284" s="29">
        <f t="shared" si="28"/>
        <v>6.8965517241379315</v>
      </c>
      <c r="T284" s="29">
        <f t="shared" si="32"/>
        <v>7.2</v>
      </c>
      <c r="U284" s="29">
        <f t="shared" si="33"/>
        <v>10.000000000000002</v>
      </c>
      <c r="V284" s="27">
        <f t="shared" si="34"/>
        <v>42.767980295566502</v>
      </c>
      <c r="W284" s="21"/>
      <c r="X284" s="73"/>
      <c r="Y284" s="69"/>
      <c r="Z284" s="69"/>
    </row>
    <row r="285" spans="1:26" ht="47.25" x14ac:dyDescent="0.25">
      <c r="A285" s="1">
        <v>281</v>
      </c>
      <c r="B285" s="79" t="s">
        <v>1827</v>
      </c>
      <c r="C285" s="82" t="s">
        <v>1828</v>
      </c>
      <c r="D285" s="24" t="s">
        <v>4510</v>
      </c>
      <c r="E285" s="4">
        <v>7</v>
      </c>
      <c r="F285" s="79" t="s">
        <v>450</v>
      </c>
      <c r="G285" s="28">
        <v>16</v>
      </c>
      <c r="H285" s="28"/>
      <c r="I285" s="28">
        <v>3</v>
      </c>
      <c r="J285" s="28">
        <v>140</v>
      </c>
      <c r="K285" s="28">
        <v>9</v>
      </c>
      <c r="L285" s="28">
        <v>7</v>
      </c>
      <c r="M285" s="28"/>
      <c r="N285" s="28">
        <v>1.06</v>
      </c>
      <c r="O285" s="28"/>
      <c r="P285" s="29">
        <f t="shared" si="29"/>
        <v>17.142857142857142</v>
      </c>
      <c r="Q285" s="29">
        <f t="shared" si="30"/>
        <v>0.8571428571428571</v>
      </c>
      <c r="R285" s="29">
        <f t="shared" si="31"/>
        <v>5.6</v>
      </c>
      <c r="S285" s="29">
        <f t="shared" si="28"/>
        <v>6.666666666666667</v>
      </c>
      <c r="T285" s="29">
        <f t="shared" si="32"/>
        <v>7</v>
      </c>
      <c r="U285" s="29">
        <f t="shared" si="33"/>
        <v>5.3773584905660377</v>
      </c>
      <c r="V285" s="27">
        <f t="shared" si="34"/>
        <v>42.644025157232704</v>
      </c>
      <c r="W285" s="21"/>
      <c r="X285" s="73"/>
      <c r="Y285" s="69"/>
      <c r="Z285" s="69"/>
    </row>
    <row r="286" spans="1:26" ht="31.5" x14ac:dyDescent="0.25">
      <c r="A286" s="1">
        <v>282</v>
      </c>
      <c r="B286" s="138" t="s">
        <v>1332</v>
      </c>
      <c r="C286" s="82" t="s">
        <v>1333</v>
      </c>
      <c r="D286" s="86" t="s">
        <v>717</v>
      </c>
      <c r="E286" s="4">
        <v>7</v>
      </c>
      <c r="F286" s="79" t="s">
        <v>718</v>
      </c>
      <c r="G286" s="28">
        <v>10</v>
      </c>
      <c r="H286" s="28"/>
      <c r="I286" s="28">
        <v>3</v>
      </c>
      <c r="J286" s="28">
        <v>160</v>
      </c>
      <c r="K286" s="28">
        <v>8.6</v>
      </c>
      <c r="L286" s="28">
        <v>5.5</v>
      </c>
      <c r="M286" s="28"/>
      <c r="N286" s="28">
        <v>0.47</v>
      </c>
      <c r="O286" s="28">
        <f>IF(OR(N286=MIN(N$5:N$397),N286=""),"",N286)</f>
        <v>0.47</v>
      </c>
      <c r="P286" s="29">
        <f t="shared" si="29"/>
        <v>10.714285714285714</v>
      </c>
      <c r="Q286" s="29">
        <f t="shared" si="30"/>
        <v>0.8571428571428571</v>
      </c>
      <c r="R286" s="29">
        <f t="shared" si="31"/>
        <v>6.4</v>
      </c>
      <c r="S286" s="29">
        <f t="shared" si="28"/>
        <v>6.9767441860465116</v>
      </c>
      <c r="T286" s="29">
        <f t="shared" si="32"/>
        <v>5.5</v>
      </c>
      <c r="U286" s="29">
        <f t="shared" si="33"/>
        <v>12.127659574468087</v>
      </c>
      <c r="V286" s="27">
        <f t="shared" si="34"/>
        <v>42.575832331943175</v>
      </c>
      <c r="W286" s="21"/>
      <c r="X286" s="73"/>
      <c r="Y286" s="69"/>
      <c r="Z286" s="69"/>
    </row>
    <row r="287" spans="1:26" ht="31.5" x14ac:dyDescent="0.25">
      <c r="A287" s="1">
        <v>283</v>
      </c>
      <c r="B287" s="97" t="s">
        <v>1950</v>
      </c>
      <c r="C287" s="82" t="s">
        <v>1951</v>
      </c>
      <c r="D287" s="79" t="s">
        <v>532</v>
      </c>
      <c r="E287" s="4">
        <v>7</v>
      </c>
      <c r="F287" s="79" t="s">
        <v>540</v>
      </c>
      <c r="G287" s="28">
        <v>13</v>
      </c>
      <c r="H287" s="28"/>
      <c r="I287" s="28">
        <v>7</v>
      </c>
      <c r="J287" s="28">
        <v>170</v>
      </c>
      <c r="K287" s="28">
        <v>8.4</v>
      </c>
      <c r="L287" s="28">
        <v>3</v>
      </c>
      <c r="M287" s="28"/>
      <c r="N287" s="28">
        <v>0.59</v>
      </c>
      <c r="O287" s="28"/>
      <c r="P287" s="29">
        <f t="shared" si="29"/>
        <v>13.928571428571429</v>
      </c>
      <c r="Q287" s="29">
        <f t="shared" si="30"/>
        <v>2</v>
      </c>
      <c r="R287" s="29">
        <f t="shared" si="31"/>
        <v>6.8</v>
      </c>
      <c r="S287" s="29">
        <f t="shared" ref="S287:S318" si="35">(10*6)/K287</f>
        <v>7.1428571428571423</v>
      </c>
      <c r="T287" s="29">
        <f t="shared" si="32"/>
        <v>3</v>
      </c>
      <c r="U287" s="29">
        <f t="shared" si="33"/>
        <v>9.6610169491525433</v>
      </c>
      <c r="V287" s="27">
        <f t="shared" si="34"/>
        <v>42.532445520581106</v>
      </c>
      <c r="W287" s="21"/>
      <c r="X287" s="73"/>
      <c r="Y287" s="69"/>
      <c r="Z287" s="69"/>
    </row>
    <row r="288" spans="1:26" ht="31.5" x14ac:dyDescent="0.25">
      <c r="A288" s="1">
        <v>284</v>
      </c>
      <c r="B288" s="85" t="s">
        <v>1400</v>
      </c>
      <c r="C288" s="82" t="s">
        <v>1401</v>
      </c>
      <c r="D288" s="79" t="s">
        <v>161</v>
      </c>
      <c r="E288" s="4">
        <v>8</v>
      </c>
      <c r="F288" s="79" t="s">
        <v>1402</v>
      </c>
      <c r="G288" s="28">
        <v>12</v>
      </c>
      <c r="H288" s="28"/>
      <c r="I288" s="28">
        <v>13</v>
      </c>
      <c r="J288" s="28">
        <v>180</v>
      </c>
      <c r="K288" s="28">
        <v>9.4</v>
      </c>
      <c r="L288" s="28">
        <v>7</v>
      </c>
      <c r="M288" s="28"/>
      <c r="N288" s="28">
        <v>1.06</v>
      </c>
      <c r="O288" s="28">
        <f>IF(OR(N288=MIN(N$5:N$397),N288=""),"",N288)</f>
        <v>1.06</v>
      </c>
      <c r="P288" s="29">
        <f t="shared" si="29"/>
        <v>12.857142857142858</v>
      </c>
      <c r="Q288" s="29">
        <f t="shared" si="30"/>
        <v>3.7142857142857144</v>
      </c>
      <c r="R288" s="29">
        <f t="shared" si="31"/>
        <v>7.2</v>
      </c>
      <c r="S288" s="29">
        <f t="shared" si="35"/>
        <v>6.3829787234042552</v>
      </c>
      <c r="T288" s="29">
        <f t="shared" si="32"/>
        <v>7</v>
      </c>
      <c r="U288" s="29">
        <f t="shared" si="33"/>
        <v>5.3773584905660377</v>
      </c>
      <c r="V288" s="27">
        <f t="shared" si="34"/>
        <v>42.531765785398868</v>
      </c>
      <c r="W288" s="21"/>
      <c r="X288" s="73"/>
      <c r="Y288" s="69"/>
      <c r="Z288" s="69"/>
    </row>
    <row r="289" spans="1:26" ht="31.5" x14ac:dyDescent="0.25">
      <c r="A289" s="1">
        <v>285</v>
      </c>
      <c r="B289" s="79" t="s">
        <v>1581</v>
      </c>
      <c r="C289" s="104" t="s">
        <v>1582</v>
      </c>
      <c r="D289" s="79" t="s">
        <v>4451</v>
      </c>
      <c r="E289" s="4">
        <v>8</v>
      </c>
      <c r="F289" s="79" t="s">
        <v>853</v>
      </c>
      <c r="G289" s="28">
        <v>14.5</v>
      </c>
      <c r="H289" s="28"/>
      <c r="I289" s="28">
        <v>0</v>
      </c>
      <c r="J289" s="28">
        <v>170</v>
      </c>
      <c r="K289" s="28">
        <v>8.6</v>
      </c>
      <c r="L289" s="28">
        <v>8</v>
      </c>
      <c r="M289" s="28"/>
      <c r="N289" s="28">
        <v>1.1200000000000001</v>
      </c>
      <c r="O289" s="28"/>
      <c r="P289" s="29">
        <f t="shared" si="29"/>
        <v>15.535714285714286</v>
      </c>
      <c r="Q289" s="29">
        <f t="shared" si="30"/>
        <v>0</v>
      </c>
      <c r="R289" s="29">
        <f t="shared" si="31"/>
        <v>6.8</v>
      </c>
      <c r="S289" s="29">
        <f t="shared" si="35"/>
        <v>6.9767441860465116</v>
      </c>
      <c r="T289" s="29">
        <f t="shared" si="32"/>
        <v>8</v>
      </c>
      <c r="U289" s="29">
        <f t="shared" si="33"/>
        <v>5.0892857142857135</v>
      </c>
      <c r="V289" s="27">
        <f t="shared" si="34"/>
        <v>42.401744186046514</v>
      </c>
      <c r="W289" s="21"/>
      <c r="X289" s="73"/>
      <c r="Y289" s="69"/>
      <c r="Z289" s="69"/>
    </row>
    <row r="290" spans="1:26" ht="31.5" x14ac:dyDescent="0.25">
      <c r="A290" s="1">
        <v>286</v>
      </c>
      <c r="B290" s="109" t="s">
        <v>1792</v>
      </c>
      <c r="C290" s="82" t="s">
        <v>1793</v>
      </c>
      <c r="D290" s="79" t="s">
        <v>430</v>
      </c>
      <c r="E290" s="4">
        <v>7</v>
      </c>
      <c r="F290" s="79" t="s">
        <v>995</v>
      </c>
      <c r="G290" s="28">
        <v>12</v>
      </c>
      <c r="H290" s="28"/>
      <c r="I290" s="28">
        <v>2</v>
      </c>
      <c r="J290" s="28">
        <v>156</v>
      </c>
      <c r="K290" s="28">
        <v>7.7</v>
      </c>
      <c r="L290" s="28">
        <v>10</v>
      </c>
      <c r="M290" s="28"/>
      <c r="N290" s="28">
        <v>1.17</v>
      </c>
      <c r="O290" s="28"/>
      <c r="P290" s="29">
        <f t="shared" si="29"/>
        <v>12.857142857142858</v>
      </c>
      <c r="Q290" s="29">
        <f t="shared" si="30"/>
        <v>0.5714285714285714</v>
      </c>
      <c r="R290" s="29">
        <f t="shared" si="31"/>
        <v>6.24</v>
      </c>
      <c r="S290" s="29">
        <f t="shared" si="35"/>
        <v>7.7922077922077921</v>
      </c>
      <c r="T290" s="29">
        <f t="shared" si="32"/>
        <v>10</v>
      </c>
      <c r="U290" s="29">
        <f t="shared" si="33"/>
        <v>4.8717948717948723</v>
      </c>
      <c r="V290" s="27">
        <f t="shared" si="34"/>
        <v>42.332574092574092</v>
      </c>
      <c r="W290" s="21"/>
      <c r="X290" s="73"/>
      <c r="Y290" s="69"/>
      <c r="Z290" s="69"/>
    </row>
    <row r="291" spans="1:26" ht="31.5" x14ac:dyDescent="0.25">
      <c r="A291" s="1">
        <v>287</v>
      </c>
      <c r="B291" s="131" t="s">
        <v>1324</v>
      </c>
      <c r="C291" s="82" t="s">
        <v>1325</v>
      </c>
      <c r="D291" s="86" t="s">
        <v>717</v>
      </c>
      <c r="E291" s="4">
        <v>7</v>
      </c>
      <c r="F291" s="79" t="s">
        <v>718</v>
      </c>
      <c r="G291" s="28">
        <v>10</v>
      </c>
      <c r="H291" s="28"/>
      <c r="I291" s="28">
        <v>5</v>
      </c>
      <c r="J291" s="28">
        <v>160</v>
      </c>
      <c r="K291" s="28">
        <v>8.5</v>
      </c>
      <c r="L291" s="28">
        <v>4</v>
      </c>
      <c r="M291" s="28"/>
      <c r="N291" s="28">
        <v>0.45</v>
      </c>
      <c r="O291" s="28">
        <f>IF(OR(N291=MIN(N$5:N$397),N291=""),"",N291)</f>
        <v>0.45</v>
      </c>
      <c r="P291" s="29">
        <f t="shared" si="29"/>
        <v>10.714285714285714</v>
      </c>
      <c r="Q291" s="29">
        <f t="shared" si="30"/>
        <v>1.4285714285714286</v>
      </c>
      <c r="R291" s="29">
        <f t="shared" si="31"/>
        <v>6.4</v>
      </c>
      <c r="S291" s="29">
        <f t="shared" si="35"/>
        <v>7.0588235294117645</v>
      </c>
      <c r="T291" s="29">
        <f t="shared" si="32"/>
        <v>4</v>
      </c>
      <c r="U291" s="29">
        <f t="shared" si="33"/>
        <v>12.666666666666666</v>
      </c>
      <c r="V291" s="27">
        <f t="shared" si="34"/>
        <v>42.268347338935577</v>
      </c>
      <c r="W291" s="21"/>
      <c r="X291" s="73"/>
      <c r="Y291" s="69"/>
      <c r="Z291" s="69"/>
    </row>
    <row r="292" spans="1:26" ht="31.5" x14ac:dyDescent="0.25">
      <c r="A292" s="1">
        <v>288</v>
      </c>
      <c r="B292" s="85" t="s">
        <v>1647</v>
      </c>
      <c r="C292" s="132" t="s">
        <v>1648</v>
      </c>
      <c r="D292" s="130" t="s">
        <v>528</v>
      </c>
      <c r="E292" s="80">
        <v>8</v>
      </c>
      <c r="F292" s="130" t="s">
        <v>1640</v>
      </c>
      <c r="G292" s="28">
        <v>8.5</v>
      </c>
      <c r="H292" s="28"/>
      <c r="I292" s="28">
        <v>2</v>
      </c>
      <c r="J292" s="28">
        <v>200</v>
      </c>
      <c r="K292" s="28">
        <v>9</v>
      </c>
      <c r="L292" s="28">
        <v>7</v>
      </c>
      <c r="M292" s="28"/>
      <c r="N292" s="28">
        <v>0.53</v>
      </c>
      <c r="O292" s="28"/>
      <c r="P292" s="29">
        <f t="shared" si="29"/>
        <v>9.1071428571428577</v>
      </c>
      <c r="Q292" s="29">
        <f t="shared" si="30"/>
        <v>0.5714285714285714</v>
      </c>
      <c r="R292" s="29">
        <f t="shared" si="31"/>
        <v>8</v>
      </c>
      <c r="S292" s="29">
        <f t="shared" si="35"/>
        <v>6.666666666666667</v>
      </c>
      <c r="T292" s="29">
        <f t="shared" si="32"/>
        <v>7</v>
      </c>
      <c r="U292" s="29">
        <f t="shared" si="33"/>
        <v>10.754716981132075</v>
      </c>
      <c r="V292" s="27">
        <f t="shared" si="34"/>
        <v>42.099955076370172</v>
      </c>
      <c r="W292" s="21"/>
      <c r="X292" s="73"/>
      <c r="Y292" s="69"/>
      <c r="Z292" s="69"/>
    </row>
    <row r="293" spans="1:26" ht="47.25" x14ac:dyDescent="0.25">
      <c r="A293" s="1">
        <v>289</v>
      </c>
      <c r="B293" s="79" t="s">
        <v>1825</v>
      </c>
      <c r="C293" s="82" t="s">
        <v>1826</v>
      </c>
      <c r="D293" s="24" t="s">
        <v>4510</v>
      </c>
      <c r="E293" s="4">
        <v>7</v>
      </c>
      <c r="F293" s="79" t="s">
        <v>450</v>
      </c>
      <c r="G293" s="28">
        <v>5.5</v>
      </c>
      <c r="H293" s="28"/>
      <c r="I293" s="28">
        <v>8</v>
      </c>
      <c r="J293" s="28">
        <v>155</v>
      </c>
      <c r="K293" s="28">
        <v>8</v>
      </c>
      <c r="L293" s="28">
        <v>8.5</v>
      </c>
      <c r="M293" s="28"/>
      <c r="N293" s="28">
        <v>0.5</v>
      </c>
      <c r="O293" s="28"/>
      <c r="P293" s="29">
        <f t="shared" si="29"/>
        <v>5.8928571428571432</v>
      </c>
      <c r="Q293" s="29">
        <f t="shared" si="30"/>
        <v>2.2857142857142856</v>
      </c>
      <c r="R293" s="29">
        <f t="shared" si="31"/>
        <v>6.2</v>
      </c>
      <c r="S293" s="29">
        <f t="shared" si="35"/>
        <v>7.5</v>
      </c>
      <c r="T293" s="29">
        <f t="shared" si="32"/>
        <v>8.5</v>
      </c>
      <c r="U293" s="29">
        <f t="shared" si="33"/>
        <v>11.4</v>
      </c>
      <c r="V293" s="27">
        <f t="shared" si="34"/>
        <v>41.778571428571432</v>
      </c>
      <c r="W293" s="21"/>
      <c r="X293" s="73"/>
      <c r="Y293" s="69"/>
      <c r="Z293" s="69"/>
    </row>
    <row r="294" spans="1:26" ht="31.5" x14ac:dyDescent="0.25">
      <c r="A294" s="1">
        <v>290</v>
      </c>
      <c r="B294" s="86" t="s">
        <v>1815</v>
      </c>
      <c r="C294" s="82" t="s">
        <v>1816</v>
      </c>
      <c r="D294" s="96" t="s">
        <v>4451</v>
      </c>
      <c r="E294" s="4">
        <v>7</v>
      </c>
      <c r="F294" s="79" t="s">
        <v>876</v>
      </c>
      <c r="G294" s="28">
        <v>10.5</v>
      </c>
      <c r="H294" s="28"/>
      <c r="I294" s="28">
        <v>2</v>
      </c>
      <c r="J294" s="28">
        <v>200</v>
      </c>
      <c r="K294" s="28">
        <v>8.3000000000000007</v>
      </c>
      <c r="L294" s="28">
        <v>10</v>
      </c>
      <c r="M294" s="28"/>
      <c r="N294" s="28">
        <v>1.22</v>
      </c>
      <c r="O294" s="28"/>
      <c r="P294" s="29">
        <f t="shared" si="29"/>
        <v>11.25</v>
      </c>
      <c r="Q294" s="29">
        <f t="shared" si="30"/>
        <v>0.5714285714285714</v>
      </c>
      <c r="R294" s="29">
        <f t="shared" si="31"/>
        <v>8</v>
      </c>
      <c r="S294" s="29">
        <f t="shared" si="35"/>
        <v>7.2289156626506017</v>
      </c>
      <c r="T294" s="29">
        <f t="shared" si="32"/>
        <v>10</v>
      </c>
      <c r="U294" s="29">
        <f t="shared" si="33"/>
        <v>4.6721311475409841</v>
      </c>
      <c r="V294" s="27">
        <f t="shared" si="34"/>
        <v>41.722475381620157</v>
      </c>
      <c r="W294" s="21"/>
      <c r="X294" s="73"/>
      <c r="Y294" s="69"/>
      <c r="Z294" s="69"/>
    </row>
    <row r="295" spans="1:26" ht="31.5" x14ac:dyDescent="0.25">
      <c r="A295" s="1">
        <v>291</v>
      </c>
      <c r="B295" s="79" t="s">
        <v>1360</v>
      </c>
      <c r="C295" s="82" t="s">
        <v>1361</v>
      </c>
      <c r="D295" s="79" t="s">
        <v>4508</v>
      </c>
      <c r="E295" s="4">
        <v>7</v>
      </c>
      <c r="F295" s="79" t="s">
        <v>134</v>
      </c>
      <c r="G295" s="28">
        <v>14.5</v>
      </c>
      <c r="H295" s="28"/>
      <c r="I295" s="28">
        <v>16</v>
      </c>
      <c r="J295" s="28">
        <v>174</v>
      </c>
      <c r="K295" s="28">
        <v>7.65</v>
      </c>
      <c r="L295" s="28">
        <v>1</v>
      </c>
      <c r="M295" s="28"/>
      <c r="N295" s="28">
        <v>1.01</v>
      </c>
      <c r="O295" s="28">
        <f>IF(OR(N295=MIN(N$5:N$397),N295=""),"",N295)</f>
        <v>1.01</v>
      </c>
      <c r="P295" s="29">
        <f t="shared" si="29"/>
        <v>15.535714285714286</v>
      </c>
      <c r="Q295" s="29">
        <f t="shared" si="30"/>
        <v>4.5714285714285712</v>
      </c>
      <c r="R295" s="29">
        <f t="shared" si="31"/>
        <v>6.96</v>
      </c>
      <c r="S295" s="29">
        <f t="shared" si="35"/>
        <v>7.8431372549019605</v>
      </c>
      <c r="T295" s="29">
        <f t="shared" si="32"/>
        <v>1</v>
      </c>
      <c r="U295" s="29">
        <f t="shared" si="33"/>
        <v>5.6435643564356432</v>
      </c>
      <c r="V295" s="27">
        <f t="shared" si="34"/>
        <v>41.553844468480463</v>
      </c>
      <c r="W295" s="21"/>
      <c r="X295" s="73"/>
      <c r="Y295" s="69"/>
      <c r="Z295" s="69"/>
    </row>
    <row r="296" spans="1:26" ht="31.5" x14ac:dyDescent="0.25">
      <c r="A296" s="1">
        <v>292</v>
      </c>
      <c r="B296" s="96" t="s">
        <v>1668</v>
      </c>
      <c r="C296" s="82" t="s">
        <v>1669</v>
      </c>
      <c r="D296" s="79" t="s">
        <v>314</v>
      </c>
      <c r="E296" s="4">
        <v>7</v>
      </c>
      <c r="F296" s="79" t="s">
        <v>315</v>
      </c>
      <c r="G296" s="28">
        <v>19</v>
      </c>
      <c r="H296" s="28"/>
      <c r="I296" s="28">
        <v>2</v>
      </c>
      <c r="J296" s="28">
        <v>165</v>
      </c>
      <c r="K296" s="28">
        <v>6.9</v>
      </c>
      <c r="L296" s="28">
        <v>3</v>
      </c>
      <c r="M296" s="28"/>
      <c r="N296" s="28">
        <v>2.5099999999999998</v>
      </c>
      <c r="O296" s="28"/>
      <c r="P296" s="29">
        <f t="shared" si="29"/>
        <v>20.357142857142858</v>
      </c>
      <c r="Q296" s="29">
        <f t="shared" si="30"/>
        <v>0.5714285714285714</v>
      </c>
      <c r="R296" s="29">
        <f t="shared" si="31"/>
        <v>6.6</v>
      </c>
      <c r="S296" s="29">
        <f t="shared" si="35"/>
        <v>8.695652173913043</v>
      </c>
      <c r="T296" s="29">
        <f t="shared" si="32"/>
        <v>3</v>
      </c>
      <c r="U296" s="29">
        <f t="shared" si="33"/>
        <v>2.2709163346613548</v>
      </c>
      <c r="V296" s="27">
        <f t="shared" si="34"/>
        <v>41.495139937145829</v>
      </c>
      <c r="W296" s="21"/>
      <c r="X296" s="73"/>
      <c r="Y296" s="69"/>
      <c r="Z296" s="69"/>
    </row>
    <row r="297" spans="1:26" ht="31.5" x14ac:dyDescent="0.25">
      <c r="A297" s="1">
        <v>293</v>
      </c>
      <c r="B297" s="79" t="s">
        <v>1374</v>
      </c>
      <c r="C297" s="82" t="s">
        <v>1375</v>
      </c>
      <c r="D297" s="79" t="s">
        <v>4508</v>
      </c>
      <c r="E297" s="4">
        <v>8</v>
      </c>
      <c r="F297" s="79" t="s">
        <v>134</v>
      </c>
      <c r="G297" s="28">
        <v>12.5</v>
      </c>
      <c r="H297" s="28"/>
      <c r="I297" s="28">
        <v>5</v>
      </c>
      <c r="J297" s="28">
        <v>172</v>
      </c>
      <c r="K297" s="28">
        <v>8.1</v>
      </c>
      <c r="L297" s="28">
        <v>2</v>
      </c>
      <c r="M297" s="28"/>
      <c r="N297" s="28">
        <v>0.55000000000000004</v>
      </c>
      <c r="O297" s="28">
        <f>IF(OR(N297=MIN(N$5:N$397),N297=""),"",N297)</f>
        <v>0.55000000000000004</v>
      </c>
      <c r="P297" s="29">
        <f t="shared" si="29"/>
        <v>13.392857142857142</v>
      </c>
      <c r="Q297" s="29">
        <f t="shared" si="30"/>
        <v>1.4285714285714286</v>
      </c>
      <c r="R297" s="29">
        <f t="shared" si="31"/>
        <v>6.88</v>
      </c>
      <c r="S297" s="29">
        <f t="shared" si="35"/>
        <v>7.4074074074074074</v>
      </c>
      <c r="T297" s="29">
        <f t="shared" si="32"/>
        <v>2</v>
      </c>
      <c r="U297" s="29">
        <f t="shared" si="33"/>
        <v>10.363636363636363</v>
      </c>
      <c r="V297" s="27">
        <f t="shared" si="34"/>
        <v>41.472472342472344</v>
      </c>
      <c r="W297" s="21"/>
      <c r="X297" s="73"/>
      <c r="Y297" s="69"/>
      <c r="Z297" s="69"/>
    </row>
    <row r="298" spans="1:26" ht="31.5" x14ac:dyDescent="0.25">
      <c r="A298" s="1">
        <v>294</v>
      </c>
      <c r="B298" s="79" t="s">
        <v>1370</v>
      </c>
      <c r="C298" s="82" t="s">
        <v>1371</v>
      </c>
      <c r="D298" s="79" t="s">
        <v>4508</v>
      </c>
      <c r="E298" s="4">
        <v>8</v>
      </c>
      <c r="F298" s="79" t="s">
        <v>134</v>
      </c>
      <c r="G298" s="28">
        <v>12.5</v>
      </c>
      <c r="H298" s="28"/>
      <c r="I298" s="28">
        <v>4</v>
      </c>
      <c r="J298" s="28">
        <v>151</v>
      </c>
      <c r="K298" s="28">
        <v>7.94</v>
      </c>
      <c r="L298" s="28">
        <v>0</v>
      </c>
      <c r="M298" s="28"/>
      <c r="N298" s="28">
        <v>0.43</v>
      </c>
      <c r="O298" s="28">
        <f>IF(OR(N298=MIN(N$5:N$397),N298=""),"",N298)</f>
        <v>0.43</v>
      </c>
      <c r="P298" s="29">
        <f t="shared" si="29"/>
        <v>13.392857142857142</v>
      </c>
      <c r="Q298" s="29">
        <f t="shared" si="30"/>
        <v>1.1428571428571428</v>
      </c>
      <c r="R298" s="29">
        <f t="shared" si="31"/>
        <v>6.04</v>
      </c>
      <c r="S298" s="29">
        <f t="shared" si="35"/>
        <v>7.5566750629722916</v>
      </c>
      <c r="T298" s="29">
        <f t="shared" si="32"/>
        <v>0</v>
      </c>
      <c r="U298" s="29">
        <f t="shared" si="33"/>
        <v>13.255813953488373</v>
      </c>
      <c r="V298" s="27">
        <f t="shared" si="34"/>
        <v>41.388203302174951</v>
      </c>
      <c r="W298" s="21"/>
      <c r="X298" s="73"/>
      <c r="Y298" s="69"/>
      <c r="Z298" s="69"/>
    </row>
    <row r="299" spans="1:26" ht="31.5" x14ac:dyDescent="0.25">
      <c r="A299" s="1">
        <v>295</v>
      </c>
      <c r="B299" s="84" t="s">
        <v>1306</v>
      </c>
      <c r="C299" s="82" t="s">
        <v>1307</v>
      </c>
      <c r="D299" s="79" t="s">
        <v>4507</v>
      </c>
      <c r="E299" s="4">
        <v>8</v>
      </c>
      <c r="F299" s="85" t="s">
        <v>83</v>
      </c>
      <c r="G299" s="28">
        <v>11.5</v>
      </c>
      <c r="H299" s="28"/>
      <c r="I299" s="28">
        <v>10</v>
      </c>
      <c r="J299" s="28">
        <v>200</v>
      </c>
      <c r="K299" s="28">
        <v>9.6999999999999993</v>
      </c>
      <c r="L299" s="28">
        <v>6.5</v>
      </c>
      <c r="M299" s="28"/>
      <c r="N299" s="28">
        <v>1.07</v>
      </c>
      <c r="O299" s="28">
        <f>IF(OR(N299=MIN(N$5:N$397),N299=""),"",N299)</f>
        <v>1.07</v>
      </c>
      <c r="P299" s="29">
        <f t="shared" si="29"/>
        <v>12.321428571428571</v>
      </c>
      <c r="Q299" s="29">
        <f t="shared" si="30"/>
        <v>2.8571428571428572</v>
      </c>
      <c r="R299" s="29">
        <f t="shared" si="31"/>
        <v>8</v>
      </c>
      <c r="S299" s="29">
        <f t="shared" si="35"/>
        <v>6.1855670103092786</v>
      </c>
      <c r="T299" s="29">
        <f t="shared" si="32"/>
        <v>6.5</v>
      </c>
      <c r="U299" s="29">
        <f t="shared" si="33"/>
        <v>5.3271028037383177</v>
      </c>
      <c r="V299" s="27">
        <f t="shared" si="34"/>
        <v>41.191241242619029</v>
      </c>
      <c r="W299" s="21"/>
      <c r="X299" s="73"/>
      <c r="Y299" s="69"/>
      <c r="Z299" s="69"/>
    </row>
    <row r="300" spans="1:26" ht="31.5" x14ac:dyDescent="0.25">
      <c r="A300" s="1">
        <v>296</v>
      </c>
      <c r="B300" s="23" t="s">
        <v>1999</v>
      </c>
      <c r="C300" s="5" t="s">
        <v>2000</v>
      </c>
      <c r="D300" s="79" t="s">
        <v>598</v>
      </c>
      <c r="E300" s="64">
        <v>8</v>
      </c>
      <c r="F300" s="79" t="s">
        <v>599</v>
      </c>
      <c r="G300" s="28">
        <v>24</v>
      </c>
      <c r="H300" s="28"/>
      <c r="I300" s="28">
        <v>0</v>
      </c>
      <c r="J300" s="28">
        <v>100</v>
      </c>
      <c r="K300" s="28">
        <v>10.1</v>
      </c>
      <c r="L300" s="28">
        <v>3</v>
      </c>
      <c r="M300" s="28"/>
      <c r="N300" s="28">
        <v>2.2999999999999998</v>
      </c>
      <c r="O300" s="28"/>
      <c r="P300" s="29">
        <f t="shared" si="29"/>
        <v>25.714285714285715</v>
      </c>
      <c r="Q300" s="29">
        <f t="shared" si="30"/>
        <v>0</v>
      </c>
      <c r="R300" s="29">
        <f t="shared" si="31"/>
        <v>4</v>
      </c>
      <c r="S300" s="29">
        <f t="shared" si="35"/>
        <v>5.9405940594059405</v>
      </c>
      <c r="T300" s="29">
        <f t="shared" si="32"/>
        <v>3</v>
      </c>
      <c r="U300" s="29">
        <f t="shared" si="33"/>
        <v>2.4782608695652177</v>
      </c>
      <c r="V300" s="27">
        <f t="shared" si="34"/>
        <v>41.133140643256873</v>
      </c>
      <c r="W300" s="21"/>
      <c r="X300" s="73"/>
      <c r="Y300" s="69"/>
      <c r="Z300" s="69"/>
    </row>
    <row r="301" spans="1:26" ht="31.5" x14ac:dyDescent="0.25">
      <c r="A301" s="1">
        <v>297</v>
      </c>
      <c r="B301" s="79" t="s">
        <v>1775</v>
      </c>
      <c r="C301" s="82" t="s">
        <v>1776</v>
      </c>
      <c r="D301" s="79" t="s">
        <v>395</v>
      </c>
      <c r="E301" s="4">
        <v>7</v>
      </c>
      <c r="F301" s="79" t="s">
        <v>396</v>
      </c>
      <c r="G301" s="28">
        <v>17</v>
      </c>
      <c r="H301" s="28"/>
      <c r="I301" s="28">
        <v>3</v>
      </c>
      <c r="J301" s="28">
        <v>170</v>
      </c>
      <c r="K301" s="28">
        <v>7.1</v>
      </c>
      <c r="L301" s="28">
        <v>5</v>
      </c>
      <c r="M301" s="28"/>
      <c r="N301" s="28">
        <v>3.17</v>
      </c>
      <c r="O301" s="28"/>
      <c r="P301" s="29">
        <f t="shared" si="29"/>
        <v>18.214285714285715</v>
      </c>
      <c r="Q301" s="29">
        <f t="shared" si="30"/>
        <v>0.8571428571428571</v>
      </c>
      <c r="R301" s="29">
        <f t="shared" si="31"/>
        <v>6.8</v>
      </c>
      <c r="S301" s="29">
        <f t="shared" si="35"/>
        <v>8.4507042253521139</v>
      </c>
      <c r="T301" s="29">
        <f t="shared" si="32"/>
        <v>5</v>
      </c>
      <c r="U301" s="29">
        <f t="shared" si="33"/>
        <v>1.7981072555205049</v>
      </c>
      <c r="V301" s="27">
        <f t="shared" si="34"/>
        <v>41.120240052301192</v>
      </c>
      <c r="W301" s="21"/>
      <c r="X301" s="73"/>
      <c r="Y301" s="69"/>
      <c r="Z301" s="69"/>
    </row>
    <row r="302" spans="1:26" ht="31.5" x14ac:dyDescent="0.25">
      <c r="A302" s="1">
        <v>298</v>
      </c>
      <c r="B302" s="97" t="s">
        <v>1415</v>
      </c>
      <c r="C302" s="82" t="s">
        <v>1416</v>
      </c>
      <c r="D302" s="79" t="s">
        <v>165</v>
      </c>
      <c r="E302" s="80">
        <v>7</v>
      </c>
      <c r="F302" s="97" t="s">
        <v>181</v>
      </c>
      <c r="G302" s="28">
        <v>8</v>
      </c>
      <c r="H302" s="28"/>
      <c r="I302" s="28">
        <v>0</v>
      </c>
      <c r="J302" s="28">
        <v>165</v>
      </c>
      <c r="K302" s="28">
        <v>8.3000000000000007</v>
      </c>
      <c r="L302" s="28">
        <v>8.8000000000000007</v>
      </c>
      <c r="M302" s="28"/>
      <c r="N302" s="28">
        <v>0.59</v>
      </c>
      <c r="O302" s="28">
        <f>IF(OR(N302=MIN(N$5:N$397),N302=""),"",N302)</f>
        <v>0.59</v>
      </c>
      <c r="P302" s="29">
        <f t="shared" si="29"/>
        <v>8.5714285714285712</v>
      </c>
      <c r="Q302" s="29">
        <f t="shared" si="30"/>
        <v>0</v>
      </c>
      <c r="R302" s="29">
        <f t="shared" si="31"/>
        <v>6.6</v>
      </c>
      <c r="S302" s="29">
        <f t="shared" si="35"/>
        <v>7.2289156626506017</v>
      </c>
      <c r="T302" s="29">
        <f t="shared" si="32"/>
        <v>8.8000000000000007</v>
      </c>
      <c r="U302" s="29">
        <f t="shared" si="33"/>
        <v>9.6610169491525433</v>
      </c>
      <c r="V302" s="27">
        <f t="shared" si="34"/>
        <v>40.861361183231715</v>
      </c>
      <c r="W302" s="21"/>
      <c r="X302" s="73"/>
      <c r="Y302" s="69"/>
      <c r="Z302" s="69"/>
    </row>
    <row r="303" spans="1:26" ht="31.5" x14ac:dyDescent="0.25">
      <c r="A303" s="1">
        <v>299</v>
      </c>
      <c r="B303" s="79" t="s">
        <v>1789</v>
      </c>
      <c r="C303" s="82" t="s">
        <v>1305</v>
      </c>
      <c r="D303" s="79" t="s">
        <v>395</v>
      </c>
      <c r="E303" s="4">
        <v>8</v>
      </c>
      <c r="F303" s="79" t="s">
        <v>396</v>
      </c>
      <c r="G303" s="28">
        <v>20</v>
      </c>
      <c r="H303" s="28"/>
      <c r="I303" s="28">
        <v>2</v>
      </c>
      <c r="J303" s="28">
        <v>175</v>
      </c>
      <c r="K303" s="28">
        <v>9.6999999999999993</v>
      </c>
      <c r="L303" s="28">
        <v>4</v>
      </c>
      <c r="M303" s="28"/>
      <c r="N303" s="28">
        <v>3.5</v>
      </c>
      <c r="O303" s="28"/>
      <c r="P303" s="29">
        <f t="shared" si="29"/>
        <v>21.428571428571427</v>
      </c>
      <c r="Q303" s="29">
        <f t="shared" si="30"/>
        <v>0.5714285714285714</v>
      </c>
      <c r="R303" s="29">
        <f t="shared" si="31"/>
        <v>7</v>
      </c>
      <c r="S303" s="29">
        <f t="shared" si="35"/>
        <v>6.1855670103092786</v>
      </c>
      <c r="T303" s="29">
        <f t="shared" si="32"/>
        <v>4</v>
      </c>
      <c r="U303" s="29">
        <f t="shared" si="33"/>
        <v>1.6285714285714286</v>
      </c>
      <c r="V303" s="27">
        <f t="shared" si="34"/>
        <v>40.814138438880704</v>
      </c>
      <c r="W303" s="21"/>
      <c r="X303" s="73"/>
      <c r="Y303" s="69"/>
      <c r="Z303" s="69"/>
    </row>
    <row r="304" spans="1:26" ht="31.5" x14ac:dyDescent="0.25">
      <c r="A304" s="1">
        <v>300</v>
      </c>
      <c r="B304" s="130" t="s">
        <v>1583</v>
      </c>
      <c r="C304" s="104" t="s">
        <v>1584</v>
      </c>
      <c r="D304" s="79" t="s">
        <v>4451</v>
      </c>
      <c r="E304" s="4">
        <v>8</v>
      </c>
      <c r="F304" s="79" t="s">
        <v>853</v>
      </c>
      <c r="G304" s="28">
        <v>14</v>
      </c>
      <c r="H304" s="28"/>
      <c r="I304" s="28">
        <v>0</v>
      </c>
      <c r="J304" s="28">
        <v>160</v>
      </c>
      <c r="K304" s="28">
        <v>8.8000000000000007</v>
      </c>
      <c r="L304" s="28">
        <v>7</v>
      </c>
      <c r="M304" s="28"/>
      <c r="N304" s="28">
        <v>1.02</v>
      </c>
      <c r="O304" s="28"/>
      <c r="P304" s="29">
        <f t="shared" si="29"/>
        <v>15</v>
      </c>
      <c r="Q304" s="29">
        <f t="shared" si="30"/>
        <v>0</v>
      </c>
      <c r="R304" s="29">
        <f t="shared" si="31"/>
        <v>6.4</v>
      </c>
      <c r="S304" s="29">
        <f t="shared" si="35"/>
        <v>6.8181818181818175</v>
      </c>
      <c r="T304" s="29">
        <f t="shared" si="32"/>
        <v>7</v>
      </c>
      <c r="U304" s="29">
        <f t="shared" si="33"/>
        <v>5.5882352941176467</v>
      </c>
      <c r="V304" s="27">
        <f t="shared" si="34"/>
        <v>40.806417112299464</v>
      </c>
      <c r="W304" s="21"/>
      <c r="X304" s="73"/>
      <c r="Y304" s="69"/>
      <c r="Z304" s="69"/>
    </row>
    <row r="305" spans="1:26" ht="31.5" x14ac:dyDescent="0.25">
      <c r="A305" s="1">
        <v>301</v>
      </c>
      <c r="B305" s="79" t="s">
        <v>1651</v>
      </c>
      <c r="C305" s="82" t="s">
        <v>1359</v>
      </c>
      <c r="D305" s="79" t="s">
        <v>282</v>
      </c>
      <c r="E305" s="4">
        <v>7</v>
      </c>
      <c r="F305" s="79" t="s">
        <v>904</v>
      </c>
      <c r="G305" s="28">
        <v>0</v>
      </c>
      <c r="H305" s="28"/>
      <c r="I305" s="28">
        <v>15</v>
      </c>
      <c r="J305" s="28">
        <v>222</v>
      </c>
      <c r="K305" s="28">
        <v>7.5</v>
      </c>
      <c r="L305" s="28">
        <v>9</v>
      </c>
      <c r="M305" s="28"/>
      <c r="N305" s="28">
        <v>0.56000000000000005</v>
      </c>
      <c r="O305" s="28"/>
      <c r="P305" s="29">
        <f t="shared" si="29"/>
        <v>0</v>
      </c>
      <c r="Q305" s="29">
        <f t="shared" si="30"/>
        <v>4.2857142857142856</v>
      </c>
      <c r="R305" s="29">
        <f t="shared" si="31"/>
        <v>8.8800000000000008</v>
      </c>
      <c r="S305" s="29">
        <f t="shared" si="35"/>
        <v>8</v>
      </c>
      <c r="T305" s="29">
        <f t="shared" si="32"/>
        <v>9</v>
      </c>
      <c r="U305" s="29">
        <f t="shared" si="33"/>
        <v>10.178571428571427</v>
      </c>
      <c r="V305" s="27">
        <f t="shared" si="34"/>
        <v>40.344285714285718</v>
      </c>
      <c r="W305" s="21"/>
      <c r="X305" s="73"/>
      <c r="Y305" s="69"/>
      <c r="Z305" s="69"/>
    </row>
    <row r="306" spans="1:26" ht="31.5" x14ac:dyDescent="0.25">
      <c r="A306" s="1">
        <v>302</v>
      </c>
      <c r="B306" s="79" t="s">
        <v>1596</v>
      </c>
      <c r="C306" s="82" t="s">
        <v>1597</v>
      </c>
      <c r="D306" s="79" t="s">
        <v>4509</v>
      </c>
      <c r="E306" s="4">
        <v>7</v>
      </c>
      <c r="F306" s="79" t="s">
        <v>248</v>
      </c>
      <c r="G306" s="28">
        <v>13</v>
      </c>
      <c r="H306" s="28"/>
      <c r="I306" s="28">
        <v>0</v>
      </c>
      <c r="J306" s="28">
        <v>195</v>
      </c>
      <c r="K306" s="28">
        <v>8.1999999999999993</v>
      </c>
      <c r="L306" s="28">
        <v>6</v>
      </c>
      <c r="M306" s="28"/>
      <c r="N306" s="28">
        <v>1.0900000000000001</v>
      </c>
      <c r="O306" s="28"/>
      <c r="P306" s="29">
        <f t="shared" si="29"/>
        <v>13.928571428571429</v>
      </c>
      <c r="Q306" s="29">
        <f t="shared" si="30"/>
        <v>0</v>
      </c>
      <c r="R306" s="29">
        <f t="shared" si="31"/>
        <v>7.8</v>
      </c>
      <c r="S306" s="29">
        <f t="shared" si="35"/>
        <v>7.3170731707317076</v>
      </c>
      <c r="T306" s="29">
        <f t="shared" si="32"/>
        <v>6</v>
      </c>
      <c r="U306" s="29">
        <f t="shared" si="33"/>
        <v>5.2293577981651378</v>
      </c>
      <c r="V306" s="27">
        <f t="shared" si="34"/>
        <v>40.27500239746827</v>
      </c>
      <c r="W306" s="21"/>
      <c r="X306" s="73"/>
      <c r="Y306" s="69"/>
      <c r="Z306" s="69"/>
    </row>
    <row r="307" spans="1:26" ht="50.25" customHeight="1" x14ac:dyDescent="0.25">
      <c r="A307" s="1">
        <v>303</v>
      </c>
      <c r="B307" s="86" t="s">
        <v>1720</v>
      </c>
      <c r="C307" s="82" t="s">
        <v>1721</v>
      </c>
      <c r="D307" s="86" t="s">
        <v>1719</v>
      </c>
      <c r="E307" s="4">
        <v>7</v>
      </c>
      <c r="F307" s="85" t="s">
        <v>949</v>
      </c>
      <c r="G307" s="28">
        <v>8.5</v>
      </c>
      <c r="H307" s="28"/>
      <c r="I307" s="28">
        <v>2</v>
      </c>
      <c r="J307" s="28">
        <v>158</v>
      </c>
      <c r="K307" s="28">
        <v>9.1999999999999993</v>
      </c>
      <c r="L307" s="28">
        <v>5</v>
      </c>
      <c r="M307" s="28"/>
      <c r="N307" s="28">
        <v>0.45</v>
      </c>
      <c r="O307" s="28"/>
      <c r="P307" s="29">
        <f t="shared" si="29"/>
        <v>9.1071428571428577</v>
      </c>
      <c r="Q307" s="29">
        <f t="shared" si="30"/>
        <v>0.5714285714285714</v>
      </c>
      <c r="R307" s="29">
        <f t="shared" si="31"/>
        <v>6.32</v>
      </c>
      <c r="S307" s="29">
        <f t="shared" si="35"/>
        <v>6.5217391304347831</v>
      </c>
      <c r="T307" s="29">
        <f t="shared" si="32"/>
        <v>5</v>
      </c>
      <c r="U307" s="29">
        <f t="shared" si="33"/>
        <v>12.666666666666666</v>
      </c>
      <c r="V307" s="27">
        <f t="shared" si="34"/>
        <v>40.186977225672877</v>
      </c>
      <c r="W307" s="21"/>
      <c r="X307" s="73"/>
      <c r="Y307" s="69"/>
      <c r="Z307" s="69"/>
    </row>
    <row r="308" spans="1:26" ht="31.5" x14ac:dyDescent="0.25">
      <c r="A308" s="1">
        <v>304</v>
      </c>
      <c r="B308" s="81" t="s">
        <v>1429</v>
      </c>
      <c r="C308" s="82" t="s">
        <v>1430</v>
      </c>
      <c r="D308" s="79" t="s">
        <v>165</v>
      </c>
      <c r="E308" s="80">
        <v>7</v>
      </c>
      <c r="F308" s="97" t="s">
        <v>774</v>
      </c>
      <c r="G308" s="28">
        <v>5.5</v>
      </c>
      <c r="H308" s="28"/>
      <c r="I308" s="28">
        <v>0</v>
      </c>
      <c r="J308" s="28">
        <v>150</v>
      </c>
      <c r="K308" s="28">
        <v>8.4</v>
      </c>
      <c r="L308" s="28">
        <v>6</v>
      </c>
      <c r="M308" s="28"/>
      <c r="N308" s="28">
        <v>0.38</v>
      </c>
      <c r="O308" s="28">
        <f>IF(OR(N308=MIN(N$5:N$397),N308=""),"",N308)</f>
        <v>0.38</v>
      </c>
      <c r="P308" s="29">
        <f t="shared" si="29"/>
        <v>5.8928571428571432</v>
      </c>
      <c r="Q308" s="29">
        <f t="shared" si="30"/>
        <v>0</v>
      </c>
      <c r="R308" s="29">
        <f t="shared" si="31"/>
        <v>6</v>
      </c>
      <c r="S308" s="29">
        <f t="shared" si="35"/>
        <v>7.1428571428571423</v>
      </c>
      <c r="T308" s="29">
        <f t="shared" si="32"/>
        <v>6</v>
      </c>
      <c r="U308" s="29">
        <f t="shared" si="33"/>
        <v>15</v>
      </c>
      <c r="V308" s="27">
        <f t="shared" si="34"/>
        <v>40.035714285714285</v>
      </c>
      <c r="W308" s="21"/>
      <c r="X308" s="73"/>
      <c r="Y308" s="69"/>
      <c r="Z308" s="69"/>
    </row>
    <row r="309" spans="1:26" ht="31.5" x14ac:dyDescent="0.25">
      <c r="A309" s="1">
        <v>305</v>
      </c>
      <c r="B309" s="85" t="s">
        <v>1890</v>
      </c>
      <c r="C309" s="82" t="s">
        <v>1891</v>
      </c>
      <c r="D309" s="79" t="s">
        <v>1099</v>
      </c>
      <c r="E309" s="4">
        <v>8</v>
      </c>
      <c r="F309" s="79" t="s">
        <v>1100</v>
      </c>
      <c r="G309" s="28">
        <v>12</v>
      </c>
      <c r="H309" s="28"/>
      <c r="I309" s="28">
        <v>15</v>
      </c>
      <c r="J309" s="28">
        <v>180</v>
      </c>
      <c r="K309" s="28">
        <v>7.9</v>
      </c>
      <c r="L309" s="28">
        <v>6</v>
      </c>
      <c r="M309" s="28"/>
      <c r="N309" s="28">
        <v>3.07</v>
      </c>
      <c r="O309" s="28"/>
      <c r="P309" s="29">
        <f t="shared" si="29"/>
        <v>12.857142857142858</v>
      </c>
      <c r="Q309" s="29">
        <f t="shared" si="30"/>
        <v>4.2857142857142856</v>
      </c>
      <c r="R309" s="29">
        <f t="shared" si="31"/>
        <v>7.2</v>
      </c>
      <c r="S309" s="29">
        <f t="shared" si="35"/>
        <v>7.5949367088607591</v>
      </c>
      <c r="T309" s="29">
        <f t="shared" si="32"/>
        <v>6</v>
      </c>
      <c r="U309" s="29">
        <f t="shared" si="33"/>
        <v>1.8566775244299676</v>
      </c>
      <c r="V309" s="27">
        <f t="shared" si="34"/>
        <v>39.794471376147868</v>
      </c>
      <c r="W309" s="21"/>
      <c r="X309" s="73"/>
      <c r="Y309" s="69"/>
      <c r="Z309" s="69"/>
    </row>
    <row r="310" spans="1:26" ht="31.5" x14ac:dyDescent="0.25">
      <c r="A310" s="1">
        <v>306</v>
      </c>
      <c r="B310" s="86" t="s">
        <v>1819</v>
      </c>
      <c r="C310" s="82" t="s">
        <v>1820</v>
      </c>
      <c r="D310" s="96" t="s">
        <v>4451</v>
      </c>
      <c r="E310" s="4">
        <v>7</v>
      </c>
      <c r="F310" s="79" t="s">
        <v>876</v>
      </c>
      <c r="G310" s="28">
        <v>4.5</v>
      </c>
      <c r="H310" s="28"/>
      <c r="I310" s="28">
        <v>15</v>
      </c>
      <c r="J310" s="28">
        <v>212</v>
      </c>
      <c r="K310" s="28">
        <v>8.3000000000000007</v>
      </c>
      <c r="L310" s="28">
        <v>10</v>
      </c>
      <c r="M310" s="28"/>
      <c r="N310" s="28">
        <v>1.1599999999999999</v>
      </c>
      <c r="O310" s="28"/>
      <c r="P310" s="29">
        <f t="shared" si="29"/>
        <v>4.8214285714285712</v>
      </c>
      <c r="Q310" s="29">
        <f t="shared" si="30"/>
        <v>4.2857142857142856</v>
      </c>
      <c r="R310" s="29">
        <f t="shared" si="31"/>
        <v>8.48</v>
      </c>
      <c r="S310" s="29">
        <f t="shared" si="35"/>
        <v>7.2289156626506017</v>
      </c>
      <c r="T310" s="29">
        <f t="shared" si="32"/>
        <v>10</v>
      </c>
      <c r="U310" s="29">
        <f t="shared" si="33"/>
        <v>4.9137931034482767</v>
      </c>
      <c r="V310" s="27">
        <f t="shared" si="34"/>
        <v>39.729851623241736</v>
      </c>
      <c r="W310" s="21"/>
      <c r="X310" s="73"/>
      <c r="Y310" s="69"/>
      <c r="Z310" s="69"/>
    </row>
    <row r="311" spans="1:26" ht="31.5" x14ac:dyDescent="0.25">
      <c r="A311" s="1">
        <v>307</v>
      </c>
      <c r="B311" s="85" t="s">
        <v>1709</v>
      </c>
      <c r="C311" s="82" t="s">
        <v>1710</v>
      </c>
      <c r="D311" s="79" t="s">
        <v>330</v>
      </c>
      <c r="E311" s="4">
        <v>7</v>
      </c>
      <c r="F311" s="79" t="s">
        <v>942</v>
      </c>
      <c r="G311" s="28">
        <v>6</v>
      </c>
      <c r="H311" s="28"/>
      <c r="I311" s="28">
        <v>8</v>
      </c>
      <c r="J311" s="28">
        <v>188</v>
      </c>
      <c r="K311" s="28">
        <v>7.7</v>
      </c>
      <c r="L311" s="28">
        <v>5.5</v>
      </c>
      <c r="M311" s="28"/>
      <c r="N311" s="28">
        <v>0.56000000000000005</v>
      </c>
      <c r="O311" s="28"/>
      <c r="P311" s="29">
        <f t="shared" si="29"/>
        <v>6.4285714285714288</v>
      </c>
      <c r="Q311" s="29">
        <f t="shared" si="30"/>
        <v>2.2857142857142856</v>
      </c>
      <c r="R311" s="29">
        <f t="shared" si="31"/>
        <v>7.52</v>
      </c>
      <c r="S311" s="29">
        <f t="shared" si="35"/>
        <v>7.7922077922077921</v>
      </c>
      <c r="T311" s="29">
        <f t="shared" si="32"/>
        <v>5.5</v>
      </c>
      <c r="U311" s="29">
        <f t="shared" si="33"/>
        <v>10.178571428571427</v>
      </c>
      <c r="V311" s="27">
        <f t="shared" si="34"/>
        <v>39.705064935064939</v>
      </c>
      <c r="W311" s="21"/>
      <c r="X311" s="73"/>
      <c r="Y311" s="69"/>
      <c r="Z311" s="69"/>
    </row>
    <row r="312" spans="1:26" ht="31.5" x14ac:dyDescent="0.25">
      <c r="A312" s="1">
        <v>308</v>
      </c>
      <c r="B312" s="97" t="s">
        <v>1445</v>
      </c>
      <c r="C312" s="5" t="s">
        <v>1446</v>
      </c>
      <c r="D312" s="79" t="s">
        <v>165</v>
      </c>
      <c r="E312" s="80">
        <v>7</v>
      </c>
      <c r="F312" s="97" t="s">
        <v>774</v>
      </c>
      <c r="G312" s="28">
        <v>9.5</v>
      </c>
      <c r="H312" s="28"/>
      <c r="I312" s="28">
        <v>0</v>
      </c>
      <c r="J312" s="28">
        <v>180</v>
      </c>
      <c r="K312" s="28">
        <v>8</v>
      </c>
      <c r="L312" s="28">
        <v>9.6</v>
      </c>
      <c r="M312" s="28"/>
      <c r="N312" s="28">
        <v>1.1000000000000001</v>
      </c>
      <c r="O312" s="28">
        <f>IF(OR(N312=MIN(N$5:N$397),N312=""),"",N312)</f>
        <v>1.1000000000000001</v>
      </c>
      <c r="P312" s="29">
        <f t="shared" si="29"/>
        <v>10.178571428571429</v>
      </c>
      <c r="Q312" s="29">
        <f t="shared" si="30"/>
        <v>0</v>
      </c>
      <c r="R312" s="29">
        <f t="shared" si="31"/>
        <v>7.2</v>
      </c>
      <c r="S312" s="29">
        <f t="shared" si="35"/>
        <v>7.5</v>
      </c>
      <c r="T312" s="29">
        <f t="shared" si="32"/>
        <v>9.6</v>
      </c>
      <c r="U312" s="29">
        <f t="shared" si="33"/>
        <v>5.1818181818181817</v>
      </c>
      <c r="V312" s="27">
        <f t="shared" si="34"/>
        <v>39.660389610389608</v>
      </c>
      <c r="W312" s="21"/>
      <c r="X312" s="73"/>
      <c r="Y312" s="69"/>
      <c r="Z312" s="69"/>
    </row>
    <row r="313" spans="1:26" ht="31.5" x14ac:dyDescent="0.25">
      <c r="A313" s="1">
        <v>309</v>
      </c>
      <c r="B313" s="79" t="s">
        <v>1785</v>
      </c>
      <c r="C313" s="82" t="s">
        <v>1786</v>
      </c>
      <c r="D313" s="79" t="s">
        <v>395</v>
      </c>
      <c r="E313" s="4">
        <v>8</v>
      </c>
      <c r="F313" s="79" t="s">
        <v>396</v>
      </c>
      <c r="G313" s="28">
        <v>15.5</v>
      </c>
      <c r="H313" s="28"/>
      <c r="I313" s="28">
        <v>2</v>
      </c>
      <c r="J313" s="28">
        <v>156</v>
      </c>
      <c r="K313" s="28">
        <v>8.1</v>
      </c>
      <c r="L313" s="28">
        <v>7</v>
      </c>
      <c r="M313" s="28"/>
      <c r="N313" s="28">
        <v>3.2</v>
      </c>
      <c r="O313" s="28"/>
      <c r="P313" s="29">
        <f t="shared" si="29"/>
        <v>16.607142857142858</v>
      </c>
      <c r="Q313" s="29">
        <f t="shared" si="30"/>
        <v>0.5714285714285714</v>
      </c>
      <c r="R313" s="29">
        <f t="shared" si="31"/>
        <v>6.24</v>
      </c>
      <c r="S313" s="29">
        <f t="shared" si="35"/>
        <v>7.4074074074074074</v>
      </c>
      <c r="T313" s="29">
        <f t="shared" si="32"/>
        <v>7</v>
      </c>
      <c r="U313" s="29">
        <f t="shared" si="33"/>
        <v>1.78125</v>
      </c>
      <c r="V313" s="27">
        <f t="shared" si="34"/>
        <v>39.607228835978844</v>
      </c>
      <c r="W313" s="21"/>
      <c r="X313" s="73"/>
      <c r="Y313" s="69"/>
      <c r="Z313" s="69"/>
    </row>
    <row r="314" spans="1:26" ht="31.5" x14ac:dyDescent="0.25">
      <c r="A314" s="1">
        <v>310</v>
      </c>
      <c r="B314" s="86" t="s">
        <v>1563</v>
      </c>
      <c r="C314" s="104" t="s">
        <v>1564</v>
      </c>
      <c r="D314" s="79" t="s">
        <v>4451</v>
      </c>
      <c r="E314" s="4">
        <v>8</v>
      </c>
      <c r="F314" s="79" t="s">
        <v>876</v>
      </c>
      <c r="G314" s="28">
        <v>7</v>
      </c>
      <c r="H314" s="28"/>
      <c r="I314" s="28">
        <v>10</v>
      </c>
      <c r="J314" s="28">
        <v>217</v>
      </c>
      <c r="K314" s="28">
        <v>7.9</v>
      </c>
      <c r="L314" s="28">
        <v>8</v>
      </c>
      <c r="M314" s="28"/>
      <c r="N314" s="28">
        <v>1.19</v>
      </c>
      <c r="O314" s="28"/>
      <c r="P314" s="29">
        <f t="shared" si="29"/>
        <v>7.5</v>
      </c>
      <c r="Q314" s="29">
        <f t="shared" si="30"/>
        <v>2.8571428571428572</v>
      </c>
      <c r="R314" s="29">
        <f t="shared" si="31"/>
        <v>8.68</v>
      </c>
      <c r="S314" s="29">
        <f t="shared" si="35"/>
        <v>7.5949367088607591</v>
      </c>
      <c r="T314" s="29">
        <f t="shared" si="32"/>
        <v>8</v>
      </c>
      <c r="U314" s="29">
        <f t="shared" si="33"/>
        <v>4.7899159663865554</v>
      </c>
      <c r="V314" s="27">
        <f t="shared" si="34"/>
        <v>39.42199553239017</v>
      </c>
      <c r="W314" s="21"/>
      <c r="X314" s="73"/>
      <c r="Y314" s="69"/>
      <c r="Z314" s="69"/>
    </row>
    <row r="315" spans="1:26" ht="31.5" x14ac:dyDescent="0.25">
      <c r="A315" s="1">
        <v>311</v>
      </c>
      <c r="B315" s="79" t="s">
        <v>1724</v>
      </c>
      <c r="C315" s="82" t="s">
        <v>1725</v>
      </c>
      <c r="D315" s="79" t="s">
        <v>1719</v>
      </c>
      <c r="E315" s="4">
        <v>7</v>
      </c>
      <c r="F315" s="83" t="s">
        <v>949</v>
      </c>
      <c r="G315" s="28">
        <v>5</v>
      </c>
      <c r="H315" s="28"/>
      <c r="I315" s="28">
        <v>6</v>
      </c>
      <c r="J315" s="28">
        <v>183</v>
      </c>
      <c r="K315" s="28">
        <v>8.6</v>
      </c>
      <c r="L315" s="28">
        <v>7</v>
      </c>
      <c r="M315" s="28"/>
      <c r="N315" s="28">
        <v>0.52</v>
      </c>
      <c r="O315" s="28"/>
      <c r="P315" s="29">
        <f t="shared" si="29"/>
        <v>5.3571428571428568</v>
      </c>
      <c r="Q315" s="29">
        <f t="shared" si="30"/>
        <v>1.7142857142857142</v>
      </c>
      <c r="R315" s="29">
        <f t="shared" si="31"/>
        <v>7.32</v>
      </c>
      <c r="S315" s="29">
        <f t="shared" si="35"/>
        <v>6.9767441860465116</v>
      </c>
      <c r="T315" s="29">
        <f t="shared" si="32"/>
        <v>7</v>
      </c>
      <c r="U315" s="29">
        <f t="shared" si="33"/>
        <v>10.961538461538462</v>
      </c>
      <c r="V315" s="27">
        <f t="shared" si="34"/>
        <v>39.329711219013546</v>
      </c>
      <c r="W315" s="21"/>
      <c r="X315" s="73"/>
      <c r="Y315" s="69"/>
      <c r="Z315" s="69"/>
    </row>
    <row r="316" spans="1:26" ht="31.5" x14ac:dyDescent="0.25">
      <c r="A316" s="1">
        <v>312</v>
      </c>
      <c r="B316" s="79" t="s">
        <v>1771</v>
      </c>
      <c r="C316" s="82" t="s">
        <v>1772</v>
      </c>
      <c r="D316" s="79" t="s">
        <v>395</v>
      </c>
      <c r="E316" s="4">
        <v>7</v>
      </c>
      <c r="F316" s="79" t="s">
        <v>396</v>
      </c>
      <c r="G316" s="28">
        <v>11</v>
      </c>
      <c r="H316" s="28"/>
      <c r="I316" s="28">
        <v>10</v>
      </c>
      <c r="J316" s="28">
        <v>168</v>
      </c>
      <c r="K316" s="28">
        <v>6.9</v>
      </c>
      <c r="L316" s="28">
        <v>7</v>
      </c>
      <c r="M316" s="28"/>
      <c r="N316" s="28">
        <v>2.54</v>
      </c>
      <c r="O316" s="28"/>
      <c r="P316" s="29">
        <f t="shared" si="29"/>
        <v>11.785714285714286</v>
      </c>
      <c r="Q316" s="29">
        <f t="shared" si="30"/>
        <v>2.8571428571428572</v>
      </c>
      <c r="R316" s="29">
        <f t="shared" si="31"/>
        <v>6.72</v>
      </c>
      <c r="S316" s="29">
        <f t="shared" si="35"/>
        <v>8.695652173913043</v>
      </c>
      <c r="T316" s="29">
        <f t="shared" si="32"/>
        <v>7</v>
      </c>
      <c r="U316" s="29">
        <f t="shared" si="33"/>
        <v>2.2440944881889764</v>
      </c>
      <c r="V316" s="27">
        <f t="shared" si="34"/>
        <v>39.302603804959162</v>
      </c>
      <c r="W316" s="21"/>
      <c r="X316" s="73"/>
      <c r="Y316" s="69"/>
      <c r="Z316" s="69"/>
    </row>
    <row r="317" spans="1:26" ht="47.25" x14ac:dyDescent="0.25">
      <c r="A317" s="1">
        <v>313</v>
      </c>
      <c r="B317" s="86" t="s">
        <v>1674</v>
      </c>
      <c r="C317" s="82" t="s">
        <v>1675</v>
      </c>
      <c r="D317" s="79" t="s">
        <v>314</v>
      </c>
      <c r="E317" s="4">
        <v>8</v>
      </c>
      <c r="F317" s="79" t="s">
        <v>315</v>
      </c>
      <c r="G317" s="28">
        <v>21</v>
      </c>
      <c r="H317" s="28"/>
      <c r="I317" s="28">
        <v>4</v>
      </c>
      <c r="J317" s="28">
        <v>2.15</v>
      </c>
      <c r="K317" s="28">
        <v>6.8</v>
      </c>
      <c r="L317" s="28">
        <v>4</v>
      </c>
      <c r="M317" s="28"/>
      <c r="N317" s="28">
        <v>2.15</v>
      </c>
      <c r="O317" s="28"/>
      <c r="P317" s="29">
        <f t="shared" si="29"/>
        <v>22.5</v>
      </c>
      <c r="Q317" s="29">
        <f t="shared" si="30"/>
        <v>1.1428571428571428</v>
      </c>
      <c r="R317" s="29">
        <f t="shared" si="31"/>
        <v>8.5999999999999993E-2</v>
      </c>
      <c r="S317" s="29">
        <f t="shared" si="35"/>
        <v>8.8235294117647065</v>
      </c>
      <c r="T317" s="29">
        <f t="shared" si="32"/>
        <v>4</v>
      </c>
      <c r="U317" s="29">
        <f t="shared" si="33"/>
        <v>2.6511627906976747</v>
      </c>
      <c r="V317" s="27">
        <f t="shared" si="34"/>
        <v>39.203549345319523</v>
      </c>
      <c r="W317" s="21"/>
      <c r="X317" s="73"/>
      <c r="Y317" s="69"/>
      <c r="Z317" s="69"/>
    </row>
    <row r="318" spans="1:26" ht="31.5" x14ac:dyDescent="0.25">
      <c r="A318" s="1">
        <v>314</v>
      </c>
      <c r="B318" s="97" t="s">
        <v>1636</v>
      </c>
      <c r="C318" s="99" t="s">
        <v>1637</v>
      </c>
      <c r="D318" s="79" t="s">
        <v>272</v>
      </c>
      <c r="E318" s="4">
        <v>8</v>
      </c>
      <c r="F318" s="79" t="s">
        <v>273</v>
      </c>
      <c r="G318" s="28">
        <v>9</v>
      </c>
      <c r="H318" s="28"/>
      <c r="I318" s="28">
        <v>2</v>
      </c>
      <c r="J318" s="28">
        <v>158</v>
      </c>
      <c r="K318" s="28">
        <v>8.9</v>
      </c>
      <c r="L318" s="28">
        <v>4</v>
      </c>
      <c r="M318" s="28"/>
      <c r="N318" s="28">
        <v>0.49</v>
      </c>
      <c r="O318" s="28"/>
      <c r="P318" s="29">
        <f t="shared" si="29"/>
        <v>9.6428571428571423</v>
      </c>
      <c r="Q318" s="29">
        <f t="shared" si="30"/>
        <v>0.5714285714285714</v>
      </c>
      <c r="R318" s="29">
        <f t="shared" si="31"/>
        <v>6.32</v>
      </c>
      <c r="S318" s="29">
        <f t="shared" si="35"/>
        <v>6.7415730337078648</v>
      </c>
      <c r="T318" s="29">
        <f t="shared" si="32"/>
        <v>4</v>
      </c>
      <c r="U318" s="29">
        <f t="shared" si="33"/>
        <v>11.63265306122449</v>
      </c>
      <c r="V318" s="27">
        <f t="shared" si="34"/>
        <v>38.908511809218069</v>
      </c>
      <c r="W318" s="21"/>
      <c r="X318" s="73"/>
      <c r="Y318" s="69"/>
      <c r="Z318" s="69"/>
    </row>
    <row r="319" spans="1:26" ht="31.5" x14ac:dyDescent="0.25">
      <c r="A319" s="1">
        <v>315</v>
      </c>
      <c r="B319" s="97" t="s">
        <v>1954</v>
      </c>
      <c r="C319" s="82" t="s">
        <v>1955</v>
      </c>
      <c r="D319" s="79" t="s">
        <v>532</v>
      </c>
      <c r="E319" s="4">
        <v>7</v>
      </c>
      <c r="F319" s="79" t="s">
        <v>543</v>
      </c>
      <c r="G319" s="28">
        <v>7</v>
      </c>
      <c r="H319" s="28"/>
      <c r="I319" s="28">
        <v>14</v>
      </c>
      <c r="J319" s="28">
        <v>174</v>
      </c>
      <c r="K319" s="28">
        <v>8.3000000000000007</v>
      </c>
      <c r="L319" s="28">
        <v>7.5</v>
      </c>
      <c r="M319" s="28"/>
      <c r="N319" s="28">
        <v>1</v>
      </c>
      <c r="O319" s="28"/>
      <c r="P319" s="29">
        <f t="shared" si="29"/>
        <v>7.5</v>
      </c>
      <c r="Q319" s="29">
        <f t="shared" si="30"/>
        <v>4</v>
      </c>
      <c r="R319" s="29">
        <f t="shared" si="31"/>
        <v>6.96</v>
      </c>
      <c r="S319" s="29">
        <f t="shared" ref="S319:S354" si="36">(10*6)/K319</f>
        <v>7.2289156626506017</v>
      </c>
      <c r="T319" s="29">
        <f t="shared" si="32"/>
        <v>7.5</v>
      </c>
      <c r="U319" s="29">
        <f t="shared" si="33"/>
        <v>5.7</v>
      </c>
      <c r="V319" s="27">
        <f t="shared" si="34"/>
        <v>38.888915662650604</v>
      </c>
      <c r="W319" s="21"/>
      <c r="X319" s="73"/>
      <c r="Y319" s="69"/>
      <c r="Z319" s="69"/>
    </row>
    <row r="320" spans="1:26" ht="47.25" x14ac:dyDescent="0.25">
      <c r="A320" s="1">
        <v>316</v>
      </c>
      <c r="B320" s="86" t="s">
        <v>1257</v>
      </c>
      <c r="C320" s="82" t="s">
        <v>1258</v>
      </c>
      <c r="D320" s="79" t="s">
        <v>51</v>
      </c>
      <c r="E320" s="4">
        <v>7</v>
      </c>
      <c r="F320" s="79" t="s">
        <v>52</v>
      </c>
      <c r="G320" s="28">
        <v>12</v>
      </c>
      <c r="H320" s="28"/>
      <c r="I320" s="28">
        <v>1</v>
      </c>
      <c r="J320" s="28">
        <v>170</v>
      </c>
      <c r="K320" s="28">
        <v>8.1999999999999993</v>
      </c>
      <c r="L320" s="28">
        <v>6</v>
      </c>
      <c r="M320" s="28"/>
      <c r="N320" s="28">
        <v>1.02</v>
      </c>
      <c r="O320" s="28">
        <f>IF(OR(N320=MIN(N$5:N$397),N320=""),"",N320)</f>
        <v>1.02</v>
      </c>
      <c r="P320" s="29">
        <f t="shared" si="29"/>
        <v>12.857142857142858</v>
      </c>
      <c r="Q320" s="29">
        <f t="shared" si="30"/>
        <v>0.2857142857142857</v>
      </c>
      <c r="R320" s="29">
        <f t="shared" si="31"/>
        <v>6.8</v>
      </c>
      <c r="S320" s="29">
        <f t="shared" si="36"/>
        <v>7.3170731707317076</v>
      </c>
      <c r="T320" s="29">
        <f t="shared" si="32"/>
        <v>6</v>
      </c>
      <c r="U320" s="29">
        <f t="shared" si="33"/>
        <v>5.5882352941176467</v>
      </c>
      <c r="V320" s="27">
        <f t="shared" si="34"/>
        <v>38.848165607706498</v>
      </c>
      <c r="W320" s="21"/>
      <c r="X320" s="73"/>
      <c r="Y320" s="69"/>
      <c r="Z320" s="69"/>
    </row>
    <row r="321" spans="1:26" ht="31.5" x14ac:dyDescent="0.25">
      <c r="A321" s="1">
        <v>317</v>
      </c>
      <c r="B321" s="138" t="s">
        <v>1340</v>
      </c>
      <c r="C321" s="82" t="s">
        <v>1341</v>
      </c>
      <c r="D321" s="86" t="s">
        <v>717</v>
      </c>
      <c r="E321" s="4">
        <v>7</v>
      </c>
      <c r="F321" s="85" t="s">
        <v>718</v>
      </c>
      <c r="G321" s="28">
        <v>9</v>
      </c>
      <c r="H321" s="28"/>
      <c r="I321" s="28">
        <v>2</v>
      </c>
      <c r="J321" s="28">
        <v>190</v>
      </c>
      <c r="K321" s="28">
        <v>8</v>
      </c>
      <c r="L321" s="28">
        <v>8.5</v>
      </c>
      <c r="M321" s="28"/>
      <c r="N321" s="28">
        <v>1.1499999999999999</v>
      </c>
      <c r="O321" s="28">
        <f>IF(OR(N321=MIN(N$5:N$397),N321=""),"",N321)</f>
        <v>1.1499999999999999</v>
      </c>
      <c r="P321" s="29">
        <f t="shared" si="29"/>
        <v>9.6428571428571423</v>
      </c>
      <c r="Q321" s="29">
        <f t="shared" si="30"/>
        <v>0.5714285714285714</v>
      </c>
      <c r="R321" s="29">
        <f t="shared" si="31"/>
        <v>7.6</v>
      </c>
      <c r="S321" s="29">
        <f t="shared" si="36"/>
        <v>7.5</v>
      </c>
      <c r="T321" s="29">
        <f t="shared" si="32"/>
        <v>8.5</v>
      </c>
      <c r="U321" s="29">
        <f t="shared" si="33"/>
        <v>4.9565217391304355</v>
      </c>
      <c r="V321" s="27">
        <f t="shared" si="34"/>
        <v>38.770807453416154</v>
      </c>
      <c r="W321" s="21"/>
      <c r="X321" s="73"/>
      <c r="Y321" s="69"/>
      <c r="Z321" s="69"/>
    </row>
    <row r="322" spans="1:26" ht="31.5" x14ac:dyDescent="0.25">
      <c r="A322" s="1">
        <v>318</v>
      </c>
      <c r="B322" s="86" t="s">
        <v>1944</v>
      </c>
      <c r="C322" s="82" t="s">
        <v>1945</v>
      </c>
      <c r="D322" s="86" t="s">
        <v>1127</v>
      </c>
      <c r="E322" s="4">
        <v>8</v>
      </c>
      <c r="F322" s="85" t="s">
        <v>1128</v>
      </c>
      <c r="G322" s="28">
        <v>0</v>
      </c>
      <c r="H322" s="28"/>
      <c r="I322" s="28">
        <v>5</v>
      </c>
      <c r="J322" s="28">
        <v>175</v>
      </c>
      <c r="K322" s="28">
        <v>7.2</v>
      </c>
      <c r="L322" s="28">
        <v>4</v>
      </c>
      <c r="M322" s="28"/>
      <c r="N322" s="28">
        <v>0.32</v>
      </c>
      <c r="O322" s="28"/>
      <c r="P322" s="29">
        <f t="shared" si="29"/>
        <v>0</v>
      </c>
      <c r="Q322" s="29">
        <f t="shared" si="30"/>
        <v>1.4285714285714286</v>
      </c>
      <c r="R322" s="29">
        <f t="shared" si="31"/>
        <v>7</v>
      </c>
      <c r="S322" s="29">
        <f t="shared" si="36"/>
        <v>8.3333333333333339</v>
      </c>
      <c r="T322" s="29">
        <f t="shared" si="32"/>
        <v>4</v>
      </c>
      <c r="U322" s="29">
        <f t="shared" si="33"/>
        <v>17.8125</v>
      </c>
      <c r="V322" s="27">
        <f t="shared" si="34"/>
        <v>38.574404761904759</v>
      </c>
      <c r="W322" s="21"/>
      <c r="X322" s="73"/>
      <c r="Y322" s="69"/>
      <c r="Z322" s="69"/>
    </row>
    <row r="323" spans="1:26" ht="31.5" x14ac:dyDescent="0.25">
      <c r="A323" s="1">
        <v>319</v>
      </c>
      <c r="B323" s="79" t="s">
        <v>1751</v>
      </c>
      <c r="C323" s="82" t="s">
        <v>1752</v>
      </c>
      <c r="D323" s="79" t="s">
        <v>4505</v>
      </c>
      <c r="E323" s="4">
        <v>8</v>
      </c>
      <c r="F323" s="79" t="s">
        <v>964</v>
      </c>
      <c r="G323" s="28">
        <v>0</v>
      </c>
      <c r="H323" s="28"/>
      <c r="I323" s="28">
        <v>12</v>
      </c>
      <c r="J323" s="28">
        <v>230</v>
      </c>
      <c r="K323" s="28">
        <v>9</v>
      </c>
      <c r="L323" s="28">
        <v>5</v>
      </c>
      <c r="M323" s="28"/>
      <c r="N323" s="28">
        <v>0.4</v>
      </c>
      <c r="O323" s="28"/>
      <c r="P323" s="29">
        <f t="shared" si="29"/>
        <v>0</v>
      </c>
      <c r="Q323" s="29">
        <f t="shared" si="30"/>
        <v>3.4285714285714284</v>
      </c>
      <c r="R323" s="29">
        <f t="shared" si="31"/>
        <v>9.1999999999999993</v>
      </c>
      <c r="S323" s="29">
        <f t="shared" si="36"/>
        <v>6.666666666666667</v>
      </c>
      <c r="T323" s="29">
        <f t="shared" si="32"/>
        <v>5</v>
      </c>
      <c r="U323" s="29">
        <f t="shared" si="33"/>
        <v>14.25</v>
      </c>
      <c r="V323" s="27">
        <f t="shared" si="34"/>
        <v>38.545238095238091</v>
      </c>
      <c r="W323" s="21"/>
      <c r="X323" s="73"/>
      <c r="Y323" s="69"/>
      <c r="Z323" s="69"/>
    </row>
    <row r="324" spans="1:26" ht="31.5" x14ac:dyDescent="0.25">
      <c r="A324" s="1">
        <v>320</v>
      </c>
      <c r="B324" s="79" t="s">
        <v>1932</v>
      </c>
      <c r="C324" s="82" t="s">
        <v>1933</v>
      </c>
      <c r="D324" s="79" t="s">
        <v>1113</v>
      </c>
      <c r="E324" s="4">
        <v>8</v>
      </c>
      <c r="F324" s="79" t="s">
        <v>1114</v>
      </c>
      <c r="G324" s="28">
        <v>6</v>
      </c>
      <c r="H324" s="28"/>
      <c r="I324" s="28">
        <v>12</v>
      </c>
      <c r="J324" s="28">
        <v>189</v>
      </c>
      <c r="K324" s="28">
        <v>8.4</v>
      </c>
      <c r="L324" s="28">
        <v>9</v>
      </c>
      <c r="M324" s="28"/>
      <c r="N324" s="28">
        <v>1.1499999999999999</v>
      </c>
      <c r="O324" s="28"/>
      <c r="P324" s="29">
        <f t="shared" si="29"/>
        <v>6.4285714285714288</v>
      </c>
      <c r="Q324" s="29">
        <f t="shared" si="30"/>
        <v>3.4285714285714284</v>
      </c>
      <c r="R324" s="29">
        <f t="shared" si="31"/>
        <v>7.56</v>
      </c>
      <c r="S324" s="29">
        <f t="shared" si="36"/>
        <v>7.1428571428571423</v>
      </c>
      <c r="T324" s="29">
        <f t="shared" si="32"/>
        <v>9</v>
      </c>
      <c r="U324" s="29">
        <f t="shared" si="33"/>
        <v>4.9565217391304355</v>
      </c>
      <c r="V324" s="27">
        <f t="shared" si="34"/>
        <v>38.51652173913044</v>
      </c>
      <c r="W324" s="21"/>
      <c r="X324" s="73"/>
      <c r="Y324" s="69"/>
      <c r="Z324" s="69"/>
    </row>
    <row r="325" spans="1:26" ht="31.5" x14ac:dyDescent="0.25">
      <c r="A325" s="1">
        <v>321</v>
      </c>
      <c r="B325" s="23" t="s">
        <v>2007</v>
      </c>
      <c r="C325" s="5" t="s">
        <v>2008</v>
      </c>
      <c r="D325" s="79" t="s">
        <v>598</v>
      </c>
      <c r="E325" s="64">
        <v>8</v>
      </c>
      <c r="F325" s="79" t="s">
        <v>599</v>
      </c>
      <c r="G325" s="28">
        <v>13</v>
      </c>
      <c r="H325" s="28"/>
      <c r="I325" s="28">
        <v>10</v>
      </c>
      <c r="J325" s="28">
        <v>155</v>
      </c>
      <c r="K325" s="28">
        <v>9</v>
      </c>
      <c r="L325" s="28">
        <v>6</v>
      </c>
      <c r="M325" s="28"/>
      <c r="N325" s="28">
        <v>2</v>
      </c>
      <c r="O325" s="28"/>
      <c r="P325" s="29">
        <f t="shared" ref="P325:P388" si="37">(30*G325)/MAX(G:G)</f>
        <v>13.928571428571429</v>
      </c>
      <c r="Q325" s="29">
        <f t="shared" ref="Q325:Q388" si="38">(10*I325)/MAX(I:I)</f>
        <v>2.8571428571428572</v>
      </c>
      <c r="R325" s="29">
        <f t="shared" ref="R325:R388" si="39">(10*J325)/MAX(J:J)</f>
        <v>6.2</v>
      </c>
      <c r="S325" s="29">
        <f t="shared" si="36"/>
        <v>6.666666666666667</v>
      </c>
      <c r="T325" s="29">
        <f t="shared" ref="T325:T388" si="40">(10*L325)/MAX(L:L)</f>
        <v>6</v>
      </c>
      <c r="U325" s="29">
        <f t="shared" ref="U325:U348" si="41">(30*0.19)/N325</f>
        <v>2.85</v>
      </c>
      <c r="V325" s="27">
        <f t="shared" ref="V325:V388" si="42">SUM(P325:U325)</f>
        <v>38.502380952380953</v>
      </c>
      <c r="W325" s="21"/>
      <c r="X325" s="73"/>
      <c r="Y325" s="69"/>
      <c r="Z325" s="69"/>
    </row>
    <row r="326" spans="1:26" ht="31.5" x14ac:dyDescent="0.25">
      <c r="A326" s="1">
        <v>322</v>
      </c>
      <c r="B326" s="86" t="s">
        <v>1817</v>
      </c>
      <c r="C326" s="82" t="s">
        <v>1818</v>
      </c>
      <c r="D326" s="96" t="s">
        <v>4451</v>
      </c>
      <c r="E326" s="4">
        <v>7</v>
      </c>
      <c r="F326" s="79" t="s">
        <v>876</v>
      </c>
      <c r="G326" s="28">
        <v>9</v>
      </c>
      <c r="H326" s="28"/>
      <c r="I326" s="28">
        <v>2</v>
      </c>
      <c r="J326" s="28">
        <v>180</v>
      </c>
      <c r="K326" s="28">
        <v>9</v>
      </c>
      <c r="L326" s="28">
        <v>10</v>
      </c>
      <c r="M326" s="28"/>
      <c r="N326" s="28">
        <v>1.3</v>
      </c>
      <c r="O326" s="28"/>
      <c r="P326" s="29">
        <f t="shared" si="37"/>
        <v>9.6428571428571423</v>
      </c>
      <c r="Q326" s="29">
        <f t="shared" si="38"/>
        <v>0.5714285714285714</v>
      </c>
      <c r="R326" s="29">
        <f t="shared" si="39"/>
        <v>7.2</v>
      </c>
      <c r="S326" s="29">
        <f t="shared" si="36"/>
        <v>6.666666666666667</v>
      </c>
      <c r="T326" s="29">
        <f t="shared" si="40"/>
        <v>10</v>
      </c>
      <c r="U326" s="29">
        <f t="shared" si="41"/>
        <v>4.384615384615385</v>
      </c>
      <c r="V326" s="27">
        <f t="shared" si="42"/>
        <v>38.465567765567769</v>
      </c>
      <c r="W326" s="21"/>
      <c r="X326" s="73"/>
      <c r="Y326" s="69"/>
      <c r="Z326" s="69"/>
    </row>
    <row r="327" spans="1:26" ht="31.5" x14ac:dyDescent="0.25">
      <c r="A327" s="1">
        <v>323</v>
      </c>
      <c r="B327" s="79" t="s">
        <v>1872</v>
      </c>
      <c r="C327" s="82" t="s">
        <v>1873</v>
      </c>
      <c r="D327" s="79" t="s">
        <v>483</v>
      </c>
      <c r="E327" s="4">
        <v>8</v>
      </c>
      <c r="F327" s="79" t="s">
        <v>475</v>
      </c>
      <c r="G327" s="28">
        <v>2</v>
      </c>
      <c r="H327" s="28"/>
      <c r="I327" s="28">
        <v>10</v>
      </c>
      <c r="J327" s="28">
        <v>205</v>
      </c>
      <c r="K327" s="28">
        <v>8</v>
      </c>
      <c r="L327" s="28">
        <v>7</v>
      </c>
      <c r="M327" s="28"/>
      <c r="N327" s="28">
        <v>0.53</v>
      </c>
      <c r="O327" s="28"/>
      <c r="P327" s="29">
        <f t="shared" si="37"/>
        <v>2.1428571428571428</v>
      </c>
      <c r="Q327" s="29">
        <f t="shared" si="38"/>
        <v>2.8571428571428572</v>
      </c>
      <c r="R327" s="29">
        <f t="shared" si="39"/>
        <v>8.1999999999999993</v>
      </c>
      <c r="S327" s="29">
        <f t="shared" si="36"/>
        <v>7.5</v>
      </c>
      <c r="T327" s="29">
        <f t="shared" si="40"/>
        <v>7</v>
      </c>
      <c r="U327" s="29">
        <f t="shared" si="41"/>
        <v>10.754716981132075</v>
      </c>
      <c r="V327" s="27">
        <f t="shared" si="42"/>
        <v>38.454716981132073</v>
      </c>
      <c r="W327" s="21"/>
      <c r="X327" s="73"/>
      <c r="Y327" s="69"/>
      <c r="Z327" s="69"/>
    </row>
    <row r="328" spans="1:26" ht="31.5" x14ac:dyDescent="0.25">
      <c r="A328" s="1">
        <v>324</v>
      </c>
      <c r="B328" s="81" t="s">
        <v>1269</v>
      </c>
      <c r="C328" s="82" t="s">
        <v>1270</v>
      </c>
      <c r="D328" s="79" t="s">
        <v>61</v>
      </c>
      <c r="E328" s="4">
        <v>8</v>
      </c>
      <c r="F328" s="24" t="s">
        <v>63</v>
      </c>
      <c r="G328" s="28">
        <v>2.5</v>
      </c>
      <c r="H328" s="28"/>
      <c r="I328" s="28">
        <v>8</v>
      </c>
      <c r="J328" s="28">
        <v>190</v>
      </c>
      <c r="K328" s="28">
        <v>8.5</v>
      </c>
      <c r="L328" s="28">
        <v>8</v>
      </c>
      <c r="M328" s="28"/>
      <c r="N328" s="28">
        <v>0.53</v>
      </c>
      <c r="O328" s="28">
        <f>IF(OR(N328=MIN(N$5:N$397),N328=""),"",N328)</f>
        <v>0.53</v>
      </c>
      <c r="P328" s="29">
        <f t="shared" si="37"/>
        <v>2.6785714285714284</v>
      </c>
      <c r="Q328" s="29">
        <f t="shared" si="38"/>
        <v>2.2857142857142856</v>
      </c>
      <c r="R328" s="29">
        <f t="shared" si="39"/>
        <v>7.6</v>
      </c>
      <c r="S328" s="29">
        <f t="shared" si="36"/>
        <v>7.0588235294117645</v>
      </c>
      <c r="T328" s="29">
        <f t="shared" si="40"/>
        <v>8</v>
      </c>
      <c r="U328" s="29">
        <f t="shared" si="41"/>
        <v>10.754716981132075</v>
      </c>
      <c r="V328" s="27">
        <f t="shared" si="42"/>
        <v>38.377826224829555</v>
      </c>
      <c r="W328" s="21"/>
      <c r="X328" s="73"/>
      <c r="Y328" s="69"/>
      <c r="Z328" s="69"/>
    </row>
    <row r="329" spans="1:26" ht="31.5" x14ac:dyDescent="0.25">
      <c r="A329" s="1">
        <v>325</v>
      </c>
      <c r="B329" s="79" t="s">
        <v>1938</v>
      </c>
      <c r="C329" s="82" t="s">
        <v>1939</v>
      </c>
      <c r="D329" s="79" t="s">
        <v>1127</v>
      </c>
      <c r="E329" s="4">
        <v>7</v>
      </c>
      <c r="F329" s="79" t="s">
        <v>1128</v>
      </c>
      <c r="G329" s="28">
        <v>0</v>
      </c>
      <c r="H329" s="28"/>
      <c r="I329" s="28">
        <v>7</v>
      </c>
      <c r="J329" s="28">
        <v>190</v>
      </c>
      <c r="K329" s="28">
        <v>7.2</v>
      </c>
      <c r="L329" s="28">
        <v>5</v>
      </c>
      <c r="M329" s="28"/>
      <c r="N329" s="28">
        <v>0.37</v>
      </c>
      <c r="O329" s="28"/>
      <c r="P329" s="29">
        <f t="shared" si="37"/>
        <v>0</v>
      </c>
      <c r="Q329" s="29">
        <f t="shared" si="38"/>
        <v>2</v>
      </c>
      <c r="R329" s="29">
        <f t="shared" si="39"/>
        <v>7.6</v>
      </c>
      <c r="S329" s="29">
        <f t="shared" si="36"/>
        <v>8.3333333333333339</v>
      </c>
      <c r="T329" s="29">
        <f t="shared" si="40"/>
        <v>5</v>
      </c>
      <c r="U329" s="29">
        <f t="shared" si="41"/>
        <v>15.405405405405405</v>
      </c>
      <c r="V329" s="27">
        <f t="shared" si="42"/>
        <v>38.338738738738741</v>
      </c>
      <c r="W329" s="21"/>
      <c r="X329" s="73"/>
      <c r="Y329" s="69"/>
      <c r="Z329" s="69"/>
    </row>
    <row r="330" spans="1:26" ht="31.5" x14ac:dyDescent="0.25">
      <c r="A330" s="1">
        <v>326</v>
      </c>
      <c r="B330" s="23" t="s">
        <v>1997</v>
      </c>
      <c r="C330" s="5" t="s">
        <v>1998</v>
      </c>
      <c r="D330" s="79" t="s">
        <v>598</v>
      </c>
      <c r="E330" s="68">
        <v>7</v>
      </c>
      <c r="F330" s="79" t="s">
        <v>599</v>
      </c>
      <c r="G330" s="28">
        <v>10</v>
      </c>
      <c r="H330" s="28"/>
      <c r="I330" s="28">
        <v>9</v>
      </c>
      <c r="J330" s="28">
        <v>205</v>
      </c>
      <c r="K330" s="28">
        <v>8.9</v>
      </c>
      <c r="L330" s="28">
        <v>6</v>
      </c>
      <c r="M330" s="28"/>
      <c r="N330" s="28">
        <v>1.4</v>
      </c>
      <c r="O330" s="28"/>
      <c r="P330" s="29">
        <f t="shared" si="37"/>
        <v>10.714285714285714</v>
      </c>
      <c r="Q330" s="29">
        <f t="shared" si="38"/>
        <v>2.5714285714285716</v>
      </c>
      <c r="R330" s="29">
        <f t="shared" si="39"/>
        <v>8.1999999999999993</v>
      </c>
      <c r="S330" s="29">
        <f t="shared" si="36"/>
        <v>6.7415730337078648</v>
      </c>
      <c r="T330" s="29">
        <f t="shared" si="40"/>
        <v>6</v>
      </c>
      <c r="U330" s="29">
        <f t="shared" si="41"/>
        <v>4.0714285714285721</v>
      </c>
      <c r="V330" s="27">
        <f t="shared" si="42"/>
        <v>38.298715890850715</v>
      </c>
      <c r="W330" s="21"/>
      <c r="X330" s="73"/>
      <c r="Y330" s="69"/>
      <c r="Z330" s="69"/>
    </row>
    <row r="331" spans="1:26" ht="31.5" x14ac:dyDescent="0.25">
      <c r="A331" s="1">
        <v>327</v>
      </c>
      <c r="B331" s="23" t="s">
        <v>2013</v>
      </c>
      <c r="C331" s="5" t="s">
        <v>2014</v>
      </c>
      <c r="D331" s="79" t="s">
        <v>598</v>
      </c>
      <c r="E331" s="64">
        <v>8</v>
      </c>
      <c r="F331" s="79" t="s">
        <v>599</v>
      </c>
      <c r="G331" s="28">
        <v>13</v>
      </c>
      <c r="H331" s="28"/>
      <c r="I331" s="28">
        <v>10</v>
      </c>
      <c r="J331" s="28">
        <v>2</v>
      </c>
      <c r="K331" s="28">
        <v>9.0399999999999991</v>
      </c>
      <c r="L331" s="28">
        <v>9</v>
      </c>
      <c r="M331" s="28"/>
      <c r="N331" s="28">
        <v>1.02</v>
      </c>
      <c r="O331" s="28"/>
      <c r="P331" s="29">
        <f t="shared" si="37"/>
        <v>13.928571428571429</v>
      </c>
      <c r="Q331" s="29">
        <f t="shared" si="38"/>
        <v>2.8571428571428572</v>
      </c>
      <c r="R331" s="29">
        <f t="shared" si="39"/>
        <v>0.08</v>
      </c>
      <c r="S331" s="29">
        <f t="shared" si="36"/>
        <v>6.6371681415929213</v>
      </c>
      <c r="T331" s="29">
        <f t="shared" si="40"/>
        <v>9</v>
      </c>
      <c r="U331" s="29">
        <f t="shared" si="41"/>
        <v>5.5882352941176467</v>
      </c>
      <c r="V331" s="27">
        <f t="shared" si="42"/>
        <v>38.091117721424851</v>
      </c>
      <c r="W331" s="21"/>
      <c r="X331" s="73"/>
      <c r="Y331" s="69"/>
      <c r="Z331" s="69"/>
    </row>
    <row r="332" spans="1:26" ht="31.5" x14ac:dyDescent="0.25">
      <c r="A332" s="1">
        <v>328</v>
      </c>
      <c r="B332" s="85" t="s">
        <v>1616</v>
      </c>
      <c r="C332" s="82" t="s">
        <v>1617</v>
      </c>
      <c r="D332" s="79" t="s">
        <v>268</v>
      </c>
      <c r="E332" s="4">
        <v>8</v>
      </c>
      <c r="F332" s="79" t="s">
        <v>893</v>
      </c>
      <c r="G332" s="28">
        <v>5</v>
      </c>
      <c r="H332" s="28"/>
      <c r="I332" s="28">
        <v>2</v>
      </c>
      <c r="J332" s="28">
        <v>170</v>
      </c>
      <c r="K332" s="28">
        <v>8.9</v>
      </c>
      <c r="L332" s="28">
        <v>6</v>
      </c>
      <c r="M332" s="28"/>
      <c r="N332" s="28">
        <v>0.46</v>
      </c>
      <c r="O332" s="28"/>
      <c r="P332" s="29">
        <f t="shared" si="37"/>
        <v>5.3571428571428568</v>
      </c>
      <c r="Q332" s="29">
        <f t="shared" si="38"/>
        <v>0.5714285714285714</v>
      </c>
      <c r="R332" s="29">
        <f t="shared" si="39"/>
        <v>6.8</v>
      </c>
      <c r="S332" s="29">
        <f t="shared" si="36"/>
        <v>6.7415730337078648</v>
      </c>
      <c r="T332" s="29">
        <f t="shared" si="40"/>
        <v>6</v>
      </c>
      <c r="U332" s="29">
        <f t="shared" si="41"/>
        <v>12.391304347826086</v>
      </c>
      <c r="V332" s="27">
        <f t="shared" si="42"/>
        <v>37.861448810105379</v>
      </c>
      <c r="W332" s="21"/>
      <c r="X332" s="73"/>
      <c r="Y332" s="69"/>
      <c r="Z332" s="69"/>
    </row>
    <row r="333" spans="1:26" ht="31.5" x14ac:dyDescent="0.25">
      <c r="A333" s="1">
        <v>329</v>
      </c>
      <c r="B333" s="138" t="s">
        <v>1336</v>
      </c>
      <c r="C333" s="82" t="s">
        <v>1337</v>
      </c>
      <c r="D333" s="86" t="s">
        <v>717</v>
      </c>
      <c r="E333" s="4">
        <v>7</v>
      </c>
      <c r="F333" s="79" t="s">
        <v>718</v>
      </c>
      <c r="G333" s="28">
        <v>12.5</v>
      </c>
      <c r="H333" s="28"/>
      <c r="I333" s="28">
        <v>4</v>
      </c>
      <c r="J333" s="28">
        <v>130</v>
      </c>
      <c r="K333" s="28">
        <v>8.5</v>
      </c>
      <c r="L333" s="28">
        <v>6</v>
      </c>
      <c r="M333" s="28"/>
      <c r="N333" s="28">
        <v>1.1599999999999999</v>
      </c>
      <c r="O333" s="28">
        <f>IF(OR(N333=MIN(N$5:N$397),N333=""),"",N333)</f>
        <v>1.1599999999999999</v>
      </c>
      <c r="P333" s="29">
        <f t="shared" si="37"/>
        <v>13.392857142857142</v>
      </c>
      <c r="Q333" s="29">
        <f t="shared" si="38"/>
        <v>1.1428571428571428</v>
      </c>
      <c r="R333" s="29">
        <f t="shared" si="39"/>
        <v>5.2</v>
      </c>
      <c r="S333" s="29">
        <f t="shared" si="36"/>
        <v>7.0588235294117645</v>
      </c>
      <c r="T333" s="29">
        <f t="shared" si="40"/>
        <v>6</v>
      </c>
      <c r="U333" s="29">
        <f t="shared" si="41"/>
        <v>4.9137931034482767</v>
      </c>
      <c r="V333" s="27">
        <f t="shared" si="42"/>
        <v>37.708330918574326</v>
      </c>
      <c r="W333" s="21"/>
      <c r="X333" s="73"/>
      <c r="Y333" s="69"/>
      <c r="Z333" s="69"/>
    </row>
    <row r="334" spans="1:26" ht="47.25" x14ac:dyDescent="0.25">
      <c r="A334" s="1">
        <v>330</v>
      </c>
      <c r="B334" s="79" t="s">
        <v>1837</v>
      </c>
      <c r="C334" s="82" t="s">
        <v>1838</v>
      </c>
      <c r="D334" s="24" t="s">
        <v>4510</v>
      </c>
      <c r="E334" s="4">
        <v>7</v>
      </c>
      <c r="F334" s="79" t="s">
        <v>450</v>
      </c>
      <c r="G334" s="28">
        <v>1</v>
      </c>
      <c r="H334" s="28"/>
      <c r="I334" s="28">
        <v>8</v>
      </c>
      <c r="J334" s="28">
        <v>160</v>
      </c>
      <c r="K334" s="28">
        <v>8.4</v>
      </c>
      <c r="L334" s="28">
        <v>7.5</v>
      </c>
      <c r="M334" s="28"/>
      <c r="N334" s="28">
        <v>0.43</v>
      </c>
      <c r="O334" s="28"/>
      <c r="P334" s="29">
        <f t="shared" si="37"/>
        <v>1.0714285714285714</v>
      </c>
      <c r="Q334" s="29">
        <f t="shared" si="38"/>
        <v>2.2857142857142856</v>
      </c>
      <c r="R334" s="29">
        <f t="shared" si="39"/>
        <v>6.4</v>
      </c>
      <c r="S334" s="29">
        <f t="shared" si="36"/>
        <v>7.1428571428571423</v>
      </c>
      <c r="T334" s="29">
        <f t="shared" si="40"/>
        <v>7.5</v>
      </c>
      <c r="U334" s="29">
        <f t="shared" si="41"/>
        <v>13.255813953488373</v>
      </c>
      <c r="V334" s="27">
        <f t="shared" si="42"/>
        <v>37.655813953488369</v>
      </c>
      <c r="W334" s="21"/>
      <c r="X334" s="73"/>
      <c r="Y334" s="69"/>
      <c r="Z334" s="69"/>
    </row>
    <row r="335" spans="1:26" ht="31.5" x14ac:dyDescent="0.25">
      <c r="A335" s="1">
        <v>331</v>
      </c>
      <c r="B335" s="86" t="s">
        <v>1940</v>
      </c>
      <c r="C335" s="82" t="s">
        <v>1941</v>
      </c>
      <c r="D335" s="86" t="s">
        <v>1127</v>
      </c>
      <c r="E335" s="4">
        <v>7</v>
      </c>
      <c r="F335" s="85" t="s">
        <v>1128</v>
      </c>
      <c r="G335" s="28">
        <v>0</v>
      </c>
      <c r="H335" s="28"/>
      <c r="I335" s="28">
        <v>3</v>
      </c>
      <c r="J335" s="28">
        <v>165</v>
      </c>
      <c r="K335" s="28">
        <v>7.4</v>
      </c>
      <c r="L335" s="28">
        <v>5</v>
      </c>
      <c r="M335" s="28"/>
      <c r="N335" s="28">
        <v>0.34</v>
      </c>
      <c r="O335" s="28"/>
      <c r="P335" s="29">
        <f t="shared" si="37"/>
        <v>0</v>
      </c>
      <c r="Q335" s="29">
        <f t="shared" si="38"/>
        <v>0.8571428571428571</v>
      </c>
      <c r="R335" s="29">
        <f t="shared" si="39"/>
        <v>6.6</v>
      </c>
      <c r="S335" s="29">
        <f t="shared" si="36"/>
        <v>8.108108108108107</v>
      </c>
      <c r="T335" s="29">
        <f t="shared" si="40"/>
        <v>5</v>
      </c>
      <c r="U335" s="29">
        <f t="shared" si="41"/>
        <v>16.764705882352942</v>
      </c>
      <c r="V335" s="27">
        <f t="shared" si="42"/>
        <v>37.32995684760391</v>
      </c>
      <c r="W335" s="21"/>
      <c r="X335" s="73"/>
      <c r="Y335" s="69"/>
      <c r="Z335" s="69"/>
    </row>
    <row r="336" spans="1:26" ht="31.5" x14ac:dyDescent="0.25">
      <c r="A336" s="1">
        <v>332</v>
      </c>
      <c r="B336" s="87" t="s">
        <v>1308</v>
      </c>
      <c r="C336" s="82" t="s">
        <v>1309</v>
      </c>
      <c r="D336" s="86" t="s">
        <v>98</v>
      </c>
      <c r="E336" s="4">
        <v>7</v>
      </c>
      <c r="F336" s="87" t="s">
        <v>705</v>
      </c>
      <c r="G336" s="28">
        <v>15</v>
      </c>
      <c r="H336" s="28"/>
      <c r="I336" s="28">
        <v>3</v>
      </c>
      <c r="J336" s="28">
        <v>175</v>
      </c>
      <c r="K336" s="28">
        <v>8.5</v>
      </c>
      <c r="L336" s="28">
        <v>6</v>
      </c>
      <c r="M336" s="28"/>
      <c r="N336" s="28">
        <v>58.8</v>
      </c>
      <c r="O336" s="28">
        <f>IF(OR(N336=MIN(N$5:N$397),N336=""),"",N336)</f>
        <v>58.8</v>
      </c>
      <c r="P336" s="29">
        <f t="shared" si="37"/>
        <v>16.071428571428573</v>
      </c>
      <c r="Q336" s="29">
        <f t="shared" si="38"/>
        <v>0.8571428571428571</v>
      </c>
      <c r="R336" s="29">
        <f t="shared" si="39"/>
        <v>7</v>
      </c>
      <c r="S336" s="29">
        <f t="shared" si="36"/>
        <v>7.0588235294117645</v>
      </c>
      <c r="T336" s="29">
        <f t="shared" si="40"/>
        <v>6</v>
      </c>
      <c r="U336" s="29">
        <f t="shared" si="41"/>
        <v>9.6938775510204092E-2</v>
      </c>
      <c r="V336" s="27">
        <f t="shared" si="42"/>
        <v>37.084333733493402</v>
      </c>
      <c r="W336" s="21"/>
      <c r="X336" s="73"/>
      <c r="Y336" s="69"/>
      <c r="Z336" s="69"/>
    </row>
    <row r="337" spans="1:26" ht="31.5" x14ac:dyDescent="0.25">
      <c r="A337" s="1">
        <v>333</v>
      </c>
      <c r="B337" s="97" t="s">
        <v>1962</v>
      </c>
      <c r="C337" s="82" t="s">
        <v>1963</v>
      </c>
      <c r="D337" s="79" t="s">
        <v>532</v>
      </c>
      <c r="E337" s="4">
        <v>7</v>
      </c>
      <c r="F337" s="79" t="s">
        <v>543</v>
      </c>
      <c r="G337" s="28">
        <v>9.5</v>
      </c>
      <c r="H337" s="28"/>
      <c r="I337" s="28">
        <v>3</v>
      </c>
      <c r="J337" s="28">
        <v>170</v>
      </c>
      <c r="K337" s="28">
        <v>8.6999999999999993</v>
      </c>
      <c r="L337" s="28">
        <v>6</v>
      </c>
      <c r="M337" s="28"/>
      <c r="N337" s="28">
        <v>1</v>
      </c>
      <c r="O337" s="28"/>
      <c r="P337" s="29">
        <f t="shared" si="37"/>
        <v>10.178571428571429</v>
      </c>
      <c r="Q337" s="29">
        <f t="shared" si="38"/>
        <v>0.8571428571428571</v>
      </c>
      <c r="R337" s="29">
        <f t="shared" si="39"/>
        <v>6.8</v>
      </c>
      <c r="S337" s="29">
        <f t="shared" si="36"/>
        <v>6.8965517241379315</v>
      </c>
      <c r="T337" s="29">
        <f t="shared" si="40"/>
        <v>6</v>
      </c>
      <c r="U337" s="29">
        <f t="shared" si="41"/>
        <v>5.7</v>
      </c>
      <c r="V337" s="27">
        <f t="shared" si="42"/>
        <v>36.432266009852221</v>
      </c>
      <c r="W337" s="21"/>
      <c r="X337" s="73"/>
      <c r="Y337" s="69"/>
      <c r="Z337" s="69"/>
    </row>
    <row r="338" spans="1:26" ht="31.5" x14ac:dyDescent="0.25">
      <c r="A338" s="1">
        <v>334</v>
      </c>
      <c r="B338" s="85" t="s">
        <v>1892</v>
      </c>
      <c r="C338" s="82" t="s">
        <v>1893</v>
      </c>
      <c r="D338" s="86" t="s">
        <v>1099</v>
      </c>
      <c r="E338" s="4">
        <v>8</v>
      </c>
      <c r="F338" s="85" t="s">
        <v>1100</v>
      </c>
      <c r="G338" s="28">
        <v>15</v>
      </c>
      <c r="H338" s="28"/>
      <c r="I338" s="28">
        <v>11</v>
      </c>
      <c r="J338" s="28">
        <v>145</v>
      </c>
      <c r="K338" s="28">
        <v>10.01</v>
      </c>
      <c r="L338" s="28">
        <v>4</v>
      </c>
      <c r="M338" s="28"/>
      <c r="N338" s="28">
        <v>4.0599999999999996</v>
      </c>
      <c r="O338" s="28"/>
      <c r="P338" s="29">
        <f t="shared" si="37"/>
        <v>16.071428571428573</v>
      </c>
      <c r="Q338" s="29">
        <f t="shared" si="38"/>
        <v>3.1428571428571428</v>
      </c>
      <c r="R338" s="29">
        <f t="shared" si="39"/>
        <v>5.8</v>
      </c>
      <c r="S338" s="29">
        <f t="shared" si="36"/>
        <v>5.9940059940059944</v>
      </c>
      <c r="T338" s="29">
        <f t="shared" si="40"/>
        <v>4</v>
      </c>
      <c r="U338" s="29">
        <f t="shared" si="41"/>
        <v>1.4039408866995076</v>
      </c>
      <c r="V338" s="27">
        <f t="shared" si="42"/>
        <v>36.412232594991217</v>
      </c>
      <c r="W338" s="21"/>
      <c r="X338" s="73"/>
      <c r="Y338" s="69"/>
      <c r="Z338" s="69"/>
    </row>
    <row r="339" spans="1:26" ht="31.5" x14ac:dyDescent="0.25">
      <c r="A339" s="1">
        <v>335</v>
      </c>
      <c r="B339" s="81" t="s">
        <v>1273</v>
      </c>
      <c r="C339" s="82" t="s">
        <v>1274</v>
      </c>
      <c r="D339" s="79" t="s">
        <v>61</v>
      </c>
      <c r="E339" s="4">
        <v>8</v>
      </c>
      <c r="F339" s="85" t="s">
        <v>67</v>
      </c>
      <c r="G339" s="28">
        <v>10.5</v>
      </c>
      <c r="H339" s="28"/>
      <c r="I339" s="28">
        <v>0</v>
      </c>
      <c r="J339" s="28">
        <v>170</v>
      </c>
      <c r="K339" s="28">
        <v>8.8000000000000007</v>
      </c>
      <c r="L339" s="28">
        <v>6</v>
      </c>
      <c r="M339" s="28"/>
      <c r="N339" s="28">
        <v>1.03</v>
      </c>
      <c r="O339" s="28">
        <f>IF(OR(N339=MIN(N$5:N$397),N339=""),"",N339)</f>
        <v>1.03</v>
      </c>
      <c r="P339" s="29">
        <f t="shared" si="37"/>
        <v>11.25</v>
      </c>
      <c r="Q339" s="29">
        <f t="shared" si="38"/>
        <v>0</v>
      </c>
      <c r="R339" s="29">
        <f t="shared" si="39"/>
        <v>6.8</v>
      </c>
      <c r="S339" s="29">
        <f t="shared" si="36"/>
        <v>6.8181818181818175</v>
      </c>
      <c r="T339" s="29">
        <f t="shared" si="40"/>
        <v>6</v>
      </c>
      <c r="U339" s="29">
        <f t="shared" si="41"/>
        <v>5.5339805825242721</v>
      </c>
      <c r="V339" s="27">
        <f t="shared" si="42"/>
        <v>36.402162400706089</v>
      </c>
      <c r="W339" s="21"/>
      <c r="X339" s="73"/>
      <c r="Y339" s="69"/>
      <c r="Z339" s="69"/>
    </row>
    <row r="340" spans="1:26" ht="31.5" x14ac:dyDescent="0.25">
      <c r="A340" s="1">
        <v>336</v>
      </c>
      <c r="B340" s="87" t="s">
        <v>1310</v>
      </c>
      <c r="C340" s="82" t="s">
        <v>1311</v>
      </c>
      <c r="D340" s="86" t="s">
        <v>98</v>
      </c>
      <c r="E340" s="4">
        <v>8</v>
      </c>
      <c r="F340" s="87" t="s">
        <v>705</v>
      </c>
      <c r="G340" s="28">
        <v>10</v>
      </c>
      <c r="H340" s="28"/>
      <c r="I340" s="28">
        <v>10</v>
      </c>
      <c r="J340" s="28">
        <v>200</v>
      </c>
      <c r="K340" s="28">
        <v>8.5</v>
      </c>
      <c r="L340" s="28">
        <v>7.5</v>
      </c>
      <c r="M340" s="28"/>
      <c r="N340" s="28">
        <v>40.200000000000003</v>
      </c>
      <c r="O340" s="28">
        <f>IF(OR(N340=MIN(N$5:N$397),N340=""),"",N340)</f>
        <v>40.200000000000003</v>
      </c>
      <c r="P340" s="29">
        <f t="shared" si="37"/>
        <v>10.714285714285714</v>
      </c>
      <c r="Q340" s="29">
        <f t="shared" si="38"/>
        <v>2.8571428571428572</v>
      </c>
      <c r="R340" s="29">
        <f t="shared" si="39"/>
        <v>8</v>
      </c>
      <c r="S340" s="29">
        <f t="shared" si="36"/>
        <v>7.0588235294117645</v>
      </c>
      <c r="T340" s="29">
        <f t="shared" si="40"/>
        <v>7.5</v>
      </c>
      <c r="U340" s="29">
        <f t="shared" si="41"/>
        <v>0.1417910447761194</v>
      </c>
      <c r="V340" s="27">
        <f t="shared" si="42"/>
        <v>36.272043145616458</v>
      </c>
      <c r="W340" s="21"/>
      <c r="X340" s="73"/>
      <c r="Y340" s="69"/>
      <c r="Z340" s="69"/>
    </row>
    <row r="341" spans="1:26" ht="31.5" x14ac:dyDescent="0.25">
      <c r="A341" s="1">
        <v>337</v>
      </c>
      <c r="B341" s="86" t="s">
        <v>1565</v>
      </c>
      <c r="C341" s="104" t="s">
        <v>1566</v>
      </c>
      <c r="D341" s="79" t="s">
        <v>4451</v>
      </c>
      <c r="E341" s="4">
        <v>8</v>
      </c>
      <c r="F341" s="79" t="s">
        <v>876</v>
      </c>
      <c r="G341" s="28">
        <v>0</v>
      </c>
      <c r="H341" s="28"/>
      <c r="I341" s="28">
        <v>16</v>
      </c>
      <c r="J341" s="28">
        <v>210</v>
      </c>
      <c r="K341" s="28">
        <v>7.4</v>
      </c>
      <c r="L341" s="28">
        <v>10</v>
      </c>
      <c r="M341" s="28"/>
      <c r="N341" s="28">
        <v>1.27</v>
      </c>
      <c r="O341" s="28"/>
      <c r="P341" s="29">
        <f t="shared" si="37"/>
        <v>0</v>
      </c>
      <c r="Q341" s="29">
        <f t="shared" si="38"/>
        <v>4.5714285714285712</v>
      </c>
      <c r="R341" s="29">
        <f t="shared" si="39"/>
        <v>8.4</v>
      </c>
      <c r="S341" s="29">
        <f t="shared" si="36"/>
        <v>8.108108108108107</v>
      </c>
      <c r="T341" s="29">
        <f t="shared" si="40"/>
        <v>10</v>
      </c>
      <c r="U341" s="29">
        <f t="shared" si="41"/>
        <v>4.4881889763779528</v>
      </c>
      <c r="V341" s="27">
        <f t="shared" si="42"/>
        <v>35.567725655914636</v>
      </c>
      <c r="W341" s="21"/>
      <c r="X341" s="73"/>
      <c r="Y341" s="69"/>
      <c r="Z341" s="69"/>
    </row>
    <row r="342" spans="1:26" ht="31.5" x14ac:dyDescent="0.25">
      <c r="A342" s="1">
        <v>338</v>
      </c>
      <c r="B342" s="87" t="s">
        <v>1314</v>
      </c>
      <c r="C342" s="82" t="s">
        <v>1315</v>
      </c>
      <c r="D342" s="86" t="s">
        <v>98</v>
      </c>
      <c r="E342" s="4">
        <v>8</v>
      </c>
      <c r="F342" s="85" t="s">
        <v>708</v>
      </c>
      <c r="G342" s="28">
        <v>6</v>
      </c>
      <c r="H342" s="28"/>
      <c r="I342" s="28">
        <v>12</v>
      </c>
      <c r="J342" s="28">
        <v>227</v>
      </c>
      <c r="K342" s="28">
        <v>7.5</v>
      </c>
      <c r="L342" s="28">
        <v>8.5</v>
      </c>
      <c r="M342" s="28"/>
      <c r="N342" s="28">
        <v>44.8</v>
      </c>
      <c r="O342" s="28">
        <f>IF(OR(N342=MIN(N$5:N$397),N342=""),"",N342)</f>
        <v>44.8</v>
      </c>
      <c r="P342" s="29">
        <f t="shared" si="37"/>
        <v>6.4285714285714288</v>
      </c>
      <c r="Q342" s="29">
        <f t="shared" si="38"/>
        <v>3.4285714285714284</v>
      </c>
      <c r="R342" s="29">
        <f t="shared" si="39"/>
        <v>9.08</v>
      </c>
      <c r="S342" s="29">
        <f t="shared" si="36"/>
        <v>8</v>
      </c>
      <c r="T342" s="29">
        <f t="shared" si="40"/>
        <v>8.5</v>
      </c>
      <c r="U342" s="29">
        <f t="shared" si="41"/>
        <v>0.12723214285714288</v>
      </c>
      <c r="V342" s="27">
        <f t="shared" si="42"/>
        <v>35.564375000000005</v>
      </c>
      <c r="W342" s="21"/>
      <c r="X342" s="73"/>
      <c r="Y342" s="69"/>
      <c r="Z342" s="69"/>
    </row>
    <row r="343" spans="1:26" ht="31.5" x14ac:dyDescent="0.25">
      <c r="A343" s="1">
        <v>339</v>
      </c>
      <c r="B343" s="79" t="s">
        <v>1930</v>
      </c>
      <c r="C343" s="82" t="s">
        <v>1931</v>
      </c>
      <c r="D343" s="79" t="s">
        <v>1113</v>
      </c>
      <c r="E343" s="4">
        <v>8</v>
      </c>
      <c r="F343" s="79" t="s">
        <v>1114</v>
      </c>
      <c r="G343" s="28">
        <v>5</v>
      </c>
      <c r="H343" s="28"/>
      <c r="I343" s="28">
        <v>17</v>
      </c>
      <c r="J343" s="28">
        <v>155</v>
      </c>
      <c r="K343" s="28">
        <v>10</v>
      </c>
      <c r="L343" s="28">
        <v>8</v>
      </c>
      <c r="M343" s="28"/>
      <c r="N343" s="28">
        <v>1.2</v>
      </c>
      <c r="O343" s="28"/>
      <c r="P343" s="29">
        <f t="shared" si="37"/>
        <v>5.3571428571428568</v>
      </c>
      <c r="Q343" s="29">
        <f t="shared" si="38"/>
        <v>4.8571428571428568</v>
      </c>
      <c r="R343" s="29">
        <f t="shared" si="39"/>
        <v>6.2</v>
      </c>
      <c r="S343" s="29">
        <f t="shared" si="36"/>
        <v>6</v>
      </c>
      <c r="T343" s="29">
        <f t="shared" si="40"/>
        <v>8</v>
      </c>
      <c r="U343" s="29">
        <f t="shared" si="41"/>
        <v>4.75</v>
      </c>
      <c r="V343" s="27">
        <f t="shared" si="42"/>
        <v>35.164285714285711</v>
      </c>
      <c r="W343" s="21"/>
      <c r="X343" s="73"/>
      <c r="Y343" s="69"/>
      <c r="Z343" s="69"/>
    </row>
    <row r="344" spans="1:26" ht="31.5" x14ac:dyDescent="0.25">
      <c r="A344" s="1">
        <v>340</v>
      </c>
      <c r="B344" s="79" t="s">
        <v>1868</v>
      </c>
      <c r="C344" s="82" t="s">
        <v>1869</v>
      </c>
      <c r="D344" s="79" t="s">
        <v>483</v>
      </c>
      <c r="E344" s="4">
        <v>8</v>
      </c>
      <c r="F344" s="79" t="s">
        <v>475</v>
      </c>
      <c r="G344" s="28">
        <v>4.5</v>
      </c>
      <c r="H344" s="28"/>
      <c r="I344" s="28">
        <v>7</v>
      </c>
      <c r="J344" s="28">
        <v>220</v>
      </c>
      <c r="K344" s="28">
        <v>8</v>
      </c>
      <c r="L344" s="28">
        <v>7</v>
      </c>
      <c r="M344" s="28"/>
      <c r="N344" s="28">
        <v>1.2</v>
      </c>
      <c r="O344" s="28"/>
      <c r="P344" s="29">
        <f t="shared" si="37"/>
        <v>4.8214285714285712</v>
      </c>
      <c r="Q344" s="29">
        <f t="shared" si="38"/>
        <v>2</v>
      </c>
      <c r="R344" s="29">
        <f t="shared" si="39"/>
        <v>8.8000000000000007</v>
      </c>
      <c r="S344" s="29">
        <f t="shared" si="36"/>
        <v>7.5</v>
      </c>
      <c r="T344" s="29">
        <f t="shared" si="40"/>
        <v>7</v>
      </c>
      <c r="U344" s="29">
        <f t="shared" si="41"/>
        <v>4.75</v>
      </c>
      <c r="V344" s="27">
        <f t="shared" si="42"/>
        <v>34.871428571428574</v>
      </c>
      <c r="W344" s="21"/>
      <c r="X344" s="73"/>
      <c r="Y344" s="69"/>
      <c r="Z344" s="69"/>
    </row>
    <row r="345" spans="1:26" ht="31.5" x14ac:dyDescent="0.25">
      <c r="A345" s="1">
        <v>341</v>
      </c>
      <c r="B345" s="138" t="s">
        <v>1334</v>
      </c>
      <c r="C345" s="82" t="s">
        <v>1335</v>
      </c>
      <c r="D345" s="86" t="s">
        <v>717</v>
      </c>
      <c r="E345" s="4">
        <v>7</v>
      </c>
      <c r="F345" s="79" t="s">
        <v>718</v>
      </c>
      <c r="G345" s="28">
        <v>10</v>
      </c>
      <c r="H345" s="28"/>
      <c r="I345" s="28">
        <v>3</v>
      </c>
      <c r="J345" s="28">
        <v>160</v>
      </c>
      <c r="K345" s="28">
        <v>8.3000000000000007</v>
      </c>
      <c r="L345" s="28">
        <v>5</v>
      </c>
      <c r="M345" s="28"/>
      <c r="N345" s="28">
        <v>1.23</v>
      </c>
      <c r="O345" s="28">
        <f>IF(OR(N345=MIN(N$5:N$397),N345=""),"",N345)</f>
        <v>1.23</v>
      </c>
      <c r="P345" s="29">
        <f t="shared" si="37"/>
        <v>10.714285714285714</v>
      </c>
      <c r="Q345" s="29">
        <f t="shared" si="38"/>
        <v>0.8571428571428571</v>
      </c>
      <c r="R345" s="29">
        <f t="shared" si="39"/>
        <v>6.4</v>
      </c>
      <c r="S345" s="29">
        <f t="shared" si="36"/>
        <v>7.2289156626506017</v>
      </c>
      <c r="T345" s="29">
        <f t="shared" si="40"/>
        <v>5</v>
      </c>
      <c r="U345" s="29">
        <f t="shared" si="41"/>
        <v>4.6341463414634152</v>
      </c>
      <c r="V345" s="27">
        <f t="shared" si="42"/>
        <v>34.834490575542588</v>
      </c>
      <c r="W345" s="21"/>
      <c r="X345" s="73"/>
      <c r="Y345" s="69"/>
      <c r="Z345" s="69"/>
    </row>
    <row r="346" spans="1:26" ht="31.5" x14ac:dyDescent="0.25">
      <c r="A346" s="1">
        <v>342</v>
      </c>
      <c r="B346" s="79" t="s">
        <v>1859</v>
      </c>
      <c r="C346" s="82" t="s">
        <v>1860</v>
      </c>
      <c r="D346" s="79" t="s">
        <v>474</v>
      </c>
      <c r="E346" s="4">
        <v>7</v>
      </c>
      <c r="F346" s="79" t="s">
        <v>484</v>
      </c>
      <c r="G346" s="28">
        <v>10</v>
      </c>
      <c r="H346" s="28"/>
      <c r="I346" s="28">
        <v>2</v>
      </c>
      <c r="J346" s="28">
        <v>180</v>
      </c>
      <c r="K346" s="28">
        <v>8.9</v>
      </c>
      <c r="L346" s="28">
        <v>5</v>
      </c>
      <c r="M346" s="28"/>
      <c r="N346" s="28">
        <v>1.24</v>
      </c>
      <c r="O346" s="28"/>
      <c r="P346" s="29">
        <f t="shared" si="37"/>
        <v>10.714285714285714</v>
      </c>
      <c r="Q346" s="29">
        <f t="shared" si="38"/>
        <v>0.5714285714285714</v>
      </c>
      <c r="R346" s="29">
        <f t="shared" si="39"/>
        <v>7.2</v>
      </c>
      <c r="S346" s="29">
        <f t="shared" si="36"/>
        <v>6.7415730337078648</v>
      </c>
      <c r="T346" s="29">
        <f t="shared" si="40"/>
        <v>5</v>
      </c>
      <c r="U346" s="29">
        <f t="shared" si="41"/>
        <v>4.596774193548387</v>
      </c>
      <c r="V346" s="27">
        <f t="shared" si="42"/>
        <v>34.824061512970538</v>
      </c>
      <c r="W346" s="21"/>
      <c r="X346" s="73"/>
      <c r="Y346" s="69"/>
      <c r="Z346" s="69"/>
    </row>
    <row r="347" spans="1:26" ht="31.5" x14ac:dyDescent="0.25">
      <c r="A347" s="1">
        <v>343</v>
      </c>
      <c r="B347" s="83" t="s">
        <v>1378</v>
      </c>
      <c r="C347" s="82" t="s">
        <v>1379</v>
      </c>
      <c r="D347" s="79" t="s">
        <v>4508</v>
      </c>
      <c r="E347" s="4">
        <v>8</v>
      </c>
      <c r="F347" s="79" t="s">
        <v>134</v>
      </c>
      <c r="G347" s="28">
        <v>14</v>
      </c>
      <c r="H347" s="28"/>
      <c r="I347" s="28">
        <v>4</v>
      </c>
      <c r="J347" s="28">
        <v>155</v>
      </c>
      <c r="K347" s="28">
        <v>8.75</v>
      </c>
      <c r="L347" s="28">
        <v>0</v>
      </c>
      <c r="M347" s="28"/>
      <c r="N347" s="28">
        <v>1.03</v>
      </c>
      <c r="O347" s="28">
        <f>IF(OR(N347=MIN(N$5:N$397),N347=""),"",N347)</f>
        <v>1.03</v>
      </c>
      <c r="P347" s="29">
        <f t="shared" si="37"/>
        <v>15</v>
      </c>
      <c r="Q347" s="29">
        <f t="shared" si="38"/>
        <v>1.1428571428571428</v>
      </c>
      <c r="R347" s="29">
        <f t="shared" si="39"/>
        <v>6.2</v>
      </c>
      <c r="S347" s="29">
        <f t="shared" si="36"/>
        <v>6.8571428571428568</v>
      </c>
      <c r="T347" s="29">
        <f t="shared" si="40"/>
        <v>0</v>
      </c>
      <c r="U347" s="29">
        <f t="shared" si="41"/>
        <v>5.5339805825242721</v>
      </c>
      <c r="V347" s="27">
        <f t="shared" si="42"/>
        <v>34.733980582524268</v>
      </c>
      <c r="W347" s="21"/>
      <c r="X347" s="73"/>
      <c r="Y347" s="69"/>
      <c r="Z347" s="69"/>
    </row>
    <row r="348" spans="1:26" ht="31.5" x14ac:dyDescent="0.25">
      <c r="A348" s="1">
        <v>344</v>
      </c>
      <c r="B348" s="79" t="s">
        <v>1870</v>
      </c>
      <c r="C348" s="82" t="s">
        <v>1871</v>
      </c>
      <c r="D348" s="79" t="s">
        <v>503</v>
      </c>
      <c r="E348" s="4">
        <v>7</v>
      </c>
      <c r="F348" s="79" t="s">
        <v>504</v>
      </c>
      <c r="G348" s="28">
        <v>2.5</v>
      </c>
      <c r="H348" s="28"/>
      <c r="I348" s="28">
        <v>11</v>
      </c>
      <c r="J348" s="28">
        <v>165</v>
      </c>
      <c r="K348" s="28">
        <v>7.99</v>
      </c>
      <c r="L348" s="28">
        <v>0.9</v>
      </c>
      <c r="M348" s="28"/>
      <c r="N348" s="28">
        <v>0.41</v>
      </c>
      <c r="O348" s="28"/>
      <c r="P348" s="29">
        <f t="shared" si="37"/>
        <v>2.6785714285714284</v>
      </c>
      <c r="Q348" s="29">
        <f t="shared" si="38"/>
        <v>3.1428571428571428</v>
      </c>
      <c r="R348" s="29">
        <f t="shared" si="39"/>
        <v>6.6</v>
      </c>
      <c r="S348" s="29">
        <f t="shared" si="36"/>
        <v>7.509386733416771</v>
      </c>
      <c r="T348" s="29">
        <f t="shared" si="40"/>
        <v>0.9</v>
      </c>
      <c r="U348" s="29">
        <f t="shared" si="41"/>
        <v>13.902439024390246</v>
      </c>
      <c r="V348" s="27">
        <f t="shared" si="42"/>
        <v>34.733254329235585</v>
      </c>
      <c r="W348" s="21"/>
      <c r="X348" s="73"/>
      <c r="Y348" s="69"/>
      <c r="Z348" s="69"/>
    </row>
    <row r="349" spans="1:26" ht="31.5" x14ac:dyDescent="0.25">
      <c r="A349" s="1">
        <v>345</v>
      </c>
      <c r="B349" s="79" t="s">
        <v>1283</v>
      </c>
      <c r="C349" s="82" t="s">
        <v>1284</v>
      </c>
      <c r="D349" s="79" t="s">
        <v>71</v>
      </c>
      <c r="E349" s="4">
        <v>8</v>
      </c>
      <c r="F349" s="79" t="s">
        <v>1285</v>
      </c>
      <c r="G349" s="28">
        <v>18</v>
      </c>
      <c r="H349" s="28"/>
      <c r="I349" s="28">
        <v>5</v>
      </c>
      <c r="J349" s="28">
        <v>192</v>
      </c>
      <c r="K349" s="28">
        <v>9.92</v>
      </c>
      <c r="L349" s="28">
        <v>0</v>
      </c>
      <c r="M349" s="28"/>
      <c r="N349" s="28">
        <v>0</v>
      </c>
      <c r="O349" s="28" t="str">
        <f>IF(OR(N349=MIN(N$5:N$397),N349=""),"",N349)</f>
        <v/>
      </c>
      <c r="P349" s="29">
        <f t="shared" si="37"/>
        <v>19.285714285714285</v>
      </c>
      <c r="Q349" s="29">
        <f t="shared" si="38"/>
        <v>1.4285714285714286</v>
      </c>
      <c r="R349" s="29">
        <f t="shared" si="39"/>
        <v>7.68</v>
      </c>
      <c r="S349" s="29">
        <f t="shared" si="36"/>
        <v>6.0483870967741939</v>
      </c>
      <c r="T349" s="29">
        <f t="shared" si="40"/>
        <v>0</v>
      </c>
      <c r="U349" s="29">
        <v>0</v>
      </c>
      <c r="V349" s="27">
        <f t="shared" si="42"/>
        <v>34.442672811059907</v>
      </c>
      <c r="W349" s="21"/>
      <c r="X349" s="73"/>
      <c r="Y349" s="69"/>
      <c r="Z349" s="69"/>
    </row>
    <row r="350" spans="1:26" ht="31.5" x14ac:dyDescent="0.25">
      <c r="A350" s="1">
        <v>346</v>
      </c>
      <c r="B350" s="23" t="s">
        <v>2015</v>
      </c>
      <c r="C350" s="5" t="s">
        <v>2016</v>
      </c>
      <c r="D350" s="79" t="s">
        <v>598</v>
      </c>
      <c r="E350" s="64">
        <v>8</v>
      </c>
      <c r="F350" s="79" t="s">
        <v>599</v>
      </c>
      <c r="G350" s="28">
        <v>8.5</v>
      </c>
      <c r="H350" s="28"/>
      <c r="I350" s="28">
        <v>5</v>
      </c>
      <c r="J350" s="28">
        <v>183</v>
      </c>
      <c r="K350" s="28">
        <v>8.8000000000000007</v>
      </c>
      <c r="L350" s="28">
        <v>6</v>
      </c>
      <c r="M350" s="28"/>
      <c r="N350" s="28">
        <v>1.56</v>
      </c>
      <c r="O350" s="28"/>
      <c r="P350" s="29">
        <f t="shared" si="37"/>
        <v>9.1071428571428577</v>
      </c>
      <c r="Q350" s="29">
        <f t="shared" si="38"/>
        <v>1.4285714285714286</v>
      </c>
      <c r="R350" s="29">
        <f t="shared" si="39"/>
        <v>7.32</v>
      </c>
      <c r="S350" s="29">
        <f t="shared" si="36"/>
        <v>6.8181818181818175</v>
      </c>
      <c r="T350" s="29">
        <f t="shared" si="40"/>
        <v>6</v>
      </c>
      <c r="U350" s="29">
        <f>(30*0.19)/N350</f>
        <v>3.6538461538461537</v>
      </c>
      <c r="V350" s="27">
        <f t="shared" si="42"/>
        <v>34.327742257742258</v>
      </c>
      <c r="W350" s="21"/>
      <c r="X350" s="73"/>
      <c r="Y350" s="69"/>
      <c r="Z350" s="69"/>
    </row>
    <row r="351" spans="1:26" ht="31.5" x14ac:dyDescent="0.25">
      <c r="A351" s="1">
        <v>347</v>
      </c>
      <c r="B351" s="23" t="s">
        <v>1993</v>
      </c>
      <c r="C351" s="5" t="s">
        <v>1994</v>
      </c>
      <c r="D351" s="79" t="s">
        <v>598</v>
      </c>
      <c r="E351" s="68">
        <v>7</v>
      </c>
      <c r="F351" s="79" t="s">
        <v>599</v>
      </c>
      <c r="G351" s="28">
        <v>9.5</v>
      </c>
      <c r="H351" s="28"/>
      <c r="I351" s="28">
        <v>5</v>
      </c>
      <c r="J351" s="28">
        <v>120</v>
      </c>
      <c r="K351" s="28">
        <v>8.8000000000000007</v>
      </c>
      <c r="L351" s="28">
        <v>7</v>
      </c>
      <c r="M351" s="28"/>
      <c r="N351" s="28">
        <v>1.5</v>
      </c>
      <c r="O351" s="28"/>
      <c r="P351" s="29">
        <f t="shared" si="37"/>
        <v>10.178571428571429</v>
      </c>
      <c r="Q351" s="29">
        <f t="shared" si="38"/>
        <v>1.4285714285714286</v>
      </c>
      <c r="R351" s="29">
        <f t="shared" si="39"/>
        <v>4.8</v>
      </c>
      <c r="S351" s="29">
        <f t="shared" si="36"/>
        <v>6.8181818181818175</v>
      </c>
      <c r="T351" s="29">
        <f t="shared" si="40"/>
        <v>7</v>
      </c>
      <c r="U351" s="29">
        <f>(30*0.19)/N351</f>
        <v>3.8000000000000003</v>
      </c>
      <c r="V351" s="27">
        <f t="shared" si="42"/>
        <v>34.025324675324676</v>
      </c>
      <c r="W351" s="21"/>
      <c r="X351" s="73"/>
      <c r="Y351" s="69"/>
      <c r="Z351" s="69"/>
    </row>
    <row r="352" spans="1:26" ht="31.5" x14ac:dyDescent="0.25">
      <c r="A352" s="1">
        <v>348</v>
      </c>
      <c r="B352" s="83" t="s">
        <v>1296</v>
      </c>
      <c r="C352" s="104" t="s">
        <v>1297</v>
      </c>
      <c r="D352" s="79" t="s">
        <v>4507</v>
      </c>
      <c r="E352" s="4">
        <v>7</v>
      </c>
      <c r="F352" s="85" t="s">
        <v>83</v>
      </c>
      <c r="G352" s="28">
        <v>20</v>
      </c>
      <c r="H352" s="28"/>
      <c r="I352" s="28">
        <v>0</v>
      </c>
      <c r="J352" s="28">
        <v>0</v>
      </c>
      <c r="K352" s="28">
        <v>10.3</v>
      </c>
      <c r="L352" s="28">
        <v>2</v>
      </c>
      <c r="M352" s="28"/>
      <c r="N352" s="28">
        <v>1.2</v>
      </c>
      <c r="O352" s="28">
        <f>IF(OR(N352=MIN(N$5:N$397),N352=""),"",N352)</f>
        <v>1.2</v>
      </c>
      <c r="P352" s="29">
        <f t="shared" si="37"/>
        <v>21.428571428571427</v>
      </c>
      <c r="Q352" s="29">
        <f t="shared" si="38"/>
        <v>0</v>
      </c>
      <c r="R352" s="29">
        <f t="shared" si="39"/>
        <v>0</v>
      </c>
      <c r="S352" s="29">
        <f t="shared" si="36"/>
        <v>5.8252427184466011</v>
      </c>
      <c r="T352" s="29">
        <f t="shared" si="40"/>
        <v>2</v>
      </c>
      <c r="U352" s="29">
        <f>(30*0.19)/N352</f>
        <v>4.75</v>
      </c>
      <c r="V352" s="27">
        <f t="shared" si="42"/>
        <v>34.003814147018026</v>
      </c>
      <c r="W352" s="21"/>
      <c r="X352" s="73"/>
      <c r="Y352" s="69"/>
      <c r="Z352" s="69"/>
    </row>
    <row r="353" spans="1:26" ht="31.5" x14ac:dyDescent="0.25">
      <c r="A353" s="1">
        <v>349</v>
      </c>
      <c r="B353" s="97" t="s">
        <v>1964</v>
      </c>
      <c r="C353" s="82" t="s">
        <v>1965</v>
      </c>
      <c r="D353" s="79" t="s">
        <v>532</v>
      </c>
      <c r="E353" s="4">
        <v>7</v>
      </c>
      <c r="F353" s="79" t="s">
        <v>543</v>
      </c>
      <c r="G353" s="28">
        <v>6</v>
      </c>
      <c r="H353" s="28"/>
      <c r="I353" s="28">
        <v>4</v>
      </c>
      <c r="J353" s="28">
        <v>187</v>
      </c>
      <c r="K353" s="28">
        <v>9</v>
      </c>
      <c r="L353" s="28">
        <v>6</v>
      </c>
      <c r="M353" s="28"/>
      <c r="N353" s="28">
        <v>1</v>
      </c>
      <c r="O353" s="28"/>
      <c r="P353" s="29">
        <f t="shared" si="37"/>
        <v>6.4285714285714288</v>
      </c>
      <c r="Q353" s="29">
        <f t="shared" si="38"/>
        <v>1.1428571428571428</v>
      </c>
      <c r="R353" s="29">
        <f t="shared" si="39"/>
        <v>7.48</v>
      </c>
      <c r="S353" s="29">
        <f t="shared" si="36"/>
        <v>6.666666666666667</v>
      </c>
      <c r="T353" s="29">
        <f t="shared" si="40"/>
        <v>6</v>
      </c>
      <c r="U353" s="29">
        <f>(30*0.19)/N353</f>
        <v>5.7</v>
      </c>
      <c r="V353" s="27">
        <f t="shared" si="42"/>
        <v>33.418095238095241</v>
      </c>
      <c r="W353" s="21"/>
      <c r="X353" s="73"/>
      <c r="Y353" s="69"/>
      <c r="Z353" s="69"/>
    </row>
    <row r="354" spans="1:26" ht="31.5" x14ac:dyDescent="0.25">
      <c r="A354" s="1">
        <v>350</v>
      </c>
      <c r="B354" s="86" t="s">
        <v>1288</v>
      </c>
      <c r="C354" s="82" t="s">
        <v>1289</v>
      </c>
      <c r="D354" s="86" t="s">
        <v>71</v>
      </c>
      <c r="E354" s="4">
        <v>8</v>
      </c>
      <c r="F354" s="85" t="s">
        <v>1285</v>
      </c>
      <c r="G354" s="28">
        <v>17</v>
      </c>
      <c r="H354" s="28"/>
      <c r="I354" s="28">
        <v>5</v>
      </c>
      <c r="J354" s="28">
        <v>192</v>
      </c>
      <c r="K354" s="28">
        <v>10.84</v>
      </c>
      <c r="L354" s="28">
        <v>0</v>
      </c>
      <c r="M354" s="28"/>
      <c r="N354" s="28">
        <v>0</v>
      </c>
      <c r="O354" s="28" t="str">
        <f>IF(OR(N354=MIN(N$5:N$397),N354=""),"",N354)</f>
        <v/>
      </c>
      <c r="P354" s="29">
        <f t="shared" si="37"/>
        <v>18.214285714285715</v>
      </c>
      <c r="Q354" s="29">
        <f t="shared" si="38"/>
        <v>1.4285714285714286</v>
      </c>
      <c r="R354" s="29">
        <f t="shared" si="39"/>
        <v>7.68</v>
      </c>
      <c r="S354" s="29">
        <f t="shared" si="36"/>
        <v>5.5350553505535052</v>
      </c>
      <c r="T354" s="29">
        <f t="shared" si="40"/>
        <v>0</v>
      </c>
      <c r="U354" s="29">
        <v>0</v>
      </c>
      <c r="V354" s="27">
        <f t="shared" si="42"/>
        <v>32.857912493410645</v>
      </c>
      <c r="W354" s="21"/>
      <c r="X354" s="73"/>
      <c r="Y354" s="69"/>
      <c r="Z354" s="69"/>
    </row>
    <row r="355" spans="1:26" ht="47.25" x14ac:dyDescent="0.25">
      <c r="A355" s="1">
        <v>351</v>
      </c>
      <c r="B355" s="79" t="s">
        <v>1261</v>
      </c>
      <c r="C355" s="82" t="s">
        <v>1262</v>
      </c>
      <c r="D355" s="79" t="s">
        <v>51</v>
      </c>
      <c r="E355" s="4">
        <v>8</v>
      </c>
      <c r="F355" s="79" t="s">
        <v>52</v>
      </c>
      <c r="G355" s="28">
        <v>15.5</v>
      </c>
      <c r="H355" s="28"/>
      <c r="I355" s="28">
        <v>0</v>
      </c>
      <c r="J355" s="28">
        <v>0</v>
      </c>
      <c r="K355" s="28">
        <v>0</v>
      </c>
      <c r="L355" s="28">
        <v>6</v>
      </c>
      <c r="M355" s="28"/>
      <c r="N355" s="28">
        <v>0.56000000000000005</v>
      </c>
      <c r="O355" s="28">
        <f>IF(OR(N355=MIN(N$5:N$397),N355=""),"",N355)</f>
        <v>0.56000000000000005</v>
      </c>
      <c r="P355" s="29">
        <f t="shared" si="37"/>
        <v>16.607142857142858</v>
      </c>
      <c r="Q355" s="29">
        <f t="shared" si="38"/>
        <v>0</v>
      </c>
      <c r="R355" s="29">
        <f t="shared" si="39"/>
        <v>0</v>
      </c>
      <c r="S355" s="29">
        <v>0</v>
      </c>
      <c r="T355" s="29">
        <f t="shared" si="40"/>
        <v>6</v>
      </c>
      <c r="U355" s="29">
        <f>(30*0.19)/N355</f>
        <v>10.178571428571427</v>
      </c>
      <c r="V355" s="27">
        <f t="shared" si="42"/>
        <v>32.785714285714285</v>
      </c>
      <c r="W355" s="21"/>
      <c r="X355" s="73"/>
      <c r="Y355" s="69"/>
      <c r="Z355" s="69"/>
    </row>
    <row r="356" spans="1:26" ht="31.5" x14ac:dyDescent="0.25">
      <c r="A356" s="1">
        <v>352</v>
      </c>
      <c r="B356" s="83" t="s">
        <v>1290</v>
      </c>
      <c r="C356" s="104" t="s">
        <v>1291</v>
      </c>
      <c r="D356" s="79" t="s">
        <v>71</v>
      </c>
      <c r="E356" s="4">
        <v>8</v>
      </c>
      <c r="F356" s="79" t="s">
        <v>1285</v>
      </c>
      <c r="G356" s="28">
        <v>18.5</v>
      </c>
      <c r="H356" s="28"/>
      <c r="I356" s="28">
        <v>1</v>
      </c>
      <c r="J356" s="28">
        <v>178</v>
      </c>
      <c r="K356" s="28">
        <v>10.88</v>
      </c>
      <c r="L356" s="28">
        <v>0</v>
      </c>
      <c r="M356" s="28"/>
      <c r="N356" s="28">
        <v>0</v>
      </c>
      <c r="O356" s="28" t="str">
        <f>IF(OR(N356=MIN(N$5:N$397),N356=""),"",N356)</f>
        <v/>
      </c>
      <c r="P356" s="29">
        <f t="shared" si="37"/>
        <v>19.821428571428573</v>
      </c>
      <c r="Q356" s="29">
        <f t="shared" si="38"/>
        <v>0.2857142857142857</v>
      </c>
      <c r="R356" s="29">
        <f t="shared" si="39"/>
        <v>7.12</v>
      </c>
      <c r="S356" s="29">
        <f t="shared" ref="S356:S380" si="43">(10*6)/K356</f>
        <v>5.5147058823529411</v>
      </c>
      <c r="T356" s="29">
        <f t="shared" si="40"/>
        <v>0</v>
      </c>
      <c r="U356" s="29">
        <v>0</v>
      </c>
      <c r="V356" s="27">
        <f t="shared" si="42"/>
        <v>32.741848739495801</v>
      </c>
      <c r="W356" s="21"/>
      <c r="X356" s="73"/>
      <c r="Y356" s="69"/>
      <c r="Z356" s="69"/>
    </row>
    <row r="357" spans="1:26" ht="31.5" x14ac:dyDescent="0.25">
      <c r="A357" s="1">
        <v>353</v>
      </c>
      <c r="B357" s="79" t="s">
        <v>1922</v>
      </c>
      <c r="C357" s="82" t="s">
        <v>1923</v>
      </c>
      <c r="D357" s="79" t="s">
        <v>1113</v>
      </c>
      <c r="E357" s="4">
        <v>7</v>
      </c>
      <c r="F357" s="79" t="s">
        <v>1114</v>
      </c>
      <c r="G357" s="28">
        <v>5</v>
      </c>
      <c r="H357" s="28"/>
      <c r="I357" s="28">
        <v>7</v>
      </c>
      <c r="J357" s="28">
        <v>187</v>
      </c>
      <c r="K357" s="28">
        <v>10</v>
      </c>
      <c r="L357" s="28">
        <v>9</v>
      </c>
      <c r="M357" s="28"/>
      <c r="N357" s="28">
        <v>2.2799999999999998</v>
      </c>
      <c r="O357" s="28"/>
      <c r="P357" s="29">
        <f t="shared" si="37"/>
        <v>5.3571428571428568</v>
      </c>
      <c r="Q357" s="29">
        <f t="shared" si="38"/>
        <v>2</v>
      </c>
      <c r="R357" s="29">
        <f t="shared" si="39"/>
        <v>7.48</v>
      </c>
      <c r="S357" s="29">
        <f t="shared" si="43"/>
        <v>6</v>
      </c>
      <c r="T357" s="29">
        <f t="shared" si="40"/>
        <v>9</v>
      </c>
      <c r="U357" s="29">
        <f>(30*0.19)/N357</f>
        <v>2.5000000000000004</v>
      </c>
      <c r="V357" s="27">
        <f t="shared" si="42"/>
        <v>32.337142857142858</v>
      </c>
      <c r="W357" s="21"/>
      <c r="X357" s="73"/>
      <c r="Y357" s="69"/>
      <c r="Z357" s="69"/>
    </row>
    <row r="358" spans="1:26" ht="31.5" x14ac:dyDescent="0.25">
      <c r="A358" s="1">
        <v>354</v>
      </c>
      <c r="B358" s="79" t="s">
        <v>1864</v>
      </c>
      <c r="C358" s="82" t="s">
        <v>1865</v>
      </c>
      <c r="D358" s="79" t="s">
        <v>474</v>
      </c>
      <c r="E358" s="4">
        <v>8</v>
      </c>
      <c r="F358" s="79" t="s">
        <v>475</v>
      </c>
      <c r="G358" s="28">
        <v>3</v>
      </c>
      <c r="H358" s="28"/>
      <c r="I358" s="28">
        <v>10</v>
      </c>
      <c r="J358" s="28">
        <v>207</v>
      </c>
      <c r="K358" s="28">
        <v>8.6999999999999993</v>
      </c>
      <c r="L358" s="28">
        <v>6</v>
      </c>
      <c r="M358" s="28"/>
      <c r="N358" s="28">
        <v>1.1499999999999999</v>
      </c>
      <c r="O358" s="28"/>
      <c r="P358" s="29">
        <f t="shared" si="37"/>
        <v>3.2142857142857144</v>
      </c>
      <c r="Q358" s="29">
        <f t="shared" si="38"/>
        <v>2.8571428571428572</v>
      </c>
      <c r="R358" s="29">
        <f t="shared" si="39"/>
        <v>8.2799999999999994</v>
      </c>
      <c r="S358" s="29">
        <f t="shared" si="43"/>
        <v>6.8965517241379315</v>
      </c>
      <c r="T358" s="29">
        <f t="shared" si="40"/>
        <v>6</v>
      </c>
      <c r="U358" s="29">
        <f>(30*0.19)/N358</f>
        <v>4.9565217391304355</v>
      </c>
      <c r="V358" s="27">
        <f t="shared" si="42"/>
        <v>32.204502034696937</v>
      </c>
      <c r="W358" s="21"/>
      <c r="X358" s="73"/>
      <c r="Y358" s="69"/>
      <c r="Z358" s="69"/>
    </row>
    <row r="359" spans="1:26" ht="31.5" x14ac:dyDescent="0.25">
      <c r="A359" s="1">
        <v>355</v>
      </c>
      <c r="B359" s="86" t="s">
        <v>1279</v>
      </c>
      <c r="C359" s="82" t="s">
        <v>1280</v>
      </c>
      <c r="D359" s="86" t="s">
        <v>71</v>
      </c>
      <c r="E359" s="4">
        <v>7</v>
      </c>
      <c r="F359" s="85" t="s">
        <v>72</v>
      </c>
      <c r="G359" s="28">
        <v>15.5</v>
      </c>
      <c r="H359" s="28"/>
      <c r="I359" s="28">
        <v>11</v>
      </c>
      <c r="J359" s="28">
        <v>160</v>
      </c>
      <c r="K359" s="28">
        <v>10.14</v>
      </c>
      <c r="L359" s="28">
        <v>0</v>
      </c>
      <c r="M359" s="28"/>
      <c r="N359" s="28">
        <v>0</v>
      </c>
      <c r="O359" s="28" t="str">
        <f>IF(OR(N359=MIN(N$5:N$397),N359=""),"",N359)</f>
        <v/>
      </c>
      <c r="P359" s="29">
        <f t="shared" si="37"/>
        <v>16.607142857142858</v>
      </c>
      <c r="Q359" s="29">
        <f t="shared" si="38"/>
        <v>3.1428571428571428</v>
      </c>
      <c r="R359" s="29">
        <f t="shared" si="39"/>
        <v>6.4</v>
      </c>
      <c r="S359" s="29">
        <f t="shared" si="43"/>
        <v>5.9171597633136095</v>
      </c>
      <c r="T359" s="29">
        <f t="shared" si="40"/>
        <v>0</v>
      </c>
      <c r="U359" s="29">
        <v>0</v>
      </c>
      <c r="V359" s="27">
        <f t="shared" si="42"/>
        <v>32.067159763313612</v>
      </c>
      <c r="W359" s="21"/>
      <c r="X359" s="73"/>
      <c r="Y359" s="69"/>
      <c r="Z359" s="69"/>
    </row>
    <row r="360" spans="1:26" ht="31.5" x14ac:dyDescent="0.25">
      <c r="A360" s="1">
        <v>356</v>
      </c>
      <c r="B360" s="79" t="s">
        <v>1857</v>
      </c>
      <c r="C360" s="82" t="s">
        <v>1858</v>
      </c>
      <c r="D360" s="79" t="s">
        <v>474</v>
      </c>
      <c r="E360" s="4">
        <v>7</v>
      </c>
      <c r="F360" s="79" t="s">
        <v>484</v>
      </c>
      <c r="G360" s="28">
        <v>11.5</v>
      </c>
      <c r="H360" s="28"/>
      <c r="I360" s="28">
        <v>3</v>
      </c>
      <c r="J360" s="28">
        <v>190</v>
      </c>
      <c r="K360" s="28">
        <v>86</v>
      </c>
      <c r="L360" s="28">
        <v>6</v>
      </c>
      <c r="M360" s="28"/>
      <c r="N360" s="28">
        <v>1.25</v>
      </c>
      <c r="O360" s="28"/>
      <c r="P360" s="29">
        <f t="shared" si="37"/>
        <v>12.321428571428571</v>
      </c>
      <c r="Q360" s="29">
        <f t="shared" si="38"/>
        <v>0.8571428571428571</v>
      </c>
      <c r="R360" s="29">
        <f t="shared" si="39"/>
        <v>7.6</v>
      </c>
      <c r="S360" s="29">
        <f t="shared" si="43"/>
        <v>0.69767441860465118</v>
      </c>
      <c r="T360" s="29">
        <f t="shared" si="40"/>
        <v>6</v>
      </c>
      <c r="U360" s="29">
        <f t="shared" ref="U360:U366" si="44">(30*0.19)/N360</f>
        <v>4.5600000000000005</v>
      </c>
      <c r="V360" s="27">
        <f t="shared" si="42"/>
        <v>32.036245847176083</v>
      </c>
      <c r="W360" s="21"/>
      <c r="X360" s="73"/>
      <c r="Y360" s="69"/>
      <c r="Z360" s="69"/>
    </row>
    <row r="361" spans="1:26" ht="31.5" x14ac:dyDescent="0.25">
      <c r="A361" s="1">
        <v>357</v>
      </c>
      <c r="B361" s="79" t="s">
        <v>1761</v>
      </c>
      <c r="C361" s="82" t="s">
        <v>1762</v>
      </c>
      <c r="D361" s="79" t="s">
        <v>380</v>
      </c>
      <c r="E361" s="4">
        <v>8</v>
      </c>
      <c r="F361" s="79" t="s">
        <v>381</v>
      </c>
      <c r="G361" s="28">
        <v>7.5</v>
      </c>
      <c r="H361" s="28"/>
      <c r="I361" s="28">
        <v>0</v>
      </c>
      <c r="J361" s="28">
        <v>156</v>
      </c>
      <c r="K361" s="28">
        <v>8.4</v>
      </c>
      <c r="L361" s="28">
        <v>5</v>
      </c>
      <c r="M361" s="28"/>
      <c r="N361" s="28">
        <v>1.04</v>
      </c>
      <c r="O361" s="28"/>
      <c r="P361" s="29">
        <f t="shared" si="37"/>
        <v>8.0357142857142865</v>
      </c>
      <c r="Q361" s="29">
        <f t="shared" si="38"/>
        <v>0</v>
      </c>
      <c r="R361" s="29">
        <f t="shared" si="39"/>
        <v>6.24</v>
      </c>
      <c r="S361" s="29">
        <f t="shared" si="43"/>
        <v>7.1428571428571423</v>
      </c>
      <c r="T361" s="29">
        <f t="shared" si="40"/>
        <v>5</v>
      </c>
      <c r="U361" s="29">
        <f t="shared" si="44"/>
        <v>5.4807692307692308</v>
      </c>
      <c r="V361" s="27">
        <f t="shared" si="42"/>
        <v>31.899340659340659</v>
      </c>
      <c r="W361" s="21"/>
      <c r="X361" s="73"/>
      <c r="Y361" s="69"/>
      <c r="Z361" s="69"/>
    </row>
    <row r="362" spans="1:26" ht="31.5" x14ac:dyDescent="0.25">
      <c r="A362" s="1">
        <v>358</v>
      </c>
      <c r="B362" s="79" t="s">
        <v>1928</v>
      </c>
      <c r="C362" s="82" t="s">
        <v>1929</v>
      </c>
      <c r="D362" s="79" t="s">
        <v>1113</v>
      </c>
      <c r="E362" s="4">
        <v>7</v>
      </c>
      <c r="F362" s="79" t="s">
        <v>1114</v>
      </c>
      <c r="G362" s="28">
        <v>6</v>
      </c>
      <c r="H362" s="28"/>
      <c r="I362" s="28">
        <v>10</v>
      </c>
      <c r="J362" s="28">
        <v>175</v>
      </c>
      <c r="K362" s="28">
        <v>10.199999999999999</v>
      </c>
      <c r="L362" s="28">
        <v>7</v>
      </c>
      <c r="M362" s="28"/>
      <c r="N362" s="28">
        <v>2.2000000000000002</v>
      </c>
      <c r="O362" s="28"/>
      <c r="P362" s="29">
        <f t="shared" si="37"/>
        <v>6.4285714285714288</v>
      </c>
      <c r="Q362" s="29">
        <f t="shared" si="38"/>
        <v>2.8571428571428572</v>
      </c>
      <c r="R362" s="29">
        <f t="shared" si="39"/>
        <v>7</v>
      </c>
      <c r="S362" s="29">
        <f t="shared" si="43"/>
        <v>5.882352941176471</v>
      </c>
      <c r="T362" s="29">
        <f t="shared" si="40"/>
        <v>7</v>
      </c>
      <c r="U362" s="29">
        <f t="shared" si="44"/>
        <v>2.5909090909090908</v>
      </c>
      <c r="V362" s="27">
        <f t="shared" si="42"/>
        <v>31.758976317799846</v>
      </c>
      <c r="W362" s="21"/>
      <c r="X362" s="73"/>
      <c r="Y362" s="69"/>
      <c r="Z362" s="69"/>
    </row>
    <row r="363" spans="1:26" ht="31.5" x14ac:dyDescent="0.25">
      <c r="A363" s="1">
        <v>359</v>
      </c>
      <c r="B363" s="86" t="s">
        <v>1924</v>
      </c>
      <c r="C363" s="82" t="s">
        <v>1925</v>
      </c>
      <c r="D363" s="79" t="s">
        <v>1113</v>
      </c>
      <c r="E363" s="4">
        <v>7</v>
      </c>
      <c r="F363" s="79" t="s">
        <v>1114</v>
      </c>
      <c r="G363" s="28">
        <v>5</v>
      </c>
      <c r="H363" s="28"/>
      <c r="I363" s="28">
        <v>10</v>
      </c>
      <c r="J363" s="28">
        <v>177</v>
      </c>
      <c r="K363" s="28">
        <v>10</v>
      </c>
      <c r="L363" s="28">
        <v>8</v>
      </c>
      <c r="M363" s="28"/>
      <c r="N363" s="28">
        <v>2.35</v>
      </c>
      <c r="O363" s="28"/>
      <c r="P363" s="29">
        <f t="shared" si="37"/>
        <v>5.3571428571428568</v>
      </c>
      <c r="Q363" s="29">
        <f t="shared" si="38"/>
        <v>2.8571428571428572</v>
      </c>
      <c r="R363" s="29">
        <f t="shared" si="39"/>
        <v>7.08</v>
      </c>
      <c r="S363" s="29">
        <f t="shared" si="43"/>
        <v>6</v>
      </c>
      <c r="T363" s="29">
        <f t="shared" si="40"/>
        <v>8</v>
      </c>
      <c r="U363" s="29">
        <f t="shared" si="44"/>
        <v>2.4255319148936172</v>
      </c>
      <c r="V363" s="27">
        <f t="shared" si="42"/>
        <v>31.719817629179332</v>
      </c>
      <c r="W363" s="21"/>
      <c r="X363" s="73"/>
      <c r="Y363" s="69"/>
      <c r="Z363" s="69"/>
    </row>
    <row r="364" spans="1:26" ht="31.5" x14ac:dyDescent="0.25">
      <c r="A364" s="1">
        <v>360</v>
      </c>
      <c r="B364" s="79" t="s">
        <v>1787</v>
      </c>
      <c r="C364" s="82" t="s">
        <v>1788</v>
      </c>
      <c r="D364" s="79" t="s">
        <v>395</v>
      </c>
      <c r="E364" s="4">
        <v>8</v>
      </c>
      <c r="F364" s="79" t="s">
        <v>396</v>
      </c>
      <c r="G364" s="28">
        <v>14</v>
      </c>
      <c r="H364" s="28"/>
      <c r="I364" s="28">
        <v>0</v>
      </c>
      <c r="J364" s="28">
        <v>142</v>
      </c>
      <c r="K364" s="28">
        <v>12.1</v>
      </c>
      <c r="L364" s="28">
        <v>4</v>
      </c>
      <c r="M364" s="28"/>
      <c r="N364" s="28">
        <v>3.55</v>
      </c>
      <c r="O364" s="28"/>
      <c r="P364" s="29">
        <f t="shared" si="37"/>
        <v>15</v>
      </c>
      <c r="Q364" s="29">
        <f t="shared" si="38"/>
        <v>0</v>
      </c>
      <c r="R364" s="29">
        <f t="shared" si="39"/>
        <v>5.68</v>
      </c>
      <c r="S364" s="29">
        <f t="shared" si="43"/>
        <v>4.9586776859504136</v>
      </c>
      <c r="T364" s="29">
        <f t="shared" si="40"/>
        <v>4</v>
      </c>
      <c r="U364" s="29">
        <f t="shared" si="44"/>
        <v>1.6056338028169015</v>
      </c>
      <c r="V364" s="27">
        <f t="shared" si="42"/>
        <v>31.244311488767313</v>
      </c>
      <c r="W364" s="21"/>
      <c r="X364" s="73"/>
      <c r="Y364" s="69"/>
      <c r="Z364" s="69"/>
    </row>
    <row r="365" spans="1:26" ht="31.5" x14ac:dyDescent="0.25">
      <c r="A365" s="1">
        <v>361</v>
      </c>
      <c r="B365" s="23" t="s">
        <v>2005</v>
      </c>
      <c r="C365" s="5" t="s">
        <v>2006</v>
      </c>
      <c r="D365" s="79" t="s">
        <v>598</v>
      </c>
      <c r="E365" s="64">
        <v>8</v>
      </c>
      <c r="F365" s="79" t="s">
        <v>599</v>
      </c>
      <c r="G365" s="28">
        <v>12</v>
      </c>
      <c r="H365" s="28"/>
      <c r="I365" s="28">
        <v>5</v>
      </c>
      <c r="J365" s="28">
        <v>185</v>
      </c>
      <c r="K365" s="28">
        <v>82</v>
      </c>
      <c r="L365" s="28">
        <v>6</v>
      </c>
      <c r="M365" s="28"/>
      <c r="N365" s="28">
        <v>2.0499999999999998</v>
      </c>
      <c r="O365" s="28"/>
      <c r="P365" s="29">
        <f t="shared" si="37"/>
        <v>12.857142857142858</v>
      </c>
      <c r="Q365" s="29">
        <f t="shared" si="38"/>
        <v>1.4285714285714286</v>
      </c>
      <c r="R365" s="29">
        <f t="shared" si="39"/>
        <v>7.4</v>
      </c>
      <c r="S365" s="29">
        <f t="shared" si="43"/>
        <v>0.73170731707317072</v>
      </c>
      <c r="T365" s="29">
        <f t="shared" si="40"/>
        <v>6</v>
      </c>
      <c r="U365" s="29">
        <f t="shared" si="44"/>
        <v>2.780487804878049</v>
      </c>
      <c r="V365" s="27">
        <f t="shared" si="42"/>
        <v>31.197909407665506</v>
      </c>
      <c r="W365" s="21"/>
      <c r="X365" s="73"/>
      <c r="Y365" s="69"/>
      <c r="Z365" s="69"/>
    </row>
    <row r="366" spans="1:26" ht="31.5" x14ac:dyDescent="0.25">
      <c r="A366" s="1">
        <v>362</v>
      </c>
      <c r="B366" s="85" t="s">
        <v>1521</v>
      </c>
      <c r="C366" s="82" t="s">
        <v>1522</v>
      </c>
      <c r="D366" s="101" t="s">
        <v>193</v>
      </c>
      <c r="E366" s="102">
        <v>7</v>
      </c>
      <c r="F366" s="101" t="s">
        <v>837</v>
      </c>
      <c r="G366" s="28">
        <v>5</v>
      </c>
      <c r="H366" s="28"/>
      <c r="I366" s="28">
        <v>4</v>
      </c>
      <c r="J366" s="28">
        <v>140</v>
      </c>
      <c r="K366" s="28">
        <v>8.68</v>
      </c>
      <c r="L366" s="28">
        <v>7</v>
      </c>
      <c r="M366" s="28"/>
      <c r="N366" s="28">
        <v>1.1399999999999999</v>
      </c>
      <c r="O366" s="28"/>
      <c r="P366" s="29">
        <f t="shared" si="37"/>
        <v>5.3571428571428568</v>
      </c>
      <c r="Q366" s="29">
        <f t="shared" si="38"/>
        <v>1.1428571428571428</v>
      </c>
      <c r="R366" s="29">
        <f t="shared" si="39"/>
        <v>5.6</v>
      </c>
      <c r="S366" s="29">
        <f t="shared" si="43"/>
        <v>6.9124423963133639</v>
      </c>
      <c r="T366" s="29">
        <f t="shared" si="40"/>
        <v>7</v>
      </c>
      <c r="U366" s="29">
        <f t="shared" si="44"/>
        <v>5.0000000000000009</v>
      </c>
      <c r="V366" s="27">
        <f t="shared" si="42"/>
        <v>31.012442396313364</v>
      </c>
      <c r="W366" s="21"/>
      <c r="X366" s="73"/>
      <c r="Y366" s="69"/>
      <c r="Z366" s="69"/>
    </row>
    <row r="367" spans="1:26" ht="31.5" x14ac:dyDescent="0.25">
      <c r="A367" s="1">
        <v>363</v>
      </c>
      <c r="B367" s="83" t="s">
        <v>1275</v>
      </c>
      <c r="C367" s="104" t="s">
        <v>1276</v>
      </c>
      <c r="D367" s="79" t="s">
        <v>71</v>
      </c>
      <c r="E367" s="4">
        <v>7</v>
      </c>
      <c r="F367" s="79" t="s">
        <v>72</v>
      </c>
      <c r="G367" s="28">
        <v>16.5</v>
      </c>
      <c r="H367" s="28"/>
      <c r="I367" s="28">
        <v>6</v>
      </c>
      <c r="J367" s="28">
        <v>142</v>
      </c>
      <c r="K367" s="28">
        <v>10.78</v>
      </c>
      <c r="L367" s="28">
        <v>0</v>
      </c>
      <c r="M367" s="28"/>
      <c r="N367" s="28">
        <v>0</v>
      </c>
      <c r="O367" s="28" t="str">
        <f>IF(OR(N367=MIN(N$5:N$397),N367=""),"",N367)</f>
        <v/>
      </c>
      <c r="P367" s="29">
        <f t="shared" si="37"/>
        <v>17.678571428571427</v>
      </c>
      <c r="Q367" s="29">
        <f t="shared" si="38"/>
        <v>1.7142857142857142</v>
      </c>
      <c r="R367" s="29">
        <f t="shared" si="39"/>
        <v>5.68</v>
      </c>
      <c r="S367" s="29">
        <f t="shared" si="43"/>
        <v>5.5658627087198518</v>
      </c>
      <c r="T367" s="29">
        <f t="shared" si="40"/>
        <v>0</v>
      </c>
      <c r="U367" s="29">
        <v>0</v>
      </c>
      <c r="V367" s="27">
        <f t="shared" si="42"/>
        <v>30.638719851576994</v>
      </c>
      <c r="W367" s="21"/>
      <c r="X367" s="73"/>
      <c r="Y367" s="69"/>
      <c r="Z367" s="69"/>
    </row>
    <row r="368" spans="1:26" ht="47.25" x14ac:dyDescent="0.25">
      <c r="A368" s="1">
        <v>364</v>
      </c>
      <c r="B368" s="79" t="s">
        <v>1829</v>
      </c>
      <c r="C368" s="82" t="s">
        <v>1830</v>
      </c>
      <c r="D368" s="24" t="s">
        <v>4510</v>
      </c>
      <c r="E368" s="4">
        <v>7</v>
      </c>
      <c r="F368" s="79" t="s">
        <v>450</v>
      </c>
      <c r="G368" s="28">
        <v>3</v>
      </c>
      <c r="H368" s="28"/>
      <c r="I368" s="28">
        <v>5</v>
      </c>
      <c r="J368" s="28">
        <v>160</v>
      </c>
      <c r="K368" s="28">
        <v>8.8000000000000007</v>
      </c>
      <c r="L368" s="28">
        <v>7</v>
      </c>
      <c r="M368" s="28"/>
      <c r="N368" s="28">
        <v>1.02</v>
      </c>
      <c r="O368" s="28"/>
      <c r="P368" s="29">
        <f t="shared" si="37"/>
        <v>3.2142857142857144</v>
      </c>
      <c r="Q368" s="29">
        <f t="shared" si="38"/>
        <v>1.4285714285714286</v>
      </c>
      <c r="R368" s="29">
        <f t="shared" si="39"/>
        <v>6.4</v>
      </c>
      <c r="S368" s="29">
        <f t="shared" si="43"/>
        <v>6.8181818181818175</v>
      </c>
      <c r="T368" s="29">
        <f t="shared" si="40"/>
        <v>7</v>
      </c>
      <c r="U368" s="29">
        <f>(30*0.19)/N368</f>
        <v>5.5882352941176467</v>
      </c>
      <c r="V368" s="27">
        <f t="shared" si="42"/>
        <v>30.44927425515661</v>
      </c>
      <c r="W368" s="21"/>
      <c r="X368" s="73"/>
      <c r="Y368" s="69"/>
      <c r="Z368" s="69"/>
    </row>
    <row r="369" spans="1:26" ht="31.5" x14ac:dyDescent="0.25">
      <c r="A369" s="1">
        <v>365</v>
      </c>
      <c r="B369" s="84" t="s">
        <v>1281</v>
      </c>
      <c r="C369" s="82" t="s">
        <v>1282</v>
      </c>
      <c r="D369" s="79" t="s">
        <v>71</v>
      </c>
      <c r="E369" s="4">
        <v>7</v>
      </c>
      <c r="F369" s="79" t="s">
        <v>72</v>
      </c>
      <c r="G369" s="28">
        <v>15.5</v>
      </c>
      <c r="H369" s="28"/>
      <c r="I369" s="28">
        <v>3</v>
      </c>
      <c r="J369" s="28">
        <v>177</v>
      </c>
      <c r="K369" s="28">
        <v>10.220000000000001</v>
      </c>
      <c r="L369" s="28">
        <v>0</v>
      </c>
      <c r="M369" s="28"/>
      <c r="N369" s="28">
        <v>0</v>
      </c>
      <c r="O369" s="28" t="str">
        <f>IF(OR(N369=MIN(N$5:N$397),N369=""),"",N369)</f>
        <v/>
      </c>
      <c r="P369" s="29">
        <f t="shared" si="37"/>
        <v>16.607142857142858</v>
      </c>
      <c r="Q369" s="29">
        <f t="shared" si="38"/>
        <v>0.8571428571428571</v>
      </c>
      <c r="R369" s="29">
        <f t="shared" si="39"/>
        <v>7.08</v>
      </c>
      <c r="S369" s="29">
        <f t="shared" si="43"/>
        <v>5.8708414872798427</v>
      </c>
      <c r="T369" s="29">
        <f t="shared" si="40"/>
        <v>0</v>
      </c>
      <c r="U369" s="29">
        <v>0</v>
      </c>
      <c r="V369" s="27">
        <f t="shared" si="42"/>
        <v>30.415127201565557</v>
      </c>
      <c r="W369" s="21"/>
      <c r="X369" s="73"/>
      <c r="Y369" s="69"/>
      <c r="Z369" s="69"/>
    </row>
    <row r="370" spans="1:26" ht="31.5" x14ac:dyDescent="0.25">
      <c r="A370" s="1">
        <v>366</v>
      </c>
      <c r="B370" s="79" t="s">
        <v>1926</v>
      </c>
      <c r="C370" s="82" t="s">
        <v>1927</v>
      </c>
      <c r="D370" s="79" t="s">
        <v>1113</v>
      </c>
      <c r="E370" s="4">
        <v>7</v>
      </c>
      <c r="F370" s="79" t="s">
        <v>1114</v>
      </c>
      <c r="G370" s="28">
        <v>4</v>
      </c>
      <c r="H370" s="28"/>
      <c r="I370" s="28">
        <v>8</v>
      </c>
      <c r="J370" s="28">
        <v>156</v>
      </c>
      <c r="K370" s="28">
        <v>9</v>
      </c>
      <c r="L370" s="28">
        <v>8</v>
      </c>
      <c r="M370" s="28"/>
      <c r="N370" s="28">
        <v>2.15</v>
      </c>
      <c r="O370" s="28"/>
      <c r="P370" s="29">
        <f t="shared" si="37"/>
        <v>4.2857142857142856</v>
      </c>
      <c r="Q370" s="29">
        <f t="shared" si="38"/>
        <v>2.2857142857142856</v>
      </c>
      <c r="R370" s="29">
        <f t="shared" si="39"/>
        <v>6.24</v>
      </c>
      <c r="S370" s="29">
        <f t="shared" si="43"/>
        <v>6.666666666666667</v>
      </c>
      <c r="T370" s="29">
        <f t="shared" si="40"/>
        <v>8</v>
      </c>
      <c r="U370" s="29">
        <f>(30*0.19)/N370</f>
        <v>2.6511627906976747</v>
      </c>
      <c r="V370" s="27">
        <f t="shared" si="42"/>
        <v>30.129258028792915</v>
      </c>
      <c r="W370" s="21"/>
      <c r="X370" s="73"/>
      <c r="Y370" s="69"/>
      <c r="Z370" s="69"/>
    </row>
    <row r="371" spans="1:26" ht="31.5" x14ac:dyDescent="0.25">
      <c r="A371" s="1">
        <v>367</v>
      </c>
      <c r="B371" s="84" t="s">
        <v>1380</v>
      </c>
      <c r="C371" s="82" t="s">
        <v>1381</v>
      </c>
      <c r="D371" s="79" t="s">
        <v>4508</v>
      </c>
      <c r="E371" s="4">
        <v>8</v>
      </c>
      <c r="F371" s="79" t="s">
        <v>134</v>
      </c>
      <c r="G371" s="28">
        <v>7</v>
      </c>
      <c r="H371" s="28"/>
      <c r="I371" s="28">
        <v>15</v>
      </c>
      <c r="J371" s="28">
        <v>149</v>
      </c>
      <c r="K371" s="28">
        <v>8.08</v>
      </c>
      <c r="L371" s="28">
        <v>0</v>
      </c>
      <c r="M371" s="28"/>
      <c r="N371" s="28">
        <v>1.1499999999999999</v>
      </c>
      <c r="O371" s="28">
        <f>IF(OR(N371=MIN(N$5:N$397),N371=""),"",N371)</f>
        <v>1.1499999999999999</v>
      </c>
      <c r="P371" s="29">
        <f t="shared" si="37"/>
        <v>7.5</v>
      </c>
      <c r="Q371" s="29">
        <f t="shared" si="38"/>
        <v>4.2857142857142856</v>
      </c>
      <c r="R371" s="29">
        <f t="shared" si="39"/>
        <v>5.96</v>
      </c>
      <c r="S371" s="29">
        <f t="shared" si="43"/>
        <v>7.4257425742574261</v>
      </c>
      <c r="T371" s="29">
        <f t="shared" si="40"/>
        <v>0</v>
      </c>
      <c r="U371" s="29">
        <f>(30*0.19)/N371</f>
        <v>4.9565217391304355</v>
      </c>
      <c r="V371" s="27">
        <f t="shared" si="42"/>
        <v>30.12797859910215</v>
      </c>
      <c r="W371" s="21"/>
      <c r="X371" s="73"/>
      <c r="Y371" s="69"/>
      <c r="Z371" s="69"/>
    </row>
    <row r="372" spans="1:26" ht="31.5" x14ac:dyDescent="0.25">
      <c r="A372" s="1">
        <v>368</v>
      </c>
      <c r="B372" s="79" t="s">
        <v>1722</v>
      </c>
      <c r="C372" s="82" t="s">
        <v>1723</v>
      </c>
      <c r="D372" s="79" t="s">
        <v>1719</v>
      </c>
      <c r="E372" s="4">
        <v>7</v>
      </c>
      <c r="F372" s="83" t="s">
        <v>949</v>
      </c>
      <c r="G372" s="28">
        <v>0</v>
      </c>
      <c r="H372" s="28"/>
      <c r="I372" s="28">
        <v>0</v>
      </c>
      <c r="J372" s="28">
        <v>160</v>
      </c>
      <c r="K372" s="28">
        <v>8.89</v>
      </c>
      <c r="L372" s="28">
        <v>3</v>
      </c>
      <c r="M372" s="28"/>
      <c r="N372" s="28">
        <v>0.41</v>
      </c>
      <c r="O372" s="28"/>
      <c r="P372" s="29">
        <f t="shared" si="37"/>
        <v>0</v>
      </c>
      <c r="Q372" s="29">
        <f t="shared" si="38"/>
        <v>0</v>
      </c>
      <c r="R372" s="29">
        <f t="shared" si="39"/>
        <v>6.4</v>
      </c>
      <c r="S372" s="29">
        <f t="shared" si="43"/>
        <v>6.7491563554555674</v>
      </c>
      <c r="T372" s="29">
        <f t="shared" si="40"/>
        <v>3</v>
      </c>
      <c r="U372" s="29">
        <f>(30*0.19)/N372</f>
        <v>13.902439024390246</v>
      </c>
      <c r="V372" s="27">
        <f t="shared" si="42"/>
        <v>30.051595379845814</v>
      </c>
      <c r="W372" s="21"/>
      <c r="X372" s="73"/>
      <c r="Y372" s="69"/>
      <c r="Z372" s="69"/>
    </row>
    <row r="373" spans="1:26" ht="31.5" x14ac:dyDescent="0.25">
      <c r="A373" s="1">
        <v>369</v>
      </c>
      <c r="B373" s="86" t="s">
        <v>1277</v>
      </c>
      <c r="C373" s="82" t="s">
        <v>1278</v>
      </c>
      <c r="D373" s="86" t="s">
        <v>71</v>
      </c>
      <c r="E373" s="4">
        <v>7</v>
      </c>
      <c r="F373" s="85" t="s">
        <v>72</v>
      </c>
      <c r="G373" s="28">
        <v>17.5</v>
      </c>
      <c r="H373" s="28"/>
      <c r="I373" s="28">
        <v>1</v>
      </c>
      <c r="J373" s="28">
        <v>136</v>
      </c>
      <c r="K373" s="28">
        <v>11.36</v>
      </c>
      <c r="L373" s="28">
        <v>0</v>
      </c>
      <c r="M373" s="28"/>
      <c r="N373" s="28">
        <v>0</v>
      </c>
      <c r="O373" s="28" t="str">
        <f>IF(OR(N373=MIN(N$5:N$397),N373=""),"",N373)</f>
        <v/>
      </c>
      <c r="P373" s="29">
        <f t="shared" si="37"/>
        <v>18.75</v>
      </c>
      <c r="Q373" s="29">
        <f t="shared" si="38"/>
        <v>0.2857142857142857</v>
      </c>
      <c r="R373" s="29">
        <f t="shared" si="39"/>
        <v>5.44</v>
      </c>
      <c r="S373" s="29">
        <f t="shared" si="43"/>
        <v>5.2816901408450709</v>
      </c>
      <c r="T373" s="29">
        <f t="shared" si="40"/>
        <v>0</v>
      </c>
      <c r="U373" s="29">
        <v>0</v>
      </c>
      <c r="V373" s="27">
        <f t="shared" si="42"/>
        <v>29.757404426559358</v>
      </c>
      <c r="W373" s="21"/>
      <c r="X373" s="73"/>
      <c r="Y373" s="69"/>
      <c r="Z373" s="69"/>
    </row>
    <row r="374" spans="1:26" ht="31.5" x14ac:dyDescent="0.25">
      <c r="A374" s="1">
        <v>370</v>
      </c>
      <c r="B374" s="23" t="s">
        <v>2011</v>
      </c>
      <c r="C374" s="5" t="s">
        <v>2012</v>
      </c>
      <c r="D374" s="79" t="s">
        <v>598</v>
      </c>
      <c r="E374" s="64">
        <v>8</v>
      </c>
      <c r="F374" s="79" t="s">
        <v>599</v>
      </c>
      <c r="G374" s="28">
        <v>7</v>
      </c>
      <c r="H374" s="28"/>
      <c r="I374" s="28">
        <v>0</v>
      </c>
      <c r="J374" s="28">
        <v>165</v>
      </c>
      <c r="K374" s="28">
        <v>9.1</v>
      </c>
      <c r="L374" s="28">
        <v>6</v>
      </c>
      <c r="M374" s="28"/>
      <c r="N374" s="28">
        <v>2.0299999999999998</v>
      </c>
      <c r="O374" s="28"/>
      <c r="P374" s="29">
        <f t="shared" si="37"/>
        <v>7.5</v>
      </c>
      <c r="Q374" s="29">
        <f t="shared" si="38"/>
        <v>0</v>
      </c>
      <c r="R374" s="29">
        <f t="shared" si="39"/>
        <v>6.6</v>
      </c>
      <c r="S374" s="29">
        <f t="shared" si="43"/>
        <v>6.593406593406594</v>
      </c>
      <c r="T374" s="29">
        <f t="shared" si="40"/>
        <v>6</v>
      </c>
      <c r="U374" s="29">
        <f>(30*0.19)/N374</f>
        <v>2.8078817733990151</v>
      </c>
      <c r="V374" s="27">
        <f t="shared" si="42"/>
        <v>29.501288366805607</v>
      </c>
      <c r="W374" s="21"/>
      <c r="X374" s="73"/>
      <c r="Y374" s="69"/>
      <c r="Z374" s="69"/>
    </row>
    <row r="375" spans="1:26" ht="31.5" x14ac:dyDescent="0.25">
      <c r="A375" s="1">
        <v>371</v>
      </c>
      <c r="B375" s="138" t="s">
        <v>1328</v>
      </c>
      <c r="C375" s="82" t="s">
        <v>1329</v>
      </c>
      <c r="D375" s="86" t="s">
        <v>717</v>
      </c>
      <c r="E375" s="4">
        <v>7</v>
      </c>
      <c r="F375" s="83" t="s">
        <v>718</v>
      </c>
      <c r="G375" s="28">
        <v>9</v>
      </c>
      <c r="H375" s="28"/>
      <c r="I375" s="28">
        <v>0</v>
      </c>
      <c r="J375" s="28">
        <v>140</v>
      </c>
      <c r="K375" s="28">
        <v>9.4</v>
      </c>
      <c r="L375" s="28">
        <v>2</v>
      </c>
      <c r="M375" s="28"/>
      <c r="N375" s="28">
        <v>1</v>
      </c>
      <c r="O375" s="28">
        <f>IF(OR(N375=MIN(N$5:N$397),N375=""),"",N375)</f>
        <v>1</v>
      </c>
      <c r="P375" s="29">
        <f t="shared" si="37"/>
        <v>9.6428571428571423</v>
      </c>
      <c r="Q375" s="29">
        <f t="shared" si="38"/>
        <v>0</v>
      </c>
      <c r="R375" s="29">
        <f t="shared" si="39"/>
        <v>5.6</v>
      </c>
      <c r="S375" s="29">
        <f t="shared" si="43"/>
        <v>6.3829787234042552</v>
      </c>
      <c r="T375" s="29">
        <f t="shared" si="40"/>
        <v>2</v>
      </c>
      <c r="U375" s="29">
        <f>(30*0.19)/N375</f>
        <v>5.7</v>
      </c>
      <c r="V375" s="27">
        <f t="shared" si="42"/>
        <v>29.325835866261396</v>
      </c>
      <c r="W375" s="21"/>
      <c r="X375" s="73"/>
      <c r="Y375" s="69"/>
      <c r="Z375" s="69"/>
    </row>
    <row r="376" spans="1:26" ht="47.25" x14ac:dyDescent="0.25">
      <c r="A376" s="1">
        <v>372</v>
      </c>
      <c r="B376" s="94" t="s">
        <v>1358</v>
      </c>
      <c r="C376" s="89" t="s">
        <v>1359</v>
      </c>
      <c r="D376" s="90" t="s">
        <v>4450</v>
      </c>
      <c r="E376" s="91">
        <v>7</v>
      </c>
      <c r="F376" s="90" t="s">
        <v>127</v>
      </c>
      <c r="G376" s="28">
        <v>0</v>
      </c>
      <c r="H376" s="28"/>
      <c r="I376" s="28">
        <v>2</v>
      </c>
      <c r="J376" s="28">
        <v>175</v>
      </c>
      <c r="K376" s="28">
        <v>76</v>
      </c>
      <c r="L376" s="28">
        <v>8</v>
      </c>
      <c r="M376" s="28"/>
      <c r="N376" s="28">
        <v>0.52</v>
      </c>
      <c r="O376" s="28">
        <f>IF(OR(N376=MIN(N$5:N$397),N376=""),"",N376)</f>
        <v>0.52</v>
      </c>
      <c r="P376" s="29">
        <f t="shared" si="37"/>
        <v>0</v>
      </c>
      <c r="Q376" s="29">
        <f t="shared" si="38"/>
        <v>0.5714285714285714</v>
      </c>
      <c r="R376" s="29">
        <f t="shared" si="39"/>
        <v>7</v>
      </c>
      <c r="S376" s="29">
        <f t="shared" si="43"/>
        <v>0.78947368421052633</v>
      </c>
      <c r="T376" s="29">
        <f t="shared" si="40"/>
        <v>8</v>
      </c>
      <c r="U376" s="29">
        <f>(30*0.19)/N376</f>
        <v>10.961538461538462</v>
      </c>
      <c r="V376" s="27">
        <f t="shared" si="42"/>
        <v>27.322440717177557</v>
      </c>
      <c r="W376" s="21"/>
      <c r="X376" s="73"/>
      <c r="Y376" s="69"/>
      <c r="Z376" s="69"/>
    </row>
    <row r="377" spans="1:26" ht="31.5" x14ac:dyDescent="0.25">
      <c r="A377" s="1">
        <v>373</v>
      </c>
      <c r="B377" s="83" t="s">
        <v>1286</v>
      </c>
      <c r="C377" s="82" t="s">
        <v>1287</v>
      </c>
      <c r="D377" s="79" t="s">
        <v>71</v>
      </c>
      <c r="E377" s="4">
        <v>8</v>
      </c>
      <c r="F377" s="79" t="s">
        <v>1285</v>
      </c>
      <c r="G377" s="28">
        <v>11.5</v>
      </c>
      <c r="H377" s="28"/>
      <c r="I377" s="28">
        <v>4</v>
      </c>
      <c r="J377" s="28">
        <v>192</v>
      </c>
      <c r="K377" s="28">
        <v>10.63</v>
      </c>
      <c r="L377" s="28">
        <v>0</v>
      </c>
      <c r="M377" s="28"/>
      <c r="N377" s="28">
        <v>0</v>
      </c>
      <c r="O377" s="28" t="str">
        <f>IF(OR(N377=MIN(N$5:N$397),N377=""),"",N377)</f>
        <v/>
      </c>
      <c r="P377" s="29">
        <f t="shared" si="37"/>
        <v>12.321428571428571</v>
      </c>
      <c r="Q377" s="29">
        <f t="shared" si="38"/>
        <v>1.1428571428571428</v>
      </c>
      <c r="R377" s="29">
        <f t="shared" si="39"/>
        <v>7.68</v>
      </c>
      <c r="S377" s="29">
        <f t="shared" si="43"/>
        <v>5.6444026340545621</v>
      </c>
      <c r="T377" s="29">
        <f t="shared" si="40"/>
        <v>0</v>
      </c>
      <c r="U377" s="29">
        <v>0</v>
      </c>
      <c r="V377" s="27">
        <f t="shared" si="42"/>
        <v>26.788688348340276</v>
      </c>
      <c r="W377" s="21"/>
      <c r="X377" s="73"/>
      <c r="Y377" s="69"/>
      <c r="Z377" s="69"/>
    </row>
    <row r="378" spans="1:26" ht="31.5" x14ac:dyDescent="0.25">
      <c r="A378" s="1">
        <v>374</v>
      </c>
      <c r="B378" s="79" t="s">
        <v>1294</v>
      </c>
      <c r="C378" s="82" t="s">
        <v>1295</v>
      </c>
      <c r="D378" s="79" t="s">
        <v>4507</v>
      </c>
      <c r="E378" s="4">
        <v>7</v>
      </c>
      <c r="F378" s="85" t="s">
        <v>83</v>
      </c>
      <c r="G378" s="28">
        <v>9</v>
      </c>
      <c r="H378" s="28"/>
      <c r="I378" s="28">
        <v>0</v>
      </c>
      <c r="J378" s="28">
        <v>105</v>
      </c>
      <c r="K378" s="28">
        <v>12.1</v>
      </c>
      <c r="L378" s="28">
        <v>2.7</v>
      </c>
      <c r="M378" s="28"/>
      <c r="N378" s="28">
        <v>1.31</v>
      </c>
      <c r="O378" s="28">
        <f>IF(OR(N378=MIN(N$5:N$397),N378=""),"",N378)</f>
        <v>1.31</v>
      </c>
      <c r="P378" s="29">
        <f t="shared" si="37"/>
        <v>9.6428571428571423</v>
      </c>
      <c r="Q378" s="29">
        <f t="shared" si="38"/>
        <v>0</v>
      </c>
      <c r="R378" s="29">
        <f t="shared" si="39"/>
        <v>4.2</v>
      </c>
      <c r="S378" s="29">
        <f t="shared" si="43"/>
        <v>4.9586776859504136</v>
      </c>
      <c r="T378" s="29">
        <f t="shared" si="40"/>
        <v>2.7</v>
      </c>
      <c r="U378" s="29">
        <f>(30*0.19)/N378</f>
        <v>4.3511450381679388</v>
      </c>
      <c r="V378" s="27">
        <f t="shared" si="42"/>
        <v>25.852679866975492</v>
      </c>
      <c r="W378" s="21"/>
      <c r="X378" s="73"/>
      <c r="Y378" s="69"/>
      <c r="Z378" s="69"/>
    </row>
    <row r="379" spans="1:26" ht="31.5" x14ac:dyDescent="0.25">
      <c r="A379" s="1">
        <v>375</v>
      </c>
      <c r="B379" s="23" t="s">
        <v>2009</v>
      </c>
      <c r="C379" s="5" t="s">
        <v>2010</v>
      </c>
      <c r="D379" s="79" t="s">
        <v>598</v>
      </c>
      <c r="E379" s="64">
        <v>8</v>
      </c>
      <c r="F379" s="79" t="s">
        <v>599</v>
      </c>
      <c r="G379" s="28">
        <v>10.5</v>
      </c>
      <c r="H379" s="28"/>
      <c r="I379" s="28">
        <v>0</v>
      </c>
      <c r="J379" s="28">
        <v>16</v>
      </c>
      <c r="K379" s="28">
        <v>9.9</v>
      </c>
      <c r="L379" s="28">
        <v>5</v>
      </c>
      <c r="M379" s="28"/>
      <c r="N379" s="28">
        <v>2.0299999999999998</v>
      </c>
      <c r="O379" s="28"/>
      <c r="P379" s="29">
        <f t="shared" si="37"/>
        <v>11.25</v>
      </c>
      <c r="Q379" s="29">
        <f t="shared" si="38"/>
        <v>0</v>
      </c>
      <c r="R379" s="29">
        <f t="shared" si="39"/>
        <v>0.64</v>
      </c>
      <c r="S379" s="29">
        <f t="shared" si="43"/>
        <v>6.0606060606060606</v>
      </c>
      <c r="T379" s="29">
        <f t="shared" si="40"/>
        <v>5</v>
      </c>
      <c r="U379" s="29">
        <f>(30*0.19)/N379</f>
        <v>2.8078817733990151</v>
      </c>
      <c r="V379" s="27">
        <f t="shared" si="42"/>
        <v>25.758487834005077</v>
      </c>
      <c r="W379" s="21"/>
      <c r="X379" s="73"/>
      <c r="Y379" s="69"/>
      <c r="Z379" s="69"/>
    </row>
    <row r="380" spans="1:26" ht="31.5" x14ac:dyDescent="0.25">
      <c r="A380" s="1">
        <v>376</v>
      </c>
      <c r="B380" s="86" t="s">
        <v>1863</v>
      </c>
      <c r="C380" s="82" t="s">
        <v>1305</v>
      </c>
      <c r="D380" s="79" t="s">
        <v>474</v>
      </c>
      <c r="E380" s="4">
        <v>8</v>
      </c>
      <c r="F380" s="79" t="s">
        <v>475</v>
      </c>
      <c r="G380" s="28">
        <v>5</v>
      </c>
      <c r="H380" s="28"/>
      <c r="I380" s="28">
        <v>2</v>
      </c>
      <c r="J380" s="28">
        <v>16</v>
      </c>
      <c r="K380" s="28">
        <v>8.9</v>
      </c>
      <c r="L380" s="28">
        <v>5</v>
      </c>
      <c r="M380" s="28"/>
      <c r="N380" s="28">
        <v>1.03</v>
      </c>
      <c r="O380" s="28"/>
      <c r="P380" s="29">
        <f t="shared" si="37"/>
        <v>5.3571428571428568</v>
      </c>
      <c r="Q380" s="29">
        <f t="shared" si="38"/>
        <v>0.5714285714285714</v>
      </c>
      <c r="R380" s="29">
        <f t="shared" si="39"/>
        <v>0.64</v>
      </c>
      <c r="S380" s="29">
        <f t="shared" si="43"/>
        <v>6.7415730337078648</v>
      </c>
      <c r="T380" s="29">
        <f t="shared" si="40"/>
        <v>5</v>
      </c>
      <c r="U380" s="29">
        <f>(30*0.19)/N380</f>
        <v>5.5339805825242721</v>
      </c>
      <c r="V380" s="27">
        <f t="shared" si="42"/>
        <v>23.844125044803565</v>
      </c>
      <c r="W380" s="21"/>
      <c r="X380" s="73"/>
      <c r="Y380" s="69"/>
      <c r="Z380" s="69"/>
    </row>
    <row r="381" spans="1:26" ht="31.5" x14ac:dyDescent="0.25">
      <c r="A381" s="1">
        <v>377</v>
      </c>
      <c r="B381" s="86" t="s">
        <v>1292</v>
      </c>
      <c r="C381" s="82" t="s">
        <v>1293</v>
      </c>
      <c r="D381" s="86" t="s">
        <v>71</v>
      </c>
      <c r="E381" s="4">
        <v>8</v>
      </c>
      <c r="F381" s="85" t="s">
        <v>1285</v>
      </c>
      <c r="G381" s="28">
        <v>20.5</v>
      </c>
      <c r="H381" s="28"/>
      <c r="I381" s="28">
        <v>0</v>
      </c>
      <c r="J381" s="28">
        <v>0</v>
      </c>
      <c r="K381" s="28">
        <v>0</v>
      </c>
      <c r="L381" s="28">
        <v>0</v>
      </c>
      <c r="M381" s="28"/>
      <c r="N381" s="28">
        <v>0</v>
      </c>
      <c r="O381" s="28" t="str">
        <f>IF(OR(N381=MIN(N$5:N$397),N381=""),"",N381)</f>
        <v/>
      </c>
      <c r="P381" s="29">
        <f t="shared" si="37"/>
        <v>21.964285714285715</v>
      </c>
      <c r="Q381" s="29">
        <f t="shared" si="38"/>
        <v>0</v>
      </c>
      <c r="R381" s="29">
        <f t="shared" si="39"/>
        <v>0</v>
      </c>
      <c r="S381" s="29">
        <v>0</v>
      </c>
      <c r="T381" s="29">
        <f t="shared" si="40"/>
        <v>0</v>
      </c>
      <c r="U381" s="29">
        <v>0</v>
      </c>
      <c r="V381" s="27">
        <f t="shared" si="42"/>
        <v>21.964285714285715</v>
      </c>
      <c r="W381" s="21"/>
      <c r="X381" s="73"/>
      <c r="Y381" s="69"/>
      <c r="Z381" s="69"/>
    </row>
    <row r="382" spans="1:26" ht="31.5" x14ac:dyDescent="0.25">
      <c r="A382" s="1">
        <v>378</v>
      </c>
      <c r="B382" s="79" t="s">
        <v>1384</v>
      </c>
      <c r="C382" s="82" t="s">
        <v>1385</v>
      </c>
      <c r="D382" s="79" t="s">
        <v>140</v>
      </c>
      <c r="E382" s="4">
        <v>7</v>
      </c>
      <c r="F382" s="79" t="s">
        <v>150</v>
      </c>
      <c r="G382" s="28">
        <v>19.5</v>
      </c>
      <c r="H382" s="28"/>
      <c r="I382" s="28">
        <v>0</v>
      </c>
      <c r="J382" s="28">
        <v>0</v>
      </c>
      <c r="K382" s="28">
        <v>0</v>
      </c>
      <c r="L382" s="28">
        <v>0</v>
      </c>
      <c r="M382" s="28"/>
      <c r="N382" s="28">
        <v>0</v>
      </c>
      <c r="O382" s="28" t="str">
        <f>IF(OR(N382=MIN(N$5:N$397),N382=""),"",N382)</f>
        <v/>
      </c>
      <c r="P382" s="29">
        <f t="shared" si="37"/>
        <v>20.892857142857142</v>
      </c>
      <c r="Q382" s="29">
        <f t="shared" si="38"/>
        <v>0</v>
      </c>
      <c r="R382" s="29">
        <f t="shared" si="39"/>
        <v>0</v>
      </c>
      <c r="S382" s="29">
        <v>0</v>
      </c>
      <c r="T382" s="29">
        <f t="shared" si="40"/>
        <v>0</v>
      </c>
      <c r="U382" s="29">
        <v>0</v>
      </c>
      <c r="V382" s="27">
        <f t="shared" si="42"/>
        <v>20.892857142857142</v>
      </c>
      <c r="W382" s="21"/>
      <c r="X382" s="73"/>
      <c r="Y382" s="69"/>
      <c r="Z382" s="69"/>
    </row>
    <row r="383" spans="1:26" ht="31.5" x14ac:dyDescent="0.25">
      <c r="A383" s="1">
        <v>379</v>
      </c>
      <c r="B383" s="138" t="s">
        <v>1985</v>
      </c>
      <c r="C383" s="82" t="s">
        <v>1986</v>
      </c>
      <c r="D383" s="79" t="s">
        <v>532</v>
      </c>
      <c r="E383" s="4">
        <v>7</v>
      </c>
      <c r="F383" s="79" t="s">
        <v>543</v>
      </c>
      <c r="G383" s="28">
        <v>19.5</v>
      </c>
      <c r="H383" s="28"/>
      <c r="I383" s="28">
        <v>0</v>
      </c>
      <c r="J383" s="28">
        <v>0</v>
      </c>
      <c r="K383" s="28">
        <v>0</v>
      </c>
      <c r="L383" s="28">
        <v>0</v>
      </c>
      <c r="M383" s="28"/>
      <c r="N383" s="28">
        <v>0</v>
      </c>
      <c r="O383" s="28"/>
      <c r="P383" s="29">
        <f t="shared" si="37"/>
        <v>20.892857142857142</v>
      </c>
      <c r="Q383" s="29">
        <f t="shared" si="38"/>
        <v>0</v>
      </c>
      <c r="R383" s="29">
        <f t="shared" si="39"/>
        <v>0</v>
      </c>
      <c r="S383" s="29">
        <v>0</v>
      </c>
      <c r="T383" s="29">
        <f t="shared" si="40"/>
        <v>0</v>
      </c>
      <c r="U383" s="29">
        <v>0</v>
      </c>
      <c r="V383" s="27">
        <f t="shared" si="42"/>
        <v>20.892857142857142</v>
      </c>
      <c r="W383" s="21"/>
      <c r="X383" s="73"/>
      <c r="Y383" s="69"/>
      <c r="Z383" s="69"/>
    </row>
    <row r="384" spans="1:26" ht="31.5" x14ac:dyDescent="0.25">
      <c r="A384" s="1">
        <v>380</v>
      </c>
      <c r="B384" s="138" t="s">
        <v>1987</v>
      </c>
      <c r="C384" s="82" t="s">
        <v>1988</v>
      </c>
      <c r="D384" s="79" t="s">
        <v>532</v>
      </c>
      <c r="E384" s="4">
        <v>7</v>
      </c>
      <c r="F384" s="79" t="s">
        <v>543</v>
      </c>
      <c r="G384" s="28">
        <v>19</v>
      </c>
      <c r="H384" s="28"/>
      <c r="I384" s="28">
        <v>0</v>
      </c>
      <c r="J384" s="28">
        <v>0</v>
      </c>
      <c r="K384" s="28">
        <v>0</v>
      </c>
      <c r="L384" s="28">
        <v>0</v>
      </c>
      <c r="M384" s="28"/>
      <c r="N384" s="28">
        <v>0</v>
      </c>
      <c r="O384" s="28"/>
      <c r="P384" s="29">
        <f t="shared" si="37"/>
        <v>20.357142857142858</v>
      </c>
      <c r="Q384" s="29">
        <f t="shared" si="38"/>
        <v>0</v>
      </c>
      <c r="R384" s="29">
        <f t="shared" si="39"/>
        <v>0</v>
      </c>
      <c r="S384" s="29">
        <v>0</v>
      </c>
      <c r="T384" s="29">
        <f t="shared" si="40"/>
        <v>0</v>
      </c>
      <c r="U384" s="29">
        <v>0</v>
      </c>
      <c r="V384" s="27">
        <f t="shared" si="42"/>
        <v>20.357142857142858</v>
      </c>
      <c r="W384" s="21"/>
      <c r="X384" s="73"/>
      <c r="Y384" s="69"/>
      <c r="Z384" s="69"/>
    </row>
    <row r="385" spans="1:26" ht="31.5" x14ac:dyDescent="0.25">
      <c r="A385" s="1">
        <v>381</v>
      </c>
      <c r="B385" s="84" t="s">
        <v>1779</v>
      </c>
      <c r="C385" s="82" t="s">
        <v>1780</v>
      </c>
      <c r="D385" s="79" t="s">
        <v>395</v>
      </c>
      <c r="E385" s="4">
        <v>7</v>
      </c>
      <c r="F385" s="79" t="s">
        <v>396</v>
      </c>
      <c r="G385" s="28">
        <v>18</v>
      </c>
      <c r="H385" s="28"/>
      <c r="I385" s="28">
        <v>0</v>
      </c>
      <c r="J385" s="28">
        <v>0</v>
      </c>
      <c r="K385" s="28">
        <v>0</v>
      </c>
      <c r="L385" s="28">
        <v>0</v>
      </c>
      <c r="M385" s="28"/>
      <c r="N385" s="28">
        <v>0</v>
      </c>
      <c r="O385" s="28"/>
      <c r="P385" s="29">
        <f t="shared" si="37"/>
        <v>19.285714285714285</v>
      </c>
      <c r="Q385" s="29">
        <f t="shared" si="38"/>
        <v>0</v>
      </c>
      <c r="R385" s="29">
        <f t="shared" si="39"/>
        <v>0</v>
      </c>
      <c r="S385" s="29">
        <v>0</v>
      </c>
      <c r="T385" s="29">
        <f t="shared" si="40"/>
        <v>0</v>
      </c>
      <c r="U385" s="29">
        <v>0</v>
      </c>
      <c r="V385" s="27">
        <f t="shared" si="42"/>
        <v>19.285714285714285</v>
      </c>
      <c r="W385" s="21"/>
      <c r="X385" s="73"/>
      <c r="Y385" s="69"/>
      <c r="Z385" s="69"/>
    </row>
    <row r="386" spans="1:26" ht="31.5" x14ac:dyDescent="0.25">
      <c r="A386" s="1">
        <v>382</v>
      </c>
      <c r="B386" s="79" t="s">
        <v>1934</v>
      </c>
      <c r="C386" s="82" t="s">
        <v>1935</v>
      </c>
      <c r="D386" s="79" t="s">
        <v>1113</v>
      </c>
      <c r="E386" s="4">
        <v>8</v>
      </c>
      <c r="F386" s="79" t="s">
        <v>1114</v>
      </c>
      <c r="G386" s="28">
        <v>0</v>
      </c>
      <c r="H386" s="28"/>
      <c r="I386" s="28">
        <v>6</v>
      </c>
      <c r="J386" s="28">
        <v>110</v>
      </c>
      <c r="K386" s="28">
        <v>9</v>
      </c>
      <c r="L386" s="28">
        <v>3</v>
      </c>
      <c r="M386" s="28"/>
      <c r="N386" s="28">
        <v>2.2999999999999998</v>
      </c>
      <c r="O386" s="28"/>
      <c r="P386" s="29">
        <f t="shared" si="37"/>
        <v>0</v>
      </c>
      <c r="Q386" s="29">
        <f t="shared" si="38"/>
        <v>1.7142857142857142</v>
      </c>
      <c r="R386" s="29">
        <f t="shared" si="39"/>
        <v>4.4000000000000004</v>
      </c>
      <c r="S386" s="29">
        <f>(10*6)/K386</f>
        <v>6.666666666666667</v>
      </c>
      <c r="T386" s="29">
        <f t="shared" si="40"/>
        <v>3</v>
      </c>
      <c r="U386" s="29">
        <f>(30*0.19)/N386</f>
        <v>2.4782608695652177</v>
      </c>
      <c r="V386" s="27">
        <f t="shared" si="42"/>
        <v>18.2592132505176</v>
      </c>
      <c r="W386" s="21"/>
      <c r="X386" s="73"/>
      <c r="Y386" s="69"/>
      <c r="Z386" s="69"/>
    </row>
    <row r="387" spans="1:26" ht="31.5" x14ac:dyDescent="0.25">
      <c r="A387" s="1">
        <v>383</v>
      </c>
      <c r="B387" s="79" t="s">
        <v>1781</v>
      </c>
      <c r="C387" s="82" t="s">
        <v>1782</v>
      </c>
      <c r="D387" s="79" t="s">
        <v>395</v>
      </c>
      <c r="E387" s="4">
        <v>7</v>
      </c>
      <c r="F387" s="79" t="s">
        <v>396</v>
      </c>
      <c r="G387" s="28">
        <v>17</v>
      </c>
      <c r="H387" s="28"/>
      <c r="I387" s="28">
        <v>0</v>
      </c>
      <c r="J387" s="28">
        <v>0</v>
      </c>
      <c r="K387" s="28">
        <v>0</v>
      </c>
      <c r="L387" s="28">
        <v>0</v>
      </c>
      <c r="M387" s="28"/>
      <c r="N387" s="28">
        <v>0</v>
      </c>
      <c r="O387" s="28"/>
      <c r="P387" s="29">
        <f t="shared" si="37"/>
        <v>18.214285714285715</v>
      </c>
      <c r="Q387" s="29">
        <f t="shared" si="38"/>
        <v>0</v>
      </c>
      <c r="R387" s="29">
        <f t="shared" si="39"/>
        <v>0</v>
      </c>
      <c r="S387" s="29">
        <v>0</v>
      </c>
      <c r="T387" s="29">
        <f t="shared" si="40"/>
        <v>0</v>
      </c>
      <c r="U387" s="29">
        <v>0</v>
      </c>
      <c r="V387" s="27">
        <f t="shared" si="42"/>
        <v>18.214285714285715</v>
      </c>
      <c r="W387" s="21"/>
      <c r="X387" s="73"/>
      <c r="Y387" s="69"/>
      <c r="Z387" s="69"/>
    </row>
    <row r="388" spans="1:26" ht="31.5" x14ac:dyDescent="0.25">
      <c r="A388" s="1">
        <v>384</v>
      </c>
      <c r="B388" s="138" t="s">
        <v>1981</v>
      </c>
      <c r="C388" s="82" t="s">
        <v>1982</v>
      </c>
      <c r="D388" s="79" t="s">
        <v>532</v>
      </c>
      <c r="E388" s="4">
        <v>7</v>
      </c>
      <c r="F388" s="79" t="s">
        <v>543</v>
      </c>
      <c r="G388" s="28">
        <v>17</v>
      </c>
      <c r="H388" s="28"/>
      <c r="I388" s="28">
        <v>0</v>
      </c>
      <c r="J388" s="28">
        <v>0</v>
      </c>
      <c r="K388" s="28">
        <v>0</v>
      </c>
      <c r="L388" s="28">
        <v>0</v>
      </c>
      <c r="M388" s="28"/>
      <c r="N388" s="28">
        <v>0</v>
      </c>
      <c r="O388" s="28"/>
      <c r="P388" s="29">
        <f t="shared" si="37"/>
        <v>18.214285714285715</v>
      </c>
      <c r="Q388" s="29">
        <f t="shared" si="38"/>
        <v>0</v>
      </c>
      <c r="R388" s="29">
        <f t="shared" si="39"/>
        <v>0</v>
      </c>
      <c r="S388" s="29">
        <v>0</v>
      </c>
      <c r="T388" s="29">
        <f t="shared" si="40"/>
        <v>0</v>
      </c>
      <c r="U388" s="29">
        <v>0</v>
      </c>
      <c r="V388" s="27">
        <f t="shared" si="42"/>
        <v>18.214285714285715</v>
      </c>
      <c r="W388" s="21"/>
      <c r="X388" s="73"/>
      <c r="Y388" s="69"/>
      <c r="Z388" s="69"/>
    </row>
    <row r="389" spans="1:26" ht="47.25" x14ac:dyDescent="0.25">
      <c r="A389" s="1">
        <v>385</v>
      </c>
      <c r="B389" s="79" t="s">
        <v>1318</v>
      </c>
      <c r="C389" s="82" t="s">
        <v>1319</v>
      </c>
      <c r="D389" s="79" t="s">
        <v>102</v>
      </c>
      <c r="E389" s="4">
        <v>8</v>
      </c>
      <c r="F389" s="79" t="s">
        <v>104</v>
      </c>
      <c r="G389" s="28">
        <v>14</v>
      </c>
      <c r="H389" s="28"/>
      <c r="I389" s="28">
        <v>10</v>
      </c>
      <c r="J389" s="28">
        <v>0</v>
      </c>
      <c r="K389" s="28">
        <v>0</v>
      </c>
      <c r="L389" s="28">
        <v>0</v>
      </c>
      <c r="M389" s="28"/>
      <c r="N389" s="28">
        <v>0</v>
      </c>
      <c r="O389" s="28" t="str">
        <f>IF(OR(N389=MIN(N$5:N$397),N389=""),"",N389)</f>
        <v/>
      </c>
      <c r="P389" s="29">
        <f t="shared" ref="P389:P397" si="45">(30*G389)/MAX(G:G)</f>
        <v>15</v>
      </c>
      <c r="Q389" s="29">
        <f t="shared" ref="Q389:Q397" si="46">(10*I389)/MAX(I:I)</f>
        <v>2.8571428571428572</v>
      </c>
      <c r="R389" s="29">
        <f t="shared" ref="R389:R397" si="47">(10*J389)/MAX(J:J)</f>
        <v>0</v>
      </c>
      <c r="S389" s="29">
        <v>0</v>
      </c>
      <c r="T389" s="29">
        <f t="shared" ref="T389:T397" si="48">(10*L389)/MAX(L:L)</f>
        <v>0</v>
      </c>
      <c r="U389" s="29">
        <v>0</v>
      </c>
      <c r="V389" s="27">
        <f t="shared" ref="V389:V452" si="49">SUM(P389:U389)</f>
        <v>17.857142857142858</v>
      </c>
      <c r="W389" s="21"/>
      <c r="X389" s="73"/>
      <c r="Y389" s="69"/>
      <c r="Z389" s="69"/>
    </row>
    <row r="390" spans="1:26" ht="31.5" x14ac:dyDescent="0.25">
      <c r="A390" s="1">
        <v>386</v>
      </c>
      <c r="B390" s="138" t="s">
        <v>1979</v>
      </c>
      <c r="C390" s="82" t="s">
        <v>1980</v>
      </c>
      <c r="D390" s="79" t="s">
        <v>532</v>
      </c>
      <c r="E390" s="4">
        <v>7</v>
      </c>
      <c r="F390" s="79" t="s">
        <v>543</v>
      </c>
      <c r="G390" s="28">
        <v>16</v>
      </c>
      <c r="H390" s="28"/>
      <c r="I390" s="28">
        <v>0</v>
      </c>
      <c r="J390" s="28">
        <v>0</v>
      </c>
      <c r="K390" s="28">
        <v>0</v>
      </c>
      <c r="L390" s="28">
        <v>0</v>
      </c>
      <c r="M390" s="28"/>
      <c r="N390" s="28">
        <v>0</v>
      </c>
      <c r="O390" s="28"/>
      <c r="P390" s="29">
        <f t="shared" si="45"/>
        <v>17.142857142857142</v>
      </c>
      <c r="Q390" s="29">
        <f t="shared" si="46"/>
        <v>0</v>
      </c>
      <c r="R390" s="29">
        <f t="shared" si="47"/>
        <v>0</v>
      </c>
      <c r="S390" s="29">
        <v>0</v>
      </c>
      <c r="T390" s="29">
        <f t="shared" si="48"/>
        <v>0</v>
      </c>
      <c r="U390" s="29">
        <v>0</v>
      </c>
      <c r="V390" s="27">
        <f t="shared" si="49"/>
        <v>17.142857142857142</v>
      </c>
      <c r="W390" s="21"/>
      <c r="X390" s="73"/>
      <c r="Y390" s="69"/>
      <c r="Z390" s="69"/>
    </row>
    <row r="391" spans="1:26" ht="31.5" x14ac:dyDescent="0.25">
      <c r="A391" s="1">
        <v>387</v>
      </c>
      <c r="B391" s="79" t="s">
        <v>1664</v>
      </c>
      <c r="C391" s="82" t="s">
        <v>1665</v>
      </c>
      <c r="D391" s="79" t="s">
        <v>282</v>
      </c>
      <c r="E391" s="4">
        <v>7</v>
      </c>
      <c r="F391" s="83" t="s">
        <v>904</v>
      </c>
      <c r="G391" s="28">
        <v>15.5</v>
      </c>
      <c r="H391" s="28"/>
      <c r="I391" s="28">
        <v>0</v>
      </c>
      <c r="J391" s="28">
        <v>0</v>
      </c>
      <c r="K391" s="28">
        <v>0</v>
      </c>
      <c r="L391" s="28">
        <v>0</v>
      </c>
      <c r="M391" s="28"/>
      <c r="N391" s="28">
        <v>0</v>
      </c>
      <c r="O391" s="28"/>
      <c r="P391" s="29">
        <f t="shared" si="45"/>
        <v>16.607142857142858</v>
      </c>
      <c r="Q391" s="29">
        <f t="shared" si="46"/>
        <v>0</v>
      </c>
      <c r="R391" s="29">
        <f t="shared" si="47"/>
        <v>0</v>
      </c>
      <c r="S391" s="29">
        <v>0</v>
      </c>
      <c r="T391" s="29">
        <f t="shared" si="48"/>
        <v>0</v>
      </c>
      <c r="U391" s="29">
        <v>0</v>
      </c>
      <c r="V391" s="27">
        <f t="shared" si="49"/>
        <v>16.607142857142858</v>
      </c>
      <c r="W391" s="21"/>
      <c r="X391" s="73"/>
      <c r="Y391" s="69"/>
      <c r="Z391" s="69"/>
    </row>
    <row r="392" spans="1:26" ht="47.25" x14ac:dyDescent="0.25">
      <c r="A392" s="1">
        <v>388</v>
      </c>
      <c r="B392" s="79" t="s">
        <v>1320</v>
      </c>
      <c r="C392" s="82" t="s">
        <v>1321</v>
      </c>
      <c r="D392" s="79" t="s">
        <v>102</v>
      </c>
      <c r="E392" s="4">
        <v>8</v>
      </c>
      <c r="F392" s="79" t="s">
        <v>104</v>
      </c>
      <c r="G392" s="28">
        <v>13</v>
      </c>
      <c r="H392" s="28"/>
      <c r="I392" s="28">
        <v>8</v>
      </c>
      <c r="J392" s="28">
        <v>0</v>
      </c>
      <c r="K392" s="28">
        <v>0</v>
      </c>
      <c r="L392" s="28">
        <v>0</v>
      </c>
      <c r="M392" s="28"/>
      <c r="N392" s="28">
        <v>0</v>
      </c>
      <c r="O392" s="28" t="str">
        <f>IF(OR(N392=MIN(N$5:N$397),N392=""),"",N392)</f>
        <v/>
      </c>
      <c r="P392" s="29">
        <f t="shared" si="45"/>
        <v>13.928571428571429</v>
      </c>
      <c r="Q392" s="29">
        <f t="shared" si="46"/>
        <v>2.2857142857142856</v>
      </c>
      <c r="R392" s="29">
        <f t="shared" si="47"/>
        <v>0</v>
      </c>
      <c r="S392" s="29">
        <v>0</v>
      </c>
      <c r="T392" s="29">
        <f t="shared" si="48"/>
        <v>0</v>
      </c>
      <c r="U392" s="29">
        <v>0</v>
      </c>
      <c r="V392" s="27">
        <f t="shared" si="49"/>
        <v>16.214285714285715</v>
      </c>
      <c r="W392" s="21"/>
      <c r="X392" s="73"/>
      <c r="Y392" s="69"/>
      <c r="Z392" s="69"/>
    </row>
    <row r="393" spans="1:26" ht="47.25" x14ac:dyDescent="0.25">
      <c r="A393" s="1">
        <v>389</v>
      </c>
      <c r="B393" s="79" t="s">
        <v>1316</v>
      </c>
      <c r="C393" s="82" t="s">
        <v>1317</v>
      </c>
      <c r="D393" s="79" t="s">
        <v>102</v>
      </c>
      <c r="E393" s="4">
        <v>7</v>
      </c>
      <c r="F393" s="79" t="s">
        <v>104</v>
      </c>
      <c r="G393" s="28">
        <v>12</v>
      </c>
      <c r="H393" s="28"/>
      <c r="I393" s="28">
        <v>10</v>
      </c>
      <c r="J393" s="28">
        <v>0</v>
      </c>
      <c r="K393" s="28">
        <v>0</v>
      </c>
      <c r="L393" s="28">
        <v>0</v>
      </c>
      <c r="M393" s="28"/>
      <c r="N393" s="28">
        <v>0</v>
      </c>
      <c r="O393" s="28" t="str">
        <f>IF(OR(N393=MIN(N$5:N$397),N393=""),"",N393)</f>
        <v/>
      </c>
      <c r="P393" s="29">
        <f t="shared" si="45"/>
        <v>12.857142857142858</v>
      </c>
      <c r="Q393" s="29">
        <f t="shared" si="46"/>
        <v>2.8571428571428572</v>
      </c>
      <c r="R393" s="29">
        <f t="shared" si="47"/>
        <v>0</v>
      </c>
      <c r="S393" s="29">
        <v>0</v>
      </c>
      <c r="T393" s="29">
        <f t="shared" si="48"/>
        <v>0</v>
      </c>
      <c r="U393" s="29">
        <v>0</v>
      </c>
      <c r="V393" s="27">
        <f t="shared" si="49"/>
        <v>15.714285714285715</v>
      </c>
      <c r="W393" s="21"/>
      <c r="X393" s="73"/>
      <c r="Y393" s="69"/>
      <c r="Z393" s="69"/>
    </row>
    <row r="394" spans="1:26" ht="31.5" x14ac:dyDescent="0.25">
      <c r="A394" s="1">
        <v>390</v>
      </c>
      <c r="B394" s="97" t="s">
        <v>1975</v>
      </c>
      <c r="C394" s="82" t="s">
        <v>1976</v>
      </c>
      <c r="D394" s="79" t="s">
        <v>532</v>
      </c>
      <c r="E394" s="4">
        <v>7</v>
      </c>
      <c r="F394" s="96" t="s">
        <v>543</v>
      </c>
      <c r="G394" s="28">
        <v>11</v>
      </c>
      <c r="H394" s="28"/>
      <c r="I394" s="28">
        <v>0</v>
      </c>
      <c r="J394" s="28">
        <v>0</v>
      </c>
      <c r="K394" s="28">
        <v>0</v>
      </c>
      <c r="L394" s="28">
        <v>0</v>
      </c>
      <c r="M394" s="28"/>
      <c r="N394" s="28">
        <v>0</v>
      </c>
      <c r="O394" s="28"/>
      <c r="P394" s="29">
        <f t="shared" si="45"/>
        <v>11.785714285714286</v>
      </c>
      <c r="Q394" s="29">
        <f t="shared" si="46"/>
        <v>0</v>
      </c>
      <c r="R394" s="29">
        <f t="shared" si="47"/>
        <v>0</v>
      </c>
      <c r="S394" s="29">
        <v>0</v>
      </c>
      <c r="T394" s="29">
        <f t="shared" si="48"/>
        <v>0</v>
      </c>
      <c r="U394" s="29">
        <v>0</v>
      </c>
      <c r="V394" s="27">
        <f t="shared" si="49"/>
        <v>11.785714285714286</v>
      </c>
      <c r="W394" s="21"/>
      <c r="X394" s="73"/>
      <c r="Y394" s="69"/>
      <c r="Z394" s="69"/>
    </row>
    <row r="395" spans="1:26" ht="31.5" x14ac:dyDescent="0.25">
      <c r="A395" s="1">
        <v>391</v>
      </c>
      <c r="B395" s="138" t="s">
        <v>1983</v>
      </c>
      <c r="C395" s="82" t="s">
        <v>1984</v>
      </c>
      <c r="D395" s="79" t="s">
        <v>532</v>
      </c>
      <c r="E395" s="4">
        <v>7</v>
      </c>
      <c r="F395" s="79" t="s">
        <v>543</v>
      </c>
      <c r="G395" s="28">
        <v>11</v>
      </c>
      <c r="H395" s="28"/>
      <c r="I395" s="28">
        <v>0</v>
      </c>
      <c r="J395" s="28">
        <v>0</v>
      </c>
      <c r="K395" s="28">
        <v>0</v>
      </c>
      <c r="L395" s="28">
        <v>0</v>
      </c>
      <c r="M395" s="28"/>
      <c r="N395" s="28">
        <v>0</v>
      </c>
      <c r="O395" s="28"/>
      <c r="P395" s="29">
        <f t="shared" si="45"/>
        <v>11.785714285714286</v>
      </c>
      <c r="Q395" s="29">
        <f t="shared" si="46"/>
        <v>0</v>
      </c>
      <c r="R395" s="29">
        <f t="shared" si="47"/>
        <v>0</v>
      </c>
      <c r="S395" s="29">
        <v>0</v>
      </c>
      <c r="T395" s="29">
        <f t="shared" si="48"/>
        <v>0</v>
      </c>
      <c r="U395" s="29">
        <v>0</v>
      </c>
      <c r="V395" s="27">
        <f t="shared" si="49"/>
        <v>11.785714285714286</v>
      </c>
      <c r="W395" s="21"/>
      <c r="X395" s="73"/>
      <c r="Y395" s="69"/>
      <c r="Z395" s="69"/>
    </row>
    <row r="396" spans="1:26" ht="31.5" x14ac:dyDescent="0.25">
      <c r="A396" s="1">
        <v>392</v>
      </c>
      <c r="B396" s="79" t="s">
        <v>1390</v>
      </c>
      <c r="C396" s="82" t="s">
        <v>1391</v>
      </c>
      <c r="D396" s="79" t="s">
        <v>140</v>
      </c>
      <c r="E396" s="4">
        <v>8</v>
      </c>
      <c r="F396" s="79" t="s">
        <v>141</v>
      </c>
      <c r="G396" s="28">
        <v>0</v>
      </c>
      <c r="H396" s="28"/>
      <c r="I396" s="28">
        <v>0</v>
      </c>
      <c r="J396" s="28">
        <v>0</v>
      </c>
      <c r="K396" s="28">
        <v>0</v>
      </c>
      <c r="L396" s="28">
        <v>0</v>
      </c>
      <c r="M396" s="28"/>
      <c r="N396" s="28">
        <v>0</v>
      </c>
      <c r="O396" s="28" t="str">
        <f>IF(OR(N396=MIN(N$5:N$397),N396=""),"",N396)</f>
        <v/>
      </c>
      <c r="P396" s="29">
        <f t="shared" si="45"/>
        <v>0</v>
      </c>
      <c r="Q396" s="29">
        <f t="shared" si="46"/>
        <v>0</v>
      </c>
      <c r="R396" s="29">
        <f t="shared" si="47"/>
        <v>0</v>
      </c>
      <c r="S396" s="29">
        <v>0</v>
      </c>
      <c r="T396" s="29">
        <f t="shared" si="48"/>
        <v>0</v>
      </c>
      <c r="U396" s="29">
        <v>0</v>
      </c>
      <c r="V396" s="27">
        <f t="shared" si="49"/>
        <v>0</v>
      </c>
      <c r="W396" s="21"/>
      <c r="X396" s="73"/>
      <c r="Y396" s="69"/>
      <c r="Z396" s="69"/>
    </row>
    <row r="397" spans="1:26" ht="31.5" x14ac:dyDescent="0.25">
      <c r="A397" s="1">
        <v>393</v>
      </c>
      <c r="B397" s="86" t="s">
        <v>1747</v>
      </c>
      <c r="C397" s="82" t="s">
        <v>1748</v>
      </c>
      <c r="D397" s="79" t="s">
        <v>4505</v>
      </c>
      <c r="E397" s="4">
        <v>8</v>
      </c>
      <c r="F397" s="79" t="s">
        <v>964</v>
      </c>
      <c r="G397" s="28">
        <v>0</v>
      </c>
      <c r="H397" s="28"/>
      <c r="I397" s="28">
        <v>0</v>
      </c>
      <c r="J397" s="28">
        <v>0</v>
      </c>
      <c r="K397" s="28">
        <v>0</v>
      </c>
      <c r="L397" s="28">
        <v>0</v>
      </c>
      <c r="M397" s="28"/>
      <c r="N397" s="28">
        <v>0</v>
      </c>
      <c r="O397" s="28"/>
      <c r="P397" s="29">
        <f t="shared" si="45"/>
        <v>0</v>
      </c>
      <c r="Q397" s="29">
        <f t="shared" si="46"/>
        <v>0</v>
      </c>
      <c r="R397" s="29">
        <f t="shared" si="47"/>
        <v>0</v>
      </c>
      <c r="S397" s="29">
        <v>0</v>
      </c>
      <c r="T397" s="29">
        <f t="shared" si="48"/>
        <v>0</v>
      </c>
      <c r="U397" s="29">
        <v>0</v>
      </c>
      <c r="V397" s="27">
        <v>0</v>
      </c>
      <c r="W397" s="21"/>
      <c r="X397" s="73"/>
      <c r="Y397" s="69"/>
      <c r="Z397" s="69"/>
    </row>
    <row r="399" spans="1:26" x14ac:dyDescent="0.25">
      <c r="B399" s="10" t="s">
        <v>4469</v>
      </c>
    </row>
    <row r="400" spans="1:26" x14ac:dyDescent="0.25">
      <c r="B400" s="10" t="s">
        <v>4470</v>
      </c>
    </row>
    <row r="401" spans="2:2" x14ac:dyDescent="0.25">
      <c r="B401" s="10" t="s">
        <v>4471</v>
      </c>
    </row>
    <row r="402" spans="2:2" x14ac:dyDescent="0.25">
      <c r="B402" s="10" t="s">
        <v>4472</v>
      </c>
    </row>
    <row r="403" spans="2:2" x14ac:dyDescent="0.25">
      <c r="B403" s="10" t="s">
        <v>4473</v>
      </c>
    </row>
    <row r="404" spans="2:2" x14ac:dyDescent="0.25">
      <c r="B404" s="10" t="s">
        <v>4474</v>
      </c>
    </row>
    <row r="405" spans="2:2" x14ac:dyDescent="0.25">
      <c r="B405" s="10" t="s">
        <v>4475</v>
      </c>
    </row>
    <row r="406" spans="2:2" x14ac:dyDescent="0.25">
      <c r="B406" s="10" t="s">
        <v>4476</v>
      </c>
    </row>
    <row r="407" spans="2:2" x14ac:dyDescent="0.25">
      <c r="B407" s="10" t="s">
        <v>4477</v>
      </c>
    </row>
    <row r="408" spans="2:2" x14ac:dyDescent="0.25">
      <c r="B408" s="10" t="s">
        <v>4478</v>
      </c>
    </row>
    <row r="409" spans="2:2" x14ac:dyDescent="0.25">
      <c r="B409" s="10" t="s">
        <v>4479</v>
      </c>
    </row>
    <row r="410" spans="2:2" x14ac:dyDescent="0.25">
      <c r="B410" s="10" t="s">
        <v>4480</v>
      </c>
    </row>
    <row r="411" spans="2:2" x14ac:dyDescent="0.25">
      <c r="B411" s="10" t="s">
        <v>4481</v>
      </c>
    </row>
    <row r="412" spans="2:2" x14ac:dyDescent="0.25">
      <c r="B412" s="10" t="s">
        <v>4482</v>
      </c>
    </row>
    <row r="413" spans="2:2" x14ac:dyDescent="0.25">
      <c r="B413" s="10" t="s">
        <v>4483</v>
      </c>
    </row>
    <row r="414" spans="2:2" x14ac:dyDescent="0.25">
      <c r="B414" s="10" t="s">
        <v>4484</v>
      </c>
    </row>
    <row r="415" spans="2:2" x14ac:dyDescent="0.25">
      <c r="B415" s="10" t="s">
        <v>4485</v>
      </c>
    </row>
    <row r="416" spans="2:2" x14ac:dyDescent="0.25">
      <c r="B416" s="10" t="s">
        <v>4486</v>
      </c>
    </row>
    <row r="417" spans="2:2" x14ac:dyDescent="0.25">
      <c r="B417" s="10" t="s">
        <v>4487</v>
      </c>
    </row>
    <row r="418" spans="2:2" x14ac:dyDescent="0.25">
      <c r="B418" s="10" t="s">
        <v>4488</v>
      </c>
    </row>
    <row r="419" spans="2:2" x14ac:dyDescent="0.25">
      <c r="B419" s="10" t="s">
        <v>4489</v>
      </c>
    </row>
    <row r="420" spans="2:2" x14ac:dyDescent="0.25">
      <c r="B420" s="10" t="s">
        <v>4490</v>
      </c>
    </row>
    <row r="421" spans="2:2" x14ac:dyDescent="0.25">
      <c r="B421" s="10" t="s">
        <v>4491</v>
      </c>
    </row>
    <row r="422" spans="2:2" x14ac:dyDescent="0.25">
      <c r="B422" s="10" t="s">
        <v>4492</v>
      </c>
    </row>
    <row r="423" spans="2:2" x14ac:dyDescent="0.25">
      <c r="B423" s="10" t="s">
        <v>4493</v>
      </c>
    </row>
    <row r="424" spans="2:2" x14ac:dyDescent="0.25">
      <c r="B424" s="10" t="s">
        <v>4494</v>
      </c>
    </row>
    <row r="425" spans="2:2" x14ac:dyDescent="0.25">
      <c r="B425" s="10" t="s">
        <v>4495</v>
      </c>
    </row>
    <row r="426" spans="2:2" x14ac:dyDescent="0.25">
      <c r="B426" s="10" t="s">
        <v>4496</v>
      </c>
    </row>
    <row r="427" spans="2:2" x14ac:dyDescent="0.25">
      <c r="B427" s="10" t="s">
        <v>4497</v>
      </c>
    </row>
    <row r="428" spans="2:2" x14ac:dyDescent="0.25">
      <c r="B428" s="10" t="s">
        <v>4498</v>
      </c>
    </row>
    <row r="429" spans="2:2" x14ac:dyDescent="0.25">
      <c r="B429" s="10" t="s">
        <v>4499</v>
      </c>
    </row>
    <row r="430" spans="2:2" x14ac:dyDescent="0.25">
      <c r="B430" s="10" t="s">
        <v>4500</v>
      </c>
    </row>
    <row r="431" spans="2:2" x14ac:dyDescent="0.25">
      <c r="B431" s="10" t="s">
        <v>4501</v>
      </c>
    </row>
    <row r="432" spans="2:2" x14ac:dyDescent="0.25">
      <c r="B432" s="10" t="s">
        <v>4502</v>
      </c>
    </row>
    <row r="433" spans="2:2" x14ac:dyDescent="0.25">
      <c r="B433" s="10" t="s">
        <v>4503</v>
      </c>
    </row>
  </sheetData>
  <sortState ref="A5:V397">
    <sortCondition descending="1" ref="V5:V397"/>
  </sortState>
  <mergeCells count="14">
    <mergeCell ref="Y2:Y4"/>
    <mergeCell ref="Z2:Z4"/>
    <mergeCell ref="W2:W4"/>
    <mergeCell ref="X2:X4"/>
    <mergeCell ref="A1:V1"/>
    <mergeCell ref="A2:A4"/>
    <mergeCell ref="B2:B4"/>
    <mergeCell ref="C2:C4"/>
    <mergeCell ref="D2:D4"/>
    <mergeCell ref="E2:E4"/>
    <mergeCell ref="F2:F4"/>
    <mergeCell ref="G2:U2"/>
    <mergeCell ref="G3:N3"/>
    <mergeCell ref="P3:U3"/>
  </mergeCells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0"/>
  <sheetViews>
    <sheetView topLeftCell="A274" zoomScale="75" zoomScaleNormal="75" workbookViewId="0">
      <selection activeCell="L298" sqref="L298"/>
    </sheetView>
  </sheetViews>
  <sheetFormatPr defaultColWidth="9.140625" defaultRowHeight="15.75" x14ac:dyDescent="0.25"/>
  <cols>
    <col min="1" max="1" width="5.8554687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11" width="12.42578125" style="9" customWidth="1"/>
    <col min="12" max="12" width="13.28515625" style="9" bestFit="1" customWidth="1"/>
    <col min="13" max="13" width="11.5703125" style="9" hidden="1" customWidth="1"/>
    <col min="14" max="14" width="25.5703125" style="9" bestFit="1" customWidth="1"/>
    <col min="15" max="15" width="8.85546875" style="9" hidden="1" customWidth="1"/>
    <col min="16" max="16" width="11.5703125" style="9" bestFit="1" customWidth="1"/>
    <col min="17" max="19" width="11.5703125" style="9" customWidth="1"/>
    <col min="20" max="20" width="13.42578125" style="9" bestFit="1" customWidth="1"/>
    <col min="21" max="21" width="13.85546875" style="9" bestFit="1" customWidth="1"/>
    <col min="22" max="22" width="13.140625" style="8" bestFit="1" customWidth="1"/>
    <col min="23" max="24" width="9.140625" style="6"/>
    <col min="25" max="25" width="7.140625" style="6" customWidth="1"/>
    <col min="26" max="26" width="14.42578125" style="6" customWidth="1"/>
    <col min="27" max="16384" width="9.140625" style="6"/>
  </cols>
  <sheetData>
    <row r="1" spans="1:26" ht="30" customHeight="1" x14ac:dyDescent="0.25">
      <c r="A1" s="184" t="s">
        <v>628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2"/>
      <c r="X1" s="2"/>
      <c r="Y1" s="2"/>
      <c r="Z1" s="2"/>
    </row>
    <row r="2" spans="1:26" ht="31.5" x14ac:dyDescent="0.25">
      <c r="A2" s="181" t="s">
        <v>0</v>
      </c>
      <c r="B2" s="181" t="s">
        <v>9</v>
      </c>
      <c r="C2" s="185" t="s">
        <v>1</v>
      </c>
      <c r="D2" s="181" t="s">
        <v>2</v>
      </c>
      <c r="E2" s="181" t="s">
        <v>3</v>
      </c>
      <c r="F2" s="181" t="s">
        <v>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3" t="s">
        <v>6</v>
      </c>
      <c r="W2" s="181" t="s">
        <v>28</v>
      </c>
      <c r="X2" s="181" t="s">
        <v>5</v>
      </c>
      <c r="Y2" s="181" t="s">
        <v>8</v>
      </c>
      <c r="Z2" s="181" t="s">
        <v>7</v>
      </c>
    </row>
    <row r="3" spans="1:26" x14ac:dyDescent="0.25">
      <c r="A3" s="182"/>
      <c r="B3" s="182"/>
      <c r="C3" s="186"/>
      <c r="D3" s="182"/>
      <c r="E3" s="182"/>
      <c r="F3" s="182"/>
      <c r="G3" s="188" t="s">
        <v>24</v>
      </c>
      <c r="H3" s="188"/>
      <c r="I3" s="188"/>
      <c r="J3" s="188"/>
      <c r="K3" s="188"/>
      <c r="L3" s="188"/>
      <c r="M3" s="188"/>
      <c r="N3" s="188"/>
      <c r="O3" s="3"/>
      <c r="P3" s="188" t="s">
        <v>26</v>
      </c>
      <c r="Q3" s="188"/>
      <c r="R3" s="188"/>
      <c r="S3" s="188"/>
      <c r="T3" s="188"/>
      <c r="U3" s="188"/>
      <c r="V3" s="3"/>
      <c r="W3" s="182"/>
      <c r="X3" s="182"/>
      <c r="Y3" s="182"/>
      <c r="Z3" s="182"/>
    </row>
    <row r="4" spans="1:26" ht="63" x14ac:dyDescent="0.25">
      <c r="A4" s="183"/>
      <c r="B4" s="183"/>
      <c r="C4" s="187"/>
      <c r="D4" s="183"/>
      <c r="E4" s="183"/>
      <c r="F4" s="183"/>
      <c r="G4" s="3" t="s">
        <v>21</v>
      </c>
      <c r="H4" s="3"/>
      <c r="I4" s="74" t="s">
        <v>615</v>
      </c>
      <c r="J4" s="74" t="s">
        <v>31</v>
      </c>
      <c r="K4" s="74" t="s">
        <v>32</v>
      </c>
      <c r="L4" s="3" t="s">
        <v>22</v>
      </c>
      <c r="M4" s="3"/>
      <c r="N4" s="3" t="s">
        <v>27</v>
      </c>
      <c r="O4" s="3"/>
      <c r="P4" s="3" t="s">
        <v>21</v>
      </c>
      <c r="Q4" s="76" t="s">
        <v>615</v>
      </c>
      <c r="R4" s="74" t="s">
        <v>31</v>
      </c>
      <c r="S4" s="74" t="s">
        <v>32</v>
      </c>
      <c r="T4" s="3" t="s">
        <v>22</v>
      </c>
      <c r="U4" s="3" t="s">
        <v>25</v>
      </c>
      <c r="V4" s="3" t="s">
        <v>29</v>
      </c>
      <c r="W4" s="183"/>
      <c r="X4" s="183"/>
      <c r="Y4" s="183"/>
      <c r="Z4" s="183"/>
    </row>
    <row r="5" spans="1:26" ht="33" customHeight="1" x14ac:dyDescent="0.25">
      <c r="A5" s="16">
        <v>1</v>
      </c>
      <c r="B5" s="79" t="s">
        <v>636</v>
      </c>
      <c r="C5" s="78" t="s">
        <v>637</v>
      </c>
      <c r="D5" s="79" t="s">
        <v>4447</v>
      </c>
      <c r="E5" s="4">
        <v>8</v>
      </c>
      <c r="F5" s="79" t="s">
        <v>42</v>
      </c>
      <c r="G5" s="28">
        <v>24.5</v>
      </c>
      <c r="H5" s="28"/>
      <c r="I5" s="28">
        <v>40</v>
      </c>
      <c r="J5" s="28">
        <v>193</v>
      </c>
      <c r="K5" s="28">
        <v>7.6</v>
      </c>
      <c r="L5" s="28">
        <v>10</v>
      </c>
      <c r="M5" s="28"/>
      <c r="N5" s="30">
        <v>0.31</v>
      </c>
      <c r="O5" s="28"/>
      <c r="P5" s="29">
        <f>(30*G5)/MAX(G:G)</f>
        <v>27.222222222222221</v>
      </c>
      <c r="Q5" s="29">
        <f>(10*I5)/MAX(I:I)</f>
        <v>8</v>
      </c>
      <c r="R5" s="29">
        <f>(10*J5)/MAX(J:J)</f>
        <v>8.7727272727272734</v>
      </c>
      <c r="S5" s="29">
        <f>(10*6)/K5</f>
        <v>7.8947368421052637</v>
      </c>
      <c r="T5" s="29">
        <f>(10*L5)/MAX(L:L)</f>
        <v>10</v>
      </c>
      <c r="U5" s="29">
        <f>(30*0.26)/N5</f>
        <v>25.161290322580648</v>
      </c>
      <c r="V5" s="27">
        <f>SUM(P5:U5)</f>
        <v>87.05097665963541</v>
      </c>
      <c r="W5" s="27"/>
      <c r="X5" s="73"/>
      <c r="Y5" s="71"/>
      <c r="Z5" s="71"/>
    </row>
    <row r="6" spans="1:26" ht="31.5" customHeight="1" x14ac:dyDescent="0.25">
      <c r="A6" s="16">
        <v>2</v>
      </c>
      <c r="B6" s="83" t="s">
        <v>638</v>
      </c>
      <c r="C6" s="83" t="s">
        <v>639</v>
      </c>
      <c r="D6" s="79" t="s">
        <v>4447</v>
      </c>
      <c r="E6" s="4">
        <v>8</v>
      </c>
      <c r="F6" s="79" t="s">
        <v>640</v>
      </c>
      <c r="G6" s="28">
        <v>26</v>
      </c>
      <c r="H6" s="28"/>
      <c r="I6" s="28">
        <v>18</v>
      </c>
      <c r="J6" s="28">
        <v>211</v>
      </c>
      <c r="K6" s="28">
        <v>7</v>
      </c>
      <c r="L6" s="28">
        <v>10</v>
      </c>
      <c r="M6" s="28"/>
      <c r="N6" s="30">
        <v>0.32</v>
      </c>
      <c r="O6" s="28"/>
      <c r="P6" s="29">
        <f>(30*G6)/MAX(G:G)</f>
        <v>28.888888888888889</v>
      </c>
      <c r="Q6" s="29">
        <f>(10*I6)/MAX(I:I)</f>
        <v>3.6</v>
      </c>
      <c r="R6" s="29">
        <f>(10*J6)/MAX(J:J)</f>
        <v>9.5909090909090917</v>
      </c>
      <c r="S6" s="29">
        <f>(10*6)/K6</f>
        <v>8.5714285714285712</v>
      </c>
      <c r="T6" s="29">
        <f>(10*L6)/MAX(L:L)</f>
        <v>10</v>
      </c>
      <c r="U6" s="29">
        <f>(30*0.26)/N6</f>
        <v>24.375</v>
      </c>
      <c r="V6" s="27">
        <f>SUM(P6:U6)</f>
        <v>85.026226551226557</v>
      </c>
      <c r="W6" s="24"/>
      <c r="X6" s="73"/>
      <c r="Y6" s="71"/>
      <c r="Z6" s="71"/>
    </row>
    <row r="7" spans="1:26" ht="33" customHeight="1" x14ac:dyDescent="0.25">
      <c r="A7" s="16">
        <v>3</v>
      </c>
      <c r="B7" s="86" t="s">
        <v>634</v>
      </c>
      <c r="C7" s="78" t="s">
        <v>635</v>
      </c>
      <c r="D7" s="79" t="s">
        <v>4447</v>
      </c>
      <c r="E7" s="4">
        <v>8</v>
      </c>
      <c r="F7" s="79" t="s">
        <v>47</v>
      </c>
      <c r="G7" s="28">
        <v>26</v>
      </c>
      <c r="H7" s="28"/>
      <c r="I7" s="28">
        <v>10</v>
      </c>
      <c r="J7" s="28">
        <v>180</v>
      </c>
      <c r="K7" s="28">
        <v>7.5</v>
      </c>
      <c r="L7" s="28">
        <v>10</v>
      </c>
      <c r="M7" s="28"/>
      <c r="N7" s="30">
        <v>0.32</v>
      </c>
      <c r="O7" s="28"/>
      <c r="P7" s="29">
        <f>(30*G7)/MAX(G:G)</f>
        <v>28.888888888888889</v>
      </c>
      <c r="Q7" s="29">
        <f>(10*I7)/MAX(I:I)</f>
        <v>2</v>
      </c>
      <c r="R7" s="29">
        <f>(10*J7)/MAX(J:J)</f>
        <v>8.1818181818181817</v>
      </c>
      <c r="S7" s="29">
        <f>(10*6)/K7</f>
        <v>8</v>
      </c>
      <c r="T7" s="29">
        <f>(10*L7)/MAX(L:L)</f>
        <v>10</v>
      </c>
      <c r="U7" s="29">
        <f>(30*0.26)/N7</f>
        <v>24.375</v>
      </c>
      <c r="V7" s="27">
        <f>SUM(P7:U7)</f>
        <v>81.445707070707073</v>
      </c>
      <c r="W7" s="24"/>
      <c r="X7" s="73"/>
      <c r="Y7" s="71"/>
      <c r="Z7" s="71"/>
    </row>
    <row r="8" spans="1:26" ht="32.25" customHeight="1" x14ac:dyDescent="0.25">
      <c r="A8" s="16">
        <v>4</v>
      </c>
      <c r="B8" s="86" t="s">
        <v>666</v>
      </c>
      <c r="C8" s="78" t="s">
        <v>667</v>
      </c>
      <c r="D8" s="79" t="s">
        <v>664</v>
      </c>
      <c r="E8" s="4">
        <v>7</v>
      </c>
      <c r="F8" s="79" t="s">
        <v>665</v>
      </c>
      <c r="G8" s="28">
        <v>22</v>
      </c>
      <c r="H8" s="28"/>
      <c r="I8" s="28">
        <v>40</v>
      </c>
      <c r="J8" s="28">
        <v>220</v>
      </c>
      <c r="K8" s="28">
        <v>7.3</v>
      </c>
      <c r="L8" s="28">
        <v>8.5</v>
      </c>
      <c r="M8" s="29"/>
      <c r="N8" s="30">
        <v>0.41</v>
      </c>
      <c r="O8" s="28"/>
      <c r="P8" s="29">
        <f>(30*G8)/MAX(G:G)</f>
        <v>24.444444444444443</v>
      </c>
      <c r="Q8" s="29">
        <f>(10*I8)/MAX(I:I)</f>
        <v>8</v>
      </c>
      <c r="R8" s="29">
        <f>(10*J8)/MAX(J:J)</f>
        <v>10</v>
      </c>
      <c r="S8" s="29">
        <f>(10*6)/K8</f>
        <v>8.2191780821917817</v>
      </c>
      <c r="T8" s="29">
        <f>(10*L8)/MAX(L:L)</f>
        <v>8.5</v>
      </c>
      <c r="U8" s="29">
        <f>(30*0.26)/N8</f>
        <v>19.024390243902442</v>
      </c>
      <c r="V8" s="27">
        <f>SUM(P8:U8)</f>
        <v>78.188012770538663</v>
      </c>
      <c r="W8" s="24"/>
      <c r="X8" s="73"/>
      <c r="Y8" s="71"/>
      <c r="Z8" s="71"/>
    </row>
    <row r="9" spans="1:26" ht="48" customHeight="1" x14ac:dyDescent="0.25">
      <c r="A9" s="16">
        <v>5</v>
      </c>
      <c r="B9" s="86" t="s">
        <v>662</v>
      </c>
      <c r="C9" s="78" t="s">
        <v>663</v>
      </c>
      <c r="D9" s="79" t="s">
        <v>664</v>
      </c>
      <c r="E9" s="4">
        <v>7</v>
      </c>
      <c r="F9" s="79" t="s">
        <v>665</v>
      </c>
      <c r="G9" s="28">
        <v>19.5</v>
      </c>
      <c r="H9" s="28"/>
      <c r="I9" s="28">
        <v>30</v>
      </c>
      <c r="J9" s="28">
        <v>190</v>
      </c>
      <c r="K9" s="28">
        <v>7.4</v>
      </c>
      <c r="L9" s="28">
        <v>8.5</v>
      </c>
      <c r="M9" s="29"/>
      <c r="N9" s="30">
        <v>0.44</v>
      </c>
      <c r="O9" s="28"/>
      <c r="P9" s="29">
        <f>(30*G9)/MAX(G:G)</f>
        <v>21.666666666666668</v>
      </c>
      <c r="Q9" s="29">
        <f>(10*I9)/MAX(I:I)</f>
        <v>6</v>
      </c>
      <c r="R9" s="29">
        <f>(10*J9)/MAX(J:J)</f>
        <v>8.6363636363636367</v>
      </c>
      <c r="S9" s="29">
        <f>(10*6)/K9</f>
        <v>8.108108108108107</v>
      </c>
      <c r="T9" s="29">
        <f>(10*L9)/MAX(L:L)</f>
        <v>8.5</v>
      </c>
      <c r="U9" s="29">
        <f>(30*0.26)/N9</f>
        <v>17.72727272727273</v>
      </c>
      <c r="V9" s="27">
        <f>SUM(P9:U9)</f>
        <v>70.638411138411143</v>
      </c>
      <c r="W9" s="24"/>
      <c r="X9" s="73"/>
      <c r="Y9" s="71"/>
      <c r="Z9" s="71"/>
    </row>
    <row r="10" spans="1:26" ht="46.5" customHeight="1" x14ac:dyDescent="0.25">
      <c r="A10" s="16">
        <v>6</v>
      </c>
      <c r="B10" s="79" t="s">
        <v>659</v>
      </c>
      <c r="C10" s="78" t="s">
        <v>660</v>
      </c>
      <c r="D10" s="79" t="s">
        <v>61</v>
      </c>
      <c r="E10" s="4">
        <v>7</v>
      </c>
      <c r="F10" s="83" t="s">
        <v>661</v>
      </c>
      <c r="G10" s="28">
        <v>22</v>
      </c>
      <c r="H10" s="28"/>
      <c r="I10" s="28">
        <v>25</v>
      </c>
      <c r="J10" s="28">
        <v>198</v>
      </c>
      <c r="K10" s="28">
        <v>7.5</v>
      </c>
      <c r="L10" s="28">
        <v>7</v>
      </c>
      <c r="M10" s="29"/>
      <c r="N10" s="30">
        <v>0.55000000000000004</v>
      </c>
      <c r="O10" s="28"/>
      <c r="P10" s="29">
        <f>(30*G10)/MAX(G:G)</f>
        <v>24.444444444444443</v>
      </c>
      <c r="Q10" s="29">
        <f>(10*I10)/MAX(I:I)</f>
        <v>5</v>
      </c>
      <c r="R10" s="29">
        <f>(10*J10)/MAX(J:J)</f>
        <v>9</v>
      </c>
      <c r="S10" s="29">
        <f>(10*6)/K10</f>
        <v>8</v>
      </c>
      <c r="T10" s="29">
        <f>(10*L10)/MAX(L:L)</f>
        <v>7</v>
      </c>
      <c r="U10" s="29">
        <f>(30*0.26)/N10</f>
        <v>14.181818181818182</v>
      </c>
      <c r="V10" s="27">
        <f>SUM(P10:U10)</f>
        <v>67.62626262626263</v>
      </c>
      <c r="W10" s="24"/>
      <c r="X10" s="73"/>
      <c r="Y10" s="71"/>
      <c r="Z10" s="71"/>
    </row>
    <row r="11" spans="1:26" ht="31.5" customHeight="1" x14ac:dyDescent="0.25">
      <c r="A11" s="16">
        <v>7</v>
      </c>
      <c r="B11" s="78" t="s">
        <v>858</v>
      </c>
      <c r="C11" s="78" t="s">
        <v>859</v>
      </c>
      <c r="D11" s="79" t="s">
        <v>4451</v>
      </c>
      <c r="E11" s="4">
        <v>7</v>
      </c>
      <c r="F11" s="79" t="s">
        <v>853</v>
      </c>
      <c r="G11" s="28">
        <v>20.5</v>
      </c>
      <c r="H11" s="28"/>
      <c r="I11" s="28">
        <v>50</v>
      </c>
      <c r="J11" s="28">
        <v>215</v>
      </c>
      <c r="K11" s="28">
        <v>7</v>
      </c>
      <c r="L11" s="28">
        <v>10</v>
      </c>
      <c r="M11" s="29"/>
      <c r="N11" s="30">
        <v>0.38</v>
      </c>
      <c r="O11" s="28"/>
      <c r="P11" s="29">
        <f>(30*G11)/MAX(G:G)</f>
        <v>22.777777777777779</v>
      </c>
      <c r="Q11" s="29">
        <f>(10*I11)/MAX(I:I)</f>
        <v>10</v>
      </c>
      <c r="R11" s="29">
        <f>(10*J11)/MAX(J:J)</f>
        <v>9.7727272727272734</v>
      </c>
      <c r="S11" s="29">
        <f>(10*6)/K11</f>
        <v>8.5714285714285712</v>
      </c>
      <c r="T11" s="29">
        <f>(10*L11)/MAX(L:L)</f>
        <v>10</v>
      </c>
      <c r="U11" s="29">
        <f>(30*MIN(N:N))/N11</f>
        <v>0</v>
      </c>
      <c r="V11" s="27">
        <f>SUM(P11:U11)</f>
        <v>61.121933621933621</v>
      </c>
      <c r="W11" s="24"/>
      <c r="X11" s="73"/>
      <c r="Y11" s="71"/>
      <c r="Z11" s="71"/>
    </row>
    <row r="12" spans="1:26" ht="32.25" customHeight="1" x14ac:dyDescent="0.25">
      <c r="A12" s="16">
        <v>8</v>
      </c>
      <c r="B12" s="83" t="s">
        <v>1010</v>
      </c>
      <c r="C12" s="78" t="s">
        <v>1011</v>
      </c>
      <c r="D12" s="79" t="s">
        <v>430</v>
      </c>
      <c r="E12" s="4">
        <v>8</v>
      </c>
      <c r="F12" s="79" t="s">
        <v>431</v>
      </c>
      <c r="G12" s="28">
        <v>23</v>
      </c>
      <c r="H12" s="28"/>
      <c r="I12" s="28">
        <v>45</v>
      </c>
      <c r="J12" s="28">
        <v>160</v>
      </c>
      <c r="K12" s="28">
        <v>7.5</v>
      </c>
      <c r="L12" s="28">
        <v>10</v>
      </c>
      <c r="M12" s="29"/>
      <c r="N12" s="30">
        <v>0.54</v>
      </c>
      <c r="O12" s="28"/>
      <c r="P12" s="29">
        <f>(30*G12)/MAX(G:G)</f>
        <v>25.555555555555557</v>
      </c>
      <c r="Q12" s="29">
        <f>(10*I12)/MAX(I:I)</f>
        <v>9</v>
      </c>
      <c r="R12" s="29">
        <f>(10*J12)/MAX(J:J)</f>
        <v>7.2727272727272725</v>
      </c>
      <c r="S12" s="29">
        <f>(10*6)/K12</f>
        <v>8</v>
      </c>
      <c r="T12" s="29">
        <f>(10*L12)/MAX(L:L)</f>
        <v>10</v>
      </c>
      <c r="U12" s="29">
        <f>(30*MIN(N:N))/N12</f>
        <v>0</v>
      </c>
      <c r="V12" s="27">
        <f>SUM(P12:U12)</f>
        <v>59.828282828282831</v>
      </c>
      <c r="W12" s="24"/>
      <c r="X12" s="73"/>
      <c r="Y12" s="71"/>
      <c r="Z12" s="71"/>
    </row>
    <row r="13" spans="1:26" ht="33" customHeight="1" x14ac:dyDescent="0.25">
      <c r="A13" s="16">
        <v>9</v>
      </c>
      <c r="B13" s="79" t="s">
        <v>657</v>
      </c>
      <c r="C13" s="116" t="s">
        <v>658</v>
      </c>
      <c r="D13" s="79" t="s">
        <v>61</v>
      </c>
      <c r="E13" s="63">
        <v>7</v>
      </c>
      <c r="F13" s="86" t="s">
        <v>67</v>
      </c>
      <c r="G13" s="28">
        <v>16.5</v>
      </c>
      <c r="H13" s="28"/>
      <c r="I13" s="28">
        <v>20</v>
      </c>
      <c r="J13" s="28">
        <v>157</v>
      </c>
      <c r="K13" s="28">
        <v>7.8</v>
      </c>
      <c r="L13" s="28">
        <v>8</v>
      </c>
      <c r="M13" s="29"/>
      <c r="N13" s="30">
        <v>0.55000000000000004</v>
      </c>
      <c r="O13" s="28"/>
      <c r="P13" s="29">
        <f>(30*G13)/MAX(G:G)</f>
        <v>18.333333333333332</v>
      </c>
      <c r="Q13" s="29">
        <f>(10*I13)/MAX(I:I)</f>
        <v>4</v>
      </c>
      <c r="R13" s="29">
        <f>(10*J13)/MAX(J:J)</f>
        <v>7.1363636363636367</v>
      </c>
      <c r="S13" s="29">
        <f>(10*6)/K13</f>
        <v>7.6923076923076925</v>
      </c>
      <c r="T13" s="29">
        <f>(10*L13)/MAX(L:L)</f>
        <v>8</v>
      </c>
      <c r="U13" s="29">
        <f>(30*0.26)/N13</f>
        <v>14.181818181818182</v>
      </c>
      <c r="V13" s="27">
        <f>SUM(P13:U13)</f>
        <v>59.343822843822842</v>
      </c>
      <c r="W13" s="24"/>
      <c r="X13" s="73"/>
      <c r="Y13" s="71"/>
      <c r="Z13" s="71"/>
    </row>
    <row r="14" spans="1:26" ht="32.25" customHeight="1" x14ac:dyDescent="0.25">
      <c r="A14" s="16">
        <v>10</v>
      </c>
      <c r="B14" s="86" t="s">
        <v>896</v>
      </c>
      <c r="C14" s="78" t="s">
        <v>897</v>
      </c>
      <c r="D14" s="79" t="s">
        <v>268</v>
      </c>
      <c r="E14" s="4">
        <v>8</v>
      </c>
      <c r="F14" s="83" t="s">
        <v>269</v>
      </c>
      <c r="G14" s="28">
        <v>27</v>
      </c>
      <c r="H14" s="28"/>
      <c r="I14" s="28">
        <v>21</v>
      </c>
      <c r="J14" s="28">
        <v>185</v>
      </c>
      <c r="K14" s="28">
        <v>9</v>
      </c>
      <c r="L14" s="28">
        <v>10</v>
      </c>
      <c r="M14" s="29"/>
      <c r="N14" s="30">
        <v>0.48</v>
      </c>
      <c r="O14" s="28"/>
      <c r="P14" s="29">
        <f>(30*G14)/MAX(G:G)</f>
        <v>30</v>
      </c>
      <c r="Q14" s="29">
        <f>(10*I14)/MAX(I:I)</f>
        <v>4.2</v>
      </c>
      <c r="R14" s="29">
        <f>(10*J14)/MAX(J:J)</f>
        <v>8.4090909090909083</v>
      </c>
      <c r="S14" s="29">
        <f>(10*6)/K14</f>
        <v>6.666666666666667</v>
      </c>
      <c r="T14" s="29">
        <f>(10*L14)/MAX(L:L)</f>
        <v>10</v>
      </c>
      <c r="U14" s="29">
        <f>(30*MIN(N:N))/N14</f>
        <v>0</v>
      </c>
      <c r="V14" s="27">
        <f>SUM(P14:U14)</f>
        <v>59.275757575757574</v>
      </c>
      <c r="W14" s="24"/>
      <c r="X14" s="73"/>
      <c r="Y14" s="71"/>
      <c r="Z14" s="71"/>
    </row>
    <row r="15" spans="1:26" ht="33" customHeight="1" x14ac:dyDescent="0.25">
      <c r="A15" s="16">
        <v>11</v>
      </c>
      <c r="B15" s="86" t="s">
        <v>911</v>
      </c>
      <c r="C15" s="78" t="s">
        <v>912</v>
      </c>
      <c r="D15" s="79" t="s">
        <v>314</v>
      </c>
      <c r="E15" s="4">
        <v>8</v>
      </c>
      <c r="F15" s="79" t="s">
        <v>315</v>
      </c>
      <c r="G15" s="28">
        <v>24.5</v>
      </c>
      <c r="H15" s="28"/>
      <c r="I15" s="28">
        <v>27</v>
      </c>
      <c r="J15" s="28">
        <v>169</v>
      </c>
      <c r="K15" s="28">
        <v>6.2</v>
      </c>
      <c r="L15" s="28">
        <v>8</v>
      </c>
      <c r="M15" s="29"/>
      <c r="N15" s="30">
        <v>2.15</v>
      </c>
      <c r="O15" s="28"/>
      <c r="P15" s="29">
        <f>(30*G15)/MAX(G:G)</f>
        <v>27.222222222222221</v>
      </c>
      <c r="Q15" s="29">
        <f>(10*I15)/MAX(I:I)</f>
        <v>5.4</v>
      </c>
      <c r="R15" s="29">
        <f>(10*J15)/MAX(J:J)</f>
        <v>7.6818181818181817</v>
      </c>
      <c r="S15" s="29">
        <f>(10*6)/K15</f>
        <v>9.67741935483871</v>
      </c>
      <c r="T15" s="29">
        <f>(10*L15)/MAX(L:L)</f>
        <v>8</v>
      </c>
      <c r="U15" s="29">
        <f>(30*MIN(N:N))/N15</f>
        <v>0</v>
      </c>
      <c r="V15" s="27">
        <f>SUM(P15:U15)</f>
        <v>57.981459758879112</v>
      </c>
      <c r="W15" s="24"/>
      <c r="X15" s="73"/>
      <c r="Y15" s="71"/>
      <c r="Z15" s="71"/>
    </row>
    <row r="16" spans="1:26" ht="31.5" x14ac:dyDescent="0.25">
      <c r="A16" s="16">
        <v>12</v>
      </c>
      <c r="B16" s="86" t="s">
        <v>632</v>
      </c>
      <c r="C16" s="78" t="s">
        <v>633</v>
      </c>
      <c r="D16" s="79" t="s">
        <v>4447</v>
      </c>
      <c r="E16" s="4">
        <v>7</v>
      </c>
      <c r="F16" s="79" t="s">
        <v>47</v>
      </c>
      <c r="G16" s="28">
        <v>12</v>
      </c>
      <c r="H16" s="28"/>
      <c r="I16" s="28">
        <v>8</v>
      </c>
      <c r="J16" s="28">
        <v>175</v>
      </c>
      <c r="K16" s="28">
        <v>8</v>
      </c>
      <c r="L16" s="28">
        <v>8</v>
      </c>
      <c r="M16" s="28"/>
      <c r="N16" s="30">
        <v>0.4</v>
      </c>
      <c r="O16" s="28">
        <f>IF(N16&lt;&gt;"",INT(N16)*60+(N16-INT(N16))*100,"")</f>
        <v>40</v>
      </c>
      <c r="P16" s="29">
        <f>(30*G16)/MAX(G:G)</f>
        <v>13.333333333333334</v>
      </c>
      <c r="Q16" s="29">
        <f>(10*I16)/MAX(I:I)</f>
        <v>1.6</v>
      </c>
      <c r="R16" s="29">
        <f>(10*J16)/MAX(J:J)</f>
        <v>7.9545454545454541</v>
      </c>
      <c r="S16" s="29">
        <f>(10*6)/K16</f>
        <v>7.5</v>
      </c>
      <c r="T16" s="29">
        <f>(10*L16)/MAX(L:L)</f>
        <v>8</v>
      </c>
      <c r="U16" s="29">
        <f>(30*0.26)/N16</f>
        <v>19.5</v>
      </c>
      <c r="V16" s="27">
        <f>SUM(P16:U16)</f>
        <v>57.88787878787879</v>
      </c>
      <c r="W16" s="24"/>
      <c r="X16" s="73"/>
      <c r="Y16" s="71"/>
      <c r="Z16" s="71"/>
    </row>
    <row r="17" spans="1:26" ht="31.5" x14ac:dyDescent="0.25">
      <c r="A17" s="16">
        <v>13</v>
      </c>
      <c r="B17" s="24" t="s">
        <v>1178</v>
      </c>
      <c r="C17" s="16" t="s">
        <v>1179</v>
      </c>
      <c r="D17" s="79" t="s">
        <v>598</v>
      </c>
      <c r="E17" s="111">
        <v>8</v>
      </c>
      <c r="F17" s="79" t="s">
        <v>599</v>
      </c>
      <c r="G17" s="28">
        <v>25.5</v>
      </c>
      <c r="H17" s="28"/>
      <c r="I17" s="28">
        <v>30</v>
      </c>
      <c r="J17" s="28">
        <v>170</v>
      </c>
      <c r="K17" s="28">
        <v>9.1</v>
      </c>
      <c r="L17" s="28">
        <v>9</v>
      </c>
      <c r="M17" s="29"/>
      <c r="N17" s="30">
        <v>1.2</v>
      </c>
      <c r="O17" s="28"/>
      <c r="P17" s="29">
        <f>(30*G17)/MAX(G:G)</f>
        <v>28.333333333333332</v>
      </c>
      <c r="Q17" s="29">
        <f>(10*I17)/MAX(I:I)</f>
        <v>6</v>
      </c>
      <c r="R17" s="29">
        <f>(10*J17)/MAX(J:J)</f>
        <v>7.7272727272727275</v>
      </c>
      <c r="S17" s="29">
        <f>(10*6)/K17</f>
        <v>6.593406593406594</v>
      </c>
      <c r="T17" s="29">
        <f>(10*L17)/MAX(L:L)</f>
        <v>9</v>
      </c>
      <c r="U17" s="29">
        <f>(30*MIN(N:N))/N17</f>
        <v>0</v>
      </c>
      <c r="V17" s="27">
        <f>SUM(P17:U17)</f>
        <v>57.654012654012647</v>
      </c>
      <c r="W17" s="21"/>
      <c r="X17" s="73"/>
      <c r="Y17" s="69"/>
      <c r="Z17" s="71"/>
    </row>
    <row r="18" spans="1:26" ht="34.5" customHeight="1" x14ac:dyDescent="0.25">
      <c r="A18" s="16">
        <v>14</v>
      </c>
      <c r="B18" s="86" t="s">
        <v>838</v>
      </c>
      <c r="C18" s="78" t="s">
        <v>839</v>
      </c>
      <c r="D18" s="101" t="s">
        <v>193</v>
      </c>
      <c r="E18" s="102">
        <v>7</v>
      </c>
      <c r="F18" s="101" t="s">
        <v>837</v>
      </c>
      <c r="G18" s="28">
        <v>20.5</v>
      </c>
      <c r="H18" s="28"/>
      <c r="I18" s="28">
        <v>50</v>
      </c>
      <c r="J18" s="28">
        <v>180</v>
      </c>
      <c r="K18" s="28">
        <v>8.4</v>
      </c>
      <c r="L18" s="28">
        <v>9.4</v>
      </c>
      <c r="M18" s="29"/>
      <c r="N18" s="30">
        <v>0.55000000000000004</v>
      </c>
      <c r="O18" s="28"/>
      <c r="P18" s="29">
        <f>(30*G18)/MAX(G:G)</f>
        <v>22.777777777777779</v>
      </c>
      <c r="Q18" s="29">
        <f>(10*I18)/MAX(I:I)</f>
        <v>10</v>
      </c>
      <c r="R18" s="29">
        <f>(10*J18)/MAX(J:J)</f>
        <v>8.1818181818181817</v>
      </c>
      <c r="S18" s="29">
        <f>(10*6)/K18</f>
        <v>7.1428571428571423</v>
      </c>
      <c r="T18" s="29">
        <f>(10*L18)/MAX(L:L)</f>
        <v>9.4</v>
      </c>
      <c r="U18" s="29">
        <f>(30*MIN(N:N))/N18</f>
        <v>0</v>
      </c>
      <c r="V18" s="27">
        <f>SUM(P18:U18)</f>
        <v>57.502453102453096</v>
      </c>
      <c r="W18" s="21"/>
      <c r="X18" s="73"/>
      <c r="Y18" s="69"/>
      <c r="Z18" s="71"/>
    </row>
    <row r="19" spans="1:26" ht="31.5" x14ac:dyDescent="0.25">
      <c r="A19" s="16">
        <v>15</v>
      </c>
      <c r="B19" s="86" t="s">
        <v>1138</v>
      </c>
      <c r="C19" s="78" t="s">
        <v>1139</v>
      </c>
      <c r="D19" s="79" t="s">
        <v>532</v>
      </c>
      <c r="E19" s="4">
        <v>8</v>
      </c>
      <c r="F19" s="86" t="s">
        <v>1131</v>
      </c>
      <c r="G19" s="28">
        <v>26</v>
      </c>
      <c r="H19" s="28"/>
      <c r="I19" s="28">
        <v>19</v>
      </c>
      <c r="J19" s="28">
        <v>180</v>
      </c>
      <c r="K19" s="28">
        <v>8.5</v>
      </c>
      <c r="L19" s="28">
        <v>9</v>
      </c>
      <c r="M19" s="29"/>
      <c r="N19" s="30">
        <v>0.38</v>
      </c>
      <c r="O19" s="28"/>
      <c r="P19" s="29">
        <f>(30*G19)/MAX(G:G)</f>
        <v>28.888888888888889</v>
      </c>
      <c r="Q19" s="29">
        <f>(10*I19)/MAX(I:I)</f>
        <v>3.8</v>
      </c>
      <c r="R19" s="29">
        <f>(10*J19)/MAX(J:J)</f>
        <v>8.1818181818181817</v>
      </c>
      <c r="S19" s="29">
        <f>(10*6)/K19</f>
        <v>7.0588235294117645</v>
      </c>
      <c r="T19" s="29">
        <f>(10*L19)/MAX(L:L)</f>
        <v>9</v>
      </c>
      <c r="U19" s="29">
        <f>(30*MIN(N:N))/N19</f>
        <v>0</v>
      </c>
      <c r="V19" s="27">
        <f>SUM(P19:U19)</f>
        <v>56.929530600118838</v>
      </c>
      <c r="W19" s="21"/>
      <c r="X19" s="73"/>
      <c r="Y19" s="69"/>
      <c r="Z19" s="71"/>
    </row>
    <row r="20" spans="1:26" ht="63" x14ac:dyDescent="0.25">
      <c r="A20" s="16">
        <v>16</v>
      </c>
      <c r="B20" s="86" t="s">
        <v>860</v>
      </c>
      <c r="C20" s="78" t="s">
        <v>861</v>
      </c>
      <c r="D20" s="79" t="s">
        <v>4451</v>
      </c>
      <c r="E20" s="4">
        <v>7</v>
      </c>
      <c r="F20" s="79" t="s">
        <v>853</v>
      </c>
      <c r="G20" s="28">
        <v>19.5</v>
      </c>
      <c r="H20" s="28"/>
      <c r="I20" s="28">
        <v>35</v>
      </c>
      <c r="J20" s="28">
        <v>210</v>
      </c>
      <c r="K20" s="28">
        <v>7</v>
      </c>
      <c r="L20" s="28">
        <v>10</v>
      </c>
      <c r="M20" s="29"/>
      <c r="N20" s="30">
        <v>0.36</v>
      </c>
      <c r="O20" s="28"/>
      <c r="P20" s="29">
        <f>(30*G20)/MAX(G:G)</f>
        <v>21.666666666666668</v>
      </c>
      <c r="Q20" s="29">
        <f>(10*I20)/MAX(I:I)</f>
        <v>7</v>
      </c>
      <c r="R20" s="29">
        <f>(10*J20)/MAX(J:J)</f>
        <v>9.545454545454545</v>
      </c>
      <c r="S20" s="29">
        <f>(10*6)/K20</f>
        <v>8.5714285714285712</v>
      </c>
      <c r="T20" s="29">
        <f>(10*L20)/MAX(L:L)</f>
        <v>10</v>
      </c>
      <c r="U20" s="29">
        <f>(30*MIN(N:N))/N20</f>
        <v>0</v>
      </c>
      <c r="V20" s="27">
        <f>SUM(P20:U20)</f>
        <v>56.78354978354978</v>
      </c>
      <c r="W20" s="21"/>
      <c r="X20" s="73"/>
      <c r="Y20" s="69"/>
      <c r="Z20" s="71"/>
    </row>
    <row r="21" spans="1:26" ht="31.5" x14ac:dyDescent="0.25">
      <c r="A21" s="16">
        <v>17</v>
      </c>
      <c r="B21" s="79" t="s">
        <v>854</v>
      </c>
      <c r="C21" s="78" t="s">
        <v>855</v>
      </c>
      <c r="D21" s="79" t="s">
        <v>4451</v>
      </c>
      <c r="E21" s="4">
        <v>7</v>
      </c>
      <c r="F21" s="79" t="s">
        <v>853</v>
      </c>
      <c r="G21" s="28">
        <v>21</v>
      </c>
      <c r="H21" s="28"/>
      <c r="I21" s="28">
        <v>30</v>
      </c>
      <c r="J21" s="28">
        <v>205</v>
      </c>
      <c r="K21" s="28">
        <v>8</v>
      </c>
      <c r="L21" s="28">
        <v>10</v>
      </c>
      <c r="M21" s="29"/>
      <c r="N21" s="30">
        <v>0.4</v>
      </c>
      <c r="O21" s="28"/>
      <c r="P21" s="29">
        <f>(30*G21)/MAX(G:G)</f>
        <v>23.333333333333332</v>
      </c>
      <c r="Q21" s="29">
        <f>(10*I21)/MAX(I:I)</f>
        <v>6</v>
      </c>
      <c r="R21" s="29">
        <f>(10*J21)/MAX(J:J)</f>
        <v>9.3181818181818183</v>
      </c>
      <c r="S21" s="29">
        <f>(10*6)/K21</f>
        <v>7.5</v>
      </c>
      <c r="T21" s="29">
        <f>(10*L21)/MAX(L:L)</f>
        <v>10</v>
      </c>
      <c r="U21" s="29">
        <f>(30*MIN(N:N))/N21</f>
        <v>0</v>
      </c>
      <c r="V21" s="27">
        <f>SUM(P21:U21)</f>
        <v>56.151515151515149</v>
      </c>
      <c r="W21" s="21"/>
      <c r="X21" s="73"/>
      <c r="Y21" s="69"/>
      <c r="Z21" s="71"/>
    </row>
    <row r="22" spans="1:26" ht="31.5" x14ac:dyDescent="0.25">
      <c r="A22" s="16">
        <v>18</v>
      </c>
      <c r="B22" s="86" t="s">
        <v>1136</v>
      </c>
      <c r="C22" s="78" t="s">
        <v>1137</v>
      </c>
      <c r="D22" s="79" t="s">
        <v>532</v>
      </c>
      <c r="E22" s="4">
        <v>7</v>
      </c>
      <c r="F22" s="79" t="s">
        <v>540</v>
      </c>
      <c r="G22" s="28">
        <v>23</v>
      </c>
      <c r="H22" s="28"/>
      <c r="I22" s="28">
        <v>25</v>
      </c>
      <c r="J22" s="28">
        <v>180</v>
      </c>
      <c r="K22" s="28">
        <v>8.3000000000000007</v>
      </c>
      <c r="L22" s="28">
        <v>10</v>
      </c>
      <c r="M22" s="29"/>
      <c r="N22" s="30">
        <v>0.42</v>
      </c>
      <c r="O22" s="28"/>
      <c r="P22" s="29">
        <f>(30*G22)/MAX(G:G)</f>
        <v>25.555555555555557</v>
      </c>
      <c r="Q22" s="29">
        <f>(10*I22)/MAX(I:I)</f>
        <v>5</v>
      </c>
      <c r="R22" s="29">
        <f>(10*J22)/MAX(J:J)</f>
        <v>8.1818181818181817</v>
      </c>
      <c r="S22" s="29">
        <f>(10*6)/K22</f>
        <v>7.2289156626506017</v>
      </c>
      <c r="T22" s="29">
        <f>(10*L22)/MAX(L:L)</f>
        <v>10</v>
      </c>
      <c r="U22" s="29">
        <f>(30*MIN(N:N))/N22</f>
        <v>0</v>
      </c>
      <c r="V22" s="27">
        <f>SUM(P22:U22)</f>
        <v>55.966289400024337</v>
      </c>
      <c r="W22" s="21"/>
      <c r="X22" s="73"/>
      <c r="Y22" s="69"/>
      <c r="Z22" s="71"/>
    </row>
    <row r="23" spans="1:26" ht="31.5" x14ac:dyDescent="0.25">
      <c r="A23" s="16">
        <v>19</v>
      </c>
      <c r="B23" s="86" t="s">
        <v>1134</v>
      </c>
      <c r="C23" s="78" t="s">
        <v>1135</v>
      </c>
      <c r="D23" s="79" t="s">
        <v>532</v>
      </c>
      <c r="E23" s="4">
        <v>7</v>
      </c>
      <c r="F23" s="79" t="s">
        <v>540</v>
      </c>
      <c r="G23" s="28">
        <v>24</v>
      </c>
      <c r="H23" s="28"/>
      <c r="I23" s="28">
        <v>22</v>
      </c>
      <c r="J23" s="28">
        <v>170</v>
      </c>
      <c r="K23" s="28">
        <v>8.6999999999999993</v>
      </c>
      <c r="L23" s="28">
        <v>10</v>
      </c>
      <c r="M23" s="29"/>
      <c r="N23" s="30">
        <v>0.47</v>
      </c>
      <c r="O23" s="28"/>
      <c r="P23" s="29">
        <f>(30*G23)/MAX(G:G)</f>
        <v>26.666666666666668</v>
      </c>
      <c r="Q23" s="29">
        <f>(10*I23)/MAX(I:I)</f>
        <v>4.4000000000000004</v>
      </c>
      <c r="R23" s="29">
        <f>(10*J23)/MAX(J:J)</f>
        <v>7.7272727272727275</v>
      </c>
      <c r="S23" s="29">
        <f>(10*6)/K23</f>
        <v>6.8965517241379315</v>
      </c>
      <c r="T23" s="29">
        <f>(10*L23)/MAX(L:L)</f>
        <v>10</v>
      </c>
      <c r="U23" s="29">
        <f>(30*MIN(N:N))/N23</f>
        <v>0</v>
      </c>
      <c r="V23" s="27">
        <f>SUM(P23:U23)</f>
        <v>55.690491118077325</v>
      </c>
      <c r="W23" s="21"/>
      <c r="X23" s="73"/>
      <c r="Y23" s="69"/>
      <c r="Z23" s="71"/>
    </row>
    <row r="24" spans="1:26" ht="31.5" x14ac:dyDescent="0.25">
      <c r="A24" s="16">
        <v>20</v>
      </c>
      <c r="B24" s="86" t="s">
        <v>811</v>
      </c>
      <c r="C24" s="120" t="s">
        <v>812</v>
      </c>
      <c r="D24" s="79" t="s">
        <v>165</v>
      </c>
      <c r="E24" s="4">
        <v>7</v>
      </c>
      <c r="F24" s="86" t="s">
        <v>774</v>
      </c>
      <c r="G24" s="28">
        <v>20.5</v>
      </c>
      <c r="H24" s="28"/>
      <c r="I24" s="28">
        <v>24</v>
      </c>
      <c r="J24" s="28">
        <v>215</v>
      </c>
      <c r="K24" s="28">
        <v>7.6</v>
      </c>
      <c r="L24" s="28">
        <v>10</v>
      </c>
      <c r="M24" s="29"/>
      <c r="N24" s="30">
        <v>0.34</v>
      </c>
      <c r="O24" s="28"/>
      <c r="P24" s="29">
        <f>(30*G24)/MAX(G:G)</f>
        <v>22.777777777777779</v>
      </c>
      <c r="Q24" s="29">
        <f>(10*I24)/MAX(I:I)</f>
        <v>4.8</v>
      </c>
      <c r="R24" s="29">
        <f>(10*J24)/MAX(J:J)</f>
        <v>9.7727272727272734</v>
      </c>
      <c r="S24" s="29">
        <f>(10*6)/K24</f>
        <v>7.8947368421052637</v>
      </c>
      <c r="T24" s="29">
        <f>(10*L24)/MAX(L:L)</f>
        <v>10</v>
      </c>
      <c r="U24" s="29">
        <f>(30*MIN(N:N))/N24</f>
        <v>0</v>
      </c>
      <c r="V24" s="27">
        <f>SUM(P24:U24)</f>
        <v>55.245241892610309</v>
      </c>
      <c r="W24" s="21"/>
      <c r="X24" s="73"/>
      <c r="Y24" s="69"/>
      <c r="Z24" s="71"/>
    </row>
    <row r="25" spans="1:26" ht="31.5" x14ac:dyDescent="0.25">
      <c r="A25" s="16">
        <v>21</v>
      </c>
      <c r="B25" s="79" t="s">
        <v>649</v>
      </c>
      <c r="C25" s="78" t="s">
        <v>650</v>
      </c>
      <c r="D25" s="79" t="s">
        <v>647</v>
      </c>
      <c r="E25" s="4">
        <v>8</v>
      </c>
      <c r="F25" s="79" t="s">
        <v>648</v>
      </c>
      <c r="G25" s="28">
        <v>9.5</v>
      </c>
      <c r="H25" s="28"/>
      <c r="I25" s="28">
        <v>8</v>
      </c>
      <c r="J25" s="28">
        <v>158</v>
      </c>
      <c r="K25" s="28">
        <v>9.6</v>
      </c>
      <c r="L25" s="28">
        <v>6</v>
      </c>
      <c r="M25" s="28"/>
      <c r="N25" s="30">
        <v>0.33</v>
      </c>
      <c r="O25" s="28"/>
      <c r="P25" s="29">
        <f>(30*G25)/MAX(G:G)</f>
        <v>10.555555555555555</v>
      </c>
      <c r="Q25" s="29">
        <f>(10*I25)/MAX(I:I)</f>
        <v>1.6</v>
      </c>
      <c r="R25" s="29">
        <f>(10*J25)/MAX(J:J)</f>
        <v>7.1818181818181817</v>
      </c>
      <c r="S25" s="29">
        <f>(10*6)/K25</f>
        <v>6.25</v>
      </c>
      <c r="T25" s="29">
        <f>(10*L25)/MAX(L:L)</f>
        <v>6</v>
      </c>
      <c r="U25" s="29">
        <f>(30*0.26)/N25</f>
        <v>23.636363636363637</v>
      </c>
      <c r="V25" s="27">
        <f>SUM(P25:U25)</f>
        <v>55.223737373737379</v>
      </c>
      <c r="W25" s="21"/>
      <c r="X25" s="73"/>
      <c r="Y25" s="69"/>
      <c r="Z25" s="71"/>
    </row>
    <row r="26" spans="1:26" ht="31.5" x14ac:dyDescent="0.25">
      <c r="A26" s="16">
        <v>22</v>
      </c>
      <c r="B26" s="83" t="s">
        <v>975</v>
      </c>
      <c r="C26" s="83" t="s">
        <v>976</v>
      </c>
      <c r="D26" s="79" t="s">
        <v>4505</v>
      </c>
      <c r="E26" s="4">
        <v>8</v>
      </c>
      <c r="F26" s="83" t="s">
        <v>964</v>
      </c>
      <c r="G26" s="28">
        <v>26</v>
      </c>
      <c r="H26" s="28"/>
      <c r="I26" s="28">
        <v>10</v>
      </c>
      <c r="J26" s="28">
        <v>180</v>
      </c>
      <c r="K26" s="28">
        <v>9.8000000000000007</v>
      </c>
      <c r="L26" s="28">
        <v>10</v>
      </c>
      <c r="M26" s="29"/>
      <c r="N26" s="30">
        <v>0.32</v>
      </c>
      <c r="O26" s="28"/>
      <c r="P26" s="29">
        <f>(30*G26)/MAX(G:G)</f>
        <v>28.888888888888889</v>
      </c>
      <c r="Q26" s="29">
        <f>(10*I26)/MAX(I:I)</f>
        <v>2</v>
      </c>
      <c r="R26" s="29">
        <f>(10*J26)/MAX(J:J)</f>
        <v>8.1818181818181817</v>
      </c>
      <c r="S26" s="29">
        <f>(10*6)/K26</f>
        <v>6.1224489795918364</v>
      </c>
      <c r="T26" s="29">
        <f>(10*L26)/MAX(L:L)</f>
        <v>10</v>
      </c>
      <c r="U26" s="29">
        <f>(30*MIN(N:N))/N26</f>
        <v>0</v>
      </c>
      <c r="V26" s="27">
        <f>SUM(P26:U26)</f>
        <v>55.19315605029891</v>
      </c>
      <c r="W26" s="21"/>
      <c r="X26" s="73"/>
      <c r="Y26" s="69"/>
      <c r="Z26" s="71"/>
    </row>
    <row r="27" spans="1:26" ht="31.5" x14ac:dyDescent="0.25">
      <c r="A27" s="16">
        <v>23</v>
      </c>
      <c r="B27" s="86" t="s">
        <v>1188</v>
      </c>
      <c r="C27" s="78" t="s">
        <v>1189</v>
      </c>
      <c r="D27" s="86" t="s">
        <v>282</v>
      </c>
      <c r="E27" s="4">
        <v>7</v>
      </c>
      <c r="F27" s="86" t="s">
        <v>904</v>
      </c>
      <c r="G27" s="28">
        <v>18.5</v>
      </c>
      <c r="H27" s="28"/>
      <c r="I27" s="28">
        <v>35</v>
      </c>
      <c r="J27" s="28">
        <v>209</v>
      </c>
      <c r="K27" s="28">
        <v>7.7</v>
      </c>
      <c r="L27" s="28">
        <v>10</v>
      </c>
      <c r="M27" s="29"/>
      <c r="N27" s="30">
        <v>0.4</v>
      </c>
      <c r="O27" s="28"/>
      <c r="P27" s="29">
        <f>(30*G27)/MAX(G:G)</f>
        <v>20.555555555555557</v>
      </c>
      <c r="Q27" s="29">
        <f>(10*I27)/MAX(I:I)</f>
        <v>7</v>
      </c>
      <c r="R27" s="29">
        <f>(10*J27)/MAX(J:J)</f>
        <v>9.5</v>
      </c>
      <c r="S27" s="29">
        <f>(10*6)/K27</f>
        <v>7.7922077922077921</v>
      </c>
      <c r="T27" s="29">
        <f>(10*L27)/MAX(L:L)</f>
        <v>10</v>
      </c>
      <c r="U27" s="29">
        <f>(30*MIN(N:N))/N27</f>
        <v>0</v>
      </c>
      <c r="V27" s="27">
        <f>SUM(P27:U27)</f>
        <v>54.847763347763347</v>
      </c>
      <c r="W27" s="21"/>
      <c r="X27" s="73"/>
      <c r="Y27" s="69"/>
      <c r="Z27" s="71"/>
    </row>
    <row r="28" spans="1:26" ht="40.5" customHeight="1" x14ac:dyDescent="0.25">
      <c r="A28" s="16">
        <v>24</v>
      </c>
      <c r="B28" s="86" t="s">
        <v>1000</v>
      </c>
      <c r="C28" s="78" t="s">
        <v>1001</v>
      </c>
      <c r="D28" s="86" t="s">
        <v>430</v>
      </c>
      <c r="E28" s="4">
        <v>8</v>
      </c>
      <c r="F28" s="86" t="s">
        <v>431</v>
      </c>
      <c r="G28" s="28">
        <v>20.5</v>
      </c>
      <c r="H28" s="28"/>
      <c r="I28" s="28">
        <v>25</v>
      </c>
      <c r="J28" s="28">
        <v>194</v>
      </c>
      <c r="K28" s="28">
        <v>7.6</v>
      </c>
      <c r="L28" s="28">
        <v>10</v>
      </c>
      <c r="M28" s="29"/>
      <c r="N28" s="30">
        <v>0.55000000000000004</v>
      </c>
      <c r="O28" s="28"/>
      <c r="P28" s="29">
        <f>(30*G28)/MAX(G:G)</f>
        <v>22.777777777777779</v>
      </c>
      <c r="Q28" s="29">
        <f>(10*I28)/MAX(I:I)</f>
        <v>5</v>
      </c>
      <c r="R28" s="29">
        <f>(10*J28)/MAX(J:J)</f>
        <v>8.8181818181818183</v>
      </c>
      <c r="S28" s="29">
        <f>(10*6)/K28</f>
        <v>7.8947368421052637</v>
      </c>
      <c r="T28" s="29">
        <f>(10*L28)/MAX(L:L)</f>
        <v>10</v>
      </c>
      <c r="U28" s="29">
        <f>(30*MIN(N:N))/N28</f>
        <v>0</v>
      </c>
      <c r="V28" s="27">
        <f>SUM(P28:U28)</f>
        <v>54.490696438064859</v>
      </c>
      <c r="W28" s="21"/>
      <c r="X28" s="73"/>
      <c r="Y28" s="69"/>
      <c r="Z28" s="71"/>
    </row>
    <row r="29" spans="1:26" ht="31.5" x14ac:dyDescent="0.25">
      <c r="A29" s="16">
        <v>25</v>
      </c>
      <c r="B29" s="86" t="s">
        <v>909</v>
      </c>
      <c r="C29" s="78" t="s">
        <v>910</v>
      </c>
      <c r="D29" s="79" t="s">
        <v>314</v>
      </c>
      <c r="E29" s="4">
        <v>8</v>
      </c>
      <c r="F29" s="79" t="s">
        <v>315</v>
      </c>
      <c r="G29" s="28">
        <v>23</v>
      </c>
      <c r="H29" s="28"/>
      <c r="I29" s="28">
        <v>20</v>
      </c>
      <c r="J29" s="28">
        <v>178</v>
      </c>
      <c r="K29" s="28">
        <v>6.1</v>
      </c>
      <c r="L29" s="28">
        <v>7</v>
      </c>
      <c r="M29" s="29"/>
      <c r="N29" s="30">
        <v>2.1800000000000002</v>
      </c>
      <c r="O29" s="28"/>
      <c r="P29" s="29">
        <f>(30*G29)/MAX(G:G)</f>
        <v>25.555555555555557</v>
      </c>
      <c r="Q29" s="29">
        <f>(10*I29)/MAX(I:I)</f>
        <v>4</v>
      </c>
      <c r="R29" s="29">
        <f>(10*J29)/MAX(J:J)</f>
        <v>8.0909090909090917</v>
      </c>
      <c r="S29" s="29">
        <f>(10*6)/K29</f>
        <v>9.8360655737704921</v>
      </c>
      <c r="T29" s="29">
        <f>(10*L29)/MAX(L:L)</f>
        <v>7</v>
      </c>
      <c r="U29" s="29">
        <f>(30*MIN(N:N))/N29</f>
        <v>0</v>
      </c>
      <c r="V29" s="27">
        <f>SUM(P29:U29)</f>
        <v>54.482530220235141</v>
      </c>
      <c r="W29" s="21"/>
      <c r="X29" s="73"/>
      <c r="Y29" s="69"/>
      <c r="Z29" s="71"/>
    </row>
    <row r="30" spans="1:26" ht="31.5" x14ac:dyDescent="0.25">
      <c r="A30" s="16">
        <v>26</v>
      </c>
      <c r="B30" s="79" t="s">
        <v>645</v>
      </c>
      <c r="C30" s="78" t="s">
        <v>646</v>
      </c>
      <c r="D30" s="79" t="s">
        <v>647</v>
      </c>
      <c r="E30" s="4">
        <v>7</v>
      </c>
      <c r="F30" s="79" t="s">
        <v>648</v>
      </c>
      <c r="G30" s="28">
        <v>8</v>
      </c>
      <c r="H30" s="28"/>
      <c r="I30" s="28">
        <v>9</v>
      </c>
      <c r="J30" s="28">
        <v>164</v>
      </c>
      <c r="K30" s="28">
        <v>9.3000000000000007</v>
      </c>
      <c r="L30" s="28">
        <v>6</v>
      </c>
      <c r="M30" s="28"/>
      <c r="N30" s="30">
        <v>0.33</v>
      </c>
      <c r="O30" s="28"/>
      <c r="P30" s="29">
        <f>(30*G30)/MAX(G:G)</f>
        <v>8.8888888888888893</v>
      </c>
      <c r="Q30" s="29">
        <f>(10*I30)/MAX(I:I)</f>
        <v>1.8</v>
      </c>
      <c r="R30" s="29">
        <f>(10*J30)/MAX(J:J)</f>
        <v>7.4545454545454541</v>
      </c>
      <c r="S30" s="29">
        <f>(10*6)/K30</f>
        <v>6.4516129032258061</v>
      </c>
      <c r="T30" s="29">
        <f>(10*L30)/MAX(L:L)</f>
        <v>6</v>
      </c>
      <c r="U30" s="29">
        <f>(30*0.26)/N30</f>
        <v>23.636363636363637</v>
      </c>
      <c r="V30" s="27">
        <f>SUM(P30:U30)</f>
        <v>54.231410883023784</v>
      </c>
      <c r="W30" s="21"/>
      <c r="X30" s="73"/>
      <c r="Y30" s="69"/>
      <c r="Z30" s="71"/>
    </row>
    <row r="31" spans="1:26" ht="31.5" x14ac:dyDescent="0.25">
      <c r="A31" s="16">
        <v>27</v>
      </c>
      <c r="B31" s="86" t="s">
        <v>1129</v>
      </c>
      <c r="C31" s="78" t="s">
        <v>1130</v>
      </c>
      <c r="D31" s="79" t="s">
        <v>532</v>
      </c>
      <c r="E31" s="4">
        <v>8</v>
      </c>
      <c r="F31" s="86" t="s">
        <v>1131</v>
      </c>
      <c r="G31" s="28">
        <v>24</v>
      </c>
      <c r="H31" s="28"/>
      <c r="I31" s="28">
        <v>18</v>
      </c>
      <c r="J31" s="28">
        <v>170</v>
      </c>
      <c r="K31" s="28">
        <v>8.5</v>
      </c>
      <c r="L31" s="28">
        <v>9</v>
      </c>
      <c r="M31" s="29"/>
      <c r="N31" s="30">
        <v>0.4</v>
      </c>
      <c r="O31" s="28"/>
      <c r="P31" s="29">
        <f>(30*G31)/MAX(G:G)</f>
        <v>26.666666666666668</v>
      </c>
      <c r="Q31" s="29">
        <f>(10*I31)/MAX(I:I)</f>
        <v>3.6</v>
      </c>
      <c r="R31" s="29">
        <f>(10*J31)/MAX(J:J)</f>
        <v>7.7272727272727275</v>
      </c>
      <c r="S31" s="29">
        <f>(10*6)/K31</f>
        <v>7.0588235294117645</v>
      </c>
      <c r="T31" s="29">
        <f>(10*L31)/MAX(L:L)</f>
        <v>9</v>
      </c>
      <c r="U31" s="29">
        <f>(30*MIN(N:N))/N31</f>
        <v>0</v>
      </c>
      <c r="V31" s="27">
        <f>SUM(P31:U31)</f>
        <v>54.052762923351168</v>
      </c>
      <c r="W31" s="21"/>
      <c r="X31" s="73"/>
      <c r="Y31" s="69"/>
      <c r="Z31" s="71"/>
    </row>
    <row r="32" spans="1:26" ht="31.5" x14ac:dyDescent="0.25">
      <c r="A32" s="16">
        <v>28</v>
      </c>
      <c r="B32" s="86" t="s">
        <v>835</v>
      </c>
      <c r="C32" s="78" t="s">
        <v>836</v>
      </c>
      <c r="D32" s="101" t="s">
        <v>193</v>
      </c>
      <c r="E32" s="102">
        <v>7</v>
      </c>
      <c r="F32" s="101" t="s">
        <v>837</v>
      </c>
      <c r="G32" s="28">
        <v>19</v>
      </c>
      <c r="H32" s="28"/>
      <c r="I32" s="28">
        <v>38</v>
      </c>
      <c r="J32" s="28">
        <v>195</v>
      </c>
      <c r="K32" s="28">
        <v>8.4</v>
      </c>
      <c r="L32" s="28">
        <v>9.1999999999999993</v>
      </c>
      <c r="M32" s="29"/>
      <c r="N32" s="30">
        <v>0.52</v>
      </c>
      <c r="O32" s="28"/>
      <c r="P32" s="29">
        <f>(30*G32)/MAX(G:G)</f>
        <v>21.111111111111111</v>
      </c>
      <c r="Q32" s="29">
        <f>(10*I32)/MAX(I:I)</f>
        <v>7.6</v>
      </c>
      <c r="R32" s="29">
        <f>(10*J32)/MAX(J:J)</f>
        <v>8.8636363636363633</v>
      </c>
      <c r="S32" s="29">
        <f>(10*6)/K32</f>
        <v>7.1428571428571423</v>
      </c>
      <c r="T32" s="29">
        <f>(10*L32)/MAX(L:L)</f>
        <v>9.1999999999999993</v>
      </c>
      <c r="U32" s="29">
        <f>(30*MIN(N:N))/N32</f>
        <v>0</v>
      </c>
      <c r="V32" s="27">
        <f>SUM(P32:U32)</f>
        <v>53.91760461760461</v>
      </c>
      <c r="W32" s="21"/>
      <c r="X32" s="73"/>
      <c r="Y32" s="69"/>
      <c r="Z32" s="71"/>
    </row>
    <row r="33" spans="1:26" ht="32.25" customHeight="1" x14ac:dyDescent="0.25">
      <c r="A33" s="16">
        <v>29</v>
      </c>
      <c r="B33" s="84" t="s">
        <v>932</v>
      </c>
      <c r="C33" s="78" t="s">
        <v>933</v>
      </c>
      <c r="D33" s="79" t="s">
        <v>4514</v>
      </c>
      <c r="E33" s="4">
        <v>8</v>
      </c>
      <c r="F33" s="83" t="s">
        <v>931</v>
      </c>
      <c r="G33" s="28">
        <v>25.5</v>
      </c>
      <c r="H33" s="28"/>
      <c r="I33" s="28">
        <v>8</v>
      </c>
      <c r="J33" s="28">
        <v>147</v>
      </c>
      <c r="K33" s="28">
        <v>7.6</v>
      </c>
      <c r="L33" s="28">
        <v>9</v>
      </c>
      <c r="M33" s="29"/>
      <c r="N33" s="30">
        <v>0.38</v>
      </c>
      <c r="O33" s="28"/>
      <c r="P33" s="29">
        <f>(30*G33)/MAX(G:G)</f>
        <v>28.333333333333332</v>
      </c>
      <c r="Q33" s="29">
        <f>(10*I33)/MAX(I:I)</f>
        <v>1.6</v>
      </c>
      <c r="R33" s="29">
        <f>(10*J33)/MAX(J:J)</f>
        <v>6.6818181818181817</v>
      </c>
      <c r="S33" s="29">
        <f>(10*6)/K33</f>
        <v>7.8947368421052637</v>
      </c>
      <c r="T33" s="29">
        <f>(10*L33)/MAX(L:L)</f>
        <v>9</v>
      </c>
      <c r="U33" s="29">
        <f>(30*MIN(N:N))/N33</f>
        <v>0</v>
      </c>
      <c r="V33" s="27">
        <f>SUM(P33:U33)</f>
        <v>53.509888357256784</v>
      </c>
      <c r="W33" s="21"/>
      <c r="X33" s="73"/>
      <c r="Y33" s="69"/>
      <c r="Z33" s="71"/>
    </row>
    <row r="34" spans="1:26" ht="47.25" x14ac:dyDescent="0.25">
      <c r="A34" s="16">
        <v>30</v>
      </c>
      <c r="B34" s="88" t="s">
        <v>745</v>
      </c>
      <c r="C34" s="118" t="s">
        <v>746</v>
      </c>
      <c r="D34" s="90" t="s">
        <v>4450</v>
      </c>
      <c r="E34" s="91">
        <v>8</v>
      </c>
      <c r="F34" s="88" t="s">
        <v>127</v>
      </c>
      <c r="G34" s="28">
        <v>21</v>
      </c>
      <c r="H34" s="28"/>
      <c r="I34" s="28">
        <v>23</v>
      </c>
      <c r="J34" s="28">
        <v>165</v>
      </c>
      <c r="K34" s="28">
        <v>8</v>
      </c>
      <c r="L34" s="28">
        <v>10</v>
      </c>
      <c r="M34" s="29"/>
      <c r="N34" s="30">
        <v>0.56999999999999995</v>
      </c>
      <c r="O34" s="28"/>
      <c r="P34" s="29">
        <f>(30*G34)/MAX(G:G)</f>
        <v>23.333333333333332</v>
      </c>
      <c r="Q34" s="29">
        <f>(10*I34)/MAX(I:I)</f>
        <v>4.5999999999999996</v>
      </c>
      <c r="R34" s="29">
        <f>(10*J34)/MAX(J:J)</f>
        <v>7.5</v>
      </c>
      <c r="S34" s="29">
        <f>(10*6)/K34</f>
        <v>7.5</v>
      </c>
      <c r="T34" s="29">
        <f>(10*L34)/MAX(L:L)</f>
        <v>10</v>
      </c>
      <c r="U34" s="29">
        <f>(30*MIN(N:N))/N34</f>
        <v>0</v>
      </c>
      <c r="V34" s="27">
        <f>SUM(P34:U34)</f>
        <v>52.93333333333333</v>
      </c>
      <c r="W34" s="21"/>
      <c r="X34" s="73"/>
      <c r="Y34" s="69"/>
      <c r="Z34" s="71"/>
    </row>
    <row r="35" spans="1:26" ht="36.75" customHeight="1" x14ac:dyDescent="0.25">
      <c r="A35" s="16">
        <v>31</v>
      </c>
      <c r="B35" s="79" t="s">
        <v>973</v>
      </c>
      <c r="C35" s="78" t="s">
        <v>974</v>
      </c>
      <c r="D35" s="79" t="s">
        <v>4505</v>
      </c>
      <c r="E35" s="4">
        <v>8</v>
      </c>
      <c r="F35" s="79" t="s">
        <v>964</v>
      </c>
      <c r="G35" s="28">
        <v>25</v>
      </c>
      <c r="H35" s="28"/>
      <c r="I35" s="28">
        <v>5</v>
      </c>
      <c r="J35" s="28">
        <v>210</v>
      </c>
      <c r="K35" s="28">
        <v>9.4</v>
      </c>
      <c r="L35" s="28">
        <v>8.1999999999999993</v>
      </c>
      <c r="M35" s="29"/>
      <c r="N35" s="30">
        <v>0.31</v>
      </c>
      <c r="O35" s="28"/>
      <c r="P35" s="29">
        <f>(30*G35)/MAX(G:G)</f>
        <v>27.777777777777779</v>
      </c>
      <c r="Q35" s="29">
        <f>(10*I35)/MAX(I:I)</f>
        <v>1</v>
      </c>
      <c r="R35" s="29">
        <f>(10*J35)/MAX(J:J)</f>
        <v>9.545454545454545</v>
      </c>
      <c r="S35" s="29">
        <f>(10*6)/K35</f>
        <v>6.3829787234042552</v>
      </c>
      <c r="T35" s="29">
        <f>(10*L35)/MAX(L:L)</f>
        <v>8.1999999999999993</v>
      </c>
      <c r="U35" s="29">
        <f>(30*MIN(N:N))/N35</f>
        <v>0</v>
      </c>
      <c r="V35" s="27">
        <f>SUM(P35:U35)</f>
        <v>52.906211046636585</v>
      </c>
      <c r="W35" s="21"/>
      <c r="X35" s="73"/>
      <c r="Y35" s="69"/>
      <c r="Z35" s="71"/>
    </row>
    <row r="36" spans="1:26" ht="31.5" x14ac:dyDescent="0.25">
      <c r="A36" s="16">
        <v>32</v>
      </c>
      <c r="B36" s="79" t="s">
        <v>829</v>
      </c>
      <c r="C36" s="78" t="s">
        <v>830</v>
      </c>
      <c r="D36" s="79" t="s">
        <v>187</v>
      </c>
      <c r="E36" s="4">
        <v>7</v>
      </c>
      <c r="F36" s="79" t="s">
        <v>188</v>
      </c>
      <c r="G36" s="28">
        <v>19.5</v>
      </c>
      <c r="H36" s="28"/>
      <c r="I36" s="28">
        <v>25</v>
      </c>
      <c r="J36" s="28">
        <v>191</v>
      </c>
      <c r="K36" s="28">
        <v>7.8</v>
      </c>
      <c r="L36" s="28">
        <v>9.8000000000000007</v>
      </c>
      <c r="M36" s="29"/>
      <c r="N36" s="30">
        <v>0.45</v>
      </c>
      <c r="O36" s="28"/>
      <c r="P36" s="29">
        <f>(30*G36)/MAX(G:G)</f>
        <v>21.666666666666668</v>
      </c>
      <c r="Q36" s="29">
        <f>(10*I36)/MAX(I:I)</f>
        <v>5</v>
      </c>
      <c r="R36" s="29">
        <f>(10*J36)/MAX(J:J)</f>
        <v>8.6818181818181817</v>
      </c>
      <c r="S36" s="29">
        <f>(10*6)/K36</f>
        <v>7.6923076923076925</v>
      </c>
      <c r="T36" s="29">
        <f>(10*L36)/MAX(L:L)</f>
        <v>9.8000000000000007</v>
      </c>
      <c r="U36" s="29">
        <f>(30*MIN(N:N))/N36</f>
        <v>0</v>
      </c>
      <c r="V36" s="27">
        <f>SUM(P36:U36)</f>
        <v>52.840792540792549</v>
      </c>
      <c r="W36" s="21"/>
      <c r="X36" s="73"/>
      <c r="Y36" s="69"/>
      <c r="Z36" s="71"/>
    </row>
    <row r="37" spans="1:26" ht="47.25" x14ac:dyDescent="0.25">
      <c r="A37" s="16">
        <v>33</v>
      </c>
      <c r="B37" s="79" t="s">
        <v>641</v>
      </c>
      <c r="C37" s="78" t="s">
        <v>642</v>
      </c>
      <c r="D37" s="79" t="s">
        <v>51</v>
      </c>
      <c r="E37" s="4">
        <v>7</v>
      </c>
      <c r="F37" s="79" t="s">
        <v>52</v>
      </c>
      <c r="G37" s="28">
        <v>12</v>
      </c>
      <c r="H37" s="28"/>
      <c r="I37" s="28">
        <v>7</v>
      </c>
      <c r="J37" s="28">
        <v>150</v>
      </c>
      <c r="K37" s="28">
        <v>10.199999999999999</v>
      </c>
      <c r="L37" s="28">
        <v>8</v>
      </c>
      <c r="M37" s="28"/>
      <c r="N37" s="30">
        <v>0.45</v>
      </c>
      <c r="O37" s="28"/>
      <c r="P37" s="29">
        <f>(30*G37)/MAX(G:G)</f>
        <v>13.333333333333334</v>
      </c>
      <c r="Q37" s="29">
        <f>(10*I37)/MAX(I:I)</f>
        <v>1.4</v>
      </c>
      <c r="R37" s="29">
        <f>(10*J37)/MAX(J:J)</f>
        <v>6.8181818181818183</v>
      </c>
      <c r="S37" s="29">
        <f>(10*6)/K37</f>
        <v>5.882352941176471</v>
      </c>
      <c r="T37" s="29">
        <f>(10*L37)/MAX(L:L)</f>
        <v>8</v>
      </c>
      <c r="U37" s="29">
        <f>(30*0.26)/N37</f>
        <v>17.333333333333336</v>
      </c>
      <c r="V37" s="27">
        <f>SUM(P37:U37)</f>
        <v>52.767201426024961</v>
      </c>
      <c r="W37" s="21"/>
      <c r="X37" s="73"/>
      <c r="Y37" s="69"/>
      <c r="Z37" s="71"/>
    </row>
    <row r="38" spans="1:26" ht="31.5" x14ac:dyDescent="0.25">
      <c r="A38" s="16">
        <v>34</v>
      </c>
      <c r="B38" s="86" t="s">
        <v>945</v>
      </c>
      <c r="C38" s="78" t="s">
        <v>946</v>
      </c>
      <c r="D38" s="79" t="s">
        <v>330</v>
      </c>
      <c r="E38" s="4">
        <v>8</v>
      </c>
      <c r="F38" s="79" t="s">
        <v>333</v>
      </c>
      <c r="G38" s="28">
        <v>22.5</v>
      </c>
      <c r="H38" s="28"/>
      <c r="I38" s="28">
        <v>15</v>
      </c>
      <c r="J38" s="28">
        <v>183</v>
      </c>
      <c r="K38" s="28">
        <v>7.9</v>
      </c>
      <c r="L38" s="28">
        <v>8.5</v>
      </c>
      <c r="M38" s="29"/>
      <c r="N38" s="30">
        <v>0.41</v>
      </c>
      <c r="O38" s="28"/>
      <c r="P38" s="29">
        <f>(30*G38)/MAX(G:G)</f>
        <v>25</v>
      </c>
      <c r="Q38" s="29">
        <f>(10*I38)/MAX(I:I)</f>
        <v>3</v>
      </c>
      <c r="R38" s="29">
        <f>(10*J38)/MAX(J:J)</f>
        <v>8.3181818181818183</v>
      </c>
      <c r="S38" s="29">
        <f>(10*6)/K38</f>
        <v>7.5949367088607591</v>
      </c>
      <c r="T38" s="29">
        <f>(10*L38)/MAX(L:L)</f>
        <v>8.5</v>
      </c>
      <c r="U38" s="29">
        <f>(30*MIN(N:N))/N38</f>
        <v>0</v>
      </c>
      <c r="V38" s="27">
        <f>SUM(P38:U38)</f>
        <v>52.413118527042577</v>
      </c>
      <c r="W38" s="21"/>
      <c r="X38" s="73"/>
      <c r="Y38" s="69"/>
      <c r="Z38" s="71"/>
    </row>
    <row r="39" spans="1:26" ht="31.5" x14ac:dyDescent="0.25">
      <c r="A39" s="16">
        <v>35</v>
      </c>
      <c r="B39" s="79" t="s">
        <v>653</v>
      </c>
      <c r="C39" s="116" t="s">
        <v>654</v>
      </c>
      <c r="D39" s="79" t="s">
        <v>61</v>
      </c>
      <c r="E39" s="63">
        <v>7</v>
      </c>
      <c r="F39" s="86" t="s">
        <v>67</v>
      </c>
      <c r="G39" s="28">
        <v>21</v>
      </c>
      <c r="H39" s="28"/>
      <c r="I39" s="28">
        <v>2</v>
      </c>
      <c r="J39" s="28">
        <v>150</v>
      </c>
      <c r="K39" s="28">
        <v>8.1999999999999993</v>
      </c>
      <c r="L39" s="28">
        <v>7</v>
      </c>
      <c r="M39" s="28"/>
      <c r="N39" s="30">
        <v>1.04</v>
      </c>
      <c r="O39" s="28"/>
      <c r="P39" s="29">
        <f>(30*G39)/MAX(G:G)</f>
        <v>23.333333333333332</v>
      </c>
      <c r="Q39" s="29">
        <f>(10*I39)/MAX(I:I)</f>
        <v>0.4</v>
      </c>
      <c r="R39" s="29">
        <f>(10*J39)/MAX(J:J)</f>
        <v>6.8181818181818183</v>
      </c>
      <c r="S39" s="29">
        <f>(10*6)/K39</f>
        <v>7.3170731707317076</v>
      </c>
      <c r="T39" s="29">
        <f>(10*L39)/MAX(L:L)</f>
        <v>7</v>
      </c>
      <c r="U39" s="29">
        <f>(30*0.26)/N39</f>
        <v>7.5</v>
      </c>
      <c r="V39" s="27">
        <f>SUM(P39:U39)</f>
        <v>52.368588322246858</v>
      </c>
      <c r="W39" s="21"/>
      <c r="X39" s="73"/>
      <c r="Y39" s="69"/>
      <c r="Z39" s="71"/>
    </row>
    <row r="40" spans="1:26" ht="47.25" x14ac:dyDescent="0.25">
      <c r="A40" s="16">
        <v>36</v>
      </c>
      <c r="B40" s="79" t="s">
        <v>643</v>
      </c>
      <c r="C40" s="78" t="s">
        <v>644</v>
      </c>
      <c r="D40" s="79" t="s">
        <v>51</v>
      </c>
      <c r="E40" s="4">
        <v>7</v>
      </c>
      <c r="F40" s="79" t="s">
        <v>52</v>
      </c>
      <c r="G40" s="28">
        <v>14</v>
      </c>
      <c r="H40" s="28"/>
      <c r="I40" s="28">
        <v>10</v>
      </c>
      <c r="J40" s="28">
        <v>145</v>
      </c>
      <c r="K40" s="28">
        <v>9.6999999999999993</v>
      </c>
      <c r="L40" s="28">
        <v>7</v>
      </c>
      <c r="M40" s="28"/>
      <c r="N40" s="30">
        <v>0.52</v>
      </c>
      <c r="O40" s="28"/>
      <c r="P40" s="29">
        <f>(30*G40)/MAX(G:G)</f>
        <v>15.555555555555555</v>
      </c>
      <c r="Q40" s="29">
        <f>(10*I40)/MAX(I:I)</f>
        <v>2</v>
      </c>
      <c r="R40" s="29">
        <f>(10*J40)/MAX(J:J)</f>
        <v>6.5909090909090908</v>
      </c>
      <c r="S40" s="29">
        <f>(10*6)/K40</f>
        <v>6.1855670103092786</v>
      </c>
      <c r="T40" s="29">
        <f>(10*L40)/MAX(L:L)</f>
        <v>7</v>
      </c>
      <c r="U40" s="29">
        <f>(30*0.26)/N40</f>
        <v>15</v>
      </c>
      <c r="V40" s="27">
        <f>SUM(P40:U40)</f>
        <v>52.332031656773921</v>
      </c>
      <c r="W40" s="21"/>
      <c r="X40" s="73"/>
      <c r="Y40" s="69"/>
      <c r="Z40" s="71"/>
    </row>
    <row r="41" spans="1:26" ht="47.25" x14ac:dyDescent="0.25">
      <c r="A41" s="16">
        <v>37</v>
      </c>
      <c r="B41" s="86" t="s">
        <v>1006</v>
      </c>
      <c r="C41" s="78" t="s">
        <v>1007</v>
      </c>
      <c r="D41" s="79" t="s">
        <v>430</v>
      </c>
      <c r="E41" s="4">
        <v>8</v>
      </c>
      <c r="F41" s="79" t="s">
        <v>431</v>
      </c>
      <c r="G41" s="28">
        <v>17.5</v>
      </c>
      <c r="H41" s="28"/>
      <c r="I41" s="28">
        <v>37</v>
      </c>
      <c r="J41" s="28">
        <v>165</v>
      </c>
      <c r="K41" s="28">
        <v>7.6</v>
      </c>
      <c r="L41" s="28">
        <v>10</v>
      </c>
      <c r="M41" s="29"/>
      <c r="N41" s="30">
        <v>0.52</v>
      </c>
      <c r="O41" s="28"/>
      <c r="P41" s="29">
        <f>(30*G41)/MAX(G:G)</f>
        <v>19.444444444444443</v>
      </c>
      <c r="Q41" s="29">
        <f>(10*I41)/MAX(I:I)</f>
        <v>7.4</v>
      </c>
      <c r="R41" s="29">
        <f>(10*J41)/MAX(J:J)</f>
        <v>7.5</v>
      </c>
      <c r="S41" s="29">
        <f>(10*6)/K41</f>
        <v>7.8947368421052637</v>
      </c>
      <c r="T41" s="29">
        <f>(10*L41)/MAX(L:L)</f>
        <v>10</v>
      </c>
      <c r="U41" s="29">
        <f>(30*MIN(N:N))/N41</f>
        <v>0</v>
      </c>
      <c r="V41" s="27">
        <f>SUM(P41:U41)</f>
        <v>52.239181286549709</v>
      </c>
      <c r="W41" s="21"/>
      <c r="X41" s="73"/>
      <c r="Y41" s="69"/>
      <c r="Z41" s="71"/>
    </row>
    <row r="42" spans="1:26" ht="31.5" x14ac:dyDescent="0.25">
      <c r="A42" s="16">
        <v>38</v>
      </c>
      <c r="B42" s="86" t="s">
        <v>651</v>
      </c>
      <c r="C42" s="78" t="s">
        <v>652</v>
      </c>
      <c r="D42" s="79" t="s">
        <v>647</v>
      </c>
      <c r="E42" s="4">
        <v>8</v>
      </c>
      <c r="F42" s="79" t="s">
        <v>648</v>
      </c>
      <c r="G42" s="28">
        <v>7.5</v>
      </c>
      <c r="H42" s="28"/>
      <c r="I42" s="28">
        <v>10</v>
      </c>
      <c r="J42" s="28">
        <v>174</v>
      </c>
      <c r="K42" s="28">
        <v>9.5</v>
      </c>
      <c r="L42" s="28">
        <v>7</v>
      </c>
      <c r="M42" s="28"/>
      <c r="N42" s="30">
        <v>0.38</v>
      </c>
      <c r="O42" s="28"/>
      <c r="P42" s="29">
        <f>(30*G42)/MAX(G:G)</f>
        <v>8.3333333333333339</v>
      </c>
      <c r="Q42" s="29">
        <f>(10*I42)/MAX(I:I)</f>
        <v>2</v>
      </c>
      <c r="R42" s="29">
        <f>(10*J42)/MAX(J:J)</f>
        <v>7.9090909090909092</v>
      </c>
      <c r="S42" s="29">
        <f>(10*6)/K42</f>
        <v>6.3157894736842106</v>
      </c>
      <c r="T42" s="29">
        <f>(10*L42)/MAX(L:L)</f>
        <v>7</v>
      </c>
      <c r="U42" s="29">
        <f>(30*0.26)/N42</f>
        <v>20.526315789473685</v>
      </c>
      <c r="V42" s="27">
        <f>SUM(P42:U42)</f>
        <v>52.08452950558214</v>
      </c>
      <c r="W42" s="21"/>
      <c r="X42" s="73"/>
      <c r="Y42" s="69"/>
      <c r="Z42" s="71"/>
    </row>
    <row r="43" spans="1:26" ht="31.5" x14ac:dyDescent="0.25">
      <c r="A43" s="16">
        <v>39</v>
      </c>
      <c r="B43" s="78" t="s">
        <v>880</v>
      </c>
      <c r="C43" s="78" t="s">
        <v>881</v>
      </c>
      <c r="D43" s="78" t="s">
        <v>4458</v>
      </c>
      <c r="E43" s="82">
        <v>7</v>
      </c>
      <c r="F43" s="78" t="s">
        <v>248</v>
      </c>
      <c r="G43" s="28">
        <v>17.5</v>
      </c>
      <c r="H43" s="28"/>
      <c r="I43" s="28">
        <v>25</v>
      </c>
      <c r="J43" s="28">
        <v>190</v>
      </c>
      <c r="K43" s="28">
        <v>7.2</v>
      </c>
      <c r="L43" s="28">
        <v>10</v>
      </c>
      <c r="M43" s="29"/>
      <c r="N43" s="30">
        <v>0.41</v>
      </c>
      <c r="O43" s="28"/>
      <c r="P43" s="29">
        <f>(30*G43)/MAX(G:G)</f>
        <v>19.444444444444443</v>
      </c>
      <c r="Q43" s="29">
        <f>(10*I43)/MAX(I:I)</f>
        <v>5</v>
      </c>
      <c r="R43" s="29">
        <f>(10*J43)/MAX(J:J)</f>
        <v>8.6363636363636367</v>
      </c>
      <c r="S43" s="29">
        <f>(10*6)/K43</f>
        <v>8.3333333333333339</v>
      </c>
      <c r="T43" s="29">
        <f>(10*L43)/MAX(L:L)</f>
        <v>10</v>
      </c>
      <c r="U43" s="29">
        <f>(30*MIN(N:N))/N43</f>
        <v>0</v>
      </c>
      <c r="V43" s="27">
        <f>SUM(P43:U43)</f>
        <v>51.414141414141419</v>
      </c>
      <c r="W43" s="21"/>
      <c r="X43" s="73"/>
      <c r="Y43" s="69"/>
      <c r="Z43" s="71"/>
    </row>
    <row r="44" spans="1:26" ht="31.5" x14ac:dyDescent="0.25">
      <c r="A44" s="16">
        <v>40</v>
      </c>
      <c r="B44" s="86" t="s">
        <v>943</v>
      </c>
      <c r="C44" s="78" t="s">
        <v>944</v>
      </c>
      <c r="D44" s="79" t="s">
        <v>330</v>
      </c>
      <c r="E44" s="4">
        <v>8</v>
      </c>
      <c r="F44" s="79" t="s">
        <v>333</v>
      </c>
      <c r="G44" s="28">
        <v>20.5</v>
      </c>
      <c r="H44" s="28"/>
      <c r="I44" s="28">
        <v>13</v>
      </c>
      <c r="J44" s="28">
        <v>180</v>
      </c>
      <c r="K44" s="28">
        <v>8.1</v>
      </c>
      <c r="L44" s="28">
        <v>10</v>
      </c>
      <c r="M44" s="29"/>
      <c r="N44" s="30">
        <v>0.45</v>
      </c>
      <c r="O44" s="28"/>
      <c r="P44" s="29">
        <f>(30*G44)/MAX(G:G)</f>
        <v>22.777777777777779</v>
      </c>
      <c r="Q44" s="29">
        <f>(10*I44)/MAX(I:I)</f>
        <v>2.6</v>
      </c>
      <c r="R44" s="29">
        <f>(10*J44)/MAX(J:J)</f>
        <v>8.1818181818181817</v>
      </c>
      <c r="S44" s="29">
        <f>(10*6)/K44</f>
        <v>7.4074074074074074</v>
      </c>
      <c r="T44" s="29">
        <f>(10*L44)/MAX(L:L)</f>
        <v>10</v>
      </c>
      <c r="U44" s="29">
        <f>(30*MIN(N:N))/N44</f>
        <v>0</v>
      </c>
      <c r="V44" s="27">
        <f>SUM(P44:U44)</f>
        <v>50.967003367003365</v>
      </c>
      <c r="W44" s="21"/>
      <c r="X44" s="73"/>
      <c r="Y44" s="69"/>
      <c r="Z44" s="71"/>
    </row>
    <row r="45" spans="1:26" ht="31.5" x14ac:dyDescent="0.25">
      <c r="A45" s="16">
        <v>41</v>
      </c>
      <c r="B45" s="86" t="s">
        <v>758</v>
      </c>
      <c r="C45" s="78" t="s">
        <v>759</v>
      </c>
      <c r="D45" s="86" t="s">
        <v>161</v>
      </c>
      <c r="E45" s="4">
        <v>7</v>
      </c>
      <c r="F45" s="79" t="s">
        <v>757</v>
      </c>
      <c r="G45" s="28">
        <v>20.5</v>
      </c>
      <c r="H45" s="28"/>
      <c r="I45" s="28">
        <v>25</v>
      </c>
      <c r="J45" s="28">
        <v>166</v>
      </c>
      <c r="K45" s="28">
        <v>8.8000000000000007</v>
      </c>
      <c r="L45" s="28">
        <v>8.5</v>
      </c>
      <c r="M45" s="29"/>
      <c r="N45" s="30">
        <v>1.02</v>
      </c>
      <c r="O45" s="28"/>
      <c r="P45" s="29">
        <f>(30*G45)/MAX(G:G)</f>
        <v>22.777777777777779</v>
      </c>
      <c r="Q45" s="29">
        <f>(10*I45)/MAX(I:I)</f>
        <v>5</v>
      </c>
      <c r="R45" s="29">
        <f>(10*J45)/MAX(J:J)</f>
        <v>7.5454545454545459</v>
      </c>
      <c r="S45" s="29">
        <f>(10*6)/K45</f>
        <v>6.8181818181818175</v>
      </c>
      <c r="T45" s="29">
        <f>(10*L45)/MAX(L:L)</f>
        <v>8.5</v>
      </c>
      <c r="U45" s="29">
        <f>(30*MIN(N:N))/N45</f>
        <v>0</v>
      </c>
      <c r="V45" s="27">
        <f>SUM(P45:U45)</f>
        <v>50.641414141414145</v>
      </c>
      <c r="W45" s="21"/>
      <c r="X45" s="73"/>
      <c r="Y45" s="69"/>
      <c r="Z45" s="71"/>
    </row>
    <row r="46" spans="1:26" ht="47.25" x14ac:dyDescent="0.25">
      <c r="A46" s="16">
        <v>42</v>
      </c>
      <c r="B46" s="84" t="s">
        <v>1060</v>
      </c>
      <c r="C46" s="78" t="s">
        <v>1061</v>
      </c>
      <c r="D46" s="122" t="s">
        <v>4510</v>
      </c>
      <c r="E46" s="4">
        <v>8</v>
      </c>
      <c r="F46" s="79" t="s">
        <v>450</v>
      </c>
      <c r="G46" s="28">
        <v>24</v>
      </c>
      <c r="H46" s="28"/>
      <c r="I46" s="28">
        <v>18</v>
      </c>
      <c r="J46" s="28">
        <v>130</v>
      </c>
      <c r="K46" s="28">
        <v>9</v>
      </c>
      <c r="L46" s="28">
        <v>7.5</v>
      </c>
      <c r="M46" s="29"/>
      <c r="N46" s="30">
        <v>1.1499999999999999</v>
      </c>
      <c r="O46" s="28"/>
      <c r="P46" s="29">
        <f>(30*G46)/MAX(G:G)</f>
        <v>26.666666666666668</v>
      </c>
      <c r="Q46" s="29">
        <f>(10*I46)/MAX(I:I)</f>
        <v>3.6</v>
      </c>
      <c r="R46" s="29">
        <f>(10*J46)/MAX(J:J)</f>
        <v>5.9090909090909092</v>
      </c>
      <c r="S46" s="29">
        <f>(10*6)/K46</f>
        <v>6.666666666666667</v>
      </c>
      <c r="T46" s="29">
        <f>(10*L46)/MAX(L:L)</f>
        <v>7.5</v>
      </c>
      <c r="U46" s="29">
        <f>(30*MIN(N:N))/N46</f>
        <v>0</v>
      </c>
      <c r="V46" s="27">
        <f>SUM(P46:U46)</f>
        <v>50.342424242424244</v>
      </c>
      <c r="W46" s="21"/>
      <c r="X46" s="73"/>
      <c r="Y46" s="69"/>
      <c r="Z46" s="71"/>
    </row>
    <row r="47" spans="1:26" ht="31.5" x14ac:dyDescent="0.25">
      <c r="A47" s="16">
        <v>43</v>
      </c>
      <c r="B47" s="86" t="s">
        <v>813</v>
      </c>
      <c r="C47" s="120" t="s">
        <v>814</v>
      </c>
      <c r="D47" s="79" t="s">
        <v>165</v>
      </c>
      <c r="E47" s="4">
        <v>7</v>
      </c>
      <c r="F47" s="86" t="s">
        <v>774</v>
      </c>
      <c r="G47" s="28">
        <v>20</v>
      </c>
      <c r="H47" s="28"/>
      <c r="I47" s="28">
        <v>9</v>
      </c>
      <c r="J47" s="28">
        <v>195</v>
      </c>
      <c r="K47" s="28">
        <v>8.1</v>
      </c>
      <c r="L47" s="28">
        <v>10</v>
      </c>
      <c r="M47" s="29"/>
      <c r="N47" s="30">
        <v>0.37</v>
      </c>
      <c r="O47" s="28"/>
      <c r="P47" s="29">
        <f>(30*G47)/MAX(G:G)</f>
        <v>22.222222222222221</v>
      </c>
      <c r="Q47" s="29">
        <f>(10*I47)/MAX(I:I)</f>
        <v>1.8</v>
      </c>
      <c r="R47" s="29">
        <f>(10*J47)/MAX(J:J)</f>
        <v>8.8636363636363633</v>
      </c>
      <c r="S47" s="29">
        <f>(10*6)/K47</f>
        <v>7.4074074074074074</v>
      </c>
      <c r="T47" s="29">
        <f>(10*L47)/MAX(L:L)</f>
        <v>10</v>
      </c>
      <c r="U47" s="29">
        <f>(30*MIN(N:N))/N47</f>
        <v>0</v>
      </c>
      <c r="V47" s="27">
        <f>SUM(P47:U47)</f>
        <v>50.29326599326599</v>
      </c>
      <c r="W47" s="21"/>
      <c r="X47" s="73"/>
      <c r="Y47" s="69"/>
      <c r="Z47" s="71"/>
    </row>
    <row r="48" spans="1:26" ht="31.5" x14ac:dyDescent="0.25">
      <c r="A48" s="16">
        <v>44</v>
      </c>
      <c r="B48" s="79" t="s">
        <v>987</v>
      </c>
      <c r="C48" s="78" t="s">
        <v>988</v>
      </c>
      <c r="D48" s="79" t="s">
        <v>395</v>
      </c>
      <c r="E48" s="4">
        <v>8</v>
      </c>
      <c r="F48" s="79" t="s">
        <v>396</v>
      </c>
      <c r="G48" s="28">
        <v>23.5</v>
      </c>
      <c r="H48" s="28"/>
      <c r="I48" s="28">
        <v>12</v>
      </c>
      <c r="J48" s="28">
        <v>191</v>
      </c>
      <c r="K48" s="28">
        <v>8.5</v>
      </c>
      <c r="L48" s="28">
        <v>6</v>
      </c>
      <c r="M48" s="29"/>
      <c r="N48" s="30">
        <v>3.12</v>
      </c>
      <c r="O48" s="28"/>
      <c r="P48" s="29">
        <f>(30*G48)/MAX(G:G)</f>
        <v>26.111111111111111</v>
      </c>
      <c r="Q48" s="29">
        <f>(10*I48)/MAX(I:I)</f>
        <v>2.4</v>
      </c>
      <c r="R48" s="29">
        <f>(10*J48)/MAX(J:J)</f>
        <v>8.6818181818181817</v>
      </c>
      <c r="S48" s="29">
        <f>(10*6)/K48</f>
        <v>7.0588235294117645</v>
      </c>
      <c r="T48" s="29">
        <f>(10*L48)/MAX(L:L)</f>
        <v>6</v>
      </c>
      <c r="U48" s="29">
        <f>(30*MIN(N:N))/N48</f>
        <v>0</v>
      </c>
      <c r="V48" s="27">
        <f>SUM(P48:U48)</f>
        <v>50.251752822341061</v>
      </c>
      <c r="W48" s="21"/>
      <c r="X48" s="73"/>
      <c r="Y48" s="69"/>
      <c r="Z48" s="71"/>
    </row>
    <row r="49" spans="1:26" ht="31.5" x14ac:dyDescent="0.25">
      <c r="A49" s="16">
        <v>45</v>
      </c>
      <c r="B49" s="86" t="s">
        <v>827</v>
      </c>
      <c r="C49" s="120" t="s">
        <v>828</v>
      </c>
      <c r="D49" s="79" t="s">
        <v>165</v>
      </c>
      <c r="E49" s="4">
        <v>8</v>
      </c>
      <c r="F49" s="86" t="s">
        <v>820</v>
      </c>
      <c r="G49" s="28">
        <v>22.5</v>
      </c>
      <c r="H49" s="28"/>
      <c r="I49" s="28">
        <v>2</v>
      </c>
      <c r="J49" s="28">
        <v>175</v>
      </c>
      <c r="K49" s="28">
        <v>8.9</v>
      </c>
      <c r="L49" s="28">
        <v>10</v>
      </c>
      <c r="M49" s="29"/>
      <c r="N49" s="30">
        <v>0.35</v>
      </c>
      <c r="O49" s="28"/>
      <c r="P49" s="29">
        <f>(30*G49)/MAX(G:G)</f>
        <v>25</v>
      </c>
      <c r="Q49" s="29">
        <f>(10*I49)/MAX(I:I)</f>
        <v>0.4</v>
      </c>
      <c r="R49" s="29">
        <f>(10*J49)/MAX(J:J)</f>
        <v>7.9545454545454541</v>
      </c>
      <c r="S49" s="29">
        <f>(10*6)/K49</f>
        <v>6.7415730337078648</v>
      </c>
      <c r="T49" s="29">
        <f>(10*L49)/MAX(L:L)</f>
        <v>10</v>
      </c>
      <c r="U49" s="29">
        <f>(30*MIN(N:N))/N49</f>
        <v>0</v>
      </c>
      <c r="V49" s="27">
        <f>SUM(P49:U49)</f>
        <v>50.096118488253317</v>
      </c>
      <c r="W49" s="21"/>
      <c r="X49" s="73"/>
      <c r="Y49" s="69"/>
      <c r="Z49" s="71"/>
    </row>
    <row r="50" spans="1:26" ht="31.5" x14ac:dyDescent="0.25">
      <c r="A50" s="16">
        <v>46</v>
      </c>
      <c r="B50" s="86" t="s">
        <v>1221</v>
      </c>
      <c r="C50" s="78" t="s">
        <v>1222</v>
      </c>
      <c r="D50" s="79" t="s">
        <v>4447</v>
      </c>
      <c r="E50" s="4">
        <v>8</v>
      </c>
      <c r="F50" s="79" t="s">
        <v>640</v>
      </c>
      <c r="G50" s="28">
        <v>22</v>
      </c>
      <c r="H50" s="28"/>
      <c r="I50" s="28">
        <v>11</v>
      </c>
      <c r="J50" s="28">
        <v>170</v>
      </c>
      <c r="K50" s="28">
        <v>7.9</v>
      </c>
      <c r="L50" s="28">
        <v>8</v>
      </c>
      <c r="M50" s="29"/>
      <c r="N50" s="30">
        <v>0.48</v>
      </c>
      <c r="O50" s="28"/>
      <c r="P50" s="29">
        <f>(30*G50)/MAX(G:G)</f>
        <v>24.444444444444443</v>
      </c>
      <c r="Q50" s="29">
        <f>(10*I50)/MAX(I:I)</f>
        <v>2.2000000000000002</v>
      </c>
      <c r="R50" s="29">
        <f>(10*J50)/MAX(J:J)</f>
        <v>7.7272727272727275</v>
      </c>
      <c r="S50" s="29">
        <f>(10*6)/K50</f>
        <v>7.5949367088607591</v>
      </c>
      <c r="T50" s="29">
        <f>(10*L50)/MAX(L:L)</f>
        <v>8</v>
      </c>
      <c r="U50" s="29">
        <f>(30*MIN(N:N))/N50</f>
        <v>0</v>
      </c>
      <c r="V50" s="27">
        <f>SUM(P50:U50)</f>
        <v>49.96665388057793</v>
      </c>
      <c r="W50" s="21"/>
      <c r="X50" s="73"/>
      <c r="Y50" s="69"/>
      <c r="Z50" s="71"/>
    </row>
    <row r="51" spans="1:26" ht="31.5" x14ac:dyDescent="0.25">
      <c r="A51" s="16">
        <v>47</v>
      </c>
      <c r="B51" s="86" t="s">
        <v>1132</v>
      </c>
      <c r="C51" s="78" t="s">
        <v>1133</v>
      </c>
      <c r="D51" s="79" t="s">
        <v>532</v>
      </c>
      <c r="E51" s="4">
        <v>7</v>
      </c>
      <c r="F51" s="79" t="s">
        <v>540</v>
      </c>
      <c r="G51" s="28">
        <v>22</v>
      </c>
      <c r="H51" s="28"/>
      <c r="I51" s="28">
        <v>15</v>
      </c>
      <c r="J51" s="28">
        <v>170</v>
      </c>
      <c r="K51" s="28">
        <v>8.9</v>
      </c>
      <c r="L51" s="28">
        <v>8</v>
      </c>
      <c r="M51" s="29"/>
      <c r="N51" s="30">
        <v>0.54</v>
      </c>
      <c r="O51" s="28"/>
      <c r="P51" s="29">
        <f>(30*G51)/MAX(G:G)</f>
        <v>24.444444444444443</v>
      </c>
      <c r="Q51" s="29">
        <f>(10*I51)/MAX(I:I)</f>
        <v>3</v>
      </c>
      <c r="R51" s="29">
        <f>(10*J51)/MAX(J:J)</f>
        <v>7.7272727272727275</v>
      </c>
      <c r="S51" s="29">
        <f>(10*6)/K51</f>
        <v>6.7415730337078648</v>
      </c>
      <c r="T51" s="29">
        <f>(10*L51)/MAX(L:L)</f>
        <v>8</v>
      </c>
      <c r="U51" s="29">
        <f>(30*MIN(N:N))/N51</f>
        <v>0</v>
      </c>
      <c r="V51" s="27">
        <f>SUM(P51:U51)</f>
        <v>49.913290205425035</v>
      </c>
      <c r="W51" s="21"/>
      <c r="X51" s="73"/>
      <c r="Y51" s="69"/>
      <c r="Z51" s="69"/>
    </row>
    <row r="52" spans="1:26" ht="47.25" x14ac:dyDescent="0.25">
      <c r="A52" s="16">
        <v>48</v>
      </c>
      <c r="B52" s="83" t="s">
        <v>1030</v>
      </c>
      <c r="C52" s="83" t="s">
        <v>1031</v>
      </c>
      <c r="D52" s="122" t="s">
        <v>4510</v>
      </c>
      <c r="E52" s="4">
        <v>7</v>
      </c>
      <c r="F52" s="79" t="s">
        <v>450</v>
      </c>
      <c r="G52" s="28">
        <v>20.5</v>
      </c>
      <c r="H52" s="28"/>
      <c r="I52" s="28">
        <v>22</v>
      </c>
      <c r="J52" s="28">
        <v>150</v>
      </c>
      <c r="K52" s="28">
        <v>7.6</v>
      </c>
      <c r="L52" s="28">
        <v>8</v>
      </c>
      <c r="M52" s="29"/>
      <c r="N52" s="30">
        <v>0.54</v>
      </c>
      <c r="O52" s="28"/>
      <c r="P52" s="29">
        <f>(30*G52)/MAX(G:G)</f>
        <v>22.777777777777779</v>
      </c>
      <c r="Q52" s="29">
        <f>(10*I52)/MAX(I:I)</f>
        <v>4.4000000000000004</v>
      </c>
      <c r="R52" s="29">
        <f>(10*J52)/MAX(J:J)</f>
        <v>6.8181818181818183</v>
      </c>
      <c r="S52" s="29">
        <f>(10*6)/K52</f>
        <v>7.8947368421052637</v>
      </c>
      <c r="T52" s="29">
        <f>(10*L52)/MAX(L:L)</f>
        <v>8</v>
      </c>
      <c r="U52" s="29">
        <f>(30*MIN(N:N))/N52</f>
        <v>0</v>
      </c>
      <c r="V52" s="27">
        <f>SUM(P52:U52)</f>
        <v>49.890696438064865</v>
      </c>
      <c r="W52" s="21"/>
      <c r="X52" s="73"/>
      <c r="Y52" s="69"/>
      <c r="Z52" s="69"/>
    </row>
    <row r="53" spans="1:26" ht="47.25" x14ac:dyDescent="0.25">
      <c r="A53" s="16">
        <v>49</v>
      </c>
      <c r="B53" s="88" t="s">
        <v>743</v>
      </c>
      <c r="C53" s="117" t="s">
        <v>744</v>
      </c>
      <c r="D53" s="90" t="s">
        <v>4450</v>
      </c>
      <c r="E53" s="91">
        <v>8</v>
      </c>
      <c r="F53" s="88" t="s">
        <v>127</v>
      </c>
      <c r="G53" s="28">
        <v>19.5</v>
      </c>
      <c r="H53" s="28"/>
      <c r="I53" s="28">
        <v>15</v>
      </c>
      <c r="J53" s="28">
        <v>175</v>
      </c>
      <c r="K53" s="28">
        <v>7.8</v>
      </c>
      <c r="L53" s="28">
        <v>9.5</v>
      </c>
      <c r="M53" s="29"/>
      <c r="N53" s="30">
        <v>1.07</v>
      </c>
      <c r="O53" s="28"/>
      <c r="P53" s="29">
        <f>(30*G53)/MAX(G:G)</f>
        <v>21.666666666666668</v>
      </c>
      <c r="Q53" s="29">
        <f>(10*I53)/MAX(I:I)</f>
        <v>3</v>
      </c>
      <c r="R53" s="29">
        <f>(10*J53)/MAX(J:J)</f>
        <v>7.9545454545454541</v>
      </c>
      <c r="S53" s="29">
        <f>(10*6)/K53</f>
        <v>7.6923076923076925</v>
      </c>
      <c r="T53" s="29">
        <f>(10*L53)/MAX(L:L)</f>
        <v>9.5</v>
      </c>
      <c r="U53" s="29">
        <f>(30*MIN(N:N))/N53</f>
        <v>0</v>
      </c>
      <c r="V53" s="27">
        <f>SUM(P53:U53)</f>
        <v>49.813519813519818</v>
      </c>
      <c r="W53" s="21"/>
      <c r="X53" s="73"/>
      <c r="Y53" s="69"/>
      <c r="Z53" s="69"/>
    </row>
    <row r="54" spans="1:26" ht="31.5" x14ac:dyDescent="0.25">
      <c r="A54" s="16">
        <v>50</v>
      </c>
      <c r="B54" s="86" t="s">
        <v>809</v>
      </c>
      <c r="C54" s="120" t="s">
        <v>810</v>
      </c>
      <c r="D54" s="79" t="s">
        <v>165</v>
      </c>
      <c r="E54" s="4">
        <v>7</v>
      </c>
      <c r="F54" s="86" t="s">
        <v>774</v>
      </c>
      <c r="G54" s="28">
        <v>19.5</v>
      </c>
      <c r="H54" s="28"/>
      <c r="I54" s="28">
        <v>10</v>
      </c>
      <c r="J54" s="28">
        <v>185</v>
      </c>
      <c r="K54" s="28">
        <v>7.8</v>
      </c>
      <c r="L54" s="28">
        <v>10</v>
      </c>
      <c r="M54" s="29"/>
      <c r="N54" s="30">
        <v>0.41</v>
      </c>
      <c r="O54" s="28"/>
      <c r="P54" s="29">
        <f>(30*G54)/MAX(G:G)</f>
        <v>21.666666666666668</v>
      </c>
      <c r="Q54" s="29">
        <f>(10*I54)/MAX(I:I)</f>
        <v>2</v>
      </c>
      <c r="R54" s="29">
        <f>(10*J54)/MAX(J:J)</f>
        <v>8.4090909090909083</v>
      </c>
      <c r="S54" s="29">
        <f>(10*6)/K54</f>
        <v>7.6923076923076925</v>
      </c>
      <c r="T54" s="29">
        <f>(10*L54)/MAX(L:L)</f>
        <v>10</v>
      </c>
      <c r="U54" s="29">
        <f>(30*MIN(N:N))/N54</f>
        <v>0</v>
      </c>
      <c r="V54" s="27">
        <f>SUM(P54:U54)</f>
        <v>49.768065268065271</v>
      </c>
      <c r="W54" s="21"/>
      <c r="X54" s="73"/>
      <c r="Y54" s="69"/>
      <c r="Z54" s="69"/>
    </row>
    <row r="55" spans="1:26" ht="31.5" x14ac:dyDescent="0.25">
      <c r="A55" s="16">
        <v>51</v>
      </c>
      <c r="B55" s="79" t="s">
        <v>902</v>
      </c>
      <c r="C55" s="78" t="s">
        <v>903</v>
      </c>
      <c r="D55" s="79" t="s">
        <v>282</v>
      </c>
      <c r="E55" s="4">
        <v>7</v>
      </c>
      <c r="F55" s="79" t="s">
        <v>904</v>
      </c>
      <c r="G55" s="28">
        <v>17.5</v>
      </c>
      <c r="H55" s="28"/>
      <c r="I55" s="28">
        <v>20</v>
      </c>
      <c r="J55" s="28">
        <v>199</v>
      </c>
      <c r="K55" s="28">
        <v>8.1</v>
      </c>
      <c r="L55" s="28">
        <v>9.8000000000000007</v>
      </c>
      <c r="M55" s="29"/>
      <c r="N55" s="30">
        <v>0.51</v>
      </c>
      <c r="O55" s="28"/>
      <c r="P55" s="29">
        <f>(30*G55)/MAX(G:G)</f>
        <v>19.444444444444443</v>
      </c>
      <c r="Q55" s="29">
        <f>(10*I55)/MAX(I:I)</f>
        <v>4</v>
      </c>
      <c r="R55" s="29">
        <f>(10*J55)/MAX(J:J)</f>
        <v>9.045454545454545</v>
      </c>
      <c r="S55" s="29">
        <f>(10*6)/K55</f>
        <v>7.4074074074074074</v>
      </c>
      <c r="T55" s="29">
        <f>(10*L55)/MAX(L:L)</f>
        <v>9.8000000000000007</v>
      </c>
      <c r="U55" s="29">
        <f>(30*MIN(N:N))/N55</f>
        <v>0</v>
      </c>
      <c r="V55" s="27">
        <f>SUM(P55:U55)</f>
        <v>49.697306397306392</v>
      </c>
      <c r="W55" s="21"/>
      <c r="X55" s="73"/>
      <c r="Y55" s="69"/>
      <c r="Z55" s="69"/>
    </row>
    <row r="56" spans="1:26" ht="31.5" customHeight="1" x14ac:dyDescent="0.25">
      <c r="A56" s="16">
        <v>52</v>
      </c>
      <c r="B56" s="86" t="s">
        <v>1062</v>
      </c>
      <c r="C56" s="78" t="s">
        <v>1063</v>
      </c>
      <c r="D56" s="122" t="s">
        <v>4510</v>
      </c>
      <c r="E56" s="4">
        <v>8</v>
      </c>
      <c r="F56" s="79" t="s">
        <v>450</v>
      </c>
      <c r="G56" s="28">
        <v>23</v>
      </c>
      <c r="H56" s="28"/>
      <c r="I56" s="28">
        <v>12</v>
      </c>
      <c r="J56" s="28">
        <v>135</v>
      </c>
      <c r="K56" s="28">
        <v>8.1999999999999993</v>
      </c>
      <c r="L56" s="28">
        <v>8</v>
      </c>
      <c r="M56" s="29"/>
      <c r="N56" s="30">
        <v>1.1200000000000001</v>
      </c>
      <c r="O56" s="28"/>
      <c r="P56" s="29">
        <f>(30*G56)/MAX(G:G)</f>
        <v>25.555555555555557</v>
      </c>
      <c r="Q56" s="29">
        <f>(10*I56)/MAX(I:I)</f>
        <v>2.4</v>
      </c>
      <c r="R56" s="29">
        <f>(10*J56)/MAX(J:J)</f>
        <v>6.1363636363636367</v>
      </c>
      <c r="S56" s="29">
        <f>(10*6)/K56</f>
        <v>7.3170731707317076</v>
      </c>
      <c r="T56" s="29">
        <f>(10*L56)/MAX(L:L)</f>
        <v>8</v>
      </c>
      <c r="U56" s="29">
        <f>(30*MIN(N:N))/N56</f>
        <v>0</v>
      </c>
      <c r="V56" s="27">
        <f>SUM(P56:U56)</f>
        <v>49.408992362650899</v>
      </c>
      <c r="W56" s="23"/>
      <c r="X56" s="73"/>
      <c r="Y56" s="71"/>
      <c r="Z56" s="69"/>
    </row>
    <row r="57" spans="1:26" ht="31.5" x14ac:dyDescent="0.25">
      <c r="A57" s="16">
        <v>53</v>
      </c>
      <c r="B57" s="79" t="s">
        <v>1026</v>
      </c>
      <c r="C57" s="78" t="s">
        <v>1027</v>
      </c>
      <c r="D57" s="79" t="s">
        <v>1018</v>
      </c>
      <c r="E57" s="4">
        <v>8</v>
      </c>
      <c r="F57" s="79" t="s">
        <v>1019</v>
      </c>
      <c r="G57" s="28">
        <v>20</v>
      </c>
      <c r="H57" s="28"/>
      <c r="I57" s="28">
        <v>15</v>
      </c>
      <c r="J57" s="28">
        <v>152</v>
      </c>
      <c r="K57" s="28">
        <v>6</v>
      </c>
      <c r="L57" s="28">
        <v>7</v>
      </c>
      <c r="M57" s="29"/>
      <c r="N57" s="30">
        <v>0.41</v>
      </c>
      <c r="O57" s="28"/>
      <c r="P57" s="29">
        <f>(30*G57)/MAX(G:G)</f>
        <v>22.222222222222221</v>
      </c>
      <c r="Q57" s="29">
        <f>(10*I57)/MAX(I:I)</f>
        <v>3</v>
      </c>
      <c r="R57" s="29">
        <f>(10*J57)/MAX(J:J)</f>
        <v>6.9090909090909092</v>
      </c>
      <c r="S57" s="29">
        <f>(10*6)/K57</f>
        <v>10</v>
      </c>
      <c r="T57" s="29">
        <f>(10*L57)/MAX(L:L)</f>
        <v>7</v>
      </c>
      <c r="U57" s="29">
        <f>(30*MIN(N:N))/N57</f>
        <v>0</v>
      </c>
      <c r="V57" s="27">
        <f>SUM(P57:U57)</f>
        <v>49.131313131313128</v>
      </c>
      <c r="W57" s="21"/>
      <c r="X57" s="73"/>
      <c r="Y57" s="69"/>
      <c r="Z57" s="69"/>
    </row>
    <row r="58" spans="1:26" ht="31.5" x14ac:dyDescent="0.25">
      <c r="A58" s="16">
        <v>54</v>
      </c>
      <c r="B58" s="79" t="s">
        <v>969</v>
      </c>
      <c r="C58" s="78" t="s">
        <v>970</v>
      </c>
      <c r="D58" s="79" t="s">
        <v>4505</v>
      </c>
      <c r="E58" s="4">
        <v>7</v>
      </c>
      <c r="F58" s="79" t="s">
        <v>371</v>
      </c>
      <c r="G58" s="28">
        <v>20</v>
      </c>
      <c r="H58" s="28"/>
      <c r="I58" s="28">
        <v>14</v>
      </c>
      <c r="J58" s="28">
        <v>190</v>
      </c>
      <c r="K58" s="28">
        <v>9</v>
      </c>
      <c r="L58" s="28">
        <v>8.8000000000000007</v>
      </c>
      <c r="M58" s="29"/>
      <c r="N58" s="30">
        <v>0.42</v>
      </c>
      <c r="O58" s="28"/>
      <c r="P58" s="29">
        <f>(30*G58)/MAX(G:G)</f>
        <v>22.222222222222221</v>
      </c>
      <c r="Q58" s="29">
        <f>(10*I58)/MAX(I:I)</f>
        <v>2.8</v>
      </c>
      <c r="R58" s="29">
        <f>(10*J58)/MAX(J:J)</f>
        <v>8.6363636363636367</v>
      </c>
      <c r="S58" s="29">
        <f>(10*6)/K58</f>
        <v>6.666666666666667</v>
      </c>
      <c r="T58" s="29">
        <f>(10*L58)/MAX(L:L)</f>
        <v>8.8000000000000007</v>
      </c>
      <c r="U58" s="29">
        <f>(30*MIN(N:N))/N58</f>
        <v>0</v>
      </c>
      <c r="V58" s="27">
        <f>SUM(P58:U58)</f>
        <v>49.12525252525252</v>
      </c>
      <c r="W58" s="21"/>
      <c r="X58" s="73"/>
      <c r="Y58" s="69"/>
      <c r="Z58" s="69"/>
    </row>
    <row r="59" spans="1:26" ht="31.5" x14ac:dyDescent="0.25">
      <c r="A59" s="16">
        <v>55</v>
      </c>
      <c r="B59" s="86" t="s">
        <v>905</v>
      </c>
      <c r="C59" s="83" t="s">
        <v>906</v>
      </c>
      <c r="D59" s="79" t="s">
        <v>314</v>
      </c>
      <c r="E59" s="4">
        <v>7</v>
      </c>
      <c r="F59" s="79" t="s">
        <v>315</v>
      </c>
      <c r="G59" s="28">
        <v>24.5</v>
      </c>
      <c r="H59" s="28"/>
      <c r="I59" s="28">
        <v>15</v>
      </c>
      <c r="J59" s="28">
        <v>141</v>
      </c>
      <c r="K59" s="28">
        <v>7.1</v>
      </c>
      <c r="L59" s="28">
        <v>4</v>
      </c>
      <c r="M59" s="29"/>
      <c r="N59" s="30">
        <v>2.13</v>
      </c>
      <c r="O59" s="28"/>
      <c r="P59" s="29">
        <f>(30*G59)/MAX(G:G)</f>
        <v>27.222222222222221</v>
      </c>
      <c r="Q59" s="29">
        <f>(10*I59)/MAX(I:I)</f>
        <v>3</v>
      </c>
      <c r="R59" s="29">
        <f>(10*J59)/MAX(J:J)</f>
        <v>6.4090909090909092</v>
      </c>
      <c r="S59" s="29">
        <f>(10*6)/K59</f>
        <v>8.4507042253521139</v>
      </c>
      <c r="T59" s="29">
        <f>(10*L59)/MAX(L:L)</f>
        <v>4</v>
      </c>
      <c r="U59" s="29">
        <f>(30*MIN(N:N))/N59</f>
        <v>0</v>
      </c>
      <c r="V59" s="27">
        <f>SUM(P59:U59)</f>
        <v>49.08201735666524</v>
      </c>
      <c r="W59" s="21"/>
      <c r="X59" s="73"/>
      <c r="Y59" s="69"/>
      <c r="Z59" s="69"/>
    </row>
    <row r="60" spans="1:26" ht="31.5" x14ac:dyDescent="0.25">
      <c r="A60" s="16">
        <v>56</v>
      </c>
      <c r="B60" s="86" t="s">
        <v>907</v>
      </c>
      <c r="C60" s="83" t="s">
        <v>908</v>
      </c>
      <c r="D60" s="79" t="s">
        <v>314</v>
      </c>
      <c r="E60" s="4">
        <v>7</v>
      </c>
      <c r="F60" s="79" t="s">
        <v>315</v>
      </c>
      <c r="G60" s="28">
        <v>24.5</v>
      </c>
      <c r="H60" s="28"/>
      <c r="I60" s="28">
        <v>10</v>
      </c>
      <c r="J60" s="28">
        <v>140</v>
      </c>
      <c r="K60" s="28">
        <v>7.1</v>
      </c>
      <c r="L60" s="28">
        <v>5</v>
      </c>
      <c r="M60" s="29"/>
      <c r="N60" s="30">
        <v>2.15</v>
      </c>
      <c r="O60" s="28"/>
      <c r="P60" s="29">
        <f>(30*G60)/MAX(G:G)</f>
        <v>27.222222222222221</v>
      </c>
      <c r="Q60" s="29">
        <f>(10*I60)/MAX(I:I)</f>
        <v>2</v>
      </c>
      <c r="R60" s="29">
        <f>(10*J60)/MAX(J:J)</f>
        <v>6.3636363636363633</v>
      </c>
      <c r="S60" s="29">
        <f>(10*6)/K60</f>
        <v>8.4507042253521139</v>
      </c>
      <c r="T60" s="29">
        <f>(10*L60)/MAX(L:L)</f>
        <v>5</v>
      </c>
      <c r="U60" s="29">
        <f>(30*MIN(N:N))/N60</f>
        <v>0</v>
      </c>
      <c r="V60" s="27">
        <f>SUM(P60:U60)</f>
        <v>49.0365628112107</v>
      </c>
      <c r="W60" s="21"/>
      <c r="X60" s="73"/>
      <c r="Y60" s="69"/>
      <c r="Z60" s="69"/>
    </row>
    <row r="61" spans="1:26" ht="47.25" x14ac:dyDescent="0.25">
      <c r="A61" s="16">
        <v>57</v>
      </c>
      <c r="B61" s="86" t="s">
        <v>1008</v>
      </c>
      <c r="C61" s="78" t="s">
        <v>1009</v>
      </c>
      <c r="D61" s="79" t="s">
        <v>430</v>
      </c>
      <c r="E61" s="4">
        <v>8</v>
      </c>
      <c r="F61" s="79" t="s">
        <v>431</v>
      </c>
      <c r="G61" s="28">
        <v>15</v>
      </c>
      <c r="H61" s="28"/>
      <c r="I61" s="28">
        <v>30</v>
      </c>
      <c r="J61" s="28">
        <v>183</v>
      </c>
      <c r="K61" s="28">
        <v>7.6</v>
      </c>
      <c r="L61" s="28">
        <v>10</v>
      </c>
      <c r="M61" s="29"/>
      <c r="N61" s="30">
        <v>1.1499999999999999</v>
      </c>
      <c r="O61" s="28"/>
      <c r="P61" s="29">
        <f>(30*G61)/MAX(G:G)</f>
        <v>16.666666666666668</v>
      </c>
      <c r="Q61" s="29">
        <f>(10*I61)/MAX(I:I)</f>
        <v>6</v>
      </c>
      <c r="R61" s="29">
        <f>(10*J61)/MAX(J:J)</f>
        <v>8.3181818181818183</v>
      </c>
      <c r="S61" s="29">
        <f>(10*6)/K61</f>
        <v>7.8947368421052637</v>
      </c>
      <c r="T61" s="29">
        <f>(10*L61)/MAX(L:L)</f>
        <v>10</v>
      </c>
      <c r="U61" s="29">
        <f>(30*MIN(N:N))/N61</f>
        <v>0</v>
      </c>
      <c r="V61" s="27">
        <f>SUM(P61:U61)</f>
        <v>48.879585326953745</v>
      </c>
      <c r="W61" s="21"/>
      <c r="X61" s="73"/>
      <c r="Y61" s="69"/>
      <c r="Z61" s="69"/>
    </row>
    <row r="62" spans="1:26" ht="31.5" x14ac:dyDescent="0.25">
      <c r="A62" s="16">
        <v>58</v>
      </c>
      <c r="B62" s="79" t="s">
        <v>1109</v>
      </c>
      <c r="C62" s="78" t="s">
        <v>1110</v>
      </c>
      <c r="D62" s="79" t="s">
        <v>4448</v>
      </c>
      <c r="E62" s="108">
        <v>8</v>
      </c>
      <c r="F62" s="79" t="s">
        <v>627</v>
      </c>
      <c r="G62" s="28">
        <v>24</v>
      </c>
      <c r="H62" s="28"/>
      <c r="I62" s="28">
        <v>3</v>
      </c>
      <c r="J62" s="28">
        <v>150</v>
      </c>
      <c r="K62" s="28">
        <v>8.9</v>
      </c>
      <c r="L62" s="28">
        <v>8</v>
      </c>
      <c r="M62" s="29"/>
      <c r="N62" s="30">
        <v>0.35</v>
      </c>
      <c r="O62" s="28"/>
      <c r="P62" s="29">
        <f>(30*G62)/MAX(G:G)</f>
        <v>26.666666666666668</v>
      </c>
      <c r="Q62" s="29">
        <f>(10*I62)/MAX(I:I)</f>
        <v>0.6</v>
      </c>
      <c r="R62" s="29">
        <f>(10*J62)/MAX(J:J)</f>
        <v>6.8181818181818183</v>
      </c>
      <c r="S62" s="29">
        <f>(10*6)/K62</f>
        <v>6.7415730337078648</v>
      </c>
      <c r="T62" s="29">
        <f>(10*L62)/MAX(L:L)</f>
        <v>8</v>
      </c>
      <c r="U62" s="29">
        <f>(30*MIN(N:N))/N62</f>
        <v>0</v>
      </c>
      <c r="V62" s="27">
        <f>SUM(P62:U62)</f>
        <v>48.826421518556351</v>
      </c>
      <c r="W62" s="21"/>
      <c r="X62" s="73"/>
      <c r="Y62" s="69"/>
      <c r="Z62" s="69"/>
    </row>
    <row r="63" spans="1:26" ht="31.5" x14ac:dyDescent="0.25">
      <c r="A63" s="16">
        <v>59</v>
      </c>
      <c r="B63" s="79" t="s">
        <v>655</v>
      </c>
      <c r="C63" s="116" t="s">
        <v>656</v>
      </c>
      <c r="D63" s="79" t="s">
        <v>61</v>
      </c>
      <c r="E63" s="63">
        <v>7</v>
      </c>
      <c r="F63" s="86" t="s">
        <v>67</v>
      </c>
      <c r="G63" s="28">
        <v>17.5</v>
      </c>
      <c r="H63" s="28"/>
      <c r="I63" s="28">
        <v>7</v>
      </c>
      <c r="J63" s="28">
        <v>170</v>
      </c>
      <c r="K63" s="28">
        <v>8.4</v>
      </c>
      <c r="L63" s="28">
        <v>7</v>
      </c>
      <c r="M63" s="29"/>
      <c r="N63" s="30">
        <v>1.28</v>
      </c>
      <c r="O63" s="28"/>
      <c r="P63" s="29">
        <f>(30*G63)/MAX(G:G)</f>
        <v>19.444444444444443</v>
      </c>
      <c r="Q63" s="29">
        <f>(10*I63)/MAX(I:I)</f>
        <v>1.4</v>
      </c>
      <c r="R63" s="29">
        <f>(10*J63)/MAX(J:J)</f>
        <v>7.7272727272727275</v>
      </c>
      <c r="S63" s="29">
        <f>(10*6)/K63</f>
        <v>7.1428571428571423</v>
      </c>
      <c r="T63" s="29">
        <f>(10*L63)/MAX(L:L)</f>
        <v>7</v>
      </c>
      <c r="U63" s="29">
        <f>(30*0.26)/N63</f>
        <v>6.09375</v>
      </c>
      <c r="V63" s="27">
        <f>SUM(P63:U63)</f>
        <v>48.808324314574307</v>
      </c>
      <c r="W63" s="21"/>
      <c r="X63" s="73"/>
      <c r="Y63" s="69"/>
      <c r="Z63" s="69"/>
    </row>
    <row r="64" spans="1:26" ht="31.5" x14ac:dyDescent="0.25">
      <c r="A64" s="16">
        <v>60</v>
      </c>
      <c r="B64" s="79" t="s">
        <v>971</v>
      </c>
      <c r="C64" s="119" t="s">
        <v>972</v>
      </c>
      <c r="D64" s="79" t="s">
        <v>4505</v>
      </c>
      <c r="E64" s="4">
        <v>7</v>
      </c>
      <c r="F64" s="79" t="s">
        <v>371</v>
      </c>
      <c r="G64" s="28">
        <v>20</v>
      </c>
      <c r="H64" s="28"/>
      <c r="I64" s="28">
        <v>10</v>
      </c>
      <c r="J64" s="28">
        <v>180</v>
      </c>
      <c r="K64" s="28">
        <v>8.6999999999999993</v>
      </c>
      <c r="L64" s="28">
        <v>9.4</v>
      </c>
      <c r="M64" s="29"/>
      <c r="N64" s="30">
        <v>0.42</v>
      </c>
      <c r="O64" s="28"/>
      <c r="P64" s="29">
        <f>(30*G64)/MAX(G:G)</f>
        <v>22.222222222222221</v>
      </c>
      <c r="Q64" s="29">
        <f>(10*I64)/MAX(I:I)</f>
        <v>2</v>
      </c>
      <c r="R64" s="29">
        <f>(10*J64)/MAX(J:J)</f>
        <v>8.1818181818181817</v>
      </c>
      <c r="S64" s="29">
        <f>(10*6)/K64</f>
        <v>6.8965517241379315</v>
      </c>
      <c r="T64" s="29">
        <f>(10*L64)/MAX(L:L)</f>
        <v>9.4</v>
      </c>
      <c r="U64" s="29">
        <f>(30*MIN(N:N))/N64</f>
        <v>0</v>
      </c>
      <c r="V64" s="27">
        <f>SUM(P64:U64)</f>
        <v>48.700592128178329</v>
      </c>
      <c r="W64" s="21"/>
      <c r="X64" s="73"/>
      <c r="Y64" s="69"/>
      <c r="Z64" s="69"/>
    </row>
    <row r="65" spans="1:26" ht="31.5" x14ac:dyDescent="0.25">
      <c r="A65" s="16">
        <v>61</v>
      </c>
      <c r="B65" s="79" t="s">
        <v>936</v>
      </c>
      <c r="C65" s="78" t="s">
        <v>937</v>
      </c>
      <c r="D65" s="79" t="s">
        <v>4514</v>
      </c>
      <c r="E65" s="4">
        <v>8</v>
      </c>
      <c r="F65" s="83" t="s">
        <v>931</v>
      </c>
      <c r="G65" s="28">
        <v>22.5</v>
      </c>
      <c r="H65" s="28"/>
      <c r="I65" s="28">
        <v>8</v>
      </c>
      <c r="J65" s="28">
        <v>171</v>
      </c>
      <c r="K65" s="28">
        <v>8.1999999999999993</v>
      </c>
      <c r="L65" s="28">
        <v>7</v>
      </c>
      <c r="M65" s="29"/>
      <c r="N65" s="30">
        <v>0.28999999999999998</v>
      </c>
      <c r="O65" s="28"/>
      <c r="P65" s="29">
        <f>(30*G65)/MAX(G:G)</f>
        <v>25</v>
      </c>
      <c r="Q65" s="29">
        <f>(10*I65)/MAX(I:I)</f>
        <v>1.6</v>
      </c>
      <c r="R65" s="29">
        <f>(10*J65)/MAX(J:J)</f>
        <v>7.7727272727272725</v>
      </c>
      <c r="S65" s="29">
        <f>(10*6)/K65</f>
        <v>7.3170731707317076</v>
      </c>
      <c r="T65" s="29">
        <f>(10*L65)/MAX(L:L)</f>
        <v>7</v>
      </c>
      <c r="U65" s="29">
        <f>(30*MIN(N:N))/N65</f>
        <v>0</v>
      </c>
      <c r="V65" s="27">
        <f>SUM(P65:U65)</f>
        <v>48.689800443458985</v>
      </c>
      <c r="W65" s="21"/>
      <c r="X65" s="73"/>
      <c r="Y65" s="69"/>
      <c r="Z65" s="69"/>
    </row>
    <row r="66" spans="1:26" ht="47.25" x14ac:dyDescent="0.25">
      <c r="A66" s="16">
        <v>62</v>
      </c>
      <c r="B66" s="86" t="s">
        <v>1054</v>
      </c>
      <c r="C66" s="78" t="s">
        <v>1055</v>
      </c>
      <c r="D66" s="122" t="s">
        <v>4510</v>
      </c>
      <c r="E66" s="4">
        <v>8</v>
      </c>
      <c r="F66" s="79" t="s">
        <v>450</v>
      </c>
      <c r="G66" s="28">
        <v>21.5</v>
      </c>
      <c r="H66" s="28"/>
      <c r="I66" s="28">
        <v>12</v>
      </c>
      <c r="J66" s="28">
        <v>135</v>
      </c>
      <c r="K66" s="28">
        <v>7.8</v>
      </c>
      <c r="L66" s="28">
        <v>8.5</v>
      </c>
      <c r="M66" s="29"/>
      <c r="N66" s="30">
        <v>0.57999999999999996</v>
      </c>
      <c r="O66" s="28"/>
      <c r="P66" s="29">
        <f>(30*G66)/MAX(G:G)</f>
        <v>23.888888888888889</v>
      </c>
      <c r="Q66" s="29">
        <f>(10*I66)/MAX(I:I)</f>
        <v>2.4</v>
      </c>
      <c r="R66" s="29">
        <f>(10*J66)/MAX(J:J)</f>
        <v>6.1363636363636367</v>
      </c>
      <c r="S66" s="29">
        <f>(10*6)/K66</f>
        <v>7.6923076923076925</v>
      </c>
      <c r="T66" s="29">
        <f>(10*L66)/MAX(L:L)</f>
        <v>8.5</v>
      </c>
      <c r="U66" s="29">
        <f>(30*MIN(N:N))/N66</f>
        <v>0</v>
      </c>
      <c r="V66" s="27">
        <f>SUM(P66:U66)</f>
        <v>48.617560217560218</v>
      </c>
      <c r="W66" s="21"/>
      <c r="X66" s="73"/>
      <c r="Y66" s="69"/>
      <c r="Z66" s="69"/>
    </row>
    <row r="67" spans="1:26" ht="47.25" x14ac:dyDescent="0.25">
      <c r="A67" s="16">
        <v>63</v>
      </c>
      <c r="B67" s="86" t="s">
        <v>1056</v>
      </c>
      <c r="C67" s="78" t="s">
        <v>1057</v>
      </c>
      <c r="D67" s="122" t="s">
        <v>4510</v>
      </c>
      <c r="E67" s="4">
        <v>8</v>
      </c>
      <c r="F67" s="79" t="s">
        <v>450</v>
      </c>
      <c r="G67" s="28">
        <v>23</v>
      </c>
      <c r="H67" s="28"/>
      <c r="I67" s="28">
        <v>10</v>
      </c>
      <c r="J67" s="28">
        <v>130</v>
      </c>
      <c r="K67" s="28">
        <v>8.4</v>
      </c>
      <c r="L67" s="28">
        <v>8</v>
      </c>
      <c r="M67" s="29"/>
      <c r="N67" s="30">
        <v>1.03</v>
      </c>
      <c r="O67" s="28"/>
      <c r="P67" s="29">
        <f>(30*G67)/MAX(G:G)</f>
        <v>25.555555555555557</v>
      </c>
      <c r="Q67" s="29">
        <f>(10*I67)/MAX(I:I)</f>
        <v>2</v>
      </c>
      <c r="R67" s="29">
        <f>(10*J67)/MAX(J:J)</f>
        <v>5.9090909090909092</v>
      </c>
      <c r="S67" s="29">
        <f>(10*6)/K67</f>
        <v>7.1428571428571423</v>
      </c>
      <c r="T67" s="29">
        <f>(10*L67)/MAX(L:L)</f>
        <v>8</v>
      </c>
      <c r="U67" s="29">
        <f>(30*MIN(N:N))/N67</f>
        <v>0</v>
      </c>
      <c r="V67" s="27">
        <f>SUM(P67:U67)</f>
        <v>48.607503607503602</v>
      </c>
      <c r="W67" s="21"/>
      <c r="X67" s="73"/>
      <c r="Y67" s="69"/>
      <c r="Z67" s="69"/>
    </row>
    <row r="68" spans="1:26" ht="31.5" x14ac:dyDescent="0.25">
      <c r="A68" s="16">
        <v>64</v>
      </c>
      <c r="B68" s="86" t="s">
        <v>760</v>
      </c>
      <c r="C68" s="78" t="s">
        <v>761</v>
      </c>
      <c r="D68" s="79" t="s">
        <v>161</v>
      </c>
      <c r="E68" s="4">
        <v>7</v>
      </c>
      <c r="F68" s="79" t="s">
        <v>757</v>
      </c>
      <c r="G68" s="28">
        <v>17.5</v>
      </c>
      <c r="H68" s="28"/>
      <c r="I68" s="28">
        <v>30</v>
      </c>
      <c r="J68" s="28">
        <v>153</v>
      </c>
      <c r="K68" s="28">
        <v>8.5</v>
      </c>
      <c r="L68" s="28">
        <v>9</v>
      </c>
      <c r="M68" s="29"/>
      <c r="N68" s="30">
        <v>0.56000000000000005</v>
      </c>
      <c r="O68" s="28"/>
      <c r="P68" s="29">
        <f>(30*G68)/MAX(G:G)</f>
        <v>19.444444444444443</v>
      </c>
      <c r="Q68" s="29">
        <f>(10*I68)/MAX(I:I)</f>
        <v>6</v>
      </c>
      <c r="R68" s="29">
        <f>(10*J68)/MAX(J:J)</f>
        <v>6.9545454545454541</v>
      </c>
      <c r="S68" s="29">
        <f>(10*6)/K68</f>
        <v>7.0588235294117645</v>
      </c>
      <c r="T68" s="29">
        <f>(10*L68)/MAX(L:L)</f>
        <v>9</v>
      </c>
      <c r="U68" s="29">
        <f>(30*MIN(N:N))/N68</f>
        <v>0</v>
      </c>
      <c r="V68" s="27">
        <f>SUM(P68:U68)</f>
        <v>48.457813428401664</v>
      </c>
      <c r="W68" s="21"/>
      <c r="X68" s="73"/>
      <c r="Y68" s="69"/>
      <c r="Z68" s="69"/>
    </row>
    <row r="69" spans="1:26" ht="31.5" x14ac:dyDescent="0.25">
      <c r="A69" s="16">
        <v>65</v>
      </c>
      <c r="B69" s="79" t="s">
        <v>985</v>
      </c>
      <c r="C69" s="78" t="s">
        <v>986</v>
      </c>
      <c r="D69" s="79" t="s">
        <v>395</v>
      </c>
      <c r="E69" s="4">
        <v>8</v>
      </c>
      <c r="F69" s="79" t="s">
        <v>396</v>
      </c>
      <c r="G69" s="28">
        <v>23</v>
      </c>
      <c r="H69" s="28"/>
      <c r="I69" s="28">
        <v>10</v>
      </c>
      <c r="J69" s="28">
        <v>176</v>
      </c>
      <c r="K69" s="28">
        <v>8.9</v>
      </c>
      <c r="L69" s="28">
        <v>6</v>
      </c>
      <c r="M69" s="29"/>
      <c r="N69" s="30">
        <v>3.16</v>
      </c>
      <c r="O69" s="28"/>
      <c r="P69" s="29">
        <f>(30*G69)/MAX(G:G)</f>
        <v>25.555555555555557</v>
      </c>
      <c r="Q69" s="29">
        <f>(10*I69)/MAX(I:I)</f>
        <v>2</v>
      </c>
      <c r="R69" s="29">
        <f>(10*J69)/MAX(J:J)</f>
        <v>8</v>
      </c>
      <c r="S69" s="29">
        <f>(10*6)/K69</f>
        <v>6.7415730337078648</v>
      </c>
      <c r="T69" s="29">
        <f>(10*L69)/MAX(L:L)</f>
        <v>6</v>
      </c>
      <c r="U69" s="29">
        <f>(30*MIN(N:N))/N69</f>
        <v>0</v>
      </c>
      <c r="V69" s="27">
        <f>SUM(P69:U69)</f>
        <v>48.297128589263423</v>
      </c>
      <c r="W69" s="21"/>
      <c r="X69" s="73"/>
      <c r="Y69" s="69"/>
      <c r="Z69" s="69"/>
    </row>
    <row r="70" spans="1:26" s="22" customFormat="1" ht="31.5" x14ac:dyDescent="0.25">
      <c r="A70" s="16">
        <v>66</v>
      </c>
      <c r="B70" s="79" t="s">
        <v>1083</v>
      </c>
      <c r="C70" s="78" t="s">
        <v>1084</v>
      </c>
      <c r="D70" s="79" t="s">
        <v>483</v>
      </c>
      <c r="E70" s="4">
        <v>8</v>
      </c>
      <c r="F70" s="79" t="s">
        <v>475</v>
      </c>
      <c r="G70" s="28">
        <v>18.5</v>
      </c>
      <c r="H70" s="28"/>
      <c r="I70" s="28">
        <v>10</v>
      </c>
      <c r="J70" s="28">
        <v>200</v>
      </c>
      <c r="K70" s="28">
        <v>7.9</v>
      </c>
      <c r="L70" s="28">
        <v>9</v>
      </c>
      <c r="M70" s="29"/>
      <c r="N70" s="30">
        <v>1.07</v>
      </c>
      <c r="O70" s="28"/>
      <c r="P70" s="29">
        <f>(30*G70)/MAX(G:G)</f>
        <v>20.555555555555557</v>
      </c>
      <c r="Q70" s="29">
        <f>(10*I70)/MAX(I:I)</f>
        <v>2</v>
      </c>
      <c r="R70" s="29">
        <f>(10*J70)/MAX(J:J)</f>
        <v>9.0909090909090917</v>
      </c>
      <c r="S70" s="29">
        <f>(10*6)/K70</f>
        <v>7.5949367088607591</v>
      </c>
      <c r="T70" s="29">
        <f>(10*L70)/MAX(L:L)</f>
        <v>9</v>
      </c>
      <c r="U70" s="29">
        <f>(30*MIN(N:N))/N70</f>
        <v>0</v>
      </c>
      <c r="V70" s="27">
        <f>SUM(P70:U70)</f>
        <v>48.241401355325408</v>
      </c>
      <c r="W70" s="21"/>
      <c r="X70" s="73"/>
      <c r="Y70" s="69"/>
      <c r="Z70" s="69"/>
    </row>
    <row r="71" spans="1:26" s="22" customFormat="1" ht="31.5" x14ac:dyDescent="0.25">
      <c r="A71" s="16">
        <v>67</v>
      </c>
      <c r="B71" s="79" t="s">
        <v>856</v>
      </c>
      <c r="C71" s="78" t="s">
        <v>857</v>
      </c>
      <c r="D71" s="79" t="s">
        <v>4451</v>
      </c>
      <c r="E71" s="4">
        <v>7</v>
      </c>
      <c r="F71" s="79" t="s">
        <v>853</v>
      </c>
      <c r="G71" s="28">
        <v>19.5</v>
      </c>
      <c r="H71" s="28"/>
      <c r="I71" s="28">
        <v>12</v>
      </c>
      <c r="J71" s="28">
        <v>173</v>
      </c>
      <c r="K71" s="28">
        <v>8.3000000000000007</v>
      </c>
      <c r="L71" s="28">
        <v>9</v>
      </c>
      <c r="M71" s="29"/>
      <c r="N71" s="30">
        <v>0.42</v>
      </c>
      <c r="O71" s="28"/>
      <c r="P71" s="29">
        <f>(30*G71)/MAX(G:G)</f>
        <v>21.666666666666668</v>
      </c>
      <c r="Q71" s="29">
        <f>(10*I71)/MAX(I:I)</f>
        <v>2.4</v>
      </c>
      <c r="R71" s="29">
        <f>(10*J71)/MAX(J:J)</f>
        <v>7.8636363636363633</v>
      </c>
      <c r="S71" s="29">
        <f>(10*6)/K71</f>
        <v>7.2289156626506017</v>
      </c>
      <c r="T71" s="29">
        <f>(10*L71)/MAX(L:L)</f>
        <v>9</v>
      </c>
      <c r="U71" s="29">
        <f>(30*MIN(N:N))/N71</f>
        <v>0</v>
      </c>
      <c r="V71" s="27">
        <f>SUM(P71:U71)</f>
        <v>48.15921869295363</v>
      </c>
      <c r="W71" s="21"/>
      <c r="X71" s="73"/>
      <c r="Y71" s="69"/>
      <c r="Z71" s="69"/>
    </row>
    <row r="72" spans="1:26" s="22" customFormat="1" ht="31.5" x14ac:dyDescent="0.25">
      <c r="A72" s="16">
        <v>68</v>
      </c>
      <c r="B72" s="24" t="s">
        <v>1166</v>
      </c>
      <c r="C72" s="16" t="s">
        <v>1167</v>
      </c>
      <c r="D72" s="79" t="s">
        <v>598</v>
      </c>
      <c r="E72" s="111">
        <v>8</v>
      </c>
      <c r="F72" s="79" t="s">
        <v>599</v>
      </c>
      <c r="G72" s="28">
        <v>20.5</v>
      </c>
      <c r="H72" s="28"/>
      <c r="I72" s="28">
        <v>14</v>
      </c>
      <c r="J72" s="28">
        <v>153</v>
      </c>
      <c r="K72" s="28">
        <v>9.3000000000000007</v>
      </c>
      <c r="L72" s="28">
        <v>9</v>
      </c>
      <c r="M72" s="29"/>
      <c r="N72" s="30">
        <v>0.43</v>
      </c>
      <c r="O72" s="28"/>
      <c r="P72" s="29">
        <f>(30*G72)/MAX(G:G)</f>
        <v>22.777777777777779</v>
      </c>
      <c r="Q72" s="29">
        <f>(10*I72)/MAX(I:I)</f>
        <v>2.8</v>
      </c>
      <c r="R72" s="29">
        <f>(10*J72)/MAX(J:J)</f>
        <v>6.9545454545454541</v>
      </c>
      <c r="S72" s="29">
        <f>(10*6)/K72</f>
        <v>6.4516129032258061</v>
      </c>
      <c r="T72" s="29">
        <f>(10*L72)/MAX(L:L)</f>
        <v>9</v>
      </c>
      <c r="U72" s="29">
        <f>(30*MIN(N:N))/N72</f>
        <v>0</v>
      </c>
      <c r="V72" s="27">
        <f>SUM(P72:U72)</f>
        <v>47.983936135549044</v>
      </c>
      <c r="W72" s="21"/>
      <c r="X72" s="73"/>
      <c r="Y72" s="69"/>
      <c r="Z72" s="69"/>
    </row>
    <row r="73" spans="1:26" s="22" customFormat="1" ht="31.5" x14ac:dyDescent="0.25">
      <c r="A73" s="16">
        <v>69</v>
      </c>
      <c r="B73" s="86" t="s">
        <v>965</v>
      </c>
      <c r="C73" s="78" t="s">
        <v>966</v>
      </c>
      <c r="D73" s="79" t="s">
        <v>4505</v>
      </c>
      <c r="E73" s="4">
        <v>7</v>
      </c>
      <c r="F73" s="86" t="s">
        <v>964</v>
      </c>
      <c r="G73" s="28">
        <v>18.5</v>
      </c>
      <c r="H73" s="28"/>
      <c r="I73" s="28">
        <v>15</v>
      </c>
      <c r="J73" s="28">
        <v>190</v>
      </c>
      <c r="K73" s="28">
        <v>8.4</v>
      </c>
      <c r="L73" s="28">
        <v>8.5</v>
      </c>
      <c r="M73" s="29"/>
      <c r="N73" s="30">
        <v>0.32</v>
      </c>
      <c r="O73" s="28"/>
      <c r="P73" s="29">
        <f>(30*G73)/MAX(G:G)</f>
        <v>20.555555555555557</v>
      </c>
      <c r="Q73" s="29">
        <f>(10*I73)/MAX(I:I)</f>
        <v>3</v>
      </c>
      <c r="R73" s="29">
        <f>(10*J73)/MAX(J:J)</f>
        <v>8.6363636363636367</v>
      </c>
      <c r="S73" s="29">
        <f>(10*6)/K73</f>
        <v>7.1428571428571423</v>
      </c>
      <c r="T73" s="29">
        <f>(10*L73)/MAX(L:L)</f>
        <v>8.5</v>
      </c>
      <c r="U73" s="29">
        <f>(30*MIN(N:N))/N73</f>
        <v>0</v>
      </c>
      <c r="V73" s="27">
        <f>SUM(P73:U73)</f>
        <v>47.834776334776336</v>
      </c>
      <c r="W73" s="21"/>
      <c r="X73" s="73"/>
      <c r="Y73" s="69"/>
      <c r="Z73" s="69"/>
    </row>
    <row r="74" spans="1:26" s="22" customFormat="1" ht="47.25" x14ac:dyDescent="0.25">
      <c r="A74" s="16">
        <v>70</v>
      </c>
      <c r="B74" s="79" t="s">
        <v>1079</v>
      </c>
      <c r="C74" s="78" t="s">
        <v>1080</v>
      </c>
      <c r="D74" s="79" t="s">
        <v>483</v>
      </c>
      <c r="E74" s="4">
        <v>8</v>
      </c>
      <c r="F74" s="79" t="s">
        <v>475</v>
      </c>
      <c r="G74" s="28">
        <v>18</v>
      </c>
      <c r="H74" s="28"/>
      <c r="I74" s="28">
        <v>12</v>
      </c>
      <c r="J74" s="28">
        <v>215</v>
      </c>
      <c r="K74" s="28">
        <v>8.5</v>
      </c>
      <c r="L74" s="28">
        <v>8.5</v>
      </c>
      <c r="M74" s="29"/>
      <c r="N74" s="30">
        <v>1.0900000000000001</v>
      </c>
      <c r="O74" s="28"/>
      <c r="P74" s="29">
        <f>(30*G74)/MAX(G:G)</f>
        <v>20</v>
      </c>
      <c r="Q74" s="29">
        <f>(10*I74)/MAX(I:I)</f>
        <v>2.4</v>
      </c>
      <c r="R74" s="29">
        <f>(10*J74)/MAX(J:J)</f>
        <v>9.7727272727272734</v>
      </c>
      <c r="S74" s="29">
        <f>(10*6)/K74</f>
        <v>7.0588235294117645</v>
      </c>
      <c r="T74" s="29">
        <f>(10*L74)/MAX(L:L)</f>
        <v>8.5</v>
      </c>
      <c r="U74" s="29">
        <f>(30*MIN(N:N))/N74</f>
        <v>0</v>
      </c>
      <c r="V74" s="27">
        <f>SUM(P74:U74)</f>
        <v>47.73155080213904</v>
      </c>
      <c r="W74" s="21"/>
      <c r="X74" s="73"/>
      <c r="Y74" s="69"/>
      <c r="Z74" s="69"/>
    </row>
    <row r="75" spans="1:26" s="22" customFormat="1" ht="31.5" x14ac:dyDescent="0.25">
      <c r="A75" s="16">
        <v>71</v>
      </c>
      <c r="B75" s="86" t="s">
        <v>850</v>
      </c>
      <c r="C75" s="78" t="s">
        <v>851</v>
      </c>
      <c r="D75" s="79" t="s">
        <v>4451</v>
      </c>
      <c r="E75" s="4">
        <v>7</v>
      </c>
      <c r="F75" s="79" t="s">
        <v>853</v>
      </c>
      <c r="G75" s="28">
        <v>20.5</v>
      </c>
      <c r="H75" s="28"/>
      <c r="I75" s="28">
        <v>10</v>
      </c>
      <c r="J75" s="28">
        <v>155</v>
      </c>
      <c r="K75" s="28">
        <v>8.8000000000000007</v>
      </c>
      <c r="L75" s="28">
        <v>9</v>
      </c>
      <c r="M75" s="29"/>
      <c r="N75" s="30">
        <v>0.51</v>
      </c>
      <c r="O75" s="28"/>
      <c r="P75" s="29">
        <f>(30*G75)/MAX(G:G)</f>
        <v>22.777777777777779</v>
      </c>
      <c r="Q75" s="29">
        <f>(10*I75)/MAX(I:I)</f>
        <v>2</v>
      </c>
      <c r="R75" s="29">
        <f>(10*J75)/MAX(J:J)</f>
        <v>7.0454545454545459</v>
      </c>
      <c r="S75" s="29">
        <f>(10*6)/K75</f>
        <v>6.8181818181818175</v>
      </c>
      <c r="T75" s="29">
        <f>(10*L75)/MAX(L:L)</f>
        <v>9</v>
      </c>
      <c r="U75" s="29">
        <f>(30*MIN(N:N))/N75</f>
        <v>0</v>
      </c>
      <c r="V75" s="27">
        <f>SUM(P75:U75)</f>
        <v>47.641414141414145</v>
      </c>
      <c r="W75" s="21"/>
      <c r="X75" s="73"/>
      <c r="Y75" s="69"/>
      <c r="Z75" s="69"/>
    </row>
    <row r="76" spans="1:26" s="22" customFormat="1" ht="31.5" x14ac:dyDescent="0.25">
      <c r="A76" s="16">
        <v>72</v>
      </c>
      <c r="B76" s="84" t="s">
        <v>967</v>
      </c>
      <c r="C76" s="78" t="s">
        <v>968</v>
      </c>
      <c r="D76" s="79" t="s">
        <v>4505</v>
      </c>
      <c r="E76" s="4">
        <v>7</v>
      </c>
      <c r="F76" s="79" t="s">
        <v>964</v>
      </c>
      <c r="G76" s="28">
        <v>18</v>
      </c>
      <c r="H76" s="28"/>
      <c r="I76" s="28">
        <v>10</v>
      </c>
      <c r="J76" s="28">
        <v>195</v>
      </c>
      <c r="K76" s="28">
        <v>8.5</v>
      </c>
      <c r="L76" s="28">
        <v>9.4</v>
      </c>
      <c r="M76" s="29"/>
      <c r="N76" s="30">
        <v>0.38</v>
      </c>
      <c r="O76" s="28"/>
      <c r="P76" s="29">
        <f>(30*G76)/MAX(G:G)</f>
        <v>20</v>
      </c>
      <c r="Q76" s="29">
        <f>(10*I76)/MAX(I:I)</f>
        <v>2</v>
      </c>
      <c r="R76" s="29">
        <f>(10*J76)/MAX(J:J)</f>
        <v>8.8636363636363633</v>
      </c>
      <c r="S76" s="29">
        <f>(10*6)/K76</f>
        <v>7.0588235294117645</v>
      </c>
      <c r="T76" s="29">
        <f>(10*L76)/MAX(L:L)</f>
        <v>9.4</v>
      </c>
      <c r="U76" s="29">
        <f>(30*MIN(N:N))/N76</f>
        <v>0</v>
      </c>
      <c r="V76" s="27">
        <f>SUM(P76:U76)</f>
        <v>47.322459893048126</v>
      </c>
      <c r="W76" s="21"/>
      <c r="X76" s="73"/>
      <c r="Y76" s="69"/>
      <c r="Z76" s="69"/>
    </row>
    <row r="77" spans="1:26" s="22" customFormat="1" ht="31.5" x14ac:dyDescent="0.25">
      <c r="A77" s="16">
        <v>73</v>
      </c>
      <c r="B77" s="86" t="s">
        <v>996</v>
      </c>
      <c r="C77" s="78" t="s">
        <v>997</v>
      </c>
      <c r="D77" s="86" t="s">
        <v>430</v>
      </c>
      <c r="E77" s="4">
        <v>7</v>
      </c>
      <c r="F77" s="86" t="s">
        <v>420</v>
      </c>
      <c r="G77" s="28">
        <v>19.5</v>
      </c>
      <c r="H77" s="28"/>
      <c r="I77" s="28">
        <v>5</v>
      </c>
      <c r="J77" s="28">
        <v>150</v>
      </c>
      <c r="K77" s="28">
        <v>7.8</v>
      </c>
      <c r="L77" s="28">
        <v>10</v>
      </c>
      <c r="M77" s="29"/>
      <c r="N77" s="30">
        <v>1.1000000000000001</v>
      </c>
      <c r="O77" s="28"/>
      <c r="P77" s="29">
        <f>(30*G77)/MAX(G:G)</f>
        <v>21.666666666666668</v>
      </c>
      <c r="Q77" s="29">
        <f>(10*I77)/MAX(I:I)</f>
        <v>1</v>
      </c>
      <c r="R77" s="29">
        <f>(10*J77)/MAX(J:J)</f>
        <v>6.8181818181818183</v>
      </c>
      <c r="S77" s="29">
        <f>(10*6)/K77</f>
        <v>7.6923076923076925</v>
      </c>
      <c r="T77" s="29">
        <f>(10*L77)/MAX(L:L)</f>
        <v>10</v>
      </c>
      <c r="U77" s="29">
        <f>(30*MIN(N:N))/N77</f>
        <v>0</v>
      </c>
      <c r="V77" s="27">
        <f>SUM(P77:U77)</f>
        <v>47.177156177156178</v>
      </c>
      <c r="W77" s="21"/>
      <c r="X77" s="73"/>
      <c r="Y77" s="69"/>
      <c r="Z77" s="69"/>
    </row>
    <row r="78" spans="1:26" s="22" customFormat="1" ht="31.5" x14ac:dyDescent="0.25">
      <c r="A78" s="16">
        <v>74</v>
      </c>
      <c r="B78" s="86" t="s">
        <v>917</v>
      </c>
      <c r="C78" s="78" t="s">
        <v>918</v>
      </c>
      <c r="D78" s="86" t="s">
        <v>915</v>
      </c>
      <c r="E78" s="4">
        <v>7</v>
      </c>
      <c r="F78" s="86" t="s">
        <v>916</v>
      </c>
      <c r="G78" s="28">
        <v>20.5</v>
      </c>
      <c r="H78" s="28"/>
      <c r="I78" s="28">
        <v>10</v>
      </c>
      <c r="J78" s="28">
        <v>180</v>
      </c>
      <c r="K78" s="28">
        <v>8.6</v>
      </c>
      <c r="L78" s="28">
        <v>7</v>
      </c>
      <c r="M78" s="29"/>
      <c r="N78" s="30">
        <v>0.38</v>
      </c>
      <c r="O78" s="28"/>
      <c r="P78" s="29">
        <f>(30*G78)/MAX(G:G)</f>
        <v>22.777777777777779</v>
      </c>
      <c r="Q78" s="29">
        <f>(10*I78)/MAX(I:I)</f>
        <v>2</v>
      </c>
      <c r="R78" s="29">
        <f>(10*J78)/MAX(J:J)</f>
        <v>8.1818181818181817</v>
      </c>
      <c r="S78" s="29">
        <f>(10*6)/K78</f>
        <v>6.9767441860465116</v>
      </c>
      <c r="T78" s="29">
        <f>(10*L78)/MAX(L:L)</f>
        <v>7</v>
      </c>
      <c r="U78" s="29">
        <f>(30*MIN(N:N))/N78</f>
        <v>0</v>
      </c>
      <c r="V78" s="27">
        <f>SUM(P78:U78)</f>
        <v>46.936340145642468</v>
      </c>
      <c r="W78" s="21"/>
      <c r="X78" s="73"/>
      <c r="Y78" s="69"/>
      <c r="Z78" s="69"/>
    </row>
    <row r="79" spans="1:26" s="22" customFormat="1" ht="31.5" x14ac:dyDescent="0.25">
      <c r="A79" s="16">
        <v>75</v>
      </c>
      <c r="B79" s="79" t="s">
        <v>783</v>
      </c>
      <c r="C79" s="78" t="s">
        <v>784</v>
      </c>
      <c r="D79" s="79" t="s">
        <v>165</v>
      </c>
      <c r="E79" s="4">
        <v>7</v>
      </c>
      <c r="F79" s="86" t="s">
        <v>774</v>
      </c>
      <c r="G79" s="28">
        <v>15.5</v>
      </c>
      <c r="H79" s="28"/>
      <c r="I79" s="28">
        <v>16</v>
      </c>
      <c r="J79" s="28">
        <v>200</v>
      </c>
      <c r="K79" s="28">
        <v>8</v>
      </c>
      <c r="L79" s="28">
        <v>9.8000000000000007</v>
      </c>
      <c r="M79" s="29"/>
      <c r="N79" s="30">
        <v>0.48</v>
      </c>
      <c r="O79" s="28"/>
      <c r="P79" s="29">
        <f>(30*G79)/MAX(G:G)</f>
        <v>17.222222222222221</v>
      </c>
      <c r="Q79" s="29">
        <f>(10*I79)/MAX(I:I)</f>
        <v>3.2</v>
      </c>
      <c r="R79" s="29">
        <f>(10*J79)/MAX(J:J)</f>
        <v>9.0909090909090917</v>
      </c>
      <c r="S79" s="29">
        <f>(10*6)/K79</f>
        <v>7.5</v>
      </c>
      <c r="T79" s="29">
        <f>(10*L79)/MAX(L:L)</f>
        <v>9.8000000000000007</v>
      </c>
      <c r="U79" s="29">
        <f>(30*MIN(N:N))/N79</f>
        <v>0</v>
      </c>
      <c r="V79" s="27">
        <f>SUM(P79:U79)</f>
        <v>46.813131313131308</v>
      </c>
      <c r="W79" s="21"/>
      <c r="X79" s="73"/>
      <c r="Y79" s="69"/>
      <c r="Z79" s="69"/>
    </row>
    <row r="80" spans="1:26" s="22" customFormat="1" ht="31.5" x14ac:dyDescent="0.25">
      <c r="A80" s="16">
        <v>76</v>
      </c>
      <c r="B80" s="86" t="s">
        <v>755</v>
      </c>
      <c r="C80" s="78" t="s">
        <v>756</v>
      </c>
      <c r="D80" s="79" t="s">
        <v>161</v>
      </c>
      <c r="E80" s="4">
        <v>7</v>
      </c>
      <c r="F80" s="79" t="s">
        <v>757</v>
      </c>
      <c r="G80" s="28">
        <v>14</v>
      </c>
      <c r="H80" s="28"/>
      <c r="I80" s="28">
        <v>30</v>
      </c>
      <c r="J80" s="28">
        <v>182</v>
      </c>
      <c r="K80" s="28">
        <v>8.1</v>
      </c>
      <c r="L80" s="28">
        <v>9.5</v>
      </c>
      <c r="M80" s="29"/>
      <c r="N80" s="30">
        <v>0.54</v>
      </c>
      <c r="O80" s="28"/>
      <c r="P80" s="29">
        <f>(30*G80)/MAX(G:G)</f>
        <v>15.555555555555555</v>
      </c>
      <c r="Q80" s="29">
        <f>(10*I80)/MAX(I:I)</f>
        <v>6</v>
      </c>
      <c r="R80" s="29">
        <f>(10*J80)/MAX(J:J)</f>
        <v>8.2727272727272734</v>
      </c>
      <c r="S80" s="29">
        <f>(10*6)/K80</f>
        <v>7.4074074074074074</v>
      </c>
      <c r="T80" s="29">
        <f>(10*L80)/MAX(L:L)</f>
        <v>9.5</v>
      </c>
      <c r="U80" s="29">
        <f>(30*MIN(N:N))/N80</f>
        <v>0</v>
      </c>
      <c r="V80" s="27">
        <f>SUM(P80:U80)</f>
        <v>46.735690235690235</v>
      </c>
      <c r="W80" s="21"/>
      <c r="X80" s="73"/>
      <c r="Y80" s="69"/>
      <c r="Z80" s="69"/>
    </row>
    <row r="81" spans="1:26" s="22" customFormat="1" ht="47.25" x14ac:dyDescent="0.25">
      <c r="A81" s="16">
        <v>77</v>
      </c>
      <c r="B81" s="88" t="s">
        <v>739</v>
      </c>
      <c r="C81" s="117" t="s">
        <v>740</v>
      </c>
      <c r="D81" s="90" t="s">
        <v>4450</v>
      </c>
      <c r="E81" s="91">
        <v>7</v>
      </c>
      <c r="F81" s="88" t="s">
        <v>127</v>
      </c>
      <c r="G81" s="28">
        <v>17</v>
      </c>
      <c r="H81" s="28"/>
      <c r="I81" s="28">
        <v>15</v>
      </c>
      <c r="J81" s="28">
        <v>180</v>
      </c>
      <c r="K81" s="28">
        <v>7.9</v>
      </c>
      <c r="L81" s="28">
        <v>9</v>
      </c>
      <c r="M81" s="29"/>
      <c r="N81" s="30">
        <v>0.52</v>
      </c>
      <c r="O81" s="28"/>
      <c r="P81" s="29">
        <f>(30*G81)/MAX(G:G)</f>
        <v>18.888888888888889</v>
      </c>
      <c r="Q81" s="29">
        <f>(10*I81)/MAX(I:I)</f>
        <v>3</v>
      </c>
      <c r="R81" s="29">
        <f>(10*J81)/MAX(J:J)</f>
        <v>8.1818181818181817</v>
      </c>
      <c r="S81" s="29">
        <f>(10*6)/K81</f>
        <v>7.5949367088607591</v>
      </c>
      <c r="T81" s="29">
        <f>(10*L81)/MAX(L:L)</f>
        <v>9</v>
      </c>
      <c r="U81" s="29">
        <f>(30*MIN(N:N))/N81</f>
        <v>0</v>
      </c>
      <c r="V81" s="27">
        <f>SUM(P81:U81)</f>
        <v>46.66564377956783</v>
      </c>
      <c r="W81" s="21"/>
      <c r="X81" s="73"/>
      <c r="Y81" s="69"/>
      <c r="Z81" s="69"/>
    </row>
    <row r="82" spans="1:26" s="22" customFormat="1" ht="31.5" x14ac:dyDescent="0.25">
      <c r="A82" s="16">
        <v>78</v>
      </c>
      <c r="B82" s="86" t="s">
        <v>864</v>
      </c>
      <c r="C82" s="78" t="s">
        <v>865</v>
      </c>
      <c r="D82" s="79" t="s">
        <v>4451</v>
      </c>
      <c r="E82" s="4">
        <v>7</v>
      </c>
      <c r="F82" s="79" t="s">
        <v>853</v>
      </c>
      <c r="G82" s="28">
        <v>19.5</v>
      </c>
      <c r="H82" s="28"/>
      <c r="I82" s="28">
        <v>10</v>
      </c>
      <c r="J82" s="28">
        <v>173</v>
      </c>
      <c r="K82" s="28">
        <v>9.1</v>
      </c>
      <c r="L82" s="28">
        <v>8</v>
      </c>
      <c r="M82" s="29"/>
      <c r="N82" s="30">
        <v>0.55000000000000004</v>
      </c>
      <c r="O82" s="28"/>
      <c r="P82" s="29">
        <f>(30*G82)/MAX(G:G)</f>
        <v>21.666666666666668</v>
      </c>
      <c r="Q82" s="29">
        <f>(10*I82)/MAX(I:I)</f>
        <v>2</v>
      </c>
      <c r="R82" s="29">
        <f>(10*J82)/MAX(J:J)</f>
        <v>7.8636363636363633</v>
      </c>
      <c r="S82" s="29">
        <f>(10*6)/K82</f>
        <v>6.593406593406594</v>
      </c>
      <c r="T82" s="29">
        <f>(10*L82)/MAX(L:L)</f>
        <v>8</v>
      </c>
      <c r="U82" s="29">
        <f>(30*MIN(N:N))/N82</f>
        <v>0</v>
      </c>
      <c r="V82" s="27">
        <f>SUM(P82:U82)</f>
        <v>46.123709623709622</v>
      </c>
      <c r="W82" s="21"/>
      <c r="X82" s="73"/>
      <c r="Y82" s="69"/>
      <c r="Z82" s="69"/>
    </row>
    <row r="83" spans="1:26" s="22" customFormat="1" ht="47.25" x14ac:dyDescent="0.25">
      <c r="A83" s="16">
        <v>79</v>
      </c>
      <c r="B83" s="86" t="s">
        <v>862</v>
      </c>
      <c r="C83" s="78" t="s">
        <v>863</v>
      </c>
      <c r="D83" s="79" t="s">
        <v>4451</v>
      </c>
      <c r="E83" s="4">
        <v>7</v>
      </c>
      <c r="F83" s="79" t="s">
        <v>853</v>
      </c>
      <c r="G83" s="28">
        <v>19.5</v>
      </c>
      <c r="H83" s="28"/>
      <c r="I83" s="28">
        <v>8</v>
      </c>
      <c r="J83" s="28">
        <v>170</v>
      </c>
      <c r="K83" s="28">
        <v>8.6</v>
      </c>
      <c r="L83" s="28">
        <v>8</v>
      </c>
      <c r="M83" s="29"/>
      <c r="N83" s="30">
        <v>0.56000000000000005</v>
      </c>
      <c r="O83" s="28"/>
      <c r="P83" s="29">
        <f>(30*G83)/MAX(G:G)</f>
        <v>21.666666666666668</v>
      </c>
      <c r="Q83" s="29">
        <f>(10*I83)/MAX(I:I)</f>
        <v>1.6</v>
      </c>
      <c r="R83" s="29">
        <f>(10*J83)/MAX(J:J)</f>
        <v>7.7272727272727275</v>
      </c>
      <c r="S83" s="29">
        <f>(10*6)/K83</f>
        <v>6.9767441860465116</v>
      </c>
      <c r="T83" s="29">
        <f>(10*L83)/MAX(L:L)</f>
        <v>8</v>
      </c>
      <c r="U83" s="29">
        <f>(30*MIN(N:N))/N83</f>
        <v>0</v>
      </c>
      <c r="V83" s="27">
        <f>SUM(P83:U83)</f>
        <v>45.970683579985909</v>
      </c>
      <c r="W83" s="21"/>
      <c r="X83" s="73"/>
      <c r="Y83" s="69"/>
      <c r="Z83" s="69"/>
    </row>
    <row r="84" spans="1:26" s="22" customFormat="1" ht="47.25" x14ac:dyDescent="0.25">
      <c r="A84" s="16">
        <v>80</v>
      </c>
      <c r="B84" s="86" t="s">
        <v>1032</v>
      </c>
      <c r="C84" s="78" t="s">
        <v>1033</v>
      </c>
      <c r="D84" s="122" t="s">
        <v>4510</v>
      </c>
      <c r="E84" s="4">
        <v>7</v>
      </c>
      <c r="F84" s="79" t="s">
        <v>450</v>
      </c>
      <c r="G84" s="28">
        <v>20.5</v>
      </c>
      <c r="H84" s="28"/>
      <c r="I84" s="28">
        <v>10</v>
      </c>
      <c r="J84" s="28">
        <v>140</v>
      </c>
      <c r="K84" s="28">
        <v>8.1999999999999993</v>
      </c>
      <c r="L84" s="28">
        <v>7.5</v>
      </c>
      <c r="M84" s="29"/>
      <c r="N84" s="30">
        <v>0.52</v>
      </c>
      <c r="O84" s="28"/>
      <c r="P84" s="29">
        <f>(30*G84)/MAX(G:G)</f>
        <v>22.777777777777779</v>
      </c>
      <c r="Q84" s="29">
        <f>(10*I84)/MAX(I:I)</f>
        <v>2</v>
      </c>
      <c r="R84" s="29">
        <f>(10*J84)/MAX(J:J)</f>
        <v>6.3636363636363633</v>
      </c>
      <c r="S84" s="29">
        <f>(10*6)/K84</f>
        <v>7.3170731707317076</v>
      </c>
      <c r="T84" s="29">
        <f>(10*L84)/MAX(L:L)</f>
        <v>7.5</v>
      </c>
      <c r="U84" s="29">
        <f>(30*MIN(N:N))/N84</f>
        <v>0</v>
      </c>
      <c r="V84" s="27">
        <f>SUM(P84:U84)</f>
        <v>45.958487312145849</v>
      </c>
      <c r="W84" s="21"/>
      <c r="X84" s="73"/>
      <c r="Y84" s="69"/>
      <c r="Z84" s="69"/>
    </row>
    <row r="85" spans="1:26" s="22" customFormat="1" ht="31.5" x14ac:dyDescent="0.25">
      <c r="A85" s="16">
        <v>81</v>
      </c>
      <c r="B85" s="78" t="s">
        <v>887</v>
      </c>
      <c r="C85" s="78" t="s">
        <v>888</v>
      </c>
      <c r="D85" s="78" t="s">
        <v>4458</v>
      </c>
      <c r="E85" s="82">
        <v>8</v>
      </c>
      <c r="F85" s="78" t="s">
        <v>884</v>
      </c>
      <c r="G85" s="28">
        <v>18</v>
      </c>
      <c r="H85" s="28"/>
      <c r="I85" s="28">
        <v>5</v>
      </c>
      <c r="J85" s="28">
        <v>170</v>
      </c>
      <c r="K85" s="28">
        <v>8.1</v>
      </c>
      <c r="L85" s="28">
        <v>9.8000000000000007</v>
      </c>
      <c r="M85" s="29"/>
      <c r="N85" s="30">
        <v>0.36</v>
      </c>
      <c r="O85" s="28"/>
      <c r="P85" s="29">
        <f>(30*G85)/MAX(G:G)</f>
        <v>20</v>
      </c>
      <c r="Q85" s="29">
        <f>(10*I85)/MAX(I:I)</f>
        <v>1</v>
      </c>
      <c r="R85" s="29">
        <f>(10*J85)/MAX(J:J)</f>
        <v>7.7272727272727275</v>
      </c>
      <c r="S85" s="29">
        <f>(10*6)/K85</f>
        <v>7.4074074074074074</v>
      </c>
      <c r="T85" s="29">
        <f>(10*L85)/MAX(L:L)</f>
        <v>9.8000000000000007</v>
      </c>
      <c r="U85" s="29">
        <f>(30*MIN(N:N))/N85</f>
        <v>0</v>
      </c>
      <c r="V85" s="27">
        <f>SUM(P85:U85)</f>
        <v>45.934680134680136</v>
      </c>
      <c r="W85" s="21"/>
      <c r="X85" s="73"/>
      <c r="Y85" s="69"/>
      <c r="Z85" s="69"/>
    </row>
    <row r="86" spans="1:26" s="22" customFormat="1" ht="47.25" x14ac:dyDescent="0.25">
      <c r="A86" s="16">
        <v>82</v>
      </c>
      <c r="B86" s="86" t="s">
        <v>998</v>
      </c>
      <c r="C86" s="78" t="s">
        <v>999</v>
      </c>
      <c r="D86" s="79" t="s">
        <v>430</v>
      </c>
      <c r="E86" s="4">
        <v>8</v>
      </c>
      <c r="F86" s="79" t="s">
        <v>431</v>
      </c>
      <c r="G86" s="28">
        <v>19</v>
      </c>
      <c r="H86" s="28"/>
      <c r="I86" s="28">
        <v>0</v>
      </c>
      <c r="J86" s="28">
        <v>172</v>
      </c>
      <c r="K86" s="28">
        <v>8.6</v>
      </c>
      <c r="L86" s="28">
        <v>10</v>
      </c>
      <c r="M86" s="29"/>
      <c r="N86" s="30">
        <v>1.19</v>
      </c>
      <c r="O86" s="28"/>
      <c r="P86" s="29">
        <f>(30*G86)/MAX(G:G)</f>
        <v>21.111111111111111</v>
      </c>
      <c r="Q86" s="29">
        <f>(10*I86)/MAX(I:I)</f>
        <v>0</v>
      </c>
      <c r="R86" s="29">
        <f>(10*J86)/MAX(J:J)</f>
        <v>7.8181818181818183</v>
      </c>
      <c r="S86" s="29">
        <f>(10*6)/K86</f>
        <v>6.9767441860465116</v>
      </c>
      <c r="T86" s="29">
        <f>(10*L86)/MAX(L:L)</f>
        <v>10</v>
      </c>
      <c r="U86" s="29">
        <f>(30*MIN(N:N))/N86</f>
        <v>0</v>
      </c>
      <c r="V86" s="27">
        <f>SUM(P86:U86)</f>
        <v>45.906037115339437</v>
      </c>
      <c r="W86" s="21"/>
      <c r="X86" s="73"/>
      <c r="Y86" s="69"/>
      <c r="Z86" s="69"/>
    </row>
    <row r="87" spans="1:26" s="22" customFormat="1" ht="31.5" x14ac:dyDescent="0.25">
      <c r="A87" s="16">
        <v>83</v>
      </c>
      <c r="B87" s="24" t="s">
        <v>1180</v>
      </c>
      <c r="C87" s="16" t="s">
        <v>1181</v>
      </c>
      <c r="D87" s="79" t="s">
        <v>598</v>
      </c>
      <c r="E87" s="111">
        <v>8</v>
      </c>
      <c r="F87" s="79" t="s">
        <v>599</v>
      </c>
      <c r="G87" s="28">
        <v>20.5</v>
      </c>
      <c r="H87" s="28"/>
      <c r="I87" s="28">
        <v>20</v>
      </c>
      <c r="J87" s="28">
        <v>132</v>
      </c>
      <c r="K87" s="28">
        <v>9.8000000000000007</v>
      </c>
      <c r="L87" s="28">
        <v>7</v>
      </c>
      <c r="M87" s="29"/>
      <c r="N87" s="30">
        <v>2</v>
      </c>
      <c r="O87" s="28"/>
      <c r="P87" s="29">
        <f>(30*G87)/MAX(G:G)</f>
        <v>22.777777777777779</v>
      </c>
      <c r="Q87" s="29">
        <f>(10*I87)/MAX(I:I)</f>
        <v>4</v>
      </c>
      <c r="R87" s="29">
        <f>(10*J87)/MAX(J:J)</f>
        <v>6</v>
      </c>
      <c r="S87" s="29">
        <f>(10*6)/K87</f>
        <v>6.1224489795918364</v>
      </c>
      <c r="T87" s="29">
        <f>(10*L87)/MAX(L:L)</f>
        <v>7</v>
      </c>
      <c r="U87" s="29">
        <f>(30*MIN(N:N))/N87</f>
        <v>0</v>
      </c>
      <c r="V87" s="27">
        <f>SUM(P87:U87)</f>
        <v>45.900226757369616</v>
      </c>
      <c r="W87" s="21"/>
      <c r="X87" s="73"/>
      <c r="Y87" s="69"/>
      <c r="Z87" s="69"/>
    </row>
    <row r="88" spans="1:26" s="22" customFormat="1" ht="31.5" x14ac:dyDescent="0.25">
      <c r="A88" s="16">
        <v>84</v>
      </c>
      <c r="B88" s="86" t="s">
        <v>872</v>
      </c>
      <c r="C88" s="78" t="s">
        <v>873</v>
      </c>
      <c r="D88" s="79" t="s">
        <v>4451</v>
      </c>
      <c r="E88" s="4">
        <v>8</v>
      </c>
      <c r="F88" s="79" t="s">
        <v>853</v>
      </c>
      <c r="G88" s="28">
        <v>18.5</v>
      </c>
      <c r="H88" s="28"/>
      <c r="I88" s="28">
        <v>12</v>
      </c>
      <c r="J88" s="28">
        <v>175</v>
      </c>
      <c r="K88" s="28">
        <v>8.6</v>
      </c>
      <c r="L88" s="28">
        <v>8</v>
      </c>
      <c r="M88" s="29"/>
      <c r="N88" s="30">
        <v>0.5</v>
      </c>
      <c r="O88" s="28"/>
      <c r="P88" s="29">
        <f>(30*G88)/MAX(G:G)</f>
        <v>20.555555555555557</v>
      </c>
      <c r="Q88" s="29">
        <f>(10*I88)/MAX(I:I)</f>
        <v>2.4</v>
      </c>
      <c r="R88" s="29">
        <f>(10*J88)/MAX(J:J)</f>
        <v>7.9545454545454541</v>
      </c>
      <c r="S88" s="29">
        <f>(10*6)/K88</f>
        <v>6.9767441860465116</v>
      </c>
      <c r="T88" s="29">
        <f>(10*L88)/MAX(L:L)</f>
        <v>8</v>
      </c>
      <c r="U88" s="29">
        <f>(30*MIN(N:N))/N88</f>
        <v>0</v>
      </c>
      <c r="V88" s="27">
        <f>SUM(P88:U88)</f>
        <v>45.886845196147519</v>
      </c>
      <c r="W88" s="21"/>
      <c r="X88" s="73"/>
      <c r="Y88" s="69"/>
      <c r="Z88" s="69"/>
    </row>
    <row r="89" spans="1:26" s="22" customFormat="1" ht="31.5" x14ac:dyDescent="0.25">
      <c r="A89" s="16">
        <v>85</v>
      </c>
      <c r="B89" s="24" t="s">
        <v>1095</v>
      </c>
      <c r="C89" s="78" t="s">
        <v>1096</v>
      </c>
      <c r="D89" s="79" t="s">
        <v>507</v>
      </c>
      <c r="E89" s="4">
        <v>8</v>
      </c>
      <c r="F89" s="79" t="s">
        <v>508</v>
      </c>
      <c r="G89" s="28">
        <v>19</v>
      </c>
      <c r="H89" s="28"/>
      <c r="I89" s="28">
        <v>12</v>
      </c>
      <c r="J89" s="28">
        <v>170</v>
      </c>
      <c r="K89" s="28">
        <v>9.1</v>
      </c>
      <c r="L89" s="28">
        <v>8</v>
      </c>
      <c r="M89" s="29"/>
      <c r="N89" s="30">
        <v>0.42</v>
      </c>
      <c r="O89" s="28"/>
      <c r="P89" s="29">
        <f>(30*G89)/MAX(G:G)</f>
        <v>21.111111111111111</v>
      </c>
      <c r="Q89" s="29">
        <f>(10*I89)/MAX(I:I)</f>
        <v>2.4</v>
      </c>
      <c r="R89" s="29">
        <f>(10*J89)/MAX(J:J)</f>
        <v>7.7272727272727275</v>
      </c>
      <c r="S89" s="29">
        <f>(10*6)/K89</f>
        <v>6.593406593406594</v>
      </c>
      <c r="T89" s="29">
        <f>(10*L89)/MAX(L:L)</f>
        <v>8</v>
      </c>
      <c r="U89" s="29">
        <f>(30*MIN(N:N))/N89</f>
        <v>0</v>
      </c>
      <c r="V89" s="27">
        <f>SUM(P89:U89)</f>
        <v>45.831790431790431</v>
      </c>
      <c r="W89" s="21"/>
      <c r="X89" s="73"/>
      <c r="Y89" s="69"/>
      <c r="Z89" s="69"/>
    </row>
    <row r="90" spans="1:26" s="22" customFormat="1" ht="31.5" x14ac:dyDescent="0.25">
      <c r="A90" s="16">
        <v>86</v>
      </c>
      <c r="B90" s="86" t="s">
        <v>868</v>
      </c>
      <c r="C90" s="78" t="s">
        <v>869</v>
      </c>
      <c r="D90" s="79" t="s">
        <v>4451</v>
      </c>
      <c r="E90" s="4">
        <v>8</v>
      </c>
      <c r="F90" s="79" t="s">
        <v>853</v>
      </c>
      <c r="G90" s="28">
        <v>19</v>
      </c>
      <c r="H90" s="28"/>
      <c r="I90" s="28">
        <v>10</v>
      </c>
      <c r="J90" s="28">
        <v>175</v>
      </c>
      <c r="K90" s="28">
        <v>8.9</v>
      </c>
      <c r="L90" s="28">
        <v>8</v>
      </c>
      <c r="M90" s="29"/>
      <c r="N90" s="30">
        <v>0.49</v>
      </c>
      <c r="O90" s="28"/>
      <c r="P90" s="29">
        <f>(30*G90)/MAX(G:G)</f>
        <v>21.111111111111111</v>
      </c>
      <c r="Q90" s="29">
        <f>(10*I90)/MAX(I:I)</f>
        <v>2</v>
      </c>
      <c r="R90" s="29">
        <f>(10*J90)/MAX(J:J)</f>
        <v>7.9545454545454541</v>
      </c>
      <c r="S90" s="29">
        <f>(10*6)/K90</f>
        <v>6.7415730337078648</v>
      </c>
      <c r="T90" s="29">
        <f>(10*L90)/MAX(L:L)</f>
        <v>8</v>
      </c>
      <c r="U90" s="29">
        <f>(30*MIN(N:N))/N90</f>
        <v>0</v>
      </c>
      <c r="V90" s="27">
        <f>SUM(P90:U90)</f>
        <v>45.807229599364426</v>
      </c>
      <c r="W90" s="21"/>
      <c r="X90" s="73"/>
      <c r="Y90" s="69"/>
      <c r="Z90" s="69"/>
    </row>
    <row r="91" spans="1:26" s="22" customFormat="1" ht="31.5" x14ac:dyDescent="0.25">
      <c r="A91" s="16">
        <v>87</v>
      </c>
      <c r="B91" s="24" t="s">
        <v>1172</v>
      </c>
      <c r="C91" s="16" t="s">
        <v>1173</v>
      </c>
      <c r="D91" s="79" t="s">
        <v>598</v>
      </c>
      <c r="E91" s="111">
        <v>8</v>
      </c>
      <c r="F91" s="79" t="s">
        <v>599</v>
      </c>
      <c r="G91" s="28">
        <v>19.5</v>
      </c>
      <c r="H91" s="28"/>
      <c r="I91" s="28">
        <v>15</v>
      </c>
      <c r="J91" s="28">
        <v>118</v>
      </c>
      <c r="K91" s="28">
        <v>9.1</v>
      </c>
      <c r="L91" s="28">
        <v>9</v>
      </c>
      <c r="M91" s="29"/>
      <c r="N91" s="30">
        <v>2</v>
      </c>
      <c r="O91" s="28"/>
      <c r="P91" s="29">
        <f>(30*G91)/MAX(G:G)</f>
        <v>21.666666666666668</v>
      </c>
      <c r="Q91" s="29">
        <f>(10*I91)/MAX(I:I)</f>
        <v>3</v>
      </c>
      <c r="R91" s="29">
        <f>(10*J91)/MAX(J:J)</f>
        <v>5.3636363636363633</v>
      </c>
      <c r="S91" s="29">
        <f>(10*6)/K91</f>
        <v>6.593406593406594</v>
      </c>
      <c r="T91" s="29">
        <f>(10*L91)/MAX(L:L)</f>
        <v>9</v>
      </c>
      <c r="U91" s="29">
        <f>(30*MIN(N:N))/N91</f>
        <v>0</v>
      </c>
      <c r="V91" s="27">
        <f>SUM(P91:U91)</f>
        <v>45.623709623709622</v>
      </c>
      <c r="W91" s="21"/>
      <c r="X91" s="73"/>
      <c r="Y91" s="69"/>
      <c r="Z91" s="69"/>
    </row>
    <row r="92" spans="1:26" s="22" customFormat="1" ht="31.5" x14ac:dyDescent="0.25">
      <c r="A92" s="16">
        <v>88</v>
      </c>
      <c r="B92" s="79" t="s">
        <v>1072</v>
      </c>
      <c r="C92" s="78" t="s">
        <v>1073</v>
      </c>
      <c r="D92" s="79" t="s">
        <v>483</v>
      </c>
      <c r="E92" s="4">
        <v>8</v>
      </c>
      <c r="F92" s="79" t="s">
        <v>475</v>
      </c>
      <c r="G92" s="28">
        <v>18.5</v>
      </c>
      <c r="H92" s="28"/>
      <c r="I92" s="28">
        <v>14</v>
      </c>
      <c r="J92" s="28">
        <v>180</v>
      </c>
      <c r="K92" s="28">
        <v>8.6</v>
      </c>
      <c r="L92" s="28">
        <v>7</v>
      </c>
      <c r="M92" s="29"/>
      <c r="N92" s="30">
        <v>1.21</v>
      </c>
      <c r="O92" s="28"/>
      <c r="P92" s="29">
        <f>(30*G92)/MAX(G:G)</f>
        <v>20.555555555555557</v>
      </c>
      <c r="Q92" s="29">
        <f>(10*I92)/MAX(I:I)</f>
        <v>2.8</v>
      </c>
      <c r="R92" s="29">
        <f>(10*J92)/MAX(J:J)</f>
        <v>8.1818181818181817</v>
      </c>
      <c r="S92" s="29">
        <f>(10*6)/K92</f>
        <v>6.9767441860465116</v>
      </c>
      <c r="T92" s="29">
        <f>(10*L92)/MAX(L:L)</f>
        <v>7</v>
      </c>
      <c r="U92" s="29">
        <f>(30*MIN(N:N))/N92</f>
        <v>0</v>
      </c>
      <c r="V92" s="27">
        <f>SUM(P92:U92)</f>
        <v>45.514117923420251</v>
      </c>
      <c r="W92" s="21"/>
      <c r="X92" s="73"/>
      <c r="Y92" s="69"/>
      <c r="Z92" s="69"/>
    </row>
    <row r="93" spans="1:26" s="22" customFormat="1" ht="47.25" x14ac:dyDescent="0.25">
      <c r="A93" s="16">
        <v>89</v>
      </c>
      <c r="B93" s="86" t="s">
        <v>1004</v>
      </c>
      <c r="C93" s="78" t="s">
        <v>1005</v>
      </c>
      <c r="D93" s="79" t="s">
        <v>430</v>
      </c>
      <c r="E93" s="4">
        <v>8</v>
      </c>
      <c r="F93" s="83" t="s">
        <v>431</v>
      </c>
      <c r="G93" s="28">
        <v>18</v>
      </c>
      <c r="H93" s="28"/>
      <c r="I93" s="28">
        <v>7</v>
      </c>
      <c r="J93" s="28">
        <v>160</v>
      </c>
      <c r="K93" s="28">
        <v>7.7</v>
      </c>
      <c r="L93" s="28">
        <v>9</v>
      </c>
      <c r="M93" s="29"/>
      <c r="N93" s="30">
        <v>1.05</v>
      </c>
      <c r="O93" s="28"/>
      <c r="P93" s="29">
        <f>(30*G93)/MAX(G:G)</f>
        <v>20</v>
      </c>
      <c r="Q93" s="29">
        <f>(10*I93)/MAX(I:I)</f>
        <v>1.4</v>
      </c>
      <c r="R93" s="29">
        <f>(10*J93)/MAX(J:J)</f>
        <v>7.2727272727272725</v>
      </c>
      <c r="S93" s="29">
        <f>(10*6)/K93</f>
        <v>7.7922077922077921</v>
      </c>
      <c r="T93" s="29">
        <f>(10*L93)/MAX(L:L)</f>
        <v>9</v>
      </c>
      <c r="U93" s="29">
        <f>(30*MIN(N:N))/N93</f>
        <v>0</v>
      </c>
      <c r="V93" s="27">
        <f>SUM(P93:U93)</f>
        <v>45.464935064935062</v>
      </c>
      <c r="W93" s="21"/>
      <c r="X93" s="73"/>
      <c r="Y93" s="69"/>
      <c r="Z93" s="69"/>
    </row>
    <row r="94" spans="1:26" ht="31.5" x14ac:dyDescent="0.25">
      <c r="A94" s="16">
        <v>90</v>
      </c>
      <c r="B94" s="86" t="s">
        <v>1190</v>
      </c>
      <c r="C94" s="78" t="s">
        <v>1191</v>
      </c>
      <c r="D94" s="86" t="s">
        <v>282</v>
      </c>
      <c r="E94" s="4">
        <v>7</v>
      </c>
      <c r="F94" s="86" t="s">
        <v>904</v>
      </c>
      <c r="G94" s="28">
        <v>19</v>
      </c>
      <c r="H94" s="28"/>
      <c r="I94" s="28">
        <v>15</v>
      </c>
      <c r="J94" s="28">
        <v>170</v>
      </c>
      <c r="K94" s="28">
        <v>8</v>
      </c>
      <c r="L94" s="28">
        <v>6</v>
      </c>
      <c r="M94" s="29"/>
      <c r="N94" s="30">
        <v>1.04</v>
      </c>
      <c r="O94" s="28"/>
      <c r="P94" s="29">
        <f>(30*G94)/MAX(G:G)</f>
        <v>21.111111111111111</v>
      </c>
      <c r="Q94" s="29">
        <f>(10*I94)/MAX(I:I)</f>
        <v>3</v>
      </c>
      <c r="R94" s="29">
        <f>(10*J94)/MAX(J:J)</f>
        <v>7.7272727272727275</v>
      </c>
      <c r="S94" s="29">
        <f>(10*6)/K94</f>
        <v>7.5</v>
      </c>
      <c r="T94" s="29">
        <f>(10*L94)/MAX(L:L)</f>
        <v>6</v>
      </c>
      <c r="U94" s="29">
        <f>(30*MIN(N:N))/N94</f>
        <v>0</v>
      </c>
      <c r="V94" s="27">
        <f>SUM(P94:U94)</f>
        <v>45.338383838383834</v>
      </c>
      <c r="W94" s="21"/>
      <c r="X94" s="73"/>
      <c r="Y94" s="69"/>
      <c r="Z94" s="69"/>
    </row>
    <row r="95" spans="1:26" ht="31.5" x14ac:dyDescent="0.25">
      <c r="A95" s="16">
        <v>91</v>
      </c>
      <c r="B95" s="86" t="s">
        <v>768</v>
      </c>
      <c r="C95" s="78" t="s">
        <v>769</v>
      </c>
      <c r="D95" s="79" t="s">
        <v>165</v>
      </c>
      <c r="E95" s="4">
        <v>7</v>
      </c>
      <c r="F95" s="86" t="s">
        <v>181</v>
      </c>
      <c r="G95" s="28">
        <v>13.5</v>
      </c>
      <c r="H95" s="28"/>
      <c r="I95" s="28">
        <v>20</v>
      </c>
      <c r="J95" s="28">
        <v>190</v>
      </c>
      <c r="K95" s="28">
        <v>7.8</v>
      </c>
      <c r="L95" s="28">
        <v>10</v>
      </c>
      <c r="M95" s="29"/>
      <c r="N95" s="30">
        <v>0.31</v>
      </c>
      <c r="O95" s="28"/>
      <c r="P95" s="29">
        <f>(30*G95)/MAX(G:G)</f>
        <v>15</v>
      </c>
      <c r="Q95" s="29">
        <f>(10*I95)/MAX(I:I)</f>
        <v>4</v>
      </c>
      <c r="R95" s="29">
        <f>(10*J95)/MAX(J:J)</f>
        <v>8.6363636363636367</v>
      </c>
      <c r="S95" s="29">
        <f>(10*6)/K95</f>
        <v>7.6923076923076925</v>
      </c>
      <c r="T95" s="29">
        <f>(10*L95)/MAX(L:L)</f>
        <v>10</v>
      </c>
      <c r="U95" s="29">
        <f>(30*MIN(N:N))/N95</f>
        <v>0</v>
      </c>
      <c r="V95" s="27">
        <f>SUM(P95:U95)</f>
        <v>45.328671328671327</v>
      </c>
      <c r="W95" s="21"/>
      <c r="X95" s="73"/>
      <c r="Y95" s="69"/>
      <c r="Z95" s="69"/>
    </row>
    <row r="96" spans="1:26" ht="31.5" x14ac:dyDescent="0.25">
      <c r="A96" s="16">
        <v>92</v>
      </c>
      <c r="B96" s="86" t="s">
        <v>762</v>
      </c>
      <c r="C96" s="78" t="s">
        <v>763</v>
      </c>
      <c r="D96" s="86" t="s">
        <v>161</v>
      </c>
      <c r="E96" s="4">
        <v>8</v>
      </c>
      <c r="F96" s="86" t="s">
        <v>757</v>
      </c>
      <c r="G96" s="28">
        <v>14</v>
      </c>
      <c r="H96" s="28"/>
      <c r="I96" s="28">
        <v>22</v>
      </c>
      <c r="J96" s="28">
        <v>176</v>
      </c>
      <c r="K96" s="28">
        <v>8.3000000000000007</v>
      </c>
      <c r="L96" s="28">
        <v>10</v>
      </c>
      <c r="M96" s="29"/>
      <c r="N96" s="30">
        <v>0.47</v>
      </c>
      <c r="O96" s="28"/>
      <c r="P96" s="29">
        <f>(30*G96)/MAX(G:G)</f>
        <v>15.555555555555555</v>
      </c>
      <c r="Q96" s="29">
        <f>(10*I96)/MAX(I:I)</f>
        <v>4.4000000000000004</v>
      </c>
      <c r="R96" s="29">
        <f>(10*J96)/MAX(J:J)</f>
        <v>8</v>
      </c>
      <c r="S96" s="29">
        <f>(10*6)/K96</f>
        <v>7.2289156626506017</v>
      </c>
      <c r="T96" s="29">
        <f>(10*L96)/MAX(L:L)</f>
        <v>10</v>
      </c>
      <c r="U96" s="29">
        <f>(30*MIN(N:N))/N96</f>
        <v>0</v>
      </c>
      <c r="V96" s="27">
        <f>SUM(P96:U96)</f>
        <v>45.184471218206156</v>
      </c>
      <c r="W96" s="21"/>
      <c r="X96" s="73"/>
      <c r="Y96" s="69"/>
      <c r="Z96" s="69"/>
    </row>
    <row r="97" spans="1:26" ht="31.5" x14ac:dyDescent="0.25">
      <c r="A97" s="16">
        <v>93</v>
      </c>
      <c r="B97" s="79" t="s">
        <v>989</v>
      </c>
      <c r="C97" s="78" t="s">
        <v>990</v>
      </c>
      <c r="D97" s="79" t="s">
        <v>395</v>
      </c>
      <c r="E97" s="4">
        <v>8</v>
      </c>
      <c r="F97" s="79" t="s">
        <v>396</v>
      </c>
      <c r="G97" s="28">
        <v>20</v>
      </c>
      <c r="H97" s="28"/>
      <c r="I97" s="28">
        <v>8</v>
      </c>
      <c r="J97" s="28">
        <v>172</v>
      </c>
      <c r="K97" s="28">
        <v>8.1</v>
      </c>
      <c r="L97" s="28">
        <v>6</v>
      </c>
      <c r="M97" s="29"/>
      <c r="N97" s="30">
        <v>3.44</v>
      </c>
      <c r="O97" s="28"/>
      <c r="P97" s="29">
        <f>(30*G97)/MAX(G:G)</f>
        <v>22.222222222222221</v>
      </c>
      <c r="Q97" s="29">
        <f>(10*I97)/MAX(I:I)</f>
        <v>1.6</v>
      </c>
      <c r="R97" s="29">
        <f>(10*J97)/MAX(J:J)</f>
        <v>7.8181818181818183</v>
      </c>
      <c r="S97" s="29">
        <f>(10*6)/K97</f>
        <v>7.4074074074074074</v>
      </c>
      <c r="T97" s="29">
        <f>(10*L97)/MAX(L:L)</f>
        <v>6</v>
      </c>
      <c r="U97" s="29">
        <f>(30*MIN(N:N))/N97</f>
        <v>0</v>
      </c>
      <c r="V97" s="27">
        <f>SUM(P97:U97)</f>
        <v>45.047811447811448</v>
      </c>
      <c r="W97" s="21"/>
      <c r="X97" s="73"/>
      <c r="Y97" s="69"/>
      <c r="Z97" s="69"/>
    </row>
    <row r="98" spans="1:26" ht="31.5" x14ac:dyDescent="0.25">
      <c r="A98" s="16">
        <v>94</v>
      </c>
      <c r="B98" s="79" t="s">
        <v>947</v>
      </c>
      <c r="C98" s="78" t="s">
        <v>948</v>
      </c>
      <c r="D98" s="79" t="s">
        <v>338</v>
      </c>
      <c r="E98" s="4">
        <v>7</v>
      </c>
      <c r="F98" s="79" t="s">
        <v>949</v>
      </c>
      <c r="G98" s="28">
        <v>13.5</v>
      </c>
      <c r="H98" s="28"/>
      <c r="I98" s="28">
        <v>25</v>
      </c>
      <c r="J98" s="28">
        <v>179</v>
      </c>
      <c r="K98" s="28">
        <v>8.6999999999999993</v>
      </c>
      <c r="L98" s="28">
        <v>10</v>
      </c>
      <c r="M98" s="29"/>
      <c r="N98" s="30">
        <v>0.37</v>
      </c>
      <c r="O98" s="28"/>
      <c r="P98" s="29">
        <f>(30*G98)/MAX(G:G)</f>
        <v>15</v>
      </c>
      <c r="Q98" s="29">
        <f>(10*I98)/MAX(I:I)</f>
        <v>5</v>
      </c>
      <c r="R98" s="29">
        <f>(10*J98)/MAX(J:J)</f>
        <v>8.1363636363636367</v>
      </c>
      <c r="S98" s="29">
        <f>(10*6)/K98</f>
        <v>6.8965517241379315</v>
      </c>
      <c r="T98" s="29">
        <f>(10*L98)/MAX(L:L)</f>
        <v>10</v>
      </c>
      <c r="U98" s="29">
        <f>(30*MIN(N:N))/N98</f>
        <v>0</v>
      </c>
      <c r="V98" s="27">
        <f>SUM(P98:U98)</f>
        <v>45.032915360501569</v>
      </c>
      <c r="W98" s="21"/>
      <c r="X98" s="73"/>
      <c r="Y98" s="69"/>
      <c r="Z98" s="69"/>
    </row>
    <row r="99" spans="1:26" ht="31.5" x14ac:dyDescent="0.25">
      <c r="A99" s="16">
        <v>95</v>
      </c>
      <c r="B99" s="79" t="s">
        <v>284</v>
      </c>
      <c r="C99" s="78" t="s">
        <v>877</v>
      </c>
      <c r="D99" s="79" t="s">
        <v>4451</v>
      </c>
      <c r="E99" s="4">
        <v>8</v>
      </c>
      <c r="F99" s="79" t="s">
        <v>853</v>
      </c>
      <c r="G99" s="28">
        <v>19.5</v>
      </c>
      <c r="H99" s="28"/>
      <c r="I99" s="28">
        <v>6</v>
      </c>
      <c r="J99" s="28">
        <v>160</v>
      </c>
      <c r="K99" s="28">
        <v>8.8000000000000007</v>
      </c>
      <c r="L99" s="28">
        <v>8</v>
      </c>
      <c r="M99" s="29"/>
      <c r="N99" s="30">
        <v>1.01</v>
      </c>
      <c r="O99" s="28"/>
      <c r="P99" s="29">
        <f>(30*G99)/MAX(G:G)</f>
        <v>21.666666666666668</v>
      </c>
      <c r="Q99" s="29">
        <f>(10*I99)/MAX(I:I)</f>
        <v>1.2</v>
      </c>
      <c r="R99" s="29">
        <f>(10*J99)/MAX(J:J)</f>
        <v>7.2727272727272725</v>
      </c>
      <c r="S99" s="29">
        <f>(10*6)/K99</f>
        <v>6.8181818181818175</v>
      </c>
      <c r="T99" s="29">
        <f>(10*L99)/MAX(L:L)</f>
        <v>8</v>
      </c>
      <c r="U99" s="29">
        <f>(30*MIN(N:N))/N99</f>
        <v>0</v>
      </c>
      <c r="V99" s="27">
        <f>SUM(P99:U99)</f>
        <v>44.957575757575761</v>
      </c>
      <c r="W99" s="21"/>
      <c r="X99" s="73"/>
      <c r="Y99" s="69"/>
      <c r="Z99" s="69"/>
    </row>
    <row r="100" spans="1:26" ht="31.5" x14ac:dyDescent="0.25">
      <c r="A100" s="16">
        <v>96</v>
      </c>
      <c r="B100" s="87" t="s">
        <v>702</v>
      </c>
      <c r="C100" s="78" t="s">
        <v>703</v>
      </c>
      <c r="D100" s="86" t="s">
        <v>98</v>
      </c>
      <c r="E100" s="4">
        <v>7</v>
      </c>
      <c r="F100" s="87" t="s">
        <v>705</v>
      </c>
      <c r="G100" s="28">
        <v>17</v>
      </c>
      <c r="H100" s="28"/>
      <c r="I100" s="28">
        <v>14</v>
      </c>
      <c r="J100" s="28">
        <v>167</v>
      </c>
      <c r="K100" s="28">
        <v>8.4</v>
      </c>
      <c r="L100" s="28">
        <v>8.5</v>
      </c>
      <c r="M100" s="29"/>
      <c r="N100" s="30">
        <v>0.56000000000000005</v>
      </c>
      <c r="O100" s="28"/>
      <c r="P100" s="29">
        <f>(30*G100)/MAX(G:G)</f>
        <v>18.888888888888889</v>
      </c>
      <c r="Q100" s="29">
        <f>(10*I100)/MAX(I:I)</f>
        <v>2.8</v>
      </c>
      <c r="R100" s="29">
        <f>(10*J100)/MAX(J:J)</f>
        <v>7.5909090909090908</v>
      </c>
      <c r="S100" s="29">
        <f>(10*6)/K100</f>
        <v>7.1428571428571423</v>
      </c>
      <c r="T100" s="29">
        <f>(10*L100)/MAX(L:L)</f>
        <v>8.5</v>
      </c>
      <c r="U100" s="29">
        <f>(30*MIN(N:N))/N100</f>
        <v>0</v>
      </c>
      <c r="V100" s="27">
        <f>SUM(P100:U100)</f>
        <v>44.922655122655122</v>
      </c>
      <c r="W100" s="21"/>
      <c r="X100" s="73"/>
      <c r="Y100" s="69"/>
      <c r="Z100" s="69"/>
    </row>
    <row r="101" spans="1:26" ht="30.75" customHeight="1" x14ac:dyDescent="0.25">
      <c r="A101" s="16">
        <v>97</v>
      </c>
      <c r="B101" s="87" t="s">
        <v>706</v>
      </c>
      <c r="C101" s="78" t="s">
        <v>707</v>
      </c>
      <c r="D101" s="86" t="s">
        <v>98</v>
      </c>
      <c r="E101" s="4">
        <v>7</v>
      </c>
      <c r="F101" s="87" t="s">
        <v>708</v>
      </c>
      <c r="G101" s="28">
        <v>15.5</v>
      </c>
      <c r="H101" s="28"/>
      <c r="I101" s="28">
        <v>12</v>
      </c>
      <c r="J101" s="28">
        <v>183</v>
      </c>
      <c r="K101" s="28">
        <v>8.1</v>
      </c>
      <c r="L101" s="28">
        <v>9.5</v>
      </c>
      <c r="M101" s="29"/>
      <c r="N101" s="30">
        <v>0.43</v>
      </c>
      <c r="O101" s="28"/>
      <c r="P101" s="29">
        <f>(30*G101)/MAX(G:G)</f>
        <v>17.222222222222221</v>
      </c>
      <c r="Q101" s="29">
        <f>(10*I101)/MAX(I:I)</f>
        <v>2.4</v>
      </c>
      <c r="R101" s="29">
        <f>(10*J101)/MAX(J:J)</f>
        <v>8.3181818181818183</v>
      </c>
      <c r="S101" s="29">
        <f>(10*6)/K101</f>
        <v>7.4074074074074074</v>
      </c>
      <c r="T101" s="29">
        <f>(10*L101)/MAX(L:L)</f>
        <v>9.5</v>
      </c>
      <c r="U101" s="29">
        <f>(30*MIN(N:N))/N101</f>
        <v>0</v>
      </c>
      <c r="V101" s="27">
        <f>SUM(P101:U101)</f>
        <v>44.847811447811445</v>
      </c>
      <c r="W101" s="21"/>
      <c r="X101" s="73"/>
      <c r="Y101" s="69"/>
      <c r="Z101" s="69"/>
    </row>
    <row r="102" spans="1:26" ht="35.25" customHeight="1" x14ac:dyDescent="0.25">
      <c r="A102" s="16">
        <v>98</v>
      </c>
      <c r="B102" s="86" t="s">
        <v>821</v>
      </c>
      <c r="C102" s="120" t="s">
        <v>822</v>
      </c>
      <c r="D102" s="79" t="s">
        <v>165</v>
      </c>
      <c r="E102" s="4">
        <v>8</v>
      </c>
      <c r="F102" s="86" t="s">
        <v>820</v>
      </c>
      <c r="G102" s="28">
        <v>15</v>
      </c>
      <c r="H102" s="28"/>
      <c r="I102" s="28">
        <v>10</v>
      </c>
      <c r="J102" s="28">
        <v>200</v>
      </c>
      <c r="K102" s="28">
        <v>8.5</v>
      </c>
      <c r="L102" s="28">
        <v>10</v>
      </c>
      <c r="M102" s="29"/>
      <c r="N102" s="30">
        <v>0.32</v>
      </c>
      <c r="O102" s="28"/>
      <c r="P102" s="29">
        <f>(30*G102)/MAX(G:G)</f>
        <v>16.666666666666668</v>
      </c>
      <c r="Q102" s="29">
        <f>(10*I102)/MAX(I:I)</f>
        <v>2</v>
      </c>
      <c r="R102" s="29">
        <f>(10*J102)/MAX(J:J)</f>
        <v>9.0909090909090917</v>
      </c>
      <c r="S102" s="29">
        <f>(10*6)/K102</f>
        <v>7.0588235294117645</v>
      </c>
      <c r="T102" s="29">
        <f>(10*L102)/MAX(L:L)</f>
        <v>10</v>
      </c>
      <c r="U102" s="29">
        <f>(30*MIN(N:N))/N102</f>
        <v>0</v>
      </c>
      <c r="V102" s="27">
        <f>SUM(P102:U102)</f>
        <v>44.816399286987519</v>
      </c>
      <c r="W102" s="21"/>
      <c r="X102" s="73"/>
      <c r="Y102" s="69"/>
      <c r="Z102" s="69"/>
    </row>
    <row r="103" spans="1:26" ht="37.5" customHeight="1" x14ac:dyDescent="0.25">
      <c r="A103" s="16">
        <v>99</v>
      </c>
      <c r="B103" s="79" t="s">
        <v>956</v>
      </c>
      <c r="C103" s="78" t="s">
        <v>957</v>
      </c>
      <c r="D103" s="79" t="s">
        <v>338</v>
      </c>
      <c r="E103" s="4">
        <v>7</v>
      </c>
      <c r="F103" s="79" t="s">
        <v>949</v>
      </c>
      <c r="G103" s="28">
        <v>14</v>
      </c>
      <c r="H103" s="28"/>
      <c r="I103" s="28">
        <v>26</v>
      </c>
      <c r="J103" s="28">
        <v>188</v>
      </c>
      <c r="K103" s="28">
        <v>8.1</v>
      </c>
      <c r="L103" s="28">
        <v>8</v>
      </c>
      <c r="M103" s="29"/>
      <c r="N103" s="30">
        <v>0.37</v>
      </c>
      <c r="O103" s="28"/>
      <c r="P103" s="29">
        <f>(30*G103)/MAX(G:G)</f>
        <v>15.555555555555555</v>
      </c>
      <c r="Q103" s="29">
        <f>(10*I103)/MAX(I:I)</f>
        <v>5.2</v>
      </c>
      <c r="R103" s="29">
        <f>(10*J103)/MAX(J:J)</f>
        <v>8.545454545454545</v>
      </c>
      <c r="S103" s="29">
        <f>(10*6)/K103</f>
        <v>7.4074074074074074</v>
      </c>
      <c r="T103" s="29">
        <f>(10*L103)/MAX(L:L)</f>
        <v>8</v>
      </c>
      <c r="U103" s="29">
        <f>(30*MIN(N:N))/N103</f>
        <v>0</v>
      </c>
      <c r="V103" s="27">
        <f>SUM(P103:U103)</f>
        <v>44.708417508417504</v>
      </c>
      <c r="W103" s="21"/>
      <c r="X103" s="73"/>
      <c r="Y103" s="69"/>
      <c r="Z103" s="69"/>
    </row>
    <row r="104" spans="1:26" ht="30" customHeight="1" x14ac:dyDescent="0.25">
      <c r="A104" s="16">
        <v>100</v>
      </c>
      <c r="B104" s="86" t="s">
        <v>840</v>
      </c>
      <c r="C104" s="121" t="s">
        <v>841</v>
      </c>
      <c r="D104" s="101" t="s">
        <v>193</v>
      </c>
      <c r="E104" s="102">
        <v>7</v>
      </c>
      <c r="F104" s="101" t="s">
        <v>837</v>
      </c>
      <c r="G104" s="28">
        <v>15</v>
      </c>
      <c r="H104" s="28"/>
      <c r="I104" s="28">
        <v>22</v>
      </c>
      <c r="J104" s="28">
        <v>171</v>
      </c>
      <c r="K104" s="28">
        <v>9</v>
      </c>
      <c r="L104" s="28">
        <v>9.1999999999999993</v>
      </c>
      <c r="M104" s="29"/>
      <c r="N104" s="30">
        <v>0.53</v>
      </c>
      <c r="O104" s="28"/>
      <c r="P104" s="29">
        <f>(30*G104)/MAX(G:G)</f>
        <v>16.666666666666668</v>
      </c>
      <c r="Q104" s="29">
        <f>(10*I104)/MAX(I:I)</f>
        <v>4.4000000000000004</v>
      </c>
      <c r="R104" s="29">
        <f>(10*J104)/MAX(J:J)</f>
        <v>7.7727272727272725</v>
      </c>
      <c r="S104" s="29">
        <f>(10*6)/K104</f>
        <v>6.666666666666667</v>
      </c>
      <c r="T104" s="29">
        <f>(10*L104)/MAX(L:L)</f>
        <v>9.1999999999999993</v>
      </c>
      <c r="U104" s="29">
        <f>(30*MIN(N:N))/N104</f>
        <v>0</v>
      </c>
      <c r="V104" s="27">
        <f>SUM(P104:U104)</f>
        <v>44.706060606060603</v>
      </c>
      <c r="W104" s="21"/>
      <c r="X104" s="73"/>
      <c r="Y104" s="69"/>
      <c r="Z104" s="69"/>
    </row>
    <row r="105" spans="1:26" ht="31.5" customHeight="1" x14ac:dyDescent="0.25">
      <c r="A105" s="16">
        <v>101</v>
      </c>
      <c r="B105" s="86" t="s">
        <v>818</v>
      </c>
      <c r="C105" s="120" t="s">
        <v>819</v>
      </c>
      <c r="D105" s="79" t="s">
        <v>165</v>
      </c>
      <c r="E105" s="4">
        <v>8</v>
      </c>
      <c r="F105" s="86" t="s">
        <v>820</v>
      </c>
      <c r="G105" s="28">
        <v>16.5</v>
      </c>
      <c r="H105" s="28"/>
      <c r="I105" s="28">
        <v>3</v>
      </c>
      <c r="J105" s="28">
        <v>200</v>
      </c>
      <c r="K105" s="28">
        <v>8.4</v>
      </c>
      <c r="L105" s="28">
        <v>9.5</v>
      </c>
      <c r="M105" s="29"/>
      <c r="N105" s="30">
        <v>0.38</v>
      </c>
      <c r="O105" s="28"/>
      <c r="P105" s="29">
        <f>(30*G105)/MAX(G:G)</f>
        <v>18.333333333333332</v>
      </c>
      <c r="Q105" s="29">
        <f>(10*I105)/MAX(I:I)</f>
        <v>0.6</v>
      </c>
      <c r="R105" s="29">
        <f>(10*J105)/MAX(J:J)</f>
        <v>9.0909090909090917</v>
      </c>
      <c r="S105" s="29">
        <f>(10*6)/K105</f>
        <v>7.1428571428571423</v>
      </c>
      <c r="T105" s="29">
        <f>(10*L105)/MAX(L:L)</f>
        <v>9.5</v>
      </c>
      <c r="U105" s="29">
        <f>(30*MIN(N:N))/N105</f>
        <v>0</v>
      </c>
      <c r="V105" s="27">
        <f>SUM(P105:U105)</f>
        <v>44.667099567099569</v>
      </c>
      <c r="W105" s="21"/>
      <c r="X105" s="73"/>
      <c r="Y105" s="69"/>
      <c r="Z105" s="69"/>
    </row>
    <row r="106" spans="1:26" ht="34.5" customHeight="1" x14ac:dyDescent="0.25">
      <c r="A106" s="16">
        <v>102</v>
      </c>
      <c r="B106" s="86" t="s">
        <v>1002</v>
      </c>
      <c r="C106" s="78" t="s">
        <v>1003</v>
      </c>
      <c r="D106" s="79" t="s">
        <v>430</v>
      </c>
      <c r="E106" s="4">
        <v>8</v>
      </c>
      <c r="F106" s="83" t="s">
        <v>431</v>
      </c>
      <c r="G106" s="28">
        <v>17</v>
      </c>
      <c r="H106" s="28"/>
      <c r="I106" s="28">
        <v>0</v>
      </c>
      <c r="J106" s="28">
        <v>177</v>
      </c>
      <c r="K106" s="28">
        <v>7.8</v>
      </c>
      <c r="L106" s="28">
        <v>10</v>
      </c>
      <c r="M106" s="29"/>
      <c r="N106" s="30">
        <v>1.21</v>
      </c>
      <c r="O106" s="28"/>
      <c r="P106" s="29">
        <f>(30*G106)/MAX(G:G)</f>
        <v>18.888888888888889</v>
      </c>
      <c r="Q106" s="29">
        <f>(10*I106)/MAX(I:I)</f>
        <v>0</v>
      </c>
      <c r="R106" s="29">
        <f>(10*J106)/MAX(J:J)</f>
        <v>8.045454545454545</v>
      </c>
      <c r="S106" s="29">
        <f>(10*6)/K106</f>
        <v>7.6923076923076925</v>
      </c>
      <c r="T106" s="29">
        <f>(10*L106)/MAX(L:L)</f>
        <v>10</v>
      </c>
      <c r="U106" s="29">
        <f>(30*MIN(N:N))/N106</f>
        <v>0</v>
      </c>
      <c r="V106" s="27">
        <f>SUM(P106:U106)</f>
        <v>44.626651126651126</v>
      </c>
      <c r="W106" s="21"/>
      <c r="X106" s="73"/>
      <c r="Y106" s="69"/>
      <c r="Z106" s="69"/>
    </row>
    <row r="107" spans="1:26" ht="32.25" customHeight="1" x14ac:dyDescent="0.25">
      <c r="A107" s="16">
        <v>103</v>
      </c>
      <c r="B107" s="79" t="s">
        <v>983</v>
      </c>
      <c r="C107" s="78" t="s">
        <v>984</v>
      </c>
      <c r="D107" s="79" t="s">
        <v>395</v>
      </c>
      <c r="E107" s="4">
        <v>8</v>
      </c>
      <c r="F107" s="79" t="s">
        <v>396</v>
      </c>
      <c r="G107" s="28">
        <v>22.5</v>
      </c>
      <c r="H107" s="28"/>
      <c r="I107" s="28">
        <v>4</v>
      </c>
      <c r="J107" s="28">
        <v>168</v>
      </c>
      <c r="K107" s="28">
        <v>10.3</v>
      </c>
      <c r="L107" s="28">
        <v>5</v>
      </c>
      <c r="M107" s="29"/>
      <c r="N107" s="30">
        <v>4.32</v>
      </c>
      <c r="O107" s="28"/>
      <c r="P107" s="29">
        <f>(30*G107)/MAX(G:G)</f>
        <v>25</v>
      </c>
      <c r="Q107" s="29">
        <f>(10*I107)/MAX(I:I)</f>
        <v>0.8</v>
      </c>
      <c r="R107" s="29">
        <f>(10*J107)/MAX(J:J)</f>
        <v>7.6363636363636367</v>
      </c>
      <c r="S107" s="29">
        <f>(10*6)/K107</f>
        <v>5.8252427184466011</v>
      </c>
      <c r="T107" s="29">
        <f>(10*L107)/MAX(L:L)</f>
        <v>5</v>
      </c>
      <c r="U107" s="29">
        <f>(30*MIN(N:N))/N107</f>
        <v>0</v>
      </c>
      <c r="V107" s="27">
        <f>SUM(P107:U107)</f>
        <v>44.26160635481024</v>
      </c>
      <c r="W107" s="21"/>
      <c r="X107" s="73"/>
      <c r="Y107" s="69"/>
      <c r="Z107" s="69"/>
    </row>
    <row r="108" spans="1:26" ht="32.25" customHeight="1" x14ac:dyDescent="0.25">
      <c r="A108" s="16">
        <v>104</v>
      </c>
      <c r="B108" s="78" t="s">
        <v>878</v>
      </c>
      <c r="C108" s="78" t="s">
        <v>879</v>
      </c>
      <c r="D108" s="78" t="s">
        <v>4458</v>
      </c>
      <c r="E108" s="82">
        <v>7</v>
      </c>
      <c r="F108" s="78" t="s">
        <v>248</v>
      </c>
      <c r="G108" s="28">
        <v>16</v>
      </c>
      <c r="H108" s="28"/>
      <c r="I108" s="28">
        <v>5</v>
      </c>
      <c r="J108" s="28">
        <v>165</v>
      </c>
      <c r="K108" s="28">
        <v>7.6</v>
      </c>
      <c r="L108" s="28">
        <v>10</v>
      </c>
      <c r="M108" s="29"/>
      <c r="N108" s="30">
        <v>0.47</v>
      </c>
      <c r="O108" s="28"/>
      <c r="P108" s="29">
        <f>(30*G108)/MAX(G:G)</f>
        <v>17.777777777777779</v>
      </c>
      <c r="Q108" s="29">
        <f>(10*I108)/MAX(I:I)</f>
        <v>1</v>
      </c>
      <c r="R108" s="29">
        <f>(10*J108)/MAX(J:J)</f>
        <v>7.5</v>
      </c>
      <c r="S108" s="29">
        <f>(10*6)/K108</f>
        <v>7.8947368421052637</v>
      </c>
      <c r="T108" s="29">
        <f>(10*L108)/MAX(L:L)</f>
        <v>10</v>
      </c>
      <c r="U108" s="29">
        <f>(30*MIN(N:N))/N108</f>
        <v>0</v>
      </c>
      <c r="V108" s="27">
        <f>SUM(P108:U108)</f>
        <v>44.172514619883046</v>
      </c>
      <c r="W108" s="21"/>
      <c r="X108" s="73"/>
      <c r="Y108" s="69"/>
      <c r="Z108" s="69"/>
    </row>
    <row r="109" spans="1:26" ht="32.25" customHeight="1" x14ac:dyDescent="0.25">
      <c r="A109" s="16">
        <v>105</v>
      </c>
      <c r="B109" s="123" t="s">
        <v>1103</v>
      </c>
      <c r="C109" s="123" t="s">
        <v>1104</v>
      </c>
      <c r="D109" s="79" t="s">
        <v>4448</v>
      </c>
      <c r="E109" s="108">
        <v>7</v>
      </c>
      <c r="F109" s="123" t="s">
        <v>627</v>
      </c>
      <c r="G109" s="28">
        <v>21</v>
      </c>
      <c r="H109" s="28"/>
      <c r="I109" s="28">
        <v>10</v>
      </c>
      <c r="J109" s="28">
        <v>112</v>
      </c>
      <c r="K109" s="28">
        <v>9</v>
      </c>
      <c r="L109" s="28">
        <v>7</v>
      </c>
      <c r="M109" s="29"/>
      <c r="N109" s="30">
        <v>0.38</v>
      </c>
      <c r="O109" s="28"/>
      <c r="P109" s="29">
        <f>(30*G109)/MAX(G:G)</f>
        <v>23.333333333333332</v>
      </c>
      <c r="Q109" s="29">
        <f>(10*I109)/MAX(I:I)</f>
        <v>2</v>
      </c>
      <c r="R109" s="29">
        <f>(10*J109)/MAX(J:J)</f>
        <v>5.0909090909090908</v>
      </c>
      <c r="S109" s="29">
        <f>(10*6)/K109</f>
        <v>6.666666666666667</v>
      </c>
      <c r="T109" s="29">
        <f>(10*L109)/MAX(L:L)</f>
        <v>7</v>
      </c>
      <c r="U109" s="29">
        <f>(30*MIN(N:N))/N109</f>
        <v>0</v>
      </c>
      <c r="V109" s="27">
        <f>SUM(P109:U109)</f>
        <v>44.090909090909086</v>
      </c>
      <c r="W109" s="21"/>
      <c r="X109" s="73"/>
      <c r="Y109" s="69"/>
      <c r="Z109" s="69"/>
    </row>
    <row r="110" spans="1:26" ht="34.5" customHeight="1" x14ac:dyDescent="0.25">
      <c r="A110" s="16">
        <v>106</v>
      </c>
      <c r="B110" s="88" t="s">
        <v>741</v>
      </c>
      <c r="C110" s="117" t="s">
        <v>742</v>
      </c>
      <c r="D110" s="90" t="s">
        <v>4450</v>
      </c>
      <c r="E110" s="91">
        <v>7</v>
      </c>
      <c r="F110" s="88" t="s">
        <v>127</v>
      </c>
      <c r="G110" s="28">
        <v>13</v>
      </c>
      <c r="H110" s="28"/>
      <c r="I110" s="28">
        <v>22</v>
      </c>
      <c r="J110" s="28">
        <v>170</v>
      </c>
      <c r="K110" s="28">
        <v>8</v>
      </c>
      <c r="L110" s="28">
        <v>10</v>
      </c>
      <c r="M110" s="29"/>
      <c r="N110" s="30">
        <v>0.53</v>
      </c>
      <c r="O110" s="28"/>
      <c r="P110" s="29">
        <f>(30*G110)/MAX(G:G)</f>
        <v>14.444444444444445</v>
      </c>
      <c r="Q110" s="29">
        <f>(10*I110)/MAX(I:I)</f>
        <v>4.4000000000000004</v>
      </c>
      <c r="R110" s="29">
        <f>(10*J110)/MAX(J:J)</f>
        <v>7.7272727272727275</v>
      </c>
      <c r="S110" s="29">
        <f>(10*6)/K110</f>
        <v>7.5</v>
      </c>
      <c r="T110" s="29">
        <f>(10*L110)/MAX(L:L)</f>
        <v>10</v>
      </c>
      <c r="U110" s="29">
        <f>(30*MIN(N:N))/N110</f>
        <v>0</v>
      </c>
      <c r="V110" s="27">
        <f>SUM(P110:U110)</f>
        <v>44.071717171717168</v>
      </c>
      <c r="W110" s="21"/>
      <c r="X110" s="73"/>
      <c r="Y110" s="69"/>
      <c r="Z110" s="69"/>
    </row>
    <row r="111" spans="1:26" ht="32.25" customHeight="1" x14ac:dyDescent="0.25">
      <c r="A111" s="16">
        <v>107</v>
      </c>
      <c r="B111" s="86" t="s">
        <v>919</v>
      </c>
      <c r="C111" s="78" t="s">
        <v>920</v>
      </c>
      <c r="D111" s="86" t="s">
        <v>317</v>
      </c>
      <c r="E111" s="4">
        <v>7</v>
      </c>
      <c r="F111" s="86" t="s">
        <v>921</v>
      </c>
      <c r="G111" s="28">
        <v>17</v>
      </c>
      <c r="H111" s="28"/>
      <c r="I111" s="28">
        <v>15</v>
      </c>
      <c r="J111" s="28">
        <v>170</v>
      </c>
      <c r="K111" s="28">
        <v>9.4</v>
      </c>
      <c r="L111" s="28">
        <v>8</v>
      </c>
      <c r="M111" s="29"/>
      <c r="N111" s="30">
        <v>1.1200000000000001</v>
      </c>
      <c r="O111" s="28"/>
      <c r="P111" s="29">
        <f>(30*G111)/MAX(G:G)</f>
        <v>18.888888888888889</v>
      </c>
      <c r="Q111" s="29">
        <f>(10*I111)/MAX(I:I)</f>
        <v>3</v>
      </c>
      <c r="R111" s="29">
        <f>(10*J111)/MAX(J:J)</f>
        <v>7.7272727272727275</v>
      </c>
      <c r="S111" s="29">
        <f>(10*6)/K111</f>
        <v>6.3829787234042552</v>
      </c>
      <c r="T111" s="29">
        <f>(10*L111)/MAX(L:L)</f>
        <v>8</v>
      </c>
      <c r="U111" s="29">
        <f>(30*MIN(N:N))/N111</f>
        <v>0</v>
      </c>
      <c r="V111" s="27">
        <f>SUM(P111:U111)</f>
        <v>43.999140339565869</v>
      </c>
      <c r="W111" s="21"/>
      <c r="X111" s="73"/>
      <c r="Y111" s="69"/>
      <c r="Z111" s="69"/>
    </row>
    <row r="112" spans="1:26" ht="32.25" customHeight="1" x14ac:dyDescent="0.25">
      <c r="A112" s="16">
        <v>108</v>
      </c>
      <c r="B112" s="79" t="s">
        <v>991</v>
      </c>
      <c r="C112" s="78" t="s">
        <v>992</v>
      </c>
      <c r="D112" s="79" t="s">
        <v>395</v>
      </c>
      <c r="E112" s="4">
        <v>8</v>
      </c>
      <c r="F112" s="79" t="s">
        <v>396</v>
      </c>
      <c r="G112" s="28">
        <v>18</v>
      </c>
      <c r="H112" s="28"/>
      <c r="I112" s="28">
        <v>10</v>
      </c>
      <c r="J112" s="28">
        <v>173</v>
      </c>
      <c r="K112" s="28">
        <v>7.9</v>
      </c>
      <c r="L112" s="28">
        <v>6.5</v>
      </c>
      <c r="M112" s="29"/>
      <c r="N112" s="30">
        <v>3.09</v>
      </c>
      <c r="O112" s="28"/>
      <c r="P112" s="29">
        <f>(30*G112)/MAX(G:G)</f>
        <v>20</v>
      </c>
      <c r="Q112" s="29">
        <f>(10*I112)/MAX(I:I)</f>
        <v>2</v>
      </c>
      <c r="R112" s="29">
        <f>(10*J112)/MAX(J:J)</f>
        <v>7.8636363636363633</v>
      </c>
      <c r="S112" s="29">
        <f>(10*6)/K112</f>
        <v>7.5949367088607591</v>
      </c>
      <c r="T112" s="29">
        <f>(10*L112)/MAX(L:L)</f>
        <v>6.5</v>
      </c>
      <c r="U112" s="29">
        <f>(30*MIN(N:N))/N112</f>
        <v>0</v>
      </c>
      <c r="V112" s="27">
        <f>SUM(P112:U112)</f>
        <v>43.958573072497124</v>
      </c>
      <c r="W112" s="21"/>
      <c r="X112" s="73"/>
      <c r="Y112" s="69"/>
      <c r="Z112" s="69"/>
    </row>
    <row r="113" spans="1:26" ht="32.25" customHeight="1" x14ac:dyDescent="0.25">
      <c r="A113" s="16">
        <v>109</v>
      </c>
      <c r="B113" s="24" t="s">
        <v>1091</v>
      </c>
      <c r="C113" s="78" t="s">
        <v>1092</v>
      </c>
      <c r="D113" s="79" t="s">
        <v>507</v>
      </c>
      <c r="E113" s="4">
        <v>8</v>
      </c>
      <c r="F113" s="79" t="s">
        <v>508</v>
      </c>
      <c r="G113" s="28">
        <v>14</v>
      </c>
      <c r="H113" s="28"/>
      <c r="I113" s="28">
        <v>20</v>
      </c>
      <c r="J113" s="28">
        <v>175</v>
      </c>
      <c r="K113" s="28">
        <v>8.6999999999999993</v>
      </c>
      <c r="L113" s="28">
        <v>9.5</v>
      </c>
      <c r="M113" s="29"/>
      <c r="N113" s="30">
        <v>0.41</v>
      </c>
      <c r="O113" s="28"/>
      <c r="P113" s="29">
        <f>(30*G113)/MAX(G:G)</f>
        <v>15.555555555555555</v>
      </c>
      <c r="Q113" s="29">
        <f>(10*I113)/MAX(I:I)</f>
        <v>4</v>
      </c>
      <c r="R113" s="29">
        <f>(10*J113)/MAX(J:J)</f>
        <v>7.9545454545454541</v>
      </c>
      <c r="S113" s="29">
        <f>(10*6)/K113</f>
        <v>6.8965517241379315</v>
      </c>
      <c r="T113" s="29">
        <f>(10*L113)/MAX(L:L)</f>
        <v>9.5</v>
      </c>
      <c r="U113" s="29">
        <f>(30*MIN(N:N))/N113</f>
        <v>0</v>
      </c>
      <c r="V113" s="27">
        <f>SUM(P113:U113)</f>
        <v>43.906652734238939</v>
      </c>
      <c r="W113" s="21"/>
      <c r="X113" s="73"/>
      <c r="Y113" s="69"/>
      <c r="Z113" s="69"/>
    </row>
    <row r="114" spans="1:26" ht="32.25" customHeight="1" x14ac:dyDescent="0.25">
      <c r="A114" s="16">
        <v>110</v>
      </c>
      <c r="B114" s="79" t="s">
        <v>993</v>
      </c>
      <c r="C114" s="78" t="s">
        <v>994</v>
      </c>
      <c r="D114" s="79" t="s">
        <v>430</v>
      </c>
      <c r="E114" s="4">
        <v>7</v>
      </c>
      <c r="F114" s="79" t="s">
        <v>995</v>
      </c>
      <c r="G114" s="28">
        <v>18</v>
      </c>
      <c r="H114" s="28"/>
      <c r="I114" s="28">
        <v>8</v>
      </c>
      <c r="J114" s="28">
        <v>130</v>
      </c>
      <c r="K114" s="28">
        <v>9.4</v>
      </c>
      <c r="L114" s="28">
        <v>10</v>
      </c>
      <c r="M114" s="29"/>
      <c r="N114" s="30">
        <v>1.05</v>
      </c>
      <c r="O114" s="28"/>
      <c r="P114" s="29">
        <f>(30*G114)/MAX(G:G)</f>
        <v>20</v>
      </c>
      <c r="Q114" s="29">
        <f>(10*I114)/MAX(I:I)</f>
        <v>1.6</v>
      </c>
      <c r="R114" s="29">
        <f>(10*J114)/MAX(J:J)</f>
        <v>5.9090909090909092</v>
      </c>
      <c r="S114" s="29">
        <f>(10*6)/K114</f>
        <v>6.3829787234042552</v>
      </c>
      <c r="T114" s="29">
        <f>(10*L114)/MAX(L:L)</f>
        <v>10</v>
      </c>
      <c r="U114" s="29">
        <f>(30*MIN(N:N))/N114</f>
        <v>0</v>
      </c>
      <c r="V114" s="27">
        <f>SUM(P114:U114)</f>
        <v>43.892069632495165</v>
      </c>
      <c r="W114" s="21"/>
      <c r="X114" s="73"/>
      <c r="Y114" s="69"/>
      <c r="Z114" s="69"/>
    </row>
    <row r="115" spans="1:26" ht="32.25" customHeight="1" x14ac:dyDescent="0.25">
      <c r="A115" s="16">
        <v>111</v>
      </c>
      <c r="B115" s="86" t="s">
        <v>1192</v>
      </c>
      <c r="C115" s="78" t="s">
        <v>1193</v>
      </c>
      <c r="D115" s="86" t="s">
        <v>4516</v>
      </c>
      <c r="E115" s="4">
        <v>7</v>
      </c>
      <c r="F115" s="86" t="s">
        <v>381</v>
      </c>
      <c r="G115" s="28">
        <v>15.5</v>
      </c>
      <c r="H115" s="28"/>
      <c r="I115" s="28">
        <v>15</v>
      </c>
      <c r="J115" s="28">
        <v>197</v>
      </c>
      <c r="K115" s="28">
        <v>7.8</v>
      </c>
      <c r="L115" s="28">
        <v>7</v>
      </c>
      <c r="M115" s="29"/>
      <c r="N115" s="30">
        <v>0.4</v>
      </c>
      <c r="O115" s="28"/>
      <c r="P115" s="29">
        <f>(30*G115)/MAX(G:G)</f>
        <v>17.222222222222221</v>
      </c>
      <c r="Q115" s="29">
        <f>(10*I115)/MAX(I:I)</f>
        <v>3</v>
      </c>
      <c r="R115" s="29">
        <f>(10*J115)/MAX(J:J)</f>
        <v>8.954545454545455</v>
      </c>
      <c r="S115" s="29">
        <f>(10*6)/K115</f>
        <v>7.6923076923076925</v>
      </c>
      <c r="T115" s="29">
        <f>(10*L115)/MAX(L:L)</f>
        <v>7</v>
      </c>
      <c r="U115" s="29">
        <f>(30*MIN(N:N))/N115</f>
        <v>0</v>
      </c>
      <c r="V115" s="27">
        <f>SUM(P115:U115)</f>
        <v>43.869075369075368</v>
      </c>
      <c r="W115" s="21"/>
      <c r="X115" s="73"/>
      <c r="Y115" s="69"/>
      <c r="Z115" s="69"/>
    </row>
    <row r="116" spans="1:26" ht="32.25" customHeight="1" x14ac:dyDescent="0.25">
      <c r="A116" s="16">
        <v>112</v>
      </c>
      <c r="B116" s="87" t="s">
        <v>709</v>
      </c>
      <c r="C116" s="78" t="s">
        <v>710</v>
      </c>
      <c r="D116" s="86" t="s">
        <v>98</v>
      </c>
      <c r="E116" s="4">
        <v>8</v>
      </c>
      <c r="F116" s="87" t="s">
        <v>705</v>
      </c>
      <c r="G116" s="28">
        <v>18.5</v>
      </c>
      <c r="H116" s="28"/>
      <c r="I116" s="28">
        <v>12</v>
      </c>
      <c r="J116" s="28">
        <v>150</v>
      </c>
      <c r="K116" s="28">
        <v>8.6</v>
      </c>
      <c r="L116" s="28">
        <v>7</v>
      </c>
      <c r="M116" s="29"/>
      <c r="N116" s="30">
        <v>0.5</v>
      </c>
      <c r="O116" s="28"/>
      <c r="P116" s="29">
        <f>(30*G116)/MAX(G:G)</f>
        <v>20.555555555555557</v>
      </c>
      <c r="Q116" s="29">
        <f>(10*I116)/MAX(I:I)</f>
        <v>2.4</v>
      </c>
      <c r="R116" s="29">
        <f>(10*J116)/MAX(J:J)</f>
        <v>6.8181818181818183</v>
      </c>
      <c r="S116" s="29">
        <f>(10*6)/K116</f>
        <v>6.9767441860465116</v>
      </c>
      <c r="T116" s="29">
        <f>(10*L116)/MAX(L:L)</f>
        <v>7</v>
      </c>
      <c r="U116" s="29">
        <f>(30*MIN(N:N))/N116</f>
        <v>0</v>
      </c>
      <c r="V116" s="27">
        <f>SUM(P116:U116)</f>
        <v>43.750481559783886</v>
      </c>
      <c r="W116" s="21"/>
      <c r="X116" s="73"/>
      <c r="Y116" s="69"/>
      <c r="Z116" s="69"/>
    </row>
    <row r="117" spans="1:26" ht="32.25" customHeight="1" x14ac:dyDescent="0.25">
      <c r="A117" s="16">
        <v>113</v>
      </c>
      <c r="B117" s="86" t="s">
        <v>1194</v>
      </c>
      <c r="C117" s="78" t="s">
        <v>1195</v>
      </c>
      <c r="D117" s="86" t="s">
        <v>4516</v>
      </c>
      <c r="E117" s="4">
        <v>7</v>
      </c>
      <c r="F117" s="86" t="s">
        <v>381</v>
      </c>
      <c r="G117" s="28">
        <v>17</v>
      </c>
      <c r="H117" s="28"/>
      <c r="I117" s="28">
        <v>10</v>
      </c>
      <c r="J117" s="28">
        <v>173</v>
      </c>
      <c r="K117" s="28">
        <v>8.4</v>
      </c>
      <c r="L117" s="28">
        <v>7.7</v>
      </c>
      <c r="M117" s="29"/>
      <c r="N117" s="30">
        <v>0.42</v>
      </c>
      <c r="O117" s="28"/>
      <c r="P117" s="29">
        <f>(30*G117)/MAX(G:G)</f>
        <v>18.888888888888889</v>
      </c>
      <c r="Q117" s="29">
        <f>(10*I117)/MAX(I:I)</f>
        <v>2</v>
      </c>
      <c r="R117" s="29">
        <f>(10*J117)/MAX(J:J)</f>
        <v>7.8636363636363633</v>
      </c>
      <c r="S117" s="29">
        <f>(10*6)/K117</f>
        <v>7.1428571428571423</v>
      </c>
      <c r="T117" s="29">
        <f>(10*L117)/MAX(L:L)</f>
        <v>7.7</v>
      </c>
      <c r="U117" s="29">
        <f>(30*MIN(N:N))/N117</f>
        <v>0</v>
      </c>
      <c r="V117" s="27">
        <f>SUM(P117:U117)</f>
        <v>43.595382395382401</v>
      </c>
      <c r="W117" s="21"/>
      <c r="X117" s="73"/>
      <c r="Y117" s="69"/>
      <c r="Z117" s="69"/>
    </row>
    <row r="118" spans="1:26" ht="32.25" customHeight="1" x14ac:dyDescent="0.25">
      <c r="A118" s="16">
        <v>114</v>
      </c>
      <c r="B118" s="86" t="s">
        <v>866</v>
      </c>
      <c r="C118" s="78" t="s">
        <v>867</v>
      </c>
      <c r="D118" s="79" t="s">
        <v>4451</v>
      </c>
      <c r="E118" s="4">
        <v>7</v>
      </c>
      <c r="F118" s="79" t="s">
        <v>853</v>
      </c>
      <c r="G118" s="28">
        <v>17.5</v>
      </c>
      <c r="H118" s="28"/>
      <c r="I118" s="28">
        <v>8</v>
      </c>
      <c r="J118" s="28">
        <v>165</v>
      </c>
      <c r="K118" s="28">
        <v>8.6999999999999993</v>
      </c>
      <c r="L118" s="28">
        <v>8</v>
      </c>
      <c r="M118" s="29"/>
      <c r="N118" s="30">
        <v>0.56999999999999995</v>
      </c>
      <c r="O118" s="28"/>
      <c r="P118" s="29">
        <f>(30*G118)/MAX(G:G)</f>
        <v>19.444444444444443</v>
      </c>
      <c r="Q118" s="29">
        <f>(10*I118)/MAX(I:I)</f>
        <v>1.6</v>
      </c>
      <c r="R118" s="29">
        <f>(10*J118)/MAX(J:J)</f>
        <v>7.5</v>
      </c>
      <c r="S118" s="29">
        <f>(10*6)/K118</f>
        <v>6.8965517241379315</v>
      </c>
      <c r="T118" s="29">
        <f>(10*L118)/MAX(L:L)</f>
        <v>8</v>
      </c>
      <c r="U118" s="29">
        <f>(30*MIN(N:N))/N118</f>
        <v>0</v>
      </c>
      <c r="V118" s="27">
        <f>SUM(P118:U118)</f>
        <v>43.440996168582373</v>
      </c>
      <c r="W118" s="21"/>
      <c r="X118" s="73"/>
      <c r="Y118" s="69"/>
      <c r="Z118" s="69"/>
    </row>
    <row r="119" spans="1:26" ht="32.25" customHeight="1" x14ac:dyDescent="0.25">
      <c r="A119" s="16">
        <v>115</v>
      </c>
      <c r="B119" s="79" t="s">
        <v>772</v>
      </c>
      <c r="C119" s="78" t="s">
        <v>773</v>
      </c>
      <c r="D119" s="79" t="s">
        <v>165</v>
      </c>
      <c r="E119" s="4">
        <v>7</v>
      </c>
      <c r="F119" s="86" t="s">
        <v>774</v>
      </c>
      <c r="G119" s="28">
        <v>14</v>
      </c>
      <c r="H119" s="28"/>
      <c r="I119" s="28">
        <v>18</v>
      </c>
      <c r="J119" s="28">
        <v>170</v>
      </c>
      <c r="K119" s="28">
        <v>8.8000000000000007</v>
      </c>
      <c r="L119" s="28">
        <v>9.6999999999999993</v>
      </c>
      <c r="M119" s="29"/>
      <c r="N119" s="30">
        <v>0.41</v>
      </c>
      <c r="O119" s="28"/>
      <c r="P119" s="29">
        <f>(30*G119)/MAX(G:G)</f>
        <v>15.555555555555555</v>
      </c>
      <c r="Q119" s="29">
        <f>(10*I119)/MAX(I:I)</f>
        <v>3.6</v>
      </c>
      <c r="R119" s="29">
        <f>(10*J119)/MAX(J:J)</f>
        <v>7.7272727272727275</v>
      </c>
      <c r="S119" s="29">
        <f>(10*6)/K119</f>
        <v>6.8181818181818175</v>
      </c>
      <c r="T119" s="29">
        <f>(10*L119)/MAX(L:L)</f>
        <v>9.6999999999999993</v>
      </c>
      <c r="U119" s="29">
        <f>(30*MIN(N:N))/N119</f>
        <v>0</v>
      </c>
      <c r="V119" s="27">
        <f>SUM(P119:U119)</f>
        <v>43.401010101010101</v>
      </c>
      <c r="W119" s="21"/>
      <c r="X119" s="73"/>
      <c r="Y119" s="69"/>
      <c r="Z119" s="69"/>
    </row>
    <row r="120" spans="1:26" ht="32.25" customHeight="1" x14ac:dyDescent="0.25">
      <c r="A120" s="16">
        <v>116</v>
      </c>
      <c r="B120" s="86" t="s">
        <v>870</v>
      </c>
      <c r="C120" s="78" t="s">
        <v>871</v>
      </c>
      <c r="D120" s="79" t="s">
        <v>4451</v>
      </c>
      <c r="E120" s="4">
        <v>8</v>
      </c>
      <c r="F120" s="79" t="s">
        <v>853</v>
      </c>
      <c r="G120" s="28">
        <v>18.5</v>
      </c>
      <c r="H120" s="28"/>
      <c r="I120" s="28">
        <v>7</v>
      </c>
      <c r="J120" s="28">
        <v>170</v>
      </c>
      <c r="K120" s="28">
        <v>9</v>
      </c>
      <c r="L120" s="28">
        <v>7</v>
      </c>
      <c r="M120" s="29"/>
      <c r="N120" s="30">
        <v>0.52</v>
      </c>
      <c r="O120" s="28"/>
      <c r="P120" s="29">
        <f>(30*G120)/MAX(G:G)</f>
        <v>20.555555555555557</v>
      </c>
      <c r="Q120" s="29">
        <f>(10*I120)/MAX(I:I)</f>
        <v>1.4</v>
      </c>
      <c r="R120" s="29">
        <f>(10*J120)/MAX(J:J)</f>
        <v>7.7272727272727275</v>
      </c>
      <c r="S120" s="29">
        <f>(10*6)/K120</f>
        <v>6.666666666666667</v>
      </c>
      <c r="T120" s="29">
        <f>(10*L120)/MAX(L:L)</f>
        <v>7</v>
      </c>
      <c r="U120" s="29">
        <f>(30*MIN(N:N))/N120</f>
        <v>0</v>
      </c>
      <c r="V120" s="27">
        <f>SUM(P120:U120)</f>
        <v>43.349494949494947</v>
      </c>
      <c r="W120" s="21"/>
      <c r="X120" s="73"/>
      <c r="Y120" s="69"/>
      <c r="Z120" s="69"/>
    </row>
    <row r="121" spans="1:26" ht="32.25" customHeight="1" x14ac:dyDescent="0.25">
      <c r="A121" s="16">
        <v>117</v>
      </c>
      <c r="B121" s="78" t="s">
        <v>885</v>
      </c>
      <c r="C121" s="78" t="s">
        <v>886</v>
      </c>
      <c r="D121" s="78" t="s">
        <v>4458</v>
      </c>
      <c r="E121" s="82">
        <v>8</v>
      </c>
      <c r="F121" s="78" t="s">
        <v>884</v>
      </c>
      <c r="G121" s="28">
        <v>16.5</v>
      </c>
      <c r="H121" s="28"/>
      <c r="I121" s="28">
        <v>1</v>
      </c>
      <c r="J121" s="28">
        <v>185</v>
      </c>
      <c r="K121" s="28">
        <v>7.2</v>
      </c>
      <c r="L121" s="28">
        <v>8</v>
      </c>
      <c r="M121" s="29"/>
      <c r="N121" s="30">
        <v>0.3</v>
      </c>
      <c r="O121" s="28"/>
      <c r="P121" s="29">
        <f>(30*G121)/MAX(G:G)</f>
        <v>18.333333333333332</v>
      </c>
      <c r="Q121" s="29">
        <f>(10*I121)/MAX(I:I)</f>
        <v>0.2</v>
      </c>
      <c r="R121" s="29">
        <f>(10*J121)/MAX(J:J)</f>
        <v>8.4090909090909083</v>
      </c>
      <c r="S121" s="29">
        <f>(10*6)/K121</f>
        <v>8.3333333333333339</v>
      </c>
      <c r="T121" s="29">
        <f>(10*L121)/MAX(L:L)</f>
        <v>8</v>
      </c>
      <c r="U121" s="29">
        <f>(30*MIN(N:N))/N121</f>
        <v>0</v>
      </c>
      <c r="V121" s="27">
        <f>SUM(P121:U121)</f>
        <v>43.275757575757574</v>
      </c>
      <c r="W121" s="21"/>
      <c r="X121" s="73"/>
      <c r="Y121" s="69"/>
      <c r="Z121" s="69"/>
    </row>
    <row r="122" spans="1:26" ht="32.25" customHeight="1" x14ac:dyDescent="0.25">
      <c r="A122" s="16">
        <v>118</v>
      </c>
      <c r="B122" s="86" t="s">
        <v>825</v>
      </c>
      <c r="C122" s="120" t="s">
        <v>826</v>
      </c>
      <c r="D122" s="79" t="s">
        <v>165</v>
      </c>
      <c r="E122" s="4">
        <v>8</v>
      </c>
      <c r="F122" s="86" t="s">
        <v>820</v>
      </c>
      <c r="G122" s="28">
        <v>17</v>
      </c>
      <c r="H122" s="28"/>
      <c r="I122" s="28">
        <v>0</v>
      </c>
      <c r="J122" s="28">
        <v>180</v>
      </c>
      <c r="K122" s="28">
        <v>8.6</v>
      </c>
      <c r="L122" s="28">
        <v>9</v>
      </c>
      <c r="M122" s="29"/>
      <c r="N122" s="30">
        <v>0.5</v>
      </c>
      <c r="O122" s="28"/>
      <c r="P122" s="29">
        <f>(30*G122)/MAX(G:G)</f>
        <v>18.888888888888889</v>
      </c>
      <c r="Q122" s="29">
        <f>(10*I122)/MAX(I:I)</f>
        <v>0</v>
      </c>
      <c r="R122" s="29">
        <f>(10*J122)/MAX(J:J)</f>
        <v>8.1818181818181817</v>
      </c>
      <c r="S122" s="29">
        <f>(10*6)/K122</f>
        <v>6.9767441860465116</v>
      </c>
      <c r="T122" s="29">
        <f>(10*L122)/MAX(L:L)</f>
        <v>9</v>
      </c>
      <c r="U122" s="29">
        <f>(30*MIN(N:N))/N122</f>
        <v>0</v>
      </c>
      <c r="V122" s="27">
        <f>SUM(P122:U122)</f>
        <v>43.047451256753583</v>
      </c>
      <c r="W122" s="21"/>
      <c r="X122" s="73"/>
      <c r="Y122" s="69"/>
      <c r="Z122" s="69"/>
    </row>
    <row r="123" spans="1:26" ht="32.25" customHeight="1" x14ac:dyDescent="0.25">
      <c r="A123" s="16">
        <v>119</v>
      </c>
      <c r="B123" s="86" t="s">
        <v>1140</v>
      </c>
      <c r="C123" s="78" t="s">
        <v>1141</v>
      </c>
      <c r="D123" s="79" t="s">
        <v>532</v>
      </c>
      <c r="E123" s="4">
        <v>8</v>
      </c>
      <c r="F123" s="86" t="s">
        <v>1131</v>
      </c>
      <c r="G123" s="28">
        <v>19.5</v>
      </c>
      <c r="H123" s="28"/>
      <c r="I123" s="28">
        <v>10</v>
      </c>
      <c r="J123" s="28">
        <v>165</v>
      </c>
      <c r="K123" s="28">
        <v>8.8000000000000007</v>
      </c>
      <c r="L123" s="28">
        <v>5</v>
      </c>
      <c r="M123" s="29"/>
      <c r="N123" s="30">
        <v>0.56999999999999995</v>
      </c>
      <c r="O123" s="28"/>
      <c r="P123" s="29">
        <f>(30*G123)/MAX(G:G)</f>
        <v>21.666666666666668</v>
      </c>
      <c r="Q123" s="29">
        <f>(10*I123)/MAX(I:I)</f>
        <v>2</v>
      </c>
      <c r="R123" s="29">
        <f>(10*J123)/MAX(J:J)</f>
        <v>7.5</v>
      </c>
      <c r="S123" s="29">
        <f>(10*6)/K123</f>
        <v>6.8181818181818175</v>
      </c>
      <c r="T123" s="29">
        <f>(10*L123)/MAX(L:L)</f>
        <v>5</v>
      </c>
      <c r="U123" s="29">
        <f>(30*MIN(N:N))/N123</f>
        <v>0</v>
      </c>
      <c r="V123" s="27">
        <f>SUM(P123:U123)</f>
        <v>42.984848484848484</v>
      </c>
      <c r="W123" s="21"/>
      <c r="X123" s="73"/>
      <c r="Y123" s="69"/>
      <c r="Z123" s="69"/>
    </row>
    <row r="124" spans="1:26" ht="32.25" customHeight="1" x14ac:dyDescent="0.25">
      <c r="A124" s="16">
        <v>120</v>
      </c>
      <c r="B124" s="79" t="s">
        <v>729</v>
      </c>
      <c r="C124" s="78" t="s">
        <v>730</v>
      </c>
      <c r="D124" s="86" t="s">
        <v>116</v>
      </c>
      <c r="E124" s="4">
        <v>8</v>
      </c>
      <c r="F124" s="79" t="s">
        <v>113</v>
      </c>
      <c r="G124" s="28">
        <v>15.5</v>
      </c>
      <c r="H124" s="28"/>
      <c r="I124" s="28">
        <v>14</v>
      </c>
      <c r="J124" s="28">
        <v>160</v>
      </c>
      <c r="K124" s="28">
        <v>8.5</v>
      </c>
      <c r="L124" s="28">
        <v>8.5</v>
      </c>
      <c r="M124" s="29"/>
      <c r="N124" s="30">
        <v>0.45</v>
      </c>
      <c r="O124" s="28"/>
      <c r="P124" s="29">
        <f>(30*G124)/MAX(G:G)</f>
        <v>17.222222222222221</v>
      </c>
      <c r="Q124" s="29">
        <f>(10*I124)/MAX(I:I)</f>
        <v>2.8</v>
      </c>
      <c r="R124" s="29">
        <f>(10*J124)/MAX(J:J)</f>
        <v>7.2727272727272725</v>
      </c>
      <c r="S124" s="29">
        <f>(10*6)/K124</f>
        <v>7.0588235294117645</v>
      </c>
      <c r="T124" s="29">
        <f>(10*L124)/MAX(L:L)</f>
        <v>8.5</v>
      </c>
      <c r="U124" s="29">
        <f>(30*MIN(N:N))/N124</f>
        <v>0</v>
      </c>
      <c r="V124" s="27">
        <f>SUM(P124:U124)</f>
        <v>42.85377302436126</v>
      </c>
      <c r="W124" s="21"/>
      <c r="X124" s="73"/>
      <c r="Y124" s="69"/>
      <c r="Z124" s="69"/>
    </row>
    <row r="125" spans="1:26" ht="32.25" customHeight="1" x14ac:dyDescent="0.25">
      <c r="A125" s="16">
        <v>121</v>
      </c>
      <c r="B125" s="79" t="s">
        <v>678</v>
      </c>
      <c r="C125" s="78" t="s">
        <v>679</v>
      </c>
      <c r="D125" s="79" t="s">
        <v>71</v>
      </c>
      <c r="E125" s="4">
        <v>8</v>
      </c>
      <c r="F125" s="79" t="s">
        <v>72</v>
      </c>
      <c r="G125" s="28">
        <v>22.5</v>
      </c>
      <c r="H125" s="28"/>
      <c r="I125" s="28">
        <v>16</v>
      </c>
      <c r="J125" s="28">
        <v>190</v>
      </c>
      <c r="K125" s="28">
        <v>10.7</v>
      </c>
      <c r="L125" s="28">
        <v>0</v>
      </c>
      <c r="M125" s="29"/>
      <c r="N125" s="30">
        <v>0</v>
      </c>
      <c r="O125" s="28"/>
      <c r="P125" s="29">
        <f>(30*G125)/MAX(G:G)</f>
        <v>25</v>
      </c>
      <c r="Q125" s="29">
        <f>(10*I125)/MAX(I:I)</f>
        <v>3.2</v>
      </c>
      <c r="R125" s="29">
        <f>(10*J125)/MAX(J:J)</f>
        <v>8.6363636363636367</v>
      </c>
      <c r="S125" s="29">
        <f>(10*6)/K125</f>
        <v>5.6074766355140193</v>
      </c>
      <c r="T125" s="29">
        <f>(10*L125)/MAX(L:L)</f>
        <v>0</v>
      </c>
      <c r="U125" s="29">
        <v>0</v>
      </c>
      <c r="V125" s="27">
        <f>SUM(P125:U125)</f>
        <v>42.443840271877654</v>
      </c>
      <c r="W125" s="21"/>
      <c r="X125" s="73"/>
      <c r="Y125" s="69"/>
      <c r="Z125" s="69"/>
    </row>
    <row r="126" spans="1:26" ht="32.25" customHeight="1" x14ac:dyDescent="0.25">
      <c r="A126" s="16">
        <v>122</v>
      </c>
      <c r="B126" s="79" t="s">
        <v>831</v>
      </c>
      <c r="C126" s="78" t="s">
        <v>832</v>
      </c>
      <c r="D126" s="79" t="s">
        <v>187</v>
      </c>
      <c r="E126" s="4">
        <v>8</v>
      </c>
      <c r="F126" s="79" t="s">
        <v>188</v>
      </c>
      <c r="G126" s="28">
        <v>11.5</v>
      </c>
      <c r="H126" s="28"/>
      <c r="I126" s="28">
        <v>14</v>
      </c>
      <c r="J126" s="28">
        <v>217</v>
      </c>
      <c r="K126" s="28">
        <v>8</v>
      </c>
      <c r="L126" s="28">
        <v>9.5</v>
      </c>
      <c r="M126" s="29"/>
      <c r="N126" s="30">
        <v>0.56000000000000005</v>
      </c>
      <c r="O126" s="28"/>
      <c r="P126" s="29">
        <f>(30*G126)/MAX(G:G)</f>
        <v>12.777777777777779</v>
      </c>
      <c r="Q126" s="29">
        <f>(10*I126)/MAX(I:I)</f>
        <v>2.8</v>
      </c>
      <c r="R126" s="29">
        <f>(10*J126)/MAX(J:J)</f>
        <v>9.8636363636363633</v>
      </c>
      <c r="S126" s="29">
        <f>(10*6)/K126</f>
        <v>7.5</v>
      </c>
      <c r="T126" s="29">
        <f>(10*L126)/MAX(L:L)</f>
        <v>9.5</v>
      </c>
      <c r="U126" s="29">
        <f>(30*MIN(N:N))/N126</f>
        <v>0</v>
      </c>
      <c r="V126" s="27">
        <f>SUM(P126:U126)</f>
        <v>42.441414141414143</v>
      </c>
      <c r="W126" s="21"/>
      <c r="X126" s="73"/>
      <c r="Y126" s="69"/>
      <c r="Z126" s="69"/>
    </row>
    <row r="127" spans="1:26" ht="32.25" customHeight="1" x14ac:dyDescent="0.25">
      <c r="A127" s="16">
        <v>123</v>
      </c>
      <c r="B127" s="86" t="s">
        <v>1142</v>
      </c>
      <c r="C127" s="78" t="s">
        <v>1143</v>
      </c>
      <c r="D127" s="79" t="s">
        <v>532</v>
      </c>
      <c r="E127" s="4">
        <v>8</v>
      </c>
      <c r="F127" s="86" t="s">
        <v>1131</v>
      </c>
      <c r="G127" s="28">
        <v>20</v>
      </c>
      <c r="H127" s="28"/>
      <c r="I127" s="28">
        <v>12</v>
      </c>
      <c r="J127" s="28">
        <v>150</v>
      </c>
      <c r="K127" s="28">
        <v>8.6999999999999993</v>
      </c>
      <c r="L127" s="28">
        <v>4</v>
      </c>
      <c r="M127" s="29"/>
      <c r="N127" s="30">
        <v>1.04</v>
      </c>
      <c r="O127" s="28"/>
      <c r="P127" s="29">
        <f>(30*G127)/MAX(G:G)</f>
        <v>22.222222222222221</v>
      </c>
      <c r="Q127" s="29">
        <f>(10*I127)/MAX(I:I)</f>
        <v>2.4</v>
      </c>
      <c r="R127" s="29">
        <f>(10*J127)/MAX(J:J)</f>
        <v>6.8181818181818183</v>
      </c>
      <c r="S127" s="29">
        <f>(10*6)/K127</f>
        <v>6.8965517241379315</v>
      </c>
      <c r="T127" s="29">
        <f>(10*L127)/MAX(L:L)</f>
        <v>4</v>
      </c>
      <c r="U127" s="29">
        <f>(30*MIN(N:N))/N127</f>
        <v>0</v>
      </c>
      <c r="V127" s="27">
        <f>SUM(P127:U127)</f>
        <v>42.336955764541969</v>
      </c>
      <c r="W127" s="21"/>
      <c r="X127" s="73"/>
      <c r="Y127" s="69"/>
      <c r="Z127" s="69"/>
    </row>
    <row r="128" spans="1:26" ht="32.25" customHeight="1" x14ac:dyDescent="0.25">
      <c r="A128" s="16">
        <v>124</v>
      </c>
      <c r="B128" s="83" t="s">
        <v>692</v>
      </c>
      <c r="C128" s="78" t="s">
        <v>693</v>
      </c>
      <c r="D128" s="79" t="s">
        <v>4512</v>
      </c>
      <c r="E128" s="4">
        <v>7</v>
      </c>
      <c r="F128" s="86" t="s">
        <v>83</v>
      </c>
      <c r="G128" s="28">
        <v>18</v>
      </c>
      <c r="H128" s="28"/>
      <c r="I128" s="28">
        <v>5</v>
      </c>
      <c r="J128" s="28">
        <v>170</v>
      </c>
      <c r="K128" s="28">
        <v>9.9</v>
      </c>
      <c r="L128" s="28">
        <v>7.5</v>
      </c>
      <c r="M128" s="29"/>
      <c r="N128" s="30">
        <v>1.07</v>
      </c>
      <c r="O128" s="28"/>
      <c r="P128" s="29">
        <f>(30*G128)/MAX(G:G)</f>
        <v>20</v>
      </c>
      <c r="Q128" s="29">
        <f>(10*I128)/MAX(I:I)</f>
        <v>1</v>
      </c>
      <c r="R128" s="29">
        <f>(10*J128)/MAX(J:J)</f>
        <v>7.7272727272727275</v>
      </c>
      <c r="S128" s="29">
        <f>(10*6)/K128</f>
        <v>6.0606060606060606</v>
      </c>
      <c r="T128" s="29">
        <f>(10*L128)/MAX(L:L)</f>
        <v>7.5</v>
      </c>
      <c r="U128" s="29">
        <f>(30*MIN(N:N))/N128</f>
        <v>0</v>
      </c>
      <c r="V128" s="27">
        <f>SUM(P128:U128)</f>
        <v>42.287878787878789</v>
      </c>
      <c r="W128" s="21"/>
      <c r="X128" s="73"/>
      <c r="Y128" s="69"/>
      <c r="Z128" s="69"/>
    </row>
    <row r="129" spans="1:26" ht="32.25" customHeight="1" x14ac:dyDescent="0.25">
      <c r="A129" s="16">
        <v>125</v>
      </c>
      <c r="B129" s="83" t="s">
        <v>889</v>
      </c>
      <c r="C129" s="78" t="s">
        <v>890</v>
      </c>
      <c r="D129" s="78" t="s">
        <v>4458</v>
      </c>
      <c r="E129" s="82">
        <v>8</v>
      </c>
      <c r="F129" s="78" t="s">
        <v>884</v>
      </c>
      <c r="G129" s="28">
        <v>12</v>
      </c>
      <c r="H129" s="28"/>
      <c r="I129" s="28">
        <v>31</v>
      </c>
      <c r="J129" s="28">
        <v>190</v>
      </c>
      <c r="K129" s="28">
        <v>7.4</v>
      </c>
      <c r="L129" s="28">
        <v>6</v>
      </c>
      <c r="M129" s="29"/>
      <c r="N129" s="30">
        <v>0.34</v>
      </c>
      <c r="O129" s="28"/>
      <c r="P129" s="29">
        <f>(30*G129)/MAX(G:G)</f>
        <v>13.333333333333334</v>
      </c>
      <c r="Q129" s="29">
        <f>(10*I129)/MAX(I:I)</f>
        <v>6.2</v>
      </c>
      <c r="R129" s="29">
        <f>(10*J129)/MAX(J:J)</f>
        <v>8.6363636363636367</v>
      </c>
      <c r="S129" s="29">
        <f>(10*6)/K129</f>
        <v>8.108108108108107</v>
      </c>
      <c r="T129" s="29">
        <f>(10*L129)/MAX(L:L)</f>
        <v>6</v>
      </c>
      <c r="U129" s="29">
        <f>(30*MIN(N:N))/N129</f>
        <v>0</v>
      </c>
      <c r="V129" s="27">
        <f>SUM(P129:U129)</f>
        <v>42.277805077805077</v>
      </c>
      <c r="W129" s="21"/>
      <c r="X129" s="73"/>
      <c r="Y129" s="69"/>
      <c r="Z129" s="69"/>
    </row>
    <row r="130" spans="1:26" ht="32.25" customHeight="1" x14ac:dyDescent="0.25">
      <c r="A130" s="16">
        <v>126</v>
      </c>
      <c r="B130" s="86" t="s">
        <v>1034</v>
      </c>
      <c r="C130" s="78" t="s">
        <v>1035</v>
      </c>
      <c r="D130" s="122" t="s">
        <v>4510</v>
      </c>
      <c r="E130" s="4">
        <v>7</v>
      </c>
      <c r="F130" s="79" t="s">
        <v>450</v>
      </c>
      <c r="G130" s="28">
        <v>18.3</v>
      </c>
      <c r="H130" s="28"/>
      <c r="I130" s="28">
        <v>7</v>
      </c>
      <c r="J130" s="28">
        <v>135</v>
      </c>
      <c r="K130" s="28">
        <v>8.8000000000000007</v>
      </c>
      <c r="L130" s="28">
        <v>7.5</v>
      </c>
      <c r="M130" s="29"/>
      <c r="N130" s="30">
        <v>1.1599999999999999</v>
      </c>
      <c r="O130" s="28"/>
      <c r="P130" s="29">
        <f>(30*G130)/MAX(G:G)</f>
        <v>20.333333333333332</v>
      </c>
      <c r="Q130" s="29">
        <f>(10*I130)/MAX(I:I)</f>
        <v>1.4</v>
      </c>
      <c r="R130" s="29">
        <f>(10*J130)/MAX(J:J)</f>
        <v>6.1363636363636367</v>
      </c>
      <c r="S130" s="29">
        <f>(10*6)/K130</f>
        <v>6.8181818181818175</v>
      </c>
      <c r="T130" s="29">
        <f>(10*L130)/MAX(L:L)</f>
        <v>7.5</v>
      </c>
      <c r="U130" s="29">
        <f>(30*MIN(N:N))/N130</f>
        <v>0</v>
      </c>
      <c r="V130" s="27">
        <f>SUM(P130:U130)</f>
        <v>42.187878787878788</v>
      </c>
      <c r="W130" s="21"/>
      <c r="X130" s="73"/>
      <c r="Y130" s="69"/>
      <c r="Z130" s="69"/>
    </row>
    <row r="131" spans="1:26" ht="32.25" customHeight="1" x14ac:dyDescent="0.25">
      <c r="A131" s="16">
        <v>127</v>
      </c>
      <c r="B131" s="86" t="s">
        <v>1020</v>
      </c>
      <c r="C131" s="78" t="s">
        <v>1021</v>
      </c>
      <c r="D131" s="86" t="s">
        <v>1018</v>
      </c>
      <c r="E131" s="4">
        <v>7</v>
      </c>
      <c r="F131" s="86" t="s">
        <v>1019</v>
      </c>
      <c r="G131" s="28">
        <v>16</v>
      </c>
      <c r="H131" s="28"/>
      <c r="I131" s="28">
        <v>11</v>
      </c>
      <c r="J131" s="28">
        <v>152</v>
      </c>
      <c r="K131" s="28">
        <v>7</v>
      </c>
      <c r="L131" s="28">
        <v>6.5</v>
      </c>
      <c r="M131" s="29"/>
      <c r="N131" s="30">
        <v>0.4</v>
      </c>
      <c r="O131" s="28"/>
      <c r="P131" s="29">
        <f>(30*G131)/MAX(G:G)</f>
        <v>17.777777777777779</v>
      </c>
      <c r="Q131" s="29">
        <f>(10*I131)/MAX(I:I)</f>
        <v>2.2000000000000002</v>
      </c>
      <c r="R131" s="29">
        <f>(10*J131)/MAX(J:J)</f>
        <v>6.9090909090909092</v>
      </c>
      <c r="S131" s="29">
        <f>(10*6)/K131</f>
        <v>8.5714285714285712</v>
      </c>
      <c r="T131" s="29">
        <f>(10*L131)/MAX(L:L)</f>
        <v>6.5</v>
      </c>
      <c r="U131" s="29">
        <f>(30*MIN(N:N))/N131</f>
        <v>0</v>
      </c>
      <c r="V131" s="27">
        <f>SUM(P131:U131)</f>
        <v>41.958297258297257</v>
      </c>
      <c r="W131" s="21"/>
      <c r="X131" s="73"/>
      <c r="Y131" s="69"/>
      <c r="Z131" s="69"/>
    </row>
    <row r="132" spans="1:26" ht="32.25" customHeight="1" x14ac:dyDescent="0.25">
      <c r="A132" s="16">
        <v>128</v>
      </c>
      <c r="B132" s="86" t="s">
        <v>764</v>
      </c>
      <c r="C132" s="78" t="s">
        <v>765</v>
      </c>
      <c r="D132" s="79" t="s">
        <v>165</v>
      </c>
      <c r="E132" s="4">
        <v>7</v>
      </c>
      <c r="F132" s="86" t="s">
        <v>181</v>
      </c>
      <c r="G132" s="28">
        <v>10</v>
      </c>
      <c r="H132" s="28"/>
      <c r="I132" s="28">
        <v>27</v>
      </c>
      <c r="J132" s="28">
        <v>170</v>
      </c>
      <c r="K132" s="28">
        <v>7.8</v>
      </c>
      <c r="L132" s="28">
        <v>10</v>
      </c>
      <c r="M132" s="29"/>
      <c r="N132" s="30">
        <v>0.41</v>
      </c>
      <c r="O132" s="28"/>
      <c r="P132" s="29">
        <f>(30*G132)/MAX(G:G)</f>
        <v>11.111111111111111</v>
      </c>
      <c r="Q132" s="29">
        <f>(10*I132)/MAX(I:I)</f>
        <v>5.4</v>
      </c>
      <c r="R132" s="29">
        <f>(10*J132)/MAX(J:J)</f>
        <v>7.7272727272727275</v>
      </c>
      <c r="S132" s="29">
        <f>(10*6)/K132</f>
        <v>7.6923076923076925</v>
      </c>
      <c r="T132" s="29">
        <f>(10*L132)/MAX(L:L)</f>
        <v>10</v>
      </c>
      <c r="U132" s="29">
        <f>(30*MIN(N:N))/N132</f>
        <v>0</v>
      </c>
      <c r="V132" s="27">
        <f>SUM(P132:U132)</f>
        <v>41.930691530691533</v>
      </c>
      <c r="W132" s="21"/>
      <c r="X132" s="73"/>
      <c r="Y132" s="69"/>
      <c r="Z132" s="69"/>
    </row>
    <row r="133" spans="1:26" ht="32.25" customHeight="1" x14ac:dyDescent="0.25">
      <c r="A133" s="16">
        <v>129</v>
      </c>
      <c r="B133" s="79" t="s">
        <v>874</v>
      </c>
      <c r="C133" s="78" t="s">
        <v>875</v>
      </c>
      <c r="D133" s="79" t="s">
        <v>4451</v>
      </c>
      <c r="E133" s="4">
        <v>8</v>
      </c>
      <c r="F133" s="79" t="s">
        <v>876</v>
      </c>
      <c r="G133" s="28">
        <v>11.5</v>
      </c>
      <c r="H133" s="28"/>
      <c r="I133" s="28">
        <v>14</v>
      </c>
      <c r="J133" s="28">
        <v>214</v>
      </c>
      <c r="K133" s="28">
        <v>8.1999999999999993</v>
      </c>
      <c r="L133" s="28">
        <v>9</v>
      </c>
      <c r="M133" s="29"/>
      <c r="N133" s="30">
        <v>1.1499999999999999</v>
      </c>
      <c r="O133" s="28"/>
      <c r="P133" s="29">
        <f>(30*G133)/MAX(G:G)</f>
        <v>12.777777777777779</v>
      </c>
      <c r="Q133" s="29">
        <f>(10*I133)/MAX(I:I)</f>
        <v>2.8</v>
      </c>
      <c r="R133" s="29">
        <f>(10*J133)/MAX(J:J)</f>
        <v>9.7272727272727266</v>
      </c>
      <c r="S133" s="29">
        <f>(10*6)/K133</f>
        <v>7.3170731707317076</v>
      </c>
      <c r="T133" s="29">
        <f>(10*L133)/MAX(L:L)</f>
        <v>9</v>
      </c>
      <c r="U133" s="29">
        <f>(30*MIN(N:N))/N133</f>
        <v>0</v>
      </c>
      <c r="V133" s="27">
        <f>SUM(P133:U133)</f>
        <v>41.622123675782213</v>
      </c>
      <c r="W133" s="21"/>
      <c r="X133" s="73"/>
      <c r="Y133" s="69"/>
      <c r="Z133" s="69"/>
    </row>
    <row r="134" spans="1:26" ht="32.25" customHeight="1" x14ac:dyDescent="0.25">
      <c r="A134" s="16">
        <v>130</v>
      </c>
      <c r="B134" s="79" t="s">
        <v>954</v>
      </c>
      <c r="C134" s="78" t="s">
        <v>955</v>
      </c>
      <c r="D134" s="79" t="s">
        <v>338</v>
      </c>
      <c r="E134" s="4">
        <v>7</v>
      </c>
      <c r="F134" s="83" t="s">
        <v>949</v>
      </c>
      <c r="G134" s="28">
        <v>13.5</v>
      </c>
      <c r="H134" s="28"/>
      <c r="I134" s="28">
        <v>20</v>
      </c>
      <c r="J134" s="28">
        <v>162</v>
      </c>
      <c r="K134" s="28">
        <v>8.5</v>
      </c>
      <c r="L134" s="28">
        <v>8</v>
      </c>
      <c r="M134" s="29"/>
      <c r="N134" s="30">
        <v>0.49</v>
      </c>
      <c r="O134" s="28"/>
      <c r="P134" s="29">
        <f>(30*G134)/MAX(G:G)</f>
        <v>15</v>
      </c>
      <c r="Q134" s="29">
        <f>(10*I134)/MAX(I:I)</f>
        <v>4</v>
      </c>
      <c r="R134" s="29">
        <f>(10*J134)/MAX(J:J)</f>
        <v>7.3636363636363633</v>
      </c>
      <c r="S134" s="29">
        <f>(10*6)/K134</f>
        <v>7.0588235294117645</v>
      </c>
      <c r="T134" s="29">
        <f>(10*L134)/MAX(L:L)</f>
        <v>8</v>
      </c>
      <c r="U134" s="29">
        <f>(30*MIN(N:N))/N134</f>
        <v>0</v>
      </c>
      <c r="V134" s="27">
        <f>SUM(P134:U134)</f>
        <v>41.422459893048128</v>
      </c>
      <c r="W134" s="21"/>
      <c r="X134" s="73"/>
      <c r="Y134" s="69"/>
      <c r="Z134" s="69"/>
    </row>
    <row r="135" spans="1:26" ht="32.25" customHeight="1" x14ac:dyDescent="0.25">
      <c r="A135" s="16">
        <v>131</v>
      </c>
      <c r="B135" s="86" t="s">
        <v>1081</v>
      </c>
      <c r="C135" s="78" t="s">
        <v>1082</v>
      </c>
      <c r="D135" s="79" t="s">
        <v>483</v>
      </c>
      <c r="E135" s="4">
        <v>8</v>
      </c>
      <c r="F135" s="79" t="s">
        <v>475</v>
      </c>
      <c r="G135" s="28">
        <v>11.5</v>
      </c>
      <c r="H135" s="28"/>
      <c r="I135" s="28">
        <v>15</v>
      </c>
      <c r="J135" s="28">
        <v>210</v>
      </c>
      <c r="K135" s="28">
        <v>7.9</v>
      </c>
      <c r="L135" s="28">
        <v>8.5</v>
      </c>
      <c r="M135" s="29"/>
      <c r="N135" s="30">
        <v>1.05</v>
      </c>
      <c r="O135" s="28"/>
      <c r="P135" s="29">
        <f>(30*G135)/MAX(G:G)</f>
        <v>12.777777777777779</v>
      </c>
      <c r="Q135" s="29">
        <f>(10*I135)/MAX(I:I)</f>
        <v>3</v>
      </c>
      <c r="R135" s="29">
        <f>(10*J135)/MAX(J:J)</f>
        <v>9.545454545454545</v>
      </c>
      <c r="S135" s="29">
        <f>(10*6)/K135</f>
        <v>7.5949367088607591</v>
      </c>
      <c r="T135" s="29">
        <f>(10*L135)/MAX(L:L)</f>
        <v>8.5</v>
      </c>
      <c r="U135" s="29">
        <f>(30*MIN(N:N))/N135</f>
        <v>0</v>
      </c>
      <c r="V135" s="27">
        <f>SUM(P135:U135)</f>
        <v>41.418169032093083</v>
      </c>
      <c r="W135" s="21"/>
      <c r="X135" s="73"/>
      <c r="Y135" s="69"/>
      <c r="Z135" s="69"/>
    </row>
    <row r="136" spans="1:26" ht="32.25" customHeight="1" x14ac:dyDescent="0.25">
      <c r="A136" s="16">
        <v>132</v>
      </c>
      <c r="B136" s="86" t="s">
        <v>1042</v>
      </c>
      <c r="C136" s="78" t="s">
        <v>1043</v>
      </c>
      <c r="D136" s="122" t="s">
        <v>4510</v>
      </c>
      <c r="E136" s="4">
        <v>7</v>
      </c>
      <c r="F136" s="79" t="s">
        <v>450</v>
      </c>
      <c r="G136" s="28">
        <v>16.5</v>
      </c>
      <c r="H136" s="28"/>
      <c r="I136" s="28">
        <v>10</v>
      </c>
      <c r="J136" s="28">
        <v>135</v>
      </c>
      <c r="K136" s="28">
        <v>8.8000000000000007</v>
      </c>
      <c r="L136" s="28">
        <v>8</v>
      </c>
      <c r="M136" s="29"/>
      <c r="N136" s="30">
        <v>1.1200000000000001</v>
      </c>
      <c r="O136" s="28"/>
      <c r="P136" s="29">
        <f>(30*G136)/MAX(G:G)</f>
        <v>18.333333333333332</v>
      </c>
      <c r="Q136" s="29">
        <f>(10*I136)/MAX(I:I)</f>
        <v>2</v>
      </c>
      <c r="R136" s="29">
        <f>(10*J136)/MAX(J:J)</f>
        <v>6.1363636363636367</v>
      </c>
      <c r="S136" s="29">
        <f>(10*6)/K136</f>
        <v>6.8181818181818175</v>
      </c>
      <c r="T136" s="29">
        <f>(10*L136)/MAX(L:L)</f>
        <v>8</v>
      </c>
      <c r="U136" s="29">
        <f>(30*MIN(N:N))/N136</f>
        <v>0</v>
      </c>
      <c r="V136" s="27">
        <f>SUM(P136:U136)</f>
        <v>41.287878787878789</v>
      </c>
      <c r="W136" s="21"/>
      <c r="X136" s="73"/>
      <c r="Y136" s="69"/>
      <c r="Z136" s="69"/>
    </row>
    <row r="137" spans="1:26" ht="32.25" customHeight="1" x14ac:dyDescent="0.25">
      <c r="A137" s="16">
        <v>133</v>
      </c>
      <c r="B137" s="86" t="s">
        <v>823</v>
      </c>
      <c r="C137" s="120" t="s">
        <v>824</v>
      </c>
      <c r="D137" s="79" t="s">
        <v>165</v>
      </c>
      <c r="E137" s="4">
        <v>8</v>
      </c>
      <c r="F137" s="86" t="s">
        <v>820</v>
      </c>
      <c r="G137" s="28">
        <v>12</v>
      </c>
      <c r="H137" s="28"/>
      <c r="I137" s="28">
        <v>11</v>
      </c>
      <c r="J137" s="28">
        <v>200</v>
      </c>
      <c r="K137" s="28">
        <v>8.1</v>
      </c>
      <c r="L137" s="28">
        <v>9.1999999999999993</v>
      </c>
      <c r="M137" s="29"/>
      <c r="N137" s="30">
        <v>0.36</v>
      </c>
      <c r="O137" s="28"/>
      <c r="P137" s="29">
        <f>(30*G137)/MAX(G:G)</f>
        <v>13.333333333333334</v>
      </c>
      <c r="Q137" s="29">
        <f>(10*I137)/MAX(I:I)</f>
        <v>2.2000000000000002</v>
      </c>
      <c r="R137" s="29">
        <f>(10*J137)/MAX(J:J)</f>
        <v>9.0909090909090917</v>
      </c>
      <c r="S137" s="29">
        <f>(10*6)/K137</f>
        <v>7.4074074074074074</v>
      </c>
      <c r="T137" s="29">
        <f>(10*L137)/MAX(L:L)</f>
        <v>9.1999999999999993</v>
      </c>
      <c r="U137" s="29">
        <f>(30*MIN(N:N))/N137</f>
        <v>0</v>
      </c>
      <c r="V137" s="27">
        <f>SUM(P137:U137)</f>
        <v>41.231649831649833</v>
      </c>
      <c r="W137" s="21"/>
      <c r="X137" s="73"/>
      <c r="Y137" s="69"/>
      <c r="Z137" s="69"/>
    </row>
    <row r="138" spans="1:26" ht="32.25" customHeight="1" x14ac:dyDescent="0.25">
      <c r="A138" s="16">
        <v>134</v>
      </c>
      <c r="B138" s="86" t="s">
        <v>1209</v>
      </c>
      <c r="C138" s="78" t="s">
        <v>1210</v>
      </c>
      <c r="D138" s="86" t="s">
        <v>4518</v>
      </c>
      <c r="E138" s="4">
        <v>8</v>
      </c>
      <c r="F138" s="86" t="s">
        <v>1206</v>
      </c>
      <c r="G138" s="28">
        <v>14.5</v>
      </c>
      <c r="H138" s="28"/>
      <c r="I138" s="28">
        <v>15</v>
      </c>
      <c r="J138" s="28">
        <v>170</v>
      </c>
      <c r="K138" s="28">
        <v>9.4</v>
      </c>
      <c r="L138" s="28">
        <v>8</v>
      </c>
      <c r="M138" s="29"/>
      <c r="N138" s="30">
        <v>1.1200000000000001</v>
      </c>
      <c r="O138" s="28"/>
      <c r="P138" s="29">
        <f>(30*G138)/MAX(G:G)</f>
        <v>16.111111111111111</v>
      </c>
      <c r="Q138" s="29">
        <f>(10*I138)/MAX(I:I)</f>
        <v>3</v>
      </c>
      <c r="R138" s="29">
        <f>(10*J138)/MAX(J:J)</f>
        <v>7.7272727272727275</v>
      </c>
      <c r="S138" s="29">
        <f>(10*6)/K138</f>
        <v>6.3829787234042552</v>
      </c>
      <c r="T138" s="29">
        <f>(10*L138)/MAX(L:L)</f>
        <v>8</v>
      </c>
      <c r="U138" s="29">
        <f>(30*MIN(N:N))/N138</f>
        <v>0</v>
      </c>
      <c r="V138" s="27">
        <f>SUM(P138:U138)</f>
        <v>41.221362561788091</v>
      </c>
      <c r="W138" s="21"/>
      <c r="X138" s="73"/>
      <c r="Y138" s="69"/>
      <c r="Z138" s="69"/>
    </row>
    <row r="139" spans="1:26" ht="32.25" customHeight="1" x14ac:dyDescent="0.25">
      <c r="A139" s="16">
        <v>135</v>
      </c>
      <c r="B139" s="16" t="s">
        <v>1012</v>
      </c>
      <c r="C139" s="78" t="s">
        <v>1013</v>
      </c>
      <c r="D139" s="79" t="s">
        <v>430</v>
      </c>
      <c r="E139" s="4">
        <v>8</v>
      </c>
      <c r="F139" s="79" t="s">
        <v>431</v>
      </c>
      <c r="G139" s="28">
        <v>15</v>
      </c>
      <c r="H139" s="28"/>
      <c r="I139" s="28">
        <v>7</v>
      </c>
      <c r="J139" s="28">
        <v>185</v>
      </c>
      <c r="K139" s="28">
        <v>8.9</v>
      </c>
      <c r="L139" s="28">
        <v>8</v>
      </c>
      <c r="M139" s="29"/>
      <c r="N139" s="30">
        <v>1.46</v>
      </c>
      <c r="O139" s="28"/>
      <c r="P139" s="29">
        <f>(30*G139)/MAX(G:G)</f>
        <v>16.666666666666668</v>
      </c>
      <c r="Q139" s="29">
        <f>(10*I139)/MAX(I:I)</f>
        <v>1.4</v>
      </c>
      <c r="R139" s="29">
        <f>(10*J139)/MAX(J:J)</f>
        <v>8.4090909090909083</v>
      </c>
      <c r="S139" s="29">
        <f>(10*6)/K139</f>
        <v>6.7415730337078648</v>
      </c>
      <c r="T139" s="29">
        <f>(10*L139)/MAX(L:L)</f>
        <v>8</v>
      </c>
      <c r="U139" s="29">
        <f>(30*MIN(N:N))/N139</f>
        <v>0</v>
      </c>
      <c r="V139" s="27">
        <f>SUM(P139:U139)</f>
        <v>41.217330609465442</v>
      </c>
      <c r="W139" s="21"/>
      <c r="X139" s="73"/>
      <c r="Y139" s="69"/>
      <c r="Z139" s="69"/>
    </row>
    <row r="140" spans="1:26" ht="32.25" customHeight="1" x14ac:dyDescent="0.25">
      <c r="A140" s="16">
        <v>136</v>
      </c>
      <c r="B140" s="86" t="s">
        <v>766</v>
      </c>
      <c r="C140" s="78" t="s">
        <v>767</v>
      </c>
      <c r="D140" s="79" t="s">
        <v>165</v>
      </c>
      <c r="E140" s="4">
        <v>7</v>
      </c>
      <c r="F140" s="86" t="s">
        <v>181</v>
      </c>
      <c r="G140" s="28">
        <v>12</v>
      </c>
      <c r="H140" s="28"/>
      <c r="I140" s="28">
        <v>5</v>
      </c>
      <c r="J140" s="28">
        <v>195</v>
      </c>
      <c r="K140" s="28">
        <v>7.5</v>
      </c>
      <c r="L140" s="28">
        <v>10</v>
      </c>
      <c r="M140" s="29"/>
      <c r="N140" s="30">
        <v>0.4</v>
      </c>
      <c r="O140" s="28"/>
      <c r="P140" s="29">
        <f>(30*G140)/MAX(G:G)</f>
        <v>13.333333333333334</v>
      </c>
      <c r="Q140" s="29">
        <f>(10*I140)/MAX(I:I)</f>
        <v>1</v>
      </c>
      <c r="R140" s="29">
        <f>(10*J140)/MAX(J:J)</f>
        <v>8.8636363636363633</v>
      </c>
      <c r="S140" s="29">
        <f>(10*6)/K140</f>
        <v>8</v>
      </c>
      <c r="T140" s="29">
        <f>(10*L140)/MAX(L:L)</f>
        <v>10</v>
      </c>
      <c r="U140" s="29">
        <f>(30*MIN(N:N))/N140</f>
        <v>0</v>
      </c>
      <c r="V140" s="27">
        <f>SUM(P140:U140)</f>
        <v>41.196969696969695</v>
      </c>
      <c r="W140" s="21"/>
      <c r="X140" s="73"/>
      <c r="Y140" s="69"/>
      <c r="Z140" s="69"/>
    </row>
    <row r="141" spans="1:26" ht="32.25" customHeight="1" x14ac:dyDescent="0.25">
      <c r="A141" s="16">
        <v>137</v>
      </c>
      <c r="B141" s="123" t="s">
        <v>1105</v>
      </c>
      <c r="C141" s="123" t="s">
        <v>1106</v>
      </c>
      <c r="D141" s="79" t="s">
        <v>4448</v>
      </c>
      <c r="E141" s="108">
        <v>7</v>
      </c>
      <c r="F141" s="79" t="s">
        <v>627</v>
      </c>
      <c r="G141" s="28">
        <v>13.5</v>
      </c>
      <c r="H141" s="28"/>
      <c r="I141" s="28">
        <v>10</v>
      </c>
      <c r="J141" s="28">
        <v>178</v>
      </c>
      <c r="K141" s="28">
        <v>8.5</v>
      </c>
      <c r="L141" s="28">
        <v>9</v>
      </c>
      <c r="M141" s="29"/>
      <c r="N141" s="30">
        <v>0.3</v>
      </c>
      <c r="O141" s="28"/>
      <c r="P141" s="29">
        <f>(30*G141)/MAX(G:G)</f>
        <v>15</v>
      </c>
      <c r="Q141" s="29">
        <f>(10*I141)/MAX(I:I)</f>
        <v>2</v>
      </c>
      <c r="R141" s="29">
        <f>(10*J141)/MAX(J:J)</f>
        <v>8.0909090909090917</v>
      </c>
      <c r="S141" s="29">
        <f>(10*6)/K141</f>
        <v>7.0588235294117645</v>
      </c>
      <c r="T141" s="29">
        <f>(10*L141)/MAX(L:L)</f>
        <v>9</v>
      </c>
      <c r="U141" s="29">
        <f>(30*MIN(N:N))/N141</f>
        <v>0</v>
      </c>
      <c r="V141" s="27">
        <f>SUM(P141:U141)</f>
        <v>41.149732620320862</v>
      </c>
      <c r="W141" s="21"/>
      <c r="X141" s="73"/>
      <c r="Y141" s="69"/>
      <c r="Z141" s="69"/>
    </row>
    <row r="142" spans="1:26" ht="32.25" customHeight="1" x14ac:dyDescent="0.25">
      <c r="A142" s="16">
        <v>138</v>
      </c>
      <c r="B142" s="86" t="s">
        <v>723</v>
      </c>
      <c r="C142" s="78" t="s">
        <v>724</v>
      </c>
      <c r="D142" s="86" t="s">
        <v>116</v>
      </c>
      <c r="E142" s="4">
        <v>7</v>
      </c>
      <c r="F142" s="86" t="s">
        <v>718</v>
      </c>
      <c r="G142" s="28">
        <v>13.5</v>
      </c>
      <c r="H142" s="28"/>
      <c r="I142" s="28">
        <v>15</v>
      </c>
      <c r="J142" s="28">
        <v>160</v>
      </c>
      <c r="K142" s="28">
        <v>8.1999999999999993</v>
      </c>
      <c r="L142" s="28">
        <v>8.5</v>
      </c>
      <c r="M142" s="29"/>
      <c r="N142" s="30">
        <v>0.46</v>
      </c>
      <c r="O142" s="28"/>
      <c r="P142" s="29">
        <f>(30*G142)/MAX(G:G)</f>
        <v>15</v>
      </c>
      <c r="Q142" s="29">
        <f>(10*I142)/MAX(I:I)</f>
        <v>3</v>
      </c>
      <c r="R142" s="29">
        <f>(10*J142)/MAX(J:J)</f>
        <v>7.2727272727272725</v>
      </c>
      <c r="S142" s="29">
        <f>(10*6)/K142</f>
        <v>7.3170731707317076</v>
      </c>
      <c r="T142" s="29">
        <f>(10*L142)/MAX(L:L)</f>
        <v>8.5</v>
      </c>
      <c r="U142" s="29">
        <f>(30*MIN(N:N))/N142</f>
        <v>0</v>
      </c>
      <c r="V142" s="27">
        <f>SUM(P142:U142)</f>
        <v>41.089800443458984</v>
      </c>
      <c r="W142" s="21"/>
      <c r="X142" s="73"/>
      <c r="Y142" s="69"/>
      <c r="Z142" s="69"/>
    </row>
    <row r="143" spans="1:26" ht="32.25" customHeight="1" x14ac:dyDescent="0.25">
      <c r="A143" s="16">
        <v>139</v>
      </c>
      <c r="B143" s="79" t="s">
        <v>913</v>
      </c>
      <c r="C143" s="78" t="s">
        <v>914</v>
      </c>
      <c r="D143" s="79" t="s">
        <v>915</v>
      </c>
      <c r="E143" s="4">
        <v>7</v>
      </c>
      <c r="F143" s="79" t="s">
        <v>916</v>
      </c>
      <c r="G143" s="28">
        <v>14</v>
      </c>
      <c r="H143" s="28"/>
      <c r="I143" s="28">
        <v>10</v>
      </c>
      <c r="J143" s="28">
        <v>180</v>
      </c>
      <c r="K143" s="28">
        <v>8.5</v>
      </c>
      <c r="L143" s="28">
        <v>8</v>
      </c>
      <c r="M143" s="29"/>
      <c r="N143" s="30">
        <v>0.3</v>
      </c>
      <c r="O143" s="28"/>
      <c r="P143" s="29">
        <f>(30*G143)/MAX(G:G)</f>
        <v>15.555555555555555</v>
      </c>
      <c r="Q143" s="29">
        <f>(10*I143)/MAX(I:I)</f>
        <v>2</v>
      </c>
      <c r="R143" s="29">
        <f>(10*J143)/MAX(J:J)</f>
        <v>8.1818181818181817</v>
      </c>
      <c r="S143" s="29">
        <f>(10*6)/K143</f>
        <v>7.0588235294117645</v>
      </c>
      <c r="T143" s="29">
        <f>(10*L143)/MAX(L:L)</f>
        <v>8</v>
      </c>
      <c r="U143" s="29">
        <f>(30*MIN(N:N))/N143</f>
        <v>0</v>
      </c>
      <c r="V143" s="27">
        <f>SUM(P143:U143)</f>
        <v>40.796197266785498</v>
      </c>
      <c r="W143" s="21"/>
      <c r="X143" s="73"/>
      <c r="Y143" s="69"/>
      <c r="Z143" s="69"/>
    </row>
    <row r="144" spans="1:26" ht="32.25" customHeight="1" x14ac:dyDescent="0.25">
      <c r="A144" s="16">
        <v>140</v>
      </c>
      <c r="B144" s="86" t="s">
        <v>807</v>
      </c>
      <c r="C144" s="120" t="s">
        <v>808</v>
      </c>
      <c r="D144" s="79" t="s">
        <v>165</v>
      </c>
      <c r="E144" s="4">
        <v>7</v>
      </c>
      <c r="F144" s="86" t="s">
        <v>774</v>
      </c>
      <c r="G144" s="28">
        <v>12.5</v>
      </c>
      <c r="H144" s="28"/>
      <c r="I144" s="28">
        <v>9</v>
      </c>
      <c r="J144" s="28">
        <v>175</v>
      </c>
      <c r="K144" s="28">
        <v>8.4</v>
      </c>
      <c r="L144" s="28">
        <v>10</v>
      </c>
      <c r="M144" s="29"/>
      <c r="N144" s="30">
        <v>0.36</v>
      </c>
      <c r="O144" s="28"/>
      <c r="P144" s="29">
        <f>(30*G144)/MAX(G:G)</f>
        <v>13.888888888888889</v>
      </c>
      <c r="Q144" s="29">
        <f>(10*I144)/MAX(I:I)</f>
        <v>1.8</v>
      </c>
      <c r="R144" s="29">
        <f>(10*J144)/MAX(J:J)</f>
        <v>7.9545454545454541</v>
      </c>
      <c r="S144" s="29">
        <f>(10*6)/K144</f>
        <v>7.1428571428571423</v>
      </c>
      <c r="T144" s="29">
        <f>(10*L144)/MAX(L:L)</f>
        <v>10</v>
      </c>
      <c r="U144" s="29">
        <f>(30*MIN(N:N))/N144</f>
        <v>0</v>
      </c>
      <c r="V144" s="27">
        <f>SUM(P144:U144)</f>
        <v>40.786291486291489</v>
      </c>
      <c r="W144" s="21"/>
      <c r="X144" s="73"/>
      <c r="Y144" s="69"/>
      <c r="Z144" s="69"/>
    </row>
    <row r="145" spans="1:26" ht="32.25" customHeight="1" x14ac:dyDescent="0.25">
      <c r="A145" s="16">
        <v>141</v>
      </c>
      <c r="B145" s="86" t="s">
        <v>801</v>
      </c>
      <c r="C145" s="120" t="s">
        <v>802</v>
      </c>
      <c r="D145" s="79" t="s">
        <v>165</v>
      </c>
      <c r="E145" s="4">
        <v>7</v>
      </c>
      <c r="F145" s="86" t="s">
        <v>774</v>
      </c>
      <c r="G145" s="28">
        <v>13</v>
      </c>
      <c r="H145" s="28"/>
      <c r="I145" s="28">
        <v>4</v>
      </c>
      <c r="J145" s="28">
        <v>185</v>
      </c>
      <c r="K145" s="28">
        <v>8</v>
      </c>
      <c r="L145" s="28">
        <v>9.6</v>
      </c>
      <c r="M145" s="29"/>
      <c r="N145" s="30">
        <v>0.37</v>
      </c>
      <c r="O145" s="28"/>
      <c r="P145" s="29">
        <f>(30*G145)/MAX(G:G)</f>
        <v>14.444444444444445</v>
      </c>
      <c r="Q145" s="29">
        <f>(10*I145)/MAX(I:I)</f>
        <v>0.8</v>
      </c>
      <c r="R145" s="29">
        <f>(10*J145)/MAX(J:J)</f>
        <v>8.4090909090909083</v>
      </c>
      <c r="S145" s="29">
        <f>(10*6)/K145</f>
        <v>7.5</v>
      </c>
      <c r="T145" s="29">
        <f>(10*L145)/MAX(L:L)</f>
        <v>9.6</v>
      </c>
      <c r="U145" s="29">
        <f>(30*MIN(N:N))/N145</f>
        <v>0</v>
      </c>
      <c r="V145" s="27">
        <f>SUM(P145:U145)</f>
        <v>40.753535353535355</v>
      </c>
      <c r="W145" s="21"/>
      <c r="X145" s="73"/>
      <c r="Y145" s="69"/>
      <c r="Z145" s="69"/>
    </row>
    <row r="146" spans="1:26" ht="32.25" customHeight="1" x14ac:dyDescent="0.25">
      <c r="A146" s="16">
        <v>142</v>
      </c>
      <c r="B146" s="86" t="s">
        <v>962</v>
      </c>
      <c r="C146" s="78" t="s">
        <v>963</v>
      </c>
      <c r="D146" s="79" t="s">
        <v>4505</v>
      </c>
      <c r="E146" s="4">
        <v>7</v>
      </c>
      <c r="F146" s="86" t="s">
        <v>964</v>
      </c>
      <c r="G146" s="28">
        <v>16</v>
      </c>
      <c r="H146" s="28"/>
      <c r="I146" s="28">
        <v>6</v>
      </c>
      <c r="J146" s="28">
        <v>150</v>
      </c>
      <c r="K146" s="28">
        <v>8.6999999999999993</v>
      </c>
      <c r="L146" s="28">
        <v>8</v>
      </c>
      <c r="M146" s="29"/>
      <c r="N146" s="30">
        <v>0.26</v>
      </c>
      <c r="O146" s="28"/>
      <c r="P146" s="29">
        <f>(30*G146)/MAX(G:G)</f>
        <v>17.777777777777779</v>
      </c>
      <c r="Q146" s="29">
        <f>(10*I146)/MAX(I:I)</f>
        <v>1.2</v>
      </c>
      <c r="R146" s="29">
        <f>(10*J146)/MAX(J:J)</f>
        <v>6.8181818181818183</v>
      </c>
      <c r="S146" s="29">
        <f>(10*6)/K146</f>
        <v>6.8965517241379315</v>
      </c>
      <c r="T146" s="29">
        <f>(10*L146)/MAX(L:L)</f>
        <v>8</v>
      </c>
      <c r="U146" s="29">
        <f>(30*MIN(N:N))/N146</f>
        <v>0</v>
      </c>
      <c r="V146" s="27">
        <f>SUM(P146:U146)</f>
        <v>40.692511320097523</v>
      </c>
      <c r="W146" s="21"/>
      <c r="X146" s="73"/>
      <c r="Y146" s="69"/>
      <c r="Z146" s="69"/>
    </row>
    <row r="147" spans="1:26" ht="32.25" customHeight="1" x14ac:dyDescent="0.25">
      <c r="A147" s="16">
        <v>143</v>
      </c>
      <c r="B147" s="86" t="s">
        <v>833</v>
      </c>
      <c r="C147" s="78" t="s">
        <v>834</v>
      </c>
      <c r="D147" s="86" t="s">
        <v>187</v>
      </c>
      <c r="E147" s="4">
        <v>8</v>
      </c>
      <c r="F147" s="86" t="s">
        <v>188</v>
      </c>
      <c r="G147" s="28">
        <v>11</v>
      </c>
      <c r="H147" s="28"/>
      <c r="I147" s="28">
        <v>15</v>
      </c>
      <c r="J147" s="28">
        <v>190</v>
      </c>
      <c r="K147" s="28">
        <v>7.7</v>
      </c>
      <c r="L147" s="28">
        <v>9</v>
      </c>
      <c r="M147" s="29"/>
      <c r="N147" s="30">
        <v>0.55000000000000004</v>
      </c>
      <c r="O147" s="28"/>
      <c r="P147" s="29">
        <f>(30*G147)/MAX(G:G)</f>
        <v>12.222222222222221</v>
      </c>
      <c r="Q147" s="29">
        <f>(10*I147)/MAX(I:I)</f>
        <v>3</v>
      </c>
      <c r="R147" s="29">
        <f>(10*J147)/MAX(J:J)</f>
        <v>8.6363636363636367</v>
      </c>
      <c r="S147" s="29">
        <f>(10*6)/K147</f>
        <v>7.7922077922077921</v>
      </c>
      <c r="T147" s="29">
        <f>(10*L147)/MAX(L:L)</f>
        <v>9</v>
      </c>
      <c r="U147" s="29">
        <f>(30*MIN(N:N))/N147</f>
        <v>0</v>
      </c>
      <c r="V147" s="27">
        <f>SUM(P147:U147)</f>
        <v>40.650793650793652</v>
      </c>
      <c r="W147" s="21"/>
      <c r="X147" s="73"/>
      <c r="Y147" s="69"/>
      <c r="Z147" s="69"/>
    </row>
    <row r="148" spans="1:26" ht="32.25" customHeight="1" x14ac:dyDescent="0.25">
      <c r="A148" s="16">
        <v>144</v>
      </c>
      <c r="B148" s="86" t="s">
        <v>1207</v>
      </c>
      <c r="C148" s="78" t="s">
        <v>1208</v>
      </c>
      <c r="D148" s="86" t="s">
        <v>4518</v>
      </c>
      <c r="E148" s="4">
        <v>8</v>
      </c>
      <c r="F148" s="86" t="s">
        <v>1206</v>
      </c>
      <c r="G148" s="28">
        <v>18</v>
      </c>
      <c r="H148" s="28"/>
      <c r="I148" s="28">
        <v>6</v>
      </c>
      <c r="J148" s="28">
        <v>125</v>
      </c>
      <c r="K148" s="28">
        <v>10.5</v>
      </c>
      <c r="L148" s="28">
        <v>8</v>
      </c>
      <c r="M148" s="29"/>
      <c r="N148" s="30">
        <v>0.56999999999999995</v>
      </c>
      <c r="O148" s="28"/>
      <c r="P148" s="29">
        <f>(30*G148)/MAX(G:G)</f>
        <v>20</v>
      </c>
      <c r="Q148" s="29">
        <f>(10*I148)/MAX(I:I)</f>
        <v>1.2</v>
      </c>
      <c r="R148" s="29">
        <f>(10*J148)/MAX(J:J)</f>
        <v>5.6818181818181817</v>
      </c>
      <c r="S148" s="29">
        <f>(10*6)/K148</f>
        <v>5.7142857142857144</v>
      </c>
      <c r="T148" s="29">
        <f>(10*L148)/MAX(L:L)</f>
        <v>8</v>
      </c>
      <c r="U148" s="29">
        <f>(30*MIN(N:N))/N148</f>
        <v>0</v>
      </c>
      <c r="V148" s="27">
        <f>SUM(P148:U148)</f>
        <v>40.596103896103898</v>
      </c>
      <c r="W148" s="21"/>
      <c r="X148" s="73"/>
      <c r="Y148" s="69"/>
      <c r="Z148" s="69"/>
    </row>
    <row r="149" spans="1:26" ht="32.25" customHeight="1" x14ac:dyDescent="0.25">
      <c r="A149" s="16">
        <v>145</v>
      </c>
      <c r="B149" s="79" t="s">
        <v>922</v>
      </c>
      <c r="C149" s="78" t="s">
        <v>923</v>
      </c>
      <c r="D149" s="79" t="s">
        <v>924</v>
      </c>
      <c r="E149" s="4">
        <v>7</v>
      </c>
      <c r="F149" s="79" t="s">
        <v>925</v>
      </c>
      <c r="G149" s="28">
        <v>13.5</v>
      </c>
      <c r="H149" s="28"/>
      <c r="I149" s="28">
        <v>12</v>
      </c>
      <c r="J149" s="28">
        <v>181</v>
      </c>
      <c r="K149" s="28">
        <v>8.5</v>
      </c>
      <c r="L149" s="28">
        <v>7.9</v>
      </c>
      <c r="M149" s="29"/>
      <c r="N149" s="30">
        <v>0.42</v>
      </c>
      <c r="O149" s="28"/>
      <c r="P149" s="29">
        <f>(30*G149)/MAX(G:G)</f>
        <v>15</v>
      </c>
      <c r="Q149" s="29">
        <f>(10*I149)/MAX(I:I)</f>
        <v>2.4</v>
      </c>
      <c r="R149" s="29">
        <f>(10*J149)/MAX(J:J)</f>
        <v>8.2272727272727266</v>
      </c>
      <c r="S149" s="29">
        <f>(10*6)/K149</f>
        <v>7.0588235294117645</v>
      </c>
      <c r="T149" s="29">
        <f>(10*L149)/MAX(L:L)</f>
        <v>7.9</v>
      </c>
      <c r="U149" s="29">
        <f>(30*MIN(N:N))/N149</f>
        <v>0</v>
      </c>
      <c r="V149" s="27">
        <f>SUM(P149:U149)</f>
        <v>40.586096256684492</v>
      </c>
      <c r="W149" s="21"/>
      <c r="X149" s="73"/>
      <c r="Y149" s="69"/>
      <c r="Z149" s="69"/>
    </row>
    <row r="150" spans="1:26" ht="32.25" customHeight="1" x14ac:dyDescent="0.25">
      <c r="A150" s="16">
        <v>146</v>
      </c>
      <c r="B150" s="79" t="s">
        <v>775</v>
      </c>
      <c r="C150" s="78" t="s">
        <v>776</v>
      </c>
      <c r="D150" s="79" t="s">
        <v>165</v>
      </c>
      <c r="E150" s="4">
        <v>7</v>
      </c>
      <c r="F150" s="86" t="s">
        <v>774</v>
      </c>
      <c r="G150" s="28">
        <v>14.5</v>
      </c>
      <c r="H150" s="28"/>
      <c r="I150" s="28">
        <v>5</v>
      </c>
      <c r="J150" s="28">
        <v>165</v>
      </c>
      <c r="K150" s="28">
        <v>9</v>
      </c>
      <c r="L150" s="28">
        <v>8.9</v>
      </c>
      <c r="M150" s="29"/>
      <c r="N150" s="30">
        <v>0.5</v>
      </c>
      <c r="O150" s="28"/>
      <c r="P150" s="29">
        <f>(30*G150)/MAX(G:G)</f>
        <v>16.111111111111111</v>
      </c>
      <c r="Q150" s="29">
        <f>(10*I150)/MAX(I:I)</f>
        <v>1</v>
      </c>
      <c r="R150" s="29">
        <f>(10*J150)/MAX(J:J)</f>
        <v>7.5</v>
      </c>
      <c r="S150" s="29">
        <f>(10*6)/K150</f>
        <v>6.666666666666667</v>
      </c>
      <c r="T150" s="29">
        <f>(10*L150)/MAX(L:L)</f>
        <v>8.9</v>
      </c>
      <c r="U150" s="29">
        <f>(30*MIN(N:N))/N150</f>
        <v>0</v>
      </c>
      <c r="V150" s="27">
        <f>SUM(P150:U150)</f>
        <v>40.177777777777777</v>
      </c>
      <c r="W150" s="21"/>
      <c r="X150" s="73"/>
      <c r="Y150" s="69"/>
      <c r="Z150" s="69"/>
    </row>
    <row r="151" spans="1:26" ht="32.25" customHeight="1" x14ac:dyDescent="0.25">
      <c r="A151" s="16">
        <v>147</v>
      </c>
      <c r="B151" s="86" t="s">
        <v>1036</v>
      </c>
      <c r="C151" s="78" t="s">
        <v>1037</v>
      </c>
      <c r="D151" s="122" t="s">
        <v>4510</v>
      </c>
      <c r="E151" s="4">
        <v>7</v>
      </c>
      <c r="F151" s="79" t="s">
        <v>450</v>
      </c>
      <c r="G151" s="28">
        <v>18</v>
      </c>
      <c r="H151" s="28"/>
      <c r="I151" s="28">
        <v>6</v>
      </c>
      <c r="J151" s="28">
        <v>120</v>
      </c>
      <c r="K151" s="28">
        <v>9.1999999999999993</v>
      </c>
      <c r="L151" s="28">
        <v>7</v>
      </c>
      <c r="M151" s="29"/>
      <c r="N151" s="30">
        <v>1.22</v>
      </c>
      <c r="O151" s="28"/>
      <c r="P151" s="29">
        <f>(30*G151)/MAX(G:G)</f>
        <v>20</v>
      </c>
      <c r="Q151" s="29">
        <f>(10*I151)/MAX(I:I)</f>
        <v>1.2</v>
      </c>
      <c r="R151" s="29">
        <f>(10*J151)/MAX(J:J)</f>
        <v>5.4545454545454541</v>
      </c>
      <c r="S151" s="29">
        <f>(10*6)/K151</f>
        <v>6.5217391304347831</v>
      </c>
      <c r="T151" s="29">
        <f>(10*L151)/MAX(L:L)</f>
        <v>7</v>
      </c>
      <c r="U151" s="29">
        <f>(30*MIN(N:N))/N151</f>
        <v>0</v>
      </c>
      <c r="V151" s="27">
        <f>SUM(P151:U151)</f>
        <v>40.176284584980237</v>
      </c>
      <c r="W151" s="21"/>
      <c r="X151" s="73"/>
      <c r="Y151" s="69"/>
      <c r="Z151" s="69"/>
    </row>
    <row r="152" spans="1:26" ht="32.25" customHeight="1" x14ac:dyDescent="0.25">
      <c r="A152" s="16">
        <v>148</v>
      </c>
      <c r="B152" s="78" t="s">
        <v>882</v>
      </c>
      <c r="C152" s="78" t="s">
        <v>883</v>
      </c>
      <c r="D152" s="78" t="s">
        <v>4458</v>
      </c>
      <c r="E152" s="82">
        <v>8</v>
      </c>
      <c r="F152" s="78" t="s">
        <v>884</v>
      </c>
      <c r="G152" s="28">
        <v>17</v>
      </c>
      <c r="H152" s="28"/>
      <c r="I152" s="28">
        <v>11</v>
      </c>
      <c r="J152" s="28">
        <v>170</v>
      </c>
      <c r="K152" s="28">
        <v>7.2</v>
      </c>
      <c r="L152" s="28">
        <v>3</v>
      </c>
      <c r="M152" s="29"/>
      <c r="N152" s="30">
        <v>1.05</v>
      </c>
      <c r="O152" s="28"/>
      <c r="P152" s="29">
        <f>(30*G152)/MAX(G:G)</f>
        <v>18.888888888888889</v>
      </c>
      <c r="Q152" s="29">
        <f>(10*I152)/MAX(I:I)</f>
        <v>2.2000000000000002</v>
      </c>
      <c r="R152" s="29">
        <f>(10*J152)/MAX(J:J)</f>
        <v>7.7272727272727275</v>
      </c>
      <c r="S152" s="29">
        <f>(10*6)/K152</f>
        <v>8.3333333333333339</v>
      </c>
      <c r="T152" s="29">
        <f>(10*L152)/MAX(L:L)</f>
        <v>3</v>
      </c>
      <c r="U152" s="29">
        <f>(30*MIN(N:N))/N152</f>
        <v>0</v>
      </c>
      <c r="V152" s="27">
        <f>SUM(P152:U152)</f>
        <v>40.149494949494951</v>
      </c>
      <c r="W152" s="21"/>
      <c r="X152" s="73"/>
      <c r="Y152" s="69"/>
      <c r="Z152" s="69"/>
    </row>
    <row r="153" spans="1:26" ht="32.25" customHeight="1" x14ac:dyDescent="0.25">
      <c r="A153" s="16">
        <v>149</v>
      </c>
      <c r="B153" s="86" t="s">
        <v>1213</v>
      </c>
      <c r="C153" s="78" t="s">
        <v>1214</v>
      </c>
      <c r="D153" s="101" t="s">
        <v>193</v>
      </c>
      <c r="E153" s="102">
        <v>8</v>
      </c>
      <c r="F153" s="101" t="s">
        <v>194</v>
      </c>
      <c r="G153" s="28">
        <v>15</v>
      </c>
      <c r="H153" s="28"/>
      <c r="I153" s="28">
        <v>10</v>
      </c>
      <c r="J153" s="28">
        <v>135</v>
      </c>
      <c r="K153" s="28">
        <v>9.1999999999999993</v>
      </c>
      <c r="L153" s="28">
        <v>8.8000000000000007</v>
      </c>
      <c r="M153" s="29"/>
      <c r="N153" s="30">
        <v>1.08</v>
      </c>
      <c r="O153" s="28"/>
      <c r="P153" s="29">
        <f>(30*G153)/MAX(G:G)</f>
        <v>16.666666666666668</v>
      </c>
      <c r="Q153" s="29">
        <f>(10*I153)/MAX(I:I)</f>
        <v>2</v>
      </c>
      <c r="R153" s="29">
        <f>(10*J153)/MAX(J:J)</f>
        <v>6.1363636363636367</v>
      </c>
      <c r="S153" s="29">
        <f>(10*6)/K153</f>
        <v>6.5217391304347831</v>
      </c>
      <c r="T153" s="29">
        <f>(10*L153)/MAX(L:L)</f>
        <v>8.8000000000000007</v>
      </c>
      <c r="U153" s="29">
        <f>(30*MIN(N:N))/N153</f>
        <v>0</v>
      </c>
      <c r="V153" s="27">
        <f>SUM(P153:U153)</f>
        <v>40.12476943346509</v>
      </c>
      <c r="W153" s="21"/>
      <c r="X153" s="73"/>
      <c r="Y153" s="69"/>
      <c r="Z153" s="69"/>
    </row>
    <row r="154" spans="1:26" ht="32.25" customHeight="1" x14ac:dyDescent="0.25">
      <c r="A154" s="16">
        <v>150</v>
      </c>
      <c r="B154" s="86" t="s">
        <v>1014</v>
      </c>
      <c r="C154" s="78" t="s">
        <v>1015</v>
      </c>
      <c r="D154" s="86" t="s">
        <v>430</v>
      </c>
      <c r="E154" s="4">
        <v>8</v>
      </c>
      <c r="F154" s="86" t="s">
        <v>431</v>
      </c>
      <c r="G154" s="28">
        <v>16.5</v>
      </c>
      <c r="H154" s="28"/>
      <c r="I154" s="28">
        <v>0</v>
      </c>
      <c r="J154" s="28">
        <v>150</v>
      </c>
      <c r="K154" s="28">
        <v>8.6999999999999993</v>
      </c>
      <c r="L154" s="28">
        <v>8</v>
      </c>
      <c r="M154" s="29"/>
      <c r="N154" s="30">
        <v>1.1499999999999999</v>
      </c>
      <c r="O154" s="28"/>
      <c r="P154" s="29">
        <f>(30*G154)/MAX(G:G)</f>
        <v>18.333333333333332</v>
      </c>
      <c r="Q154" s="29">
        <f>(10*I154)/MAX(I:I)</f>
        <v>0</v>
      </c>
      <c r="R154" s="29">
        <f>(10*J154)/MAX(J:J)</f>
        <v>6.8181818181818183</v>
      </c>
      <c r="S154" s="29">
        <f>(10*6)/K154</f>
        <v>6.8965517241379315</v>
      </c>
      <c r="T154" s="29">
        <f>(10*L154)/MAX(L:L)</f>
        <v>8</v>
      </c>
      <c r="U154" s="29">
        <f>(30*MIN(N:N))/N154</f>
        <v>0</v>
      </c>
      <c r="V154" s="27">
        <f>SUM(P154:U154)</f>
        <v>40.048066875653078</v>
      </c>
      <c r="W154" s="21"/>
      <c r="X154" s="73"/>
      <c r="Y154" s="69"/>
      <c r="Z154" s="69"/>
    </row>
    <row r="155" spans="1:26" ht="32.25" customHeight="1" x14ac:dyDescent="0.25">
      <c r="A155" s="16">
        <v>151</v>
      </c>
      <c r="B155" s="86" t="s">
        <v>1038</v>
      </c>
      <c r="C155" s="78" t="s">
        <v>1039</v>
      </c>
      <c r="D155" s="122" t="s">
        <v>4510</v>
      </c>
      <c r="E155" s="4">
        <v>7</v>
      </c>
      <c r="F155" s="79" t="s">
        <v>450</v>
      </c>
      <c r="G155" s="28">
        <v>17.5</v>
      </c>
      <c r="H155" s="28"/>
      <c r="I155" s="28">
        <v>5</v>
      </c>
      <c r="J155" s="28">
        <v>130</v>
      </c>
      <c r="K155" s="28">
        <v>9</v>
      </c>
      <c r="L155" s="28">
        <v>7</v>
      </c>
      <c r="M155" s="29"/>
      <c r="N155" s="30">
        <v>1.08</v>
      </c>
      <c r="O155" s="28"/>
      <c r="P155" s="29">
        <f>(30*G155)/MAX(G:G)</f>
        <v>19.444444444444443</v>
      </c>
      <c r="Q155" s="29">
        <f>(10*I155)/MAX(I:I)</f>
        <v>1</v>
      </c>
      <c r="R155" s="29">
        <f>(10*J155)/MAX(J:J)</f>
        <v>5.9090909090909092</v>
      </c>
      <c r="S155" s="29">
        <f>(10*6)/K155</f>
        <v>6.666666666666667</v>
      </c>
      <c r="T155" s="29">
        <f>(10*L155)/MAX(L:L)</f>
        <v>7</v>
      </c>
      <c r="U155" s="29">
        <f>(30*MIN(N:N))/N155</f>
        <v>0</v>
      </c>
      <c r="V155" s="27">
        <f>SUM(P155:U155)</f>
        <v>40.020202020202021</v>
      </c>
      <c r="W155" s="21"/>
      <c r="X155" s="73"/>
      <c r="Y155" s="69"/>
      <c r="Z155" s="69"/>
    </row>
    <row r="156" spans="1:26" ht="32.25" customHeight="1" x14ac:dyDescent="0.25">
      <c r="A156" s="16">
        <v>152</v>
      </c>
      <c r="B156" s="79" t="s">
        <v>753</v>
      </c>
      <c r="C156" s="78" t="s">
        <v>754</v>
      </c>
      <c r="D156" s="79" t="s">
        <v>140</v>
      </c>
      <c r="E156" s="4">
        <v>7</v>
      </c>
      <c r="F156" s="79" t="s">
        <v>150</v>
      </c>
      <c r="G156" s="28">
        <v>13</v>
      </c>
      <c r="H156" s="28"/>
      <c r="I156" s="28">
        <v>13</v>
      </c>
      <c r="J156" s="28">
        <v>170</v>
      </c>
      <c r="K156" s="28">
        <v>8</v>
      </c>
      <c r="L156" s="28">
        <v>7.6</v>
      </c>
      <c r="M156" s="29"/>
      <c r="N156" s="30">
        <v>1.04</v>
      </c>
      <c r="O156" s="28"/>
      <c r="P156" s="29">
        <f>(30*G156)/MAX(G:G)</f>
        <v>14.444444444444445</v>
      </c>
      <c r="Q156" s="29">
        <f>(10*I156)/MAX(I:I)</f>
        <v>2.6</v>
      </c>
      <c r="R156" s="29">
        <f>(10*J156)/MAX(J:J)</f>
        <v>7.7272727272727275</v>
      </c>
      <c r="S156" s="29">
        <f>(10*6)/K156</f>
        <v>7.5</v>
      </c>
      <c r="T156" s="29">
        <f>(10*L156)/MAX(L:L)</f>
        <v>7.6</v>
      </c>
      <c r="U156" s="29">
        <f>(30*MIN(N:N))/N156</f>
        <v>0</v>
      </c>
      <c r="V156" s="27">
        <f>SUM(P156:U156)</f>
        <v>39.871717171717172</v>
      </c>
      <c r="W156" s="21"/>
      <c r="X156" s="73"/>
      <c r="Y156" s="69"/>
      <c r="Z156" s="69"/>
    </row>
    <row r="157" spans="1:26" ht="32.25" customHeight="1" x14ac:dyDescent="0.25">
      <c r="A157" s="16">
        <v>153</v>
      </c>
      <c r="B157" s="79" t="s">
        <v>958</v>
      </c>
      <c r="C157" s="78" t="s">
        <v>959</v>
      </c>
      <c r="D157" s="79" t="s">
        <v>338</v>
      </c>
      <c r="E157" s="4">
        <v>7</v>
      </c>
      <c r="F157" s="79" t="s">
        <v>360</v>
      </c>
      <c r="G157" s="28">
        <v>9.5</v>
      </c>
      <c r="H157" s="28"/>
      <c r="I157" s="28">
        <v>17</v>
      </c>
      <c r="J157" s="28">
        <v>205</v>
      </c>
      <c r="K157" s="28">
        <v>7.9</v>
      </c>
      <c r="L157" s="28">
        <v>9</v>
      </c>
      <c r="M157" s="29"/>
      <c r="N157" s="30">
        <v>0.35</v>
      </c>
      <c r="O157" s="28"/>
      <c r="P157" s="29">
        <f>(30*G157)/MAX(G:G)</f>
        <v>10.555555555555555</v>
      </c>
      <c r="Q157" s="29">
        <f>(10*I157)/MAX(I:I)</f>
        <v>3.4</v>
      </c>
      <c r="R157" s="29">
        <f>(10*J157)/MAX(J:J)</f>
        <v>9.3181818181818183</v>
      </c>
      <c r="S157" s="29">
        <f>(10*6)/K157</f>
        <v>7.5949367088607591</v>
      </c>
      <c r="T157" s="29">
        <f>(10*L157)/MAX(L:L)</f>
        <v>9</v>
      </c>
      <c r="U157" s="29">
        <f>(30*MIN(N:N))/N157</f>
        <v>0</v>
      </c>
      <c r="V157" s="27">
        <f>SUM(P157:U157)</f>
        <v>39.868674082598133</v>
      </c>
      <c r="W157" s="21"/>
      <c r="X157" s="73"/>
      <c r="Y157" s="69"/>
      <c r="Z157" s="69"/>
    </row>
    <row r="158" spans="1:26" ht="32.25" customHeight="1" x14ac:dyDescent="0.25">
      <c r="A158" s="16">
        <v>154</v>
      </c>
      <c r="B158" s="79" t="s">
        <v>779</v>
      </c>
      <c r="C158" s="78" t="s">
        <v>780</v>
      </c>
      <c r="D158" s="79" t="s">
        <v>165</v>
      </c>
      <c r="E158" s="4">
        <v>7</v>
      </c>
      <c r="F158" s="86" t="s">
        <v>774</v>
      </c>
      <c r="G158" s="28">
        <v>12.5</v>
      </c>
      <c r="H158" s="28"/>
      <c r="I158" s="28">
        <v>11</v>
      </c>
      <c r="J158" s="28">
        <v>170</v>
      </c>
      <c r="K158" s="28">
        <v>8.8000000000000007</v>
      </c>
      <c r="L158" s="28">
        <v>9.1999999999999993</v>
      </c>
      <c r="M158" s="29"/>
      <c r="N158" s="30">
        <v>0.48</v>
      </c>
      <c r="O158" s="28"/>
      <c r="P158" s="29">
        <f>(30*G158)/MAX(G:G)</f>
        <v>13.888888888888889</v>
      </c>
      <c r="Q158" s="29">
        <f>(10*I158)/MAX(I:I)</f>
        <v>2.2000000000000002</v>
      </c>
      <c r="R158" s="29">
        <f>(10*J158)/MAX(J:J)</f>
        <v>7.7272727272727275</v>
      </c>
      <c r="S158" s="29">
        <f>(10*6)/K158</f>
        <v>6.8181818181818175</v>
      </c>
      <c r="T158" s="29">
        <f>(10*L158)/MAX(L:L)</f>
        <v>9.1999999999999993</v>
      </c>
      <c r="U158" s="29">
        <f>(30*MIN(N:N))/N158</f>
        <v>0</v>
      </c>
      <c r="V158" s="27">
        <f>SUM(P158:U158)</f>
        <v>39.834343434343431</v>
      </c>
      <c r="W158" s="21"/>
      <c r="X158" s="73"/>
      <c r="Y158" s="69"/>
      <c r="Z158" s="69"/>
    </row>
    <row r="159" spans="1:26" ht="32.25" customHeight="1" x14ac:dyDescent="0.25">
      <c r="A159" s="16">
        <v>155</v>
      </c>
      <c r="B159" s="86" t="s">
        <v>1168</v>
      </c>
      <c r="C159" s="16" t="s">
        <v>1169</v>
      </c>
      <c r="D159" s="79" t="s">
        <v>598</v>
      </c>
      <c r="E159" s="111">
        <v>8</v>
      </c>
      <c r="F159" s="79" t="s">
        <v>599</v>
      </c>
      <c r="G159" s="28">
        <v>20</v>
      </c>
      <c r="H159" s="28"/>
      <c r="I159" s="28">
        <v>0</v>
      </c>
      <c r="J159" s="28">
        <v>100</v>
      </c>
      <c r="K159" s="28">
        <v>10</v>
      </c>
      <c r="L159" s="28">
        <v>7</v>
      </c>
      <c r="M159" s="29"/>
      <c r="N159" s="30">
        <v>2.2999999999999998</v>
      </c>
      <c r="O159" s="28"/>
      <c r="P159" s="29">
        <f>(30*G159)/MAX(G:G)</f>
        <v>22.222222222222221</v>
      </c>
      <c r="Q159" s="29">
        <f>(10*I159)/MAX(I:I)</f>
        <v>0</v>
      </c>
      <c r="R159" s="29">
        <f>(10*J159)/MAX(J:J)</f>
        <v>4.5454545454545459</v>
      </c>
      <c r="S159" s="29">
        <f>(10*6)/K159</f>
        <v>6</v>
      </c>
      <c r="T159" s="29">
        <f>(10*L159)/MAX(L:L)</f>
        <v>7</v>
      </c>
      <c r="U159" s="29">
        <f>(30*MIN(N:N))/N159</f>
        <v>0</v>
      </c>
      <c r="V159" s="27">
        <f>SUM(P159:U159)</f>
        <v>39.767676767676768</v>
      </c>
      <c r="W159" s="21"/>
      <c r="X159" s="73"/>
      <c r="Y159" s="69"/>
      <c r="Z159" s="69"/>
    </row>
    <row r="160" spans="1:26" ht="32.25" customHeight="1" x14ac:dyDescent="0.25">
      <c r="A160" s="16">
        <v>156</v>
      </c>
      <c r="B160" s="86" t="s">
        <v>1202</v>
      </c>
      <c r="C160" s="78" t="s">
        <v>1203</v>
      </c>
      <c r="D160" s="86" t="s">
        <v>4515</v>
      </c>
      <c r="E160" s="4">
        <v>8</v>
      </c>
      <c r="F160" s="86" t="s">
        <v>141</v>
      </c>
      <c r="G160" s="28">
        <v>14.5</v>
      </c>
      <c r="H160" s="28"/>
      <c r="I160" s="28">
        <v>3</v>
      </c>
      <c r="J160" s="28">
        <v>195</v>
      </c>
      <c r="K160" s="28">
        <v>9</v>
      </c>
      <c r="L160" s="28">
        <v>7.4</v>
      </c>
      <c r="M160" s="29"/>
      <c r="N160" s="30">
        <v>0.52</v>
      </c>
      <c r="O160" s="28"/>
      <c r="P160" s="29">
        <f>(30*G160)/MAX(G:G)</f>
        <v>16.111111111111111</v>
      </c>
      <c r="Q160" s="29">
        <f>(10*I160)/MAX(I:I)</f>
        <v>0.6</v>
      </c>
      <c r="R160" s="29">
        <f>(10*J160)/MAX(J:J)</f>
        <v>8.8636363636363633</v>
      </c>
      <c r="S160" s="29">
        <f>(10*6)/K160</f>
        <v>6.666666666666667</v>
      </c>
      <c r="T160" s="29">
        <f>(10*L160)/MAX(L:L)</f>
        <v>7.4</v>
      </c>
      <c r="U160" s="29">
        <f>(30*MIN(N:N))/N160</f>
        <v>0</v>
      </c>
      <c r="V160" s="27">
        <f>SUM(P160:U160)</f>
        <v>39.641414141414138</v>
      </c>
      <c r="W160" s="21"/>
      <c r="X160" s="73"/>
      <c r="Y160" s="69"/>
      <c r="Z160" s="69"/>
    </row>
    <row r="161" spans="1:26" ht="32.25" customHeight="1" x14ac:dyDescent="0.25">
      <c r="A161" s="16">
        <v>157</v>
      </c>
      <c r="B161" s="86" t="s">
        <v>891</v>
      </c>
      <c r="C161" s="78" t="s">
        <v>892</v>
      </c>
      <c r="D161" s="79" t="s">
        <v>268</v>
      </c>
      <c r="E161" s="4">
        <v>7</v>
      </c>
      <c r="F161" s="79" t="s">
        <v>893</v>
      </c>
      <c r="G161" s="28">
        <v>14</v>
      </c>
      <c r="H161" s="28"/>
      <c r="I161" s="28">
        <v>12</v>
      </c>
      <c r="J161" s="28">
        <v>167</v>
      </c>
      <c r="K161" s="28">
        <v>9.1999999999999993</v>
      </c>
      <c r="L161" s="28">
        <v>7.5</v>
      </c>
      <c r="M161" s="29"/>
      <c r="N161" s="30">
        <v>0.44</v>
      </c>
      <c r="O161" s="28"/>
      <c r="P161" s="29">
        <f>(30*G161)/MAX(G:G)</f>
        <v>15.555555555555555</v>
      </c>
      <c r="Q161" s="29">
        <f>(10*I161)/MAX(I:I)</f>
        <v>2.4</v>
      </c>
      <c r="R161" s="29">
        <f>(10*J161)/MAX(J:J)</f>
        <v>7.5909090909090908</v>
      </c>
      <c r="S161" s="29">
        <f>(10*6)/K161</f>
        <v>6.5217391304347831</v>
      </c>
      <c r="T161" s="29">
        <f>(10*L161)/MAX(L:L)</f>
        <v>7.5</v>
      </c>
      <c r="U161" s="29">
        <f>(30*MIN(N:N))/N161</f>
        <v>0</v>
      </c>
      <c r="V161" s="27">
        <f>SUM(P161:U161)</f>
        <v>39.568203776899431</v>
      </c>
      <c r="W161" s="21"/>
      <c r="X161" s="73"/>
      <c r="Y161" s="69"/>
      <c r="Z161" s="69"/>
    </row>
    <row r="162" spans="1:26" ht="32.25" customHeight="1" x14ac:dyDescent="0.25">
      <c r="A162" s="16">
        <v>158</v>
      </c>
      <c r="B162" s="79" t="s">
        <v>785</v>
      </c>
      <c r="C162" s="119" t="s">
        <v>786</v>
      </c>
      <c r="D162" s="79" t="s">
        <v>165</v>
      </c>
      <c r="E162" s="4">
        <v>7</v>
      </c>
      <c r="F162" s="86" t="s">
        <v>774</v>
      </c>
      <c r="G162" s="28">
        <v>13</v>
      </c>
      <c r="H162" s="28"/>
      <c r="I162" s="28">
        <v>8</v>
      </c>
      <c r="J162" s="28">
        <v>170</v>
      </c>
      <c r="K162" s="28">
        <v>8.8000000000000007</v>
      </c>
      <c r="L162" s="28">
        <v>8.9</v>
      </c>
      <c r="M162" s="29"/>
      <c r="N162" s="30">
        <v>0.42</v>
      </c>
      <c r="O162" s="28"/>
      <c r="P162" s="29">
        <f>(30*G162)/MAX(G:G)</f>
        <v>14.444444444444445</v>
      </c>
      <c r="Q162" s="29">
        <f>(10*I162)/MAX(I:I)</f>
        <v>1.6</v>
      </c>
      <c r="R162" s="29">
        <f>(10*J162)/MAX(J:J)</f>
        <v>7.7272727272727275</v>
      </c>
      <c r="S162" s="29">
        <f>(10*6)/K162</f>
        <v>6.8181818181818175</v>
      </c>
      <c r="T162" s="29">
        <f>(10*L162)/MAX(L:L)</f>
        <v>8.9</v>
      </c>
      <c r="U162" s="29">
        <f>(30*MIN(N:N))/N162</f>
        <v>0</v>
      </c>
      <c r="V162" s="27">
        <f>SUM(P162:U162)</f>
        <v>39.48989898989899</v>
      </c>
      <c r="W162" s="21"/>
      <c r="X162" s="73"/>
      <c r="Y162" s="69"/>
      <c r="Z162" s="69"/>
    </row>
    <row r="163" spans="1:26" ht="32.25" customHeight="1" x14ac:dyDescent="0.25">
      <c r="A163" s="16">
        <v>159</v>
      </c>
      <c r="B163" s="79" t="s">
        <v>781</v>
      </c>
      <c r="C163" s="119" t="s">
        <v>782</v>
      </c>
      <c r="D163" s="79" t="s">
        <v>165</v>
      </c>
      <c r="E163" s="4">
        <v>7</v>
      </c>
      <c r="F163" s="86" t="s">
        <v>774</v>
      </c>
      <c r="G163" s="28">
        <v>12</v>
      </c>
      <c r="H163" s="28"/>
      <c r="I163" s="28">
        <v>4</v>
      </c>
      <c r="J163" s="28">
        <v>185</v>
      </c>
      <c r="K163" s="28">
        <v>7.6</v>
      </c>
      <c r="L163" s="28">
        <v>9</v>
      </c>
      <c r="M163" s="29"/>
      <c r="N163" s="30">
        <v>0.37</v>
      </c>
      <c r="O163" s="28"/>
      <c r="P163" s="29">
        <f>(30*G163)/MAX(G:G)</f>
        <v>13.333333333333334</v>
      </c>
      <c r="Q163" s="29">
        <f>(10*I163)/MAX(I:I)</f>
        <v>0.8</v>
      </c>
      <c r="R163" s="29">
        <f>(10*J163)/MAX(J:J)</f>
        <v>8.4090909090909083</v>
      </c>
      <c r="S163" s="29">
        <f>(10*6)/K163</f>
        <v>7.8947368421052637</v>
      </c>
      <c r="T163" s="29">
        <f>(10*L163)/MAX(L:L)</f>
        <v>9</v>
      </c>
      <c r="U163" s="29">
        <f>(30*MIN(N:N))/N163</f>
        <v>0</v>
      </c>
      <c r="V163" s="27">
        <f>SUM(P163:U163)</f>
        <v>39.437161084529507</v>
      </c>
      <c r="W163" s="21"/>
      <c r="X163" s="73"/>
      <c r="Y163" s="69"/>
      <c r="Z163" s="69"/>
    </row>
    <row r="164" spans="1:26" ht="32.25" customHeight="1" x14ac:dyDescent="0.25">
      <c r="A164" s="16">
        <v>160</v>
      </c>
      <c r="B164" s="83" t="s">
        <v>1028</v>
      </c>
      <c r="C164" s="83" t="s">
        <v>1029</v>
      </c>
      <c r="D164" s="122" t="s">
        <v>4510</v>
      </c>
      <c r="E164" s="4">
        <v>7</v>
      </c>
      <c r="F164" s="79" t="s">
        <v>450</v>
      </c>
      <c r="G164" s="28">
        <v>14</v>
      </c>
      <c r="H164" s="28"/>
      <c r="I164" s="28">
        <v>8</v>
      </c>
      <c r="J164" s="28">
        <v>150</v>
      </c>
      <c r="K164" s="28">
        <v>8.3000000000000007</v>
      </c>
      <c r="L164" s="28">
        <v>8</v>
      </c>
      <c r="M164" s="29"/>
      <c r="N164" s="30">
        <v>1.02</v>
      </c>
      <c r="O164" s="28"/>
      <c r="P164" s="29">
        <f>(30*G164)/MAX(G:G)</f>
        <v>15.555555555555555</v>
      </c>
      <c r="Q164" s="29">
        <f>(10*I164)/MAX(I:I)</f>
        <v>1.6</v>
      </c>
      <c r="R164" s="29">
        <f>(10*J164)/MAX(J:J)</f>
        <v>6.8181818181818183</v>
      </c>
      <c r="S164" s="29">
        <f>(10*6)/K164</f>
        <v>7.2289156626506017</v>
      </c>
      <c r="T164" s="29">
        <f>(10*L164)/MAX(L:L)</f>
        <v>8</v>
      </c>
      <c r="U164" s="29">
        <f>(30*MIN(N:N))/N164</f>
        <v>0</v>
      </c>
      <c r="V164" s="27">
        <f>SUM(P164:U164)</f>
        <v>39.202653036387971</v>
      </c>
      <c r="W164" s="21"/>
      <c r="X164" s="73"/>
      <c r="Y164" s="69"/>
      <c r="Z164" s="69"/>
    </row>
    <row r="165" spans="1:26" ht="32.25" customHeight="1" x14ac:dyDescent="0.25">
      <c r="A165" s="16">
        <v>161</v>
      </c>
      <c r="B165" s="24" t="s">
        <v>1176</v>
      </c>
      <c r="C165" s="16" t="s">
        <v>1177</v>
      </c>
      <c r="D165" s="79" t="s">
        <v>598</v>
      </c>
      <c r="E165" s="111">
        <v>8</v>
      </c>
      <c r="F165" s="79" t="s">
        <v>599</v>
      </c>
      <c r="G165" s="28">
        <v>17</v>
      </c>
      <c r="H165" s="28"/>
      <c r="I165" s="28">
        <v>10</v>
      </c>
      <c r="J165" s="28">
        <v>114</v>
      </c>
      <c r="K165" s="28">
        <v>10</v>
      </c>
      <c r="L165" s="28">
        <v>7</v>
      </c>
      <c r="M165" s="29"/>
      <c r="N165" s="30">
        <v>1.3</v>
      </c>
      <c r="O165" s="28"/>
      <c r="P165" s="29">
        <f>(30*G165)/MAX(G:G)</f>
        <v>18.888888888888889</v>
      </c>
      <c r="Q165" s="29">
        <f>(10*I165)/MAX(I:I)</f>
        <v>2</v>
      </c>
      <c r="R165" s="29">
        <f>(10*J165)/MAX(J:J)</f>
        <v>5.1818181818181817</v>
      </c>
      <c r="S165" s="29">
        <f>(10*6)/K165</f>
        <v>6</v>
      </c>
      <c r="T165" s="29">
        <f>(10*L165)/MAX(L:L)</f>
        <v>7</v>
      </c>
      <c r="U165" s="29">
        <f>(30*MIN(N:N))/N165</f>
        <v>0</v>
      </c>
      <c r="V165" s="27">
        <f>SUM(P165:U165)</f>
        <v>39.070707070707073</v>
      </c>
      <c r="W165" s="21"/>
      <c r="X165" s="73"/>
      <c r="Y165" s="69"/>
      <c r="Z165" s="69"/>
    </row>
    <row r="166" spans="1:26" ht="32.25" customHeight="1" x14ac:dyDescent="0.25">
      <c r="A166" s="16">
        <v>162</v>
      </c>
      <c r="B166" s="79" t="s">
        <v>952</v>
      </c>
      <c r="C166" s="78" t="s">
        <v>953</v>
      </c>
      <c r="D166" s="79" t="s">
        <v>338</v>
      </c>
      <c r="E166" s="4">
        <v>7</v>
      </c>
      <c r="F166" s="83" t="s">
        <v>949</v>
      </c>
      <c r="G166" s="28">
        <v>14.5</v>
      </c>
      <c r="H166" s="28"/>
      <c r="I166" s="28">
        <v>20</v>
      </c>
      <c r="J166" s="28">
        <v>130</v>
      </c>
      <c r="K166" s="28">
        <v>9.3000000000000007</v>
      </c>
      <c r="L166" s="28">
        <v>6.5</v>
      </c>
      <c r="M166" s="29"/>
      <c r="N166" s="30">
        <v>0.55000000000000004</v>
      </c>
      <c r="O166" s="28"/>
      <c r="P166" s="29">
        <f>(30*G166)/MAX(G:G)</f>
        <v>16.111111111111111</v>
      </c>
      <c r="Q166" s="29">
        <f>(10*I166)/MAX(I:I)</f>
        <v>4</v>
      </c>
      <c r="R166" s="29">
        <f>(10*J166)/MAX(J:J)</f>
        <v>5.9090909090909092</v>
      </c>
      <c r="S166" s="29">
        <f>(10*6)/K166</f>
        <v>6.4516129032258061</v>
      </c>
      <c r="T166" s="29">
        <f>(10*L166)/MAX(L:L)</f>
        <v>6.5</v>
      </c>
      <c r="U166" s="29">
        <f>(30*MIN(N:N))/N166</f>
        <v>0</v>
      </c>
      <c r="V166" s="27">
        <f>SUM(P166:U166)</f>
        <v>38.971814923427829</v>
      </c>
      <c r="W166" s="21"/>
      <c r="X166" s="73"/>
      <c r="Y166" s="69"/>
      <c r="Z166" s="69"/>
    </row>
    <row r="167" spans="1:26" ht="32.25" customHeight="1" x14ac:dyDescent="0.25">
      <c r="A167" s="16">
        <v>163</v>
      </c>
      <c r="B167" s="86" t="s">
        <v>950</v>
      </c>
      <c r="C167" s="78" t="s">
        <v>951</v>
      </c>
      <c r="D167" s="86" t="s">
        <v>338</v>
      </c>
      <c r="E167" s="4">
        <v>7</v>
      </c>
      <c r="F167" s="86" t="s">
        <v>949</v>
      </c>
      <c r="G167" s="28">
        <v>12</v>
      </c>
      <c r="H167" s="28"/>
      <c r="I167" s="28">
        <v>17</v>
      </c>
      <c r="J167" s="28">
        <v>160</v>
      </c>
      <c r="K167" s="28">
        <v>8.8000000000000007</v>
      </c>
      <c r="L167" s="28">
        <v>8</v>
      </c>
      <c r="M167" s="29"/>
      <c r="N167" s="30">
        <v>0.4</v>
      </c>
      <c r="O167" s="28"/>
      <c r="P167" s="29">
        <f>(30*G167)/MAX(G:G)</f>
        <v>13.333333333333334</v>
      </c>
      <c r="Q167" s="29">
        <f>(10*I167)/MAX(I:I)</f>
        <v>3.4</v>
      </c>
      <c r="R167" s="29">
        <f>(10*J167)/MAX(J:J)</f>
        <v>7.2727272727272725</v>
      </c>
      <c r="S167" s="29">
        <f>(10*6)/K167</f>
        <v>6.8181818181818175</v>
      </c>
      <c r="T167" s="29">
        <f>(10*L167)/MAX(L:L)</f>
        <v>8</v>
      </c>
      <c r="U167" s="29">
        <f>(30*MIN(N:N))/N167</f>
        <v>0</v>
      </c>
      <c r="V167" s="27">
        <f>SUM(P167:U167)</f>
        <v>38.824242424242428</v>
      </c>
      <c r="W167" s="21"/>
      <c r="X167" s="73"/>
      <c r="Y167" s="69"/>
      <c r="Z167" s="69"/>
    </row>
    <row r="168" spans="1:26" ht="32.25" customHeight="1" x14ac:dyDescent="0.25">
      <c r="A168" s="16">
        <v>164</v>
      </c>
      <c r="B168" s="86" t="s">
        <v>1078</v>
      </c>
      <c r="C168" s="78" t="s">
        <v>669</v>
      </c>
      <c r="D168" s="79" t="s">
        <v>483</v>
      </c>
      <c r="E168" s="4">
        <v>7</v>
      </c>
      <c r="F168" s="79" t="s">
        <v>484</v>
      </c>
      <c r="G168" s="28">
        <v>16</v>
      </c>
      <c r="H168" s="28"/>
      <c r="I168" s="28">
        <v>5</v>
      </c>
      <c r="J168" s="28">
        <v>170</v>
      </c>
      <c r="K168" s="28">
        <v>9.5</v>
      </c>
      <c r="L168" s="28">
        <v>6</v>
      </c>
      <c r="M168" s="29"/>
      <c r="N168" s="30">
        <v>1.2</v>
      </c>
      <c r="O168" s="28"/>
      <c r="P168" s="29">
        <f>(30*G168)/MAX(G:G)</f>
        <v>17.777777777777779</v>
      </c>
      <c r="Q168" s="29">
        <f>(10*I168)/MAX(I:I)</f>
        <v>1</v>
      </c>
      <c r="R168" s="29">
        <f>(10*J168)/MAX(J:J)</f>
        <v>7.7272727272727275</v>
      </c>
      <c r="S168" s="29">
        <f>(10*6)/K168</f>
        <v>6.3157894736842106</v>
      </c>
      <c r="T168" s="29">
        <f>(10*L168)/MAX(L:L)</f>
        <v>6</v>
      </c>
      <c r="U168" s="29">
        <f>(30*MIN(N:N))/N168</f>
        <v>0</v>
      </c>
      <c r="V168" s="27">
        <f>SUM(P168:U168)</f>
        <v>38.820839978734718</v>
      </c>
      <c r="W168" s="21"/>
      <c r="X168" s="73"/>
      <c r="Y168" s="69"/>
      <c r="Z168" s="69"/>
    </row>
    <row r="169" spans="1:26" ht="32.25" customHeight="1" x14ac:dyDescent="0.25">
      <c r="A169" s="16">
        <v>165</v>
      </c>
      <c r="B169" s="86" t="s">
        <v>803</v>
      </c>
      <c r="C169" s="120" t="s">
        <v>804</v>
      </c>
      <c r="D169" s="79" t="s">
        <v>165</v>
      </c>
      <c r="E169" s="4">
        <v>7</v>
      </c>
      <c r="F169" s="86" t="s">
        <v>774</v>
      </c>
      <c r="G169" s="28">
        <v>15.5</v>
      </c>
      <c r="H169" s="28"/>
      <c r="I169" s="28">
        <v>0</v>
      </c>
      <c r="J169" s="28">
        <v>160</v>
      </c>
      <c r="K169" s="28">
        <v>9.6</v>
      </c>
      <c r="L169" s="28">
        <v>8</v>
      </c>
      <c r="M169" s="29"/>
      <c r="N169" s="30">
        <v>0.47</v>
      </c>
      <c r="O169" s="28"/>
      <c r="P169" s="29">
        <f>(30*G169)/MAX(G:G)</f>
        <v>17.222222222222221</v>
      </c>
      <c r="Q169" s="29">
        <f>(10*I169)/MAX(I:I)</f>
        <v>0</v>
      </c>
      <c r="R169" s="29">
        <f>(10*J169)/MAX(J:J)</f>
        <v>7.2727272727272725</v>
      </c>
      <c r="S169" s="29">
        <f>(10*6)/K169</f>
        <v>6.25</v>
      </c>
      <c r="T169" s="29">
        <f>(10*L169)/MAX(L:L)</f>
        <v>8</v>
      </c>
      <c r="U169" s="29">
        <f>(30*MIN(N:N))/N169</f>
        <v>0</v>
      </c>
      <c r="V169" s="27">
        <f>SUM(P169:U169)</f>
        <v>38.744949494949495</v>
      </c>
      <c r="W169" s="21"/>
      <c r="X169" s="73"/>
      <c r="Y169" s="69"/>
      <c r="Z169" s="69"/>
    </row>
    <row r="170" spans="1:26" ht="32.25" customHeight="1" x14ac:dyDescent="0.25">
      <c r="A170" s="16">
        <v>166</v>
      </c>
      <c r="B170" s="86" t="s">
        <v>842</v>
      </c>
      <c r="C170" s="78" t="s">
        <v>843</v>
      </c>
      <c r="D170" s="101" t="s">
        <v>193</v>
      </c>
      <c r="E170" s="102">
        <v>8</v>
      </c>
      <c r="F170" s="101" t="s">
        <v>194</v>
      </c>
      <c r="G170" s="28">
        <v>14</v>
      </c>
      <c r="H170" s="28"/>
      <c r="I170" s="28">
        <v>10</v>
      </c>
      <c r="J170" s="28">
        <v>155</v>
      </c>
      <c r="K170" s="28">
        <v>9.1</v>
      </c>
      <c r="L170" s="28">
        <v>7.5</v>
      </c>
      <c r="M170" s="29"/>
      <c r="N170" s="30">
        <v>1</v>
      </c>
      <c r="O170" s="28"/>
      <c r="P170" s="29">
        <f>(30*G170)/MAX(G:G)</f>
        <v>15.555555555555555</v>
      </c>
      <c r="Q170" s="29">
        <f>(10*I170)/MAX(I:I)</f>
        <v>2</v>
      </c>
      <c r="R170" s="29">
        <f>(10*J170)/MAX(J:J)</f>
        <v>7.0454545454545459</v>
      </c>
      <c r="S170" s="29">
        <f>(10*6)/K170</f>
        <v>6.593406593406594</v>
      </c>
      <c r="T170" s="29">
        <f>(10*L170)/MAX(L:L)</f>
        <v>7.5</v>
      </c>
      <c r="U170" s="29">
        <f>(30*MIN(N:N))/N170</f>
        <v>0</v>
      </c>
      <c r="V170" s="27">
        <f>SUM(P170:U170)</f>
        <v>38.694416694416702</v>
      </c>
      <c r="W170" s="21"/>
      <c r="X170" s="73"/>
      <c r="Y170" s="69"/>
      <c r="Z170" s="69"/>
    </row>
    <row r="171" spans="1:26" ht="32.25" customHeight="1" x14ac:dyDescent="0.25">
      <c r="A171" s="16">
        <v>167</v>
      </c>
      <c r="B171" s="79" t="s">
        <v>926</v>
      </c>
      <c r="C171" s="119" t="s">
        <v>927</v>
      </c>
      <c r="D171" s="79" t="s">
        <v>4514</v>
      </c>
      <c r="E171" s="63">
        <v>7</v>
      </c>
      <c r="F171" s="79" t="s">
        <v>928</v>
      </c>
      <c r="G171" s="28">
        <v>8.5</v>
      </c>
      <c r="H171" s="28"/>
      <c r="I171" s="28">
        <v>30</v>
      </c>
      <c r="J171" s="28">
        <v>169</v>
      </c>
      <c r="K171" s="28">
        <v>8.6</v>
      </c>
      <c r="L171" s="28">
        <v>8.5</v>
      </c>
      <c r="M171" s="29"/>
      <c r="N171" s="30">
        <v>0.32</v>
      </c>
      <c r="O171" s="28"/>
      <c r="P171" s="29">
        <f>(30*G171)/MAX(G:G)</f>
        <v>9.4444444444444446</v>
      </c>
      <c r="Q171" s="29">
        <f>(10*I171)/MAX(I:I)</f>
        <v>6</v>
      </c>
      <c r="R171" s="29">
        <f>(10*J171)/MAX(J:J)</f>
        <v>7.6818181818181817</v>
      </c>
      <c r="S171" s="29">
        <f>(10*6)/K171</f>
        <v>6.9767441860465116</v>
      </c>
      <c r="T171" s="29">
        <f>(10*L171)/MAX(L:L)</f>
        <v>8.5</v>
      </c>
      <c r="U171" s="29">
        <f>(30*MIN(N:N))/N171</f>
        <v>0</v>
      </c>
      <c r="V171" s="27">
        <f>SUM(P171:U171)</f>
        <v>38.60300681230914</v>
      </c>
      <c r="W171" s="21"/>
      <c r="X171" s="73"/>
      <c r="Y171" s="69"/>
      <c r="Z171" s="69"/>
    </row>
    <row r="172" spans="1:26" ht="32.25" customHeight="1" x14ac:dyDescent="0.25">
      <c r="A172" s="16">
        <v>168</v>
      </c>
      <c r="B172" s="79" t="s">
        <v>1016</v>
      </c>
      <c r="C172" s="78" t="s">
        <v>1017</v>
      </c>
      <c r="D172" s="79" t="s">
        <v>1018</v>
      </c>
      <c r="E172" s="4">
        <v>7</v>
      </c>
      <c r="F172" s="79" t="s">
        <v>1019</v>
      </c>
      <c r="G172" s="28">
        <v>15</v>
      </c>
      <c r="H172" s="28"/>
      <c r="I172" s="28">
        <v>10</v>
      </c>
      <c r="J172" s="28">
        <v>140</v>
      </c>
      <c r="K172" s="28">
        <v>8</v>
      </c>
      <c r="L172" s="28">
        <v>6</v>
      </c>
      <c r="M172" s="29"/>
      <c r="N172" s="30">
        <v>1.1599999999999999</v>
      </c>
      <c r="O172" s="28"/>
      <c r="P172" s="29">
        <f>(30*G172)/MAX(G:G)</f>
        <v>16.666666666666668</v>
      </c>
      <c r="Q172" s="29">
        <f>(10*I172)/MAX(I:I)</f>
        <v>2</v>
      </c>
      <c r="R172" s="29">
        <f>(10*J172)/MAX(J:J)</f>
        <v>6.3636363636363633</v>
      </c>
      <c r="S172" s="29">
        <f>(10*6)/K172</f>
        <v>7.5</v>
      </c>
      <c r="T172" s="29">
        <f>(10*L172)/MAX(L:L)</f>
        <v>6</v>
      </c>
      <c r="U172" s="29">
        <f>(30*MIN(N:N))/N172</f>
        <v>0</v>
      </c>
      <c r="V172" s="27">
        <f>SUM(P172:U172)</f>
        <v>38.530303030303031</v>
      </c>
      <c r="W172" s="21"/>
      <c r="X172" s="73"/>
      <c r="Y172" s="69"/>
      <c r="Z172" s="69"/>
    </row>
    <row r="173" spans="1:26" ht="32.25" customHeight="1" x14ac:dyDescent="0.25">
      <c r="A173" s="16">
        <v>169</v>
      </c>
      <c r="B173" s="86" t="s">
        <v>799</v>
      </c>
      <c r="C173" s="120" t="s">
        <v>800</v>
      </c>
      <c r="D173" s="79" t="s">
        <v>165</v>
      </c>
      <c r="E173" s="4">
        <v>7</v>
      </c>
      <c r="F173" s="86" t="s">
        <v>774</v>
      </c>
      <c r="G173" s="28">
        <v>12.5</v>
      </c>
      <c r="H173" s="28"/>
      <c r="I173" s="28">
        <v>0</v>
      </c>
      <c r="J173" s="28">
        <v>175</v>
      </c>
      <c r="K173" s="28">
        <v>8.6</v>
      </c>
      <c r="L173" s="28">
        <v>9.6999999999999993</v>
      </c>
      <c r="M173" s="29"/>
      <c r="N173" s="30">
        <v>0.32</v>
      </c>
      <c r="O173" s="28"/>
      <c r="P173" s="29">
        <f>(30*G173)/MAX(G:G)</f>
        <v>13.888888888888889</v>
      </c>
      <c r="Q173" s="29">
        <f>(10*I173)/MAX(I:I)</f>
        <v>0</v>
      </c>
      <c r="R173" s="29">
        <f>(10*J173)/MAX(J:J)</f>
        <v>7.9545454545454541</v>
      </c>
      <c r="S173" s="29">
        <f>(10*6)/K173</f>
        <v>6.9767441860465116</v>
      </c>
      <c r="T173" s="29">
        <f>(10*L173)/MAX(L:L)</f>
        <v>9.6999999999999993</v>
      </c>
      <c r="U173" s="29">
        <f>(30*MIN(N:N))/N173</f>
        <v>0</v>
      </c>
      <c r="V173" s="27">
        <f>SUM(P173:U173)</f>
        <v>38.520178529480859</v>
      </c>
      <c r="W173" s="21"/>
      <c r="X173" s="73"/>
      <c r="Y173" s="69"/>
      <c r="Z173" s="69"/>
    </row>
    <row r="174" spans="1:26" ht="32.25" customHeight="1" x14ac:dyDescent="0.25">
      <c r="A174" s="16">
        <v>170</v>
      </c>
      <c r="B174" s="79" t="s">
        <v>696</v>
      </c>
      <c r="C174" s="78" t="s">
        <v>697</v>
      </c>
      <c r="D174" s="79" t="s">
        <v>4512</v>
      </c>
      <c r="E174" s="4">
        <v>8</v>
      </c>
      <c r="F174" s="86" t="s">
        <v>83</v>
      </c>
      <c r="G174" s="28">
        <v>16.5</v>
      </c>
      <c r="H174" s="28"/>
      <c r="I174" s="28">
        <v>3</v>
      </c>
      <c r="J174" s="28">
        <v>170</v>
      </c>
      <c r="K174" s="28">
        <v>10.3</v>
      </c>
      <c r="L174" s="28">
        <v>6</v>
      </c>
      <c r="M174" s="29"/>
      <c r="N174" s="30">
        <v>1.04</v>
      </c>
      <c r="O174" s="28"/>
      <c r="P174" s="29">
        <f>(30*G174)/MAX(G:G)</f>
        <v>18.333333333333332</v>
      </c>
      <c r="Q174" s="29">
        <f>(10*I174)/MAX(I:I)</f>
        <v>0.6</v>
      </c>
      <c r="R174" s="29">
        <f>(10*J174)/MAX(J:J)</f>
        <v>7.7272727272727275</v>
      </c>
      <c r="S174" s="29">
        <f>(10*6)/K174</f>
        <v>5.8252427184466011</v>
      </c>
      <c r="T174" s="29">
        <f>(10*L174)/MAX(L:L)</f>
        <v>6</v>
      </c>
      <c r="U174" s="29">
        <f>(30*MIN(N:N))/N174</f>
        <v>0</v>
      </c>
      <c r="V174" s="27">
        <f>SUM(P174:U174)</f>
        <v>38.48584877905266</v>
      </c>
      <c r="W174" s="21"/>
      <c r="X174" s="73"/>
      <c r="Y174" s="69"/>
      <c r="Z174" s="69"/>
    </row>
    <row r="175" spans="1:26" ht="32.25" customHeight="1" x14ac:dyDescent="0.25">
      <c r="A175" s="16">
        <v>171</v>
      </c>
      <c r="B175" s="79" t="s">
        <v>938</v>
      </c>
      <c r="C175" s="78" t="s">
        <v>939</v>
      </c>
      <c r="D175" s="79" t="s">
        <v>4514</v>
      </c>
      <c r="E175" s="4">
        <v>8</v>
      </c>
      <c r="F175" s="83" t="s">
        <v>931</v>
      </c>
      <c r="G175" s="28">
        <v>12</v>
      </c>
      <c r="H175" s="28"/>
      <c r="I175" s="28">
        <v>10</v>
      </c>
      <c r="J175" s="28">
        <v>165</v>
      </c>
      <c r="K175" s="28">
        <v>8.4</v>
      </c>
      <c r="L175" s="28">
        <v>8.5</v>
      </c>
      <c r="M175" s="29"/>
      <c r="N175" s="30">
        <v>0.39</v>
      </c>
      <c r="O175" s="28"/>
      <c r="P175" s="29">
        <f>(30*G175)/MAX(G:G)</f>
        <v>13.333333333333334</v>
      </c>
      <c r="Q175" s="29">
        <f>(10*I175)/MAX(I:I)</f>
        <v>2</v>
      </c>
      <c r="R175" s="29">
        <f>(10*J175)/MAX(J:J)</f>
        <v>7.5</v>
      </c>
      <c r="S175" s="29">
        <f>(10*6)/K175</f>
        <v>7.1428571428571423</v>
      </c>
      <c r="T175" s="29">
        <f>(10*L175)/MAX(L:L)</f>
        <v>8.5</v>
      </c>
      <c r="U175" s="29">
        <f>(30*MIN(N:N))/N175</f>
        <v>0</v>
      </c>
      <c r="V175" s="27">
        <f>SUM(P175:U175)</f>
        <v>38.476190476190482</v>
      </c>
      <c r="W175" s="21"/>
      <c r="X175" s="73"/>
      <c r="Y175" s="69"/>
      <c r="Z175" s="69"/>
    </row>
    <row r="176" spans="1:26" ht="32.25" customHeight="1" x14ac:dyDescent="0.25">
      <c r="A176" s="16">
        <v>172</v>
      </c>
      <c r="B176" s="83" t="s">
        <v>672</v>
      </c>
      <c r="C176" s="78" t="s">
        <v>673</v>
      </c>
      <c r="D176" s="79" t="s">
        <v>71</v>
      </c>
      <c r="E176" s="4">
        <v>7</v>
      </c>
      <c r="F176" s="79" t="s">
        <v>72</v>
      </c>
      <c r="G176" s="28">
        <v>22.5</v>
      </c>
      <c r="H176" s="28"/>
      <c r="I176" s="28">
        <v>12</v>
      </c>
      <c r="J176" s="28">
        <v>142</v>
      </c>
      <c r="K176" s="28">
        <v>13</v>
      </c>
      <c r="L176" s="28">
        <v>0</v>
      </c>
      <c r="M176" s="29"/>
      <c r="N176" s="30">
        <v>0</v>
      </c>
      <c r="O176" s="28"/>
      <c r="P176" s="29">
        <f>(30*G176)/MAX(G:G)</f>
        <v>25</v>
      </c>
      <c r="Q176" s="29">
        <f>(10*I176)/MAX(I:I)</f>
        <v>2.4</v>
      </c>
      <c r="R176" s="29">
        <f>(10*J176)/MAX(J:J)</f>
        <v>6.4545454545454541</v>
      </c>
      <c r="S176" s="29">
        <f>(10*6)/K176</f>
        <v>4.615384615384615</v>
      </c>
      <c r="T176" s="29">
        <f>(10*L176)/MAX(L:L)</f>
        <v>0</v>
      </c>
      <c r="U176" s="29">
        <v>0</v>
      </c>
      <c r="V176" s="27">
        <f>SUM(P176:U176)</f>
        <v>38.469930069930065</v>
      </c>
      <c r="W176" s="21"/>
      <c r="X176" s="73"/>
      <c r="Y176" s="69"/>
      <c r="Z176" s="69"/>
    </row>
    <row r="177" spans="1:26" ht="32.25" customHeight="1" x14ac:dyDescent="0.25">
      <c r="A177" s="16">
        <v>173</v>
      </c>
      <c r="B177" s="83" t="s">
        <v>1050</v>
      </c>
      <c r="C177" s="83" t="s">
        <v>1051</v>
      </c>
      <c r="D177" s="122" t="s">
        <v>4510</v>
      </c>
      <c r="E177" s="4">
        <v>8</v>
      </c>
      <c r="F177" s="79" t="s">
        <v>450</v>
      </c>
      <c r="G177" s="28">
        <v>12.5</v>
      </c>
      <c r="H177" s="28"/>
      <c r="I177" s="28">
        <v>15</v>
      </c>
      <c r="J177" s="28">
        <v>140</v>
      </c>
      <c r="K177" s="28">
        <v>7.8</v>
      </c>
      <c r="L177" s="28">
        <v>7.5</v>
      </c>
      <c r="M177" s="29"/>
      <c r="N177" s="30">
        <v>1.1200000000000001</v>
      </c>
      <c r="O177" s="28"/>
      <c r="P177" s="29">
        <f>(30*G177)/MAX(G:G)</f>
        <v>13.888888888888889</v>
      </c>
      <c r="Q177" s="29">
        <f>(10*I177)/MAX(I:I)</f>
        <v>3</v>
      </c>
      <c r="R177" s="29">
        <f>(10*J177)/MAX(J:J)</f>
        <v>6.3636363636363633</v>
      </c>
      <c r="S177" s="29">
        <f>(10*6)/K177</f>
        <v>7.6923076923076925</v>
      </c>
      <c r="T177" s="29">
        <f>(10*L177)/MAX(L:L)</f>
        <v>7.5</v>
      </c>
      <c r="U177" s="29">
        <f>(30*MIN(N:N))/N177</f>
        <v>0</v>
      </c>
      <c r="V177" s="27">
        <f>SUM(P177:U177)</f>
        <v>38.444832944832946</v>
      </c>
      <c r="W177" s="21"/>
      <c r="X177" s="73"/>
      <c r="Y177" s="69"/>
      <c r="Z177" s="69"/>
    </row>
    <row r="178" spans="1:26" ht="32.25" customHeight="1" x14ac:dyDescent="0.25">
      <c r="A178" s="16">
        <v>174</v>
      </c>
      <c r="B178" s="86" t="s">
        <v>1211</v>
      </c>
      <c r="C178" s="78" t="s">
        <v>1212</v>
      </c>
      <c r="D178" s="101" t="s">
        <v>193</v>
      </c>
      <c r="E178" s="102">
        <v>8</v>
      </c>
      <c r="F178" s="101" t="s">
        <v>194</v>
      </c>
      <c r="G178" s="28">
        <v>14</v>
      </c>
      <c r="H178" s="28"/>
      <c r="I178" s="28">
        <v>10</v>
      </c>
      <c r="J178" s="28">
        <v>135</v>
      </c>
      <c r="K178" s="28">
        <v>9.4</v>
      </c>
      <c r="L178" s="28">
        <v>8.3000000000000007</v>
      </c>
      <c r="M178" s="29"/>
      <c r="N178" s="30">
        <v>1.06</v>
      </c>
      <c r="O178" s="28"/>
      <c r="P178" s="29">
        <f>(30*G178)/MAX(G:G)</f>
        <v>15.555555555555555</v>
      </c>
      <c r="Q178" s="29">
        <f>(10*I178)/MAX(I:I)</f>
        <v>2</v>
      </c>
      <c r="R178" s="29">
        <f>(10*J178)/MAX(J:J)</f>
        <v>6.1363636363636367</v>
      </c>
      <c r="S178" s="29">
        <f>(10*6)/K178</f>
        <v>6.3829787234042552</v>
      </c>
      <c r="T178" s="29">
        <f>(10*L178)/MAX(L:L)</f>
        <v>8.3000000000000007</v>
      </c>
      <c r="U178" s="29">
        <f>(30*MIN(N:N))/N178</f>
        <v>0</v>
      </c>
      <c r="V178" s="27">
        <f>SUM(P178:U178)</f>
        <v>38.374897915323444</v>
      </c>
      <c r="W178" s="21"/>
      <c r="X178" s="73"/>
      <c r="Y178" s="69"/>
      <c r="Z178" s="69"/>
    </row>
    <row r="179" spans="1:26" ht="32.25" customHeight="1" x14ac:dyDescent="0.25">
      <c r="A179" s="16">
        <v>175</v>
      </c>
      <c r="B179" s="79" t="s">
        <v>733</v>
      </c>
      <c r="C179" s="78" t="s">
        <v>734</v>
      </c>
      <c r="D179" s="86" t="s">
        <v>116</v>
      </c>
      <c r="E179" s="4">
        <v>8</v>
      </c>
      <c r="F179" s="79" t="s">
        <v>113</v>
      </c>
      <c r="G179" s="28">
        <v>12.5</v>
      </c>
      <c r="H179" s="28"/>
      <c r="I179" s="28">
        <v>20</v>
      </c>
      <c r="J179" s="28">
        <v>150</v>
      </c>
      <c r="K179" s="28">
        <v>8.1999999999999993</v>
      </c>
      <c r="L179" s="28">
        <v>6</v>
      </c>
      <c r="M179" s="29"/>
      <c r="N179" s="30">
        <v>1</v>
      </c>
      <c r="O179" s="28"/>
      <c r="P179" s="29">
        <f>(30*G179)/MAX(G:G)</f>
        <v>13.888888888888889</v>
      </c>
      <c r="Q179" s="29">
        <f>(10*I179)/MAX(I:I)</f>
        <v>4</v>
      </c>
      <c r="R179" s="29">
        <f>(10*J179)/MAX(J:J)</f>
        <v>6.8181818181818183</v>
      </c>
      <c r="S179" s="29">
        <f>(10*6)/K179</f>
        <v>7.3170731707317076</v>
      </c>
      <c r="T179" s="29">
        <f>(10*L179)/MAX(L:L)</f>
        <v>6</v>
      </c>
      <c r="U179" s="29">
        <f>(30*MIN(N:N))/N179</f>
        <v>0</v>
      </c>
      <c r="V179" s="27">
        <f>SUM(P179:U179)</f>
        <v>38.024143877802416</v>
      </c>
      <c r="W179" s="21"/>
      <c r="X179" s="73"/>
      <c r="Y179" s="69"/>
      <c r="Z179" s="69"/>
    </row>
    <row r="180" spans="1:26" ht="32.25" customHeight="1" x14ac:dyDescent="0.25">
      <c r="A180" s="16">
        <v>176</v>
      </c>
      <c r="B180" s="86" t="s">
        <v>934</v>
      </c>
      <c r="C180" s="119" t="s">
        <v>935</v>
      </c>
      <c r="D180" s="79" t="s">
        <v>4514</v>
      </c>
      <c r="E180" s="4">
        <v>8</v>
      </c>
      <c r="F180" s="79" t="s">
        <v>928</v>
      </c>
      <c r="G180" s="28">
        <v>12</v>
      </c>
      <c r="H180" s="28"/>
      <c r="I180" s="28">
        <v>12</v>
      </c>
      <c r="J180" s="28">
        <v>170</v>
      </c>
      <c r="K180" s="28">
        <v>10.1</v>
      </c>
      <c r="L180" s="28">
        <v>8.5</v>
      </c>
      <c r="M180" s="29"/>
      <c r="N180" s="30">
        <v>0.27</v>
      </c>
      <c r="O180" s="28"/>
      <c r="P180" s="29">
        <f>(30*G180)/MAX(G:G)</f>
        <v>13.333333333333334</v>
      </c>
      <c r="Q180" s="29">
        <f>(10*I180)/MAX(I:I)</f>
        <v>2.4</v>
      </c>
      <c r="R180" s="29">
        <f>(10*J180)/MAX(J:J)</f>
        <v>7.7272727272727275</v>
      </c>
      <c r="S180" s="29">
        <f>(10*6)/K180</f>
        <v>5.9405940594059405</v>
      </c>
      <c r="T180" s="29">
        <f>(10*L180)/MAX(L:L)</f>
        <v>8.5</v>
      </c>
      <c r="U180" s="29">
        <f>(30*MIN(N:N))/N180</f>
        <v>0</v>
      </c>
      <c r="V180" s="27">
        <f>SUM(P180:U180)</f>
        <v>37.901200120012</v>
      </c>
      <c r="W180" s="21"/>
      <c r="X180" s="73"/>
      <c r="Y180" s="69"/>
      <c r="Z180" s="69"/>
    </row>
    <row r="181" spans="1:26" ht="32.25" customHeight="1" x14ac:dyDescent="0.25">
      <c r="A181" s="16">
        <v>177</v>
      </c>
      <c r="B181" s="79" t="s">
        <v>787</v>
      </c>
      <c r="C181" s="78" t="s">
        <v>788</v>
      </c>
      <c r="D181" s="79" t="s">
        <v>165</v>
      </c>
      <c r="E181" s="4">
        <v>7</v>
      </c>
      <c r="F181" s="86" t="s">
        <v>774</v>
      </c>
      <c r="G181" s="28">
        <v>8</v>
      </c>
      <c r="H181" s="28"/>
      <c r="I181" s="28">
        <v>22</v>
      </c>
      <c r="J181" s="28">
        <v>160</v>
      </c>
      <c r="K181" s="28">
        <v>8.1</v>
      </c>
      <c r="L181" s="28">
        <v>9.6</v>
      </c>
      <c r="M181" s="29"/>
      <c r="N181" s="30">
        <v>0.36</v>
      </c>
      <c r="O181" s="28"/>
      <c r="P181" s="29">
        <f>(30*G181)/MAX(G:G)</f>
        <v>8.8888888888888893</v>
      </c>
      <c r="Q181" s="29">
        <f>(10*I181)/MAX(I:I)</f>
        <v>4.4000000000000004</v>
      </c>
      <c r="R181" s="29">
        <f>(10*J181)/MAX(J:J)</f>
        <v>7.2727272727272725</v>
      </c>
      <c r="S181" s="29">
        <f>(10*6)/K181</f>
        <v>7.4074074074074074</v>
      </c>
      <c r="T181" s="29">
        <f>(10*L181)/MAX(L:L)</f>
        <v>9.6</v>
      </c>
      <c r="U181" s="29">
        <f>(30*MIN(N:N))/N181</f>
        <v>0</v>
      </c>
      <c r="V181" s="27">
        <f>SUM(P181:U181)</f>
        <v>37.569023569023571</v>
      </c>
      <c r="W181" s="21"/>
      <c r="X181" s="73"/>
      <c r="Y181" s="69"/>
      <c r="Z181" s="69"/>
    </row>
    <row r="182" spans="1:26" ht="32.25" customHeight="1" x14ac:dyDescent="0.25">
      <c r="A182" s="16">
        <v>178</v>
      </c>
      <c r="B182" s="86" t="s">
        <v>694</v>
      </c>
      <c r="C182" s="78" t="s">
        <v>695</v>
      </c>
      <c r="D182" s="79" t="s">
        <v>4512</v>
      </c>
      <c r="E182" s="4">
        <v>8</v>
      </c>
      <c r="F182" s="86" t="s">
        <v>83</v>
      </c>
      <c r="G182" s="28">
        <v>16.5</v>
      </c>
      <c r="H182" s="28"/>
      <c r="I182" s="28">
        <v>6</v>
      </c>
      <c r="J182" s="28">
        <v>160</v>
      </c>
      <c r="K182" s="28">
        <v>10.8</v>
      </c>
      <c r="L182" s="28">
        <v>5</v>
      </c>
      <c r="M182" s="29"/>
      <c r="N182" s="30">
        <v>1.28</v>
      </c>
      <c r="O182" s="28"/>
      <c r="P182" s="29">
        <f>(30*G182)/MAX(G:G)</f>
        <v>18.333333333333332</v>
      </c>
      <c r="Q182" s="29">
        <f>(10*I182)/MAX(I:I)</f>
        <v>1.2</v>
      </c>
      <c r="R182" s="29">
        <f>(10*J182)/MAX(J:J)</f>
        <v>7.2727272727272725</v>
      </c>
      <c r="S182" s="29">
        <f>(10*6)/K182</f>
        <v>5.5555555555555554</v>
      </c>
      <c r="T182" s="29">
        <f>(10*L182)/MAX(L:L)</f>
        <v>5</v>
      </c>
      <c r="U182" s="29">
        <f>(30*MIN(N:N))/N182</f>
        <v>0</v>
      </c>
      <c r="V182" s="27">
        <f>SUM(P182:U182)</f>
        <v>37.361616161616162</v>
      </c>
      <c r="W182" s="21"/>
      <c r="X182" s="73"/>
      <c r="Y182" s="69"/>
      <c r="Z182" s="69"/>
    </row>
    <row r="183" spans="1:26" ht="32.25" customHeight="1" x14ac:dyDescent="0.25">
      <c r="A183" s="16">
        <v>179</v>
      </c>
      <c r="B183" s="86" t="s">
        <v>815</v>
      </c>
      <c r="C183" s="83" t="s">
        <v>816</v>
      </c>
      <c r="D183" s="79" t="s">
        <v>165</v>
      </c>
      <c r="E183" s="4">
        <v>8</v>
      </c>
      <c r="F183" s="86" t="s">
        <v>817</v>
      </c>
      <c r="G183" s="28">
        <v>9.5</v>
      </c>
      <c r="H183" s="28"/>
      <c r="I183" s="28">
        <v>10</v>
      </c>
      <c r="J183" s="28">
        <v>160</v>
      </c>
      <c r="K183" s="28">
        <v>8.3000000000000007</v>
      </c>
      <c r="L183" s="28">
        <v>10</v>
      </c>
      <c r="M183" s="29"/>
      <c r="N183" s="30">
        <v>0.5</v>
      </c>
      <c r="O183" s="28"/>
      <c r="P183" s="29">
        <f>(30*G183)/MAX(G:G)</f>
        <v>10.555555555555555</v>
      </c>
      <c r="Q183" s="29">
        <f>(10*I183)/MAX(I:I)</f>
        <v>2</v>
      </c>
      <c r="R183" s="29">
        <f>(10*J183)/MAX(J:J)</f>
        <v>7.2727272727272725</v>
      </c>
      <c r="S183" s="29">
        <f>(10*6)/K183</f>
        <v>7.2289156626506017</v>
      </c>
      <c r="T183" s="29">
        <f>(10*L183)/MAX(L:L)</f>
        <v>10</v>
      </c>
      <c r="U183" s="29">
        <f>(30*MIN(N:N))/N183</f>
        <v>0</v>
      </c>
      <c r="V183" s="27">
        <f>SUM(P183:U183)</f>
        <v>37.05719849093343</v>
      </c>
      <c r="W183" s="21"/>
      <c r="X183" s="73"/>
      <c r="Y183" s="69"/>
      <c r="Z183" s="69"/>
    </row>
    <row r="184" spans="1:26" ht="32.25" customHeight="1" x14ac:dyDescent="0.25">
      <c r="A184" s="16">
        <v>180</v>
      </c>
      <c r="B184" s="79" t="s">
        <v>684</v>
      </c>
      <c r="C184" s="78" t="s">
        <v>685</v>
      </c>
      <c r="D184" s="79" t="s">
        <v>4512</v>
      </c>
      <c r="E184" s="4">
        <v>7</v>
      </c>
      <c r="F184" s="86" t="s">
        <v>83</v>
      </c>
      <c r="G184" s="28">
        <v>17</v>
      </c>
      <c r="H184" s="28"/>
      <c r="I184" s="28">
        <v>4</v>
      </c>
      <c r="J184" s="28">
        <v>140</v>
      </c>
      <c r="K184" s="28">
        <v>10.9</v>
      </c>
      <c r="L184" s="28">
        <v>5.5</v>
      </c>
      <c r="M184" s="29"/>
      <c r="N184" s="30">
        <v>1.08</v>
      </c>
      <c r="O184" s="28"/>
      <c r="P184" s="29">
        <f>(30*G184)/MAX(G:G)</f>
        <v>18.888888888888889</v>
      </c>
      <c r="Q184" s="29">
        <f>(10*I184)/MAX(I:I)</f>
        <v>0.8</v>
      </c>
      <c r="R184" s="29">
        <f>(10*J184)/MAX(J:J)</f>
        <v>6.3636363636363633</v>
      </c>
      <c r="S184" s="29">
        <f>(10*6)/K184</f>
        <v>5.5045871559633026</v>
      </c>
      <c r="T184" s="29">
        <f>(10*L184)/MAX(L:L)</f>
        <v>5.5</v>
      </c>
      <c r="U184" s="29">
        <f>(30*MIN(N:N))/N184</f>
        <v>0</v>
      </c>
      <c r="V184" s="27">
        <f>SUM(P184:U184)</f>
        <v>37.057112408488557</v>
      </c>
      <c r="W184" s="21"/>
      <c r="X184" s="73"/>
      <c r="Y184" s="69"/>
      <c r="Z184" s="69"/>
    </row>
    <row r="185" spans="1:26" ht="32.25" customHeight="1" x14ac:dyDescent="0.25">
      <c r="A185" s="16">
        <v>181</v>
      </c>
      <c r="B185" s="86" t="s">
        <v>1217</v>
      </c>
      <c r="C185" s="78" t="s">
        <v>1218</v>
      </c>
      <c r="D185" s="79" t="s">
        <v>4519</v>
      </c>
      <c r="E185" s="4">
        <v>8</v>
      </c>
      <c r="F185" s="79" t="s">
        <v>467</v>
      </c>
      <c r="G185" s="28">
        <v>11.5</v>
      </c>
      <c r="H185" s="28"/>
      <c r="I185" s="28">
        <v>15</v>
      </c>
      <c r="J185" s="28">
        <v>135</v>
      </c>
      <c r="K185" s="28">
        <v>8.4</v>
      </c>
      <c r="L185" s="28">
        <v>8</v>
      </c>
      <c r="M185" s="29"/>
      <c r="N185" s="30">
        <v>0.57999999999999996</v>
      </c>
      <c r="O185" s="28"/>
      <c r="P185" s="29">
        <f>(30*G185)/MAX(G:G)</f>
        <v>12.777777777777779</v>
      </c>
      <c r="Q185" s="29">
        <f>(10*I185)/MAX(I:I)</f>
        <v>3</v>
      </c>
      <c r="R185" s="29">
        <f>(10*J185)/MAX(J:J)</f>
        <v>6.1363636363636367</v>
      </c>
      <c r="S185" s="29">
        <f>(10*6)/K185</f>
        <v>7.1428571428571423</v>
      </c>
      <c r="T185" s="29">
        <f>(10*L185)/MAX(L:L)</f>
        <v>8</v>
      </c>
      <c r="U185" s="29">
        <f>(30*MIN(N:N))/N185</f>
        <v>0</v>
      </c>
      <c r="V185" s="27">
        <f>SUM(P185:U185)</f>
        <v>37.056998556998558</v>
      </c>
      <c r="W185" s="21"/>
      <c r="X185" s="73"/>
      <c r="Y185" s="69"/>
      <c r="Z185" s="69"/>
    </row>
    <row r="186" spans="1:26" ht="49.5" customHeight="1" x14ac:dyDescent="0.25">
      <c r="A186" s="16">
        <v>182</v>
      </c>
      <c r="B186" s="79" t="s">
        <v>688</v>
      </c>
      <c r="C186" s="78" t="s">
        <v>689</v>
      </c>
      <c r="D186" s="79" t="s">
        <v>4512</v>
      </c>
      <c r="E186" s="4">
        <v>7</v>
      </c>
      <c r="F186" s="86" t="s">
        <v>83</v>
      </c>
      <c r="G186" s="28">
        <v>18</v>
      </c>
      <c r="H186" s="28"/>
      <c r="I186" s="28">
        <v>0</v>
      </c>
      <c r="J186" s="28">
        <v>140</v>
      </c>
      <c r="K186" s="28">
        <v>11.2</v>
      </c>
      <c r="L186" s="28">
        <v>5.2</v>
      </c>
      <c r="M186" s="29"/>
      <c r="N186" s="30">
        <v>1.51</v>
      </c>
      <c r="O186" s="28"/>
      <c r="P186" s="29">
        <f>(30*G186)/MAX(G:G)</f>
        <v>20</v>
      </c>
      <c r="Q186" s="29">
        <f>(10*I186)/MAX(I:I)</f>
        <v>0</v>
      </c>
      <c r="R186" s="29">
        <f>(10*J186)/MAX(J:J)</f>
        <v>6.3636363636363633</v>
      </c>
      <c r="S186" s="29">
        <f>(10*6)/K186</f>
        <v>5.3571428571428577</v>
      </c>
      <c r="T186" s="29">
        <f>(10*L186)/MAX(L:L)</f>
        <v>5.2</v>
      </c>
      <c r="U186" s="29">
        <f>(30*MIN(N:N))/N186</f>
        <v>0</v>
      </c>
      <c r="V186" s="27">
        <f>SUM(P186:U186)</f>
        <v>36.920779220779224</v>
      </c>
      <c r="W186" s="21"/>
      <c r="X186" s="73"/>
      <c r="Y186" s="69"/>
      <c r="Z186" s="69"/>
    </row>
    <row r="187" spans="1:26" ht="44.25" customHeight="1" x14ac:dyDescent="0.25">
      <c r="A187" s="16">
        <v>183</v>
      </c>
      <c r="B187" s="86" t="s">
        <v>1064</v>
      </c>
      <c r="C187" s="119" t="s">
        <v>1065</v>
      </c>
      <c r="D187" s="122" t="s">
        <v>4510</v>
      </c>
      <c r="E187" s="4">
        <v>8</v>
      </c>
      <c r="F187" s="79" t="s">
        <v>450</v>
      </c>
      <c r="G187" s="28">
        <v>13.5</v>
      </c>
      <c r="H187" s="28"/>
      <c r="I187" s="28">
        <v>8</v>
      </c>
      <c r="J187" s="28">
        <v>130</v>
      </c>
      <c r="K187" s="28">
        <v>8.6999999999999993</v>
      </c>
      <c r="L187" s="28">
        <v>7.5</v>
      </c>
      <c r="M187" s="29"/>
      <c r="N187" s="30">
        <v>1.1000000000000001</v>
      </c>
      <c r="O187" s="28"/>
      <c r="P187" s="29">
        <f>(30*G187)/MAX(G:G)</f>
        <v>15</v>
      </c>
      <c r="Q187" s="29">
        <f>(10*I187)/MAX(I:I)</f>
        <v>1.6</v>
      </c>
      <c r="R187" s="29">
        <f>(10*J187)/MAX(J:J)</f>
        <v>5.9090909090909092</v>
      </c>
      <c r="S187" s="29">
        <f>(10*6)/K187</f>
        <v>6.8965517241379315</v>
      </c>
      <c r="T187" s="29">
        <f>(10*L187)/MAX(L:L)</f>
        <v>7.5</v>
      </c>
      <c r="U187" s="29">
        <f>(30*MIN(N:N))/N187</f>
        <v>0</v>
      </c>
      <c r="V187" s="27">
        <f>SUM(P187:U187)</f>
        <v>36.905642633228844</v>
      </c>
      <c r="W187" s="21"/>
      <c r="X187" s="73"/>
      <c r="Y187" s="69"/>
      <c r="Z187" s="69"/>
    </row>
    <row r="188" spans="1:26" ht="48.75" customHeight="1" x14ac:dyDescent="0.25">
      <c r="A188" s="16">
        <v>184</v>
      </c>
      <c r="B188" s="83" t="s">
        <v>737</v>
      </c>
      <c r="C188" s="78" t="s">
        <v>738</v>
      </c>
      <c r="D188" s="86" t="s">
        <v>116</v>
      </c>
      <c r="E188" s="4">
        <v>8</v>
      </c>
      <c r="F188" s="79" t="s">
        <v>113</v>
      </c>
      <c r="G188" s="28">
        <v>11.5</v>
      </c>
      <c r="H188" s="28"/>
      <c r="I188" s="28">
        <v>20</v>
      </c>
      <c r="J188" s="28">
        <v>150</v>
      </c>
      <c r="K188" s="28">
        <v>8.3000000000000007</v>
      </c>
      <c r="L188" s="28">
        <v>6</v>
      </c>
      <c r="M188" s="29"/>
      <c r="N188" s="30">
        <v>1.38</v>
      </c>
      <c r="O188" s="28"/>
      <c r="P188" s="29">
        <f>(30*G188)/MAX(G:G)</f>
        <v>12.777777777777779</v>
      </c>
      <c r="Q188" s="29">
        <f>(10*I188)/MAX(I:I)</f>
        <v>4</v>
      </c>
      <c r="R188" s="29">
        <f>(10*J188)/MAX(J:J)</f>
        <v>6.8181818181818183</v>
      </c>
      <c r="S188" s="29">
        <f>(10*6)/K188</f>
        <v>7.2289156626506017</v>
      </c>
      <c r="T188" s="29">
        <f>(10*L188)/MAX(L:L)</f>
        <v>6</v>
      </c>
      <c r="U188" s="29">
        <f>(30*MIN(N:N))/N188</f>
        <v>0</v>
      </c>
      <c r="V188" s="27">
        <f>SUM(P188:U188)</f>
        <v>36.824875258610199</v>
      </c>
      <c r="W188" s="21"/>
      <c r="X188" s="73"/>
      <c r="Y188" s="69"/>
      <c r="Z188" s="69"/>
    </row>
    <row r="189" spans="1:26" ht="51" customHeight="1" x14ac:dyDescent="0.25">
      <c r="A189" s="16">
        <v>185</v>
      </c>
      <c r="B189" s="86" t="s">
        <v>1058</v>
      </c>
      <c r="C189" s="78" t="s">
        <v>1059</v>
      </c>
      <c r="D189" s="122" t="s">
        <v>4510</v>
      </c>
      <c r="E189" s="4">
        <v>8</v>
      </c>
      <c r="F189" s="79" t="s">
        <v>450</v>
      </c>
      <c r="G189" s="28">
        <v>12</v>
      </c>
      <c r="H189" s="28"/>
      <c r="I189" s="28">
        <v>14</v>
      </c>
      <c r="J189" s="28">
        <v>130</v>
      </c>
      <c r="K189" s="28">
        <v>8.6</v>
      </c>
      <c r="L189" s="28">
        <v>7.5</v>
      </c>
      <c r="M189" s="29"/>
      <c r="N189" s="30">
        <v>0.57999999999999996</v>
      </c>
      <c r="O189" s="28"/>
      <c r="P189" s="29">
        <f>(30*G189)/MAX(G:G)</f>
        <v>13.333333333333334</v>
      </c>
      <c r="Q189" s="29">
        <f>(10*I189)/MAX(I:I)</f>
        <v>2.8</v>
      </c>
      <c r="R189" s="29">
        <f>(10*J189)/MAX(J:J)</f>
        <v>5.9090909090909092</v>
      </c>
      <c r="S189" s="29">
        <f>(10*6)/K189</f>
        <v>6.9767441860465116</v>
      </c>
      <c r="T189" s="29">
        <f>(10*L189)/MAX(L:L)</f>
        <v>7.5</v>
      </c>
      <c r="U189" s="29">
        <f>(30*MIN(N:N))/N189</f>
        <v>0</v>
      </c>
      <c r="V189" s="27">
        <f>SUM(P189:U189)</f>
        <v>36.519168428470756</v>
      </c>
      <c r="W189" s="21"/>
      <c r="X189" s="73"/>
      <c r="Y189" s="69"/>
      <c r="Z189" s="69"/>
    </row>
    <row r="190" spans="1:26" ht="51" customHeight="1" x14ac:dyDescent="0.25">
      <c r="A190" s="16">
        <v>186</v>
      </c>
      <c r="B190" s="86" t="s">
        <v>721</v>
      </c>
      <c r="C190" s="83" t="s">
        <v>722</v>
      </c>
      <c r="D190" s="86" t="s">
        <v>116</v>
      </c>
      <c r="E190" s="4">
        <v>7</v>
      </c>
      <c r="F190" s="79" t="s">
        <v>718</v>
      </c>
      <c r="G190" s="28">
        <v>10.5</v>
      </c>
      <c r="H190" s="28"/>
      <c r="I190" s="28">
        <v>25</v>
      </c>
      <c r="J190" s="28">
        <v>140</v>
      </c>
      <c r="K190" s="28">
        <v>8.6999999999999993</v>
      </c>
      <c r="L190" s="28">
        <v>6.5</v>
      </c>
      <c r="M190" s="29"/>
      <c r="N190" s="30">
        <v>1.08</v>
      </c>
      <c r="O190" s="28"/>
      <c r="P190" s="29">
        <f>(30*G190)/MAX(G:G)</f>
        <v>11.666666666666666</v>
      </c>
      <c r="Q190" s="29">
        <f>(10*I190)/MAX(I:I)</f>
        <v>5</v>
      </c>
      <c r="R190" s="29">
        <f>(10*J190)/MAX(J:J)</f>
        <v>6.3636363636363633</v>
      </c>
      <c r="S190" s="29">
        <f>(10*6)/K190</f>
        <v>6.8965517241379315</v>
      </c>
      <c r="T190" s="29">
        <f>(10*L190)/MAX(L:L)</f>
        <v>6.5</v>
      </c>
      <c r="U190" s="29">
        <f>(30*MIN(N:N))/N190</f>
        <v>0</v>
      </c>
      <c r="V190" s="27">
        <f>SUM(P190:U190)</f>
        <v>36.42685475444096</v>
      </c>
      <c r="W190" s="21"/>
      <c r="X190" s="73"/>
      <c r="Y190" s="69"/>
      <c r="Z190" s="69"/>
    </row>
    <row r="191" spans="1:26" ht="48.75" customHeight="1" x14ac:dyDescent="0.25">
      <c r="A191" s="16">
        <v>187</v>
      </c>
      <c r="B191" s="86" t="s">
        <v>977</v>
      </c>
      <c r="C191" s="78" t="s">
        <v>978</v>
      </c>
      <c r="D191" s="79" t="s">
        <v>384</v>
      </c>
      <c r="E191" s="4">
        <v>7</v>
      </c>
      <c r="F191" s="79" t="s">
        <v>385</v>
      </c>
      <c r="G191" s="28">
        <v>15</v>
      </c>
      <c r="H191" s="28"/>
      <c r="I191" s="28">
        <v>5</v>
      </c>
      <c r="J191" s="28">
        <v>140</v>
      </c>
      <c r="K191" s="28">
        <v>9.5</v>
      </c>
      <c r="L191" s="28">
        <v>6</v>
      </c>
      <c r="M191" s="29"/>
      <c r="N191" s="30">
        <v>1.1299999999999999</v>
      </c>
      <c r="O191" s="28"/>
      <c r="P191" s="29">
        <f>(30*G191)/MAX(G:G)</f>
        <v>16.666666666666668</v>
      </c>
      <c r="Q191" s="29">
        <f>(10*I191)/MAX(I:I)</f>
        <v>1</v>
      </c>
      <c r="R191" s="29">
        <f>(10*J191)/MAX(J:J)</f>
        <v>6.3636363636363633</v>
      </c>
      <c r="S191" s="29">
        <f>(10*6)/K191</f>
        <v>6.3157894736842106</v>
      </c>
      <c r="T191" s="29">
        <f>(10*L191)/MAX(L:L)</f>
        <v>6</v>
      </c>
      <c r="U191" s="29">
        <f>(30*MIN(N:N))/N191</f>
        <v>0</v>
      </c>
      <c r="V191" s="27">
        <f>SUM(P191:U191)</f>
        <v>36.346092503987244</v>
      </c>
      <c r="W191" s="21"/>
      <c r="X191" s="73"/>
      <c r="Y191" s="69"/>
      <c r="Z191" s="69"/>
    </row>
    <row r="192" spans="1:26" ht="49.5" customHeight="1" x14ac:dyDescent="0.25">
      <c r="A192" s="16">
        <v>188</v>
      </c>
      <c r="B192" s="83" t="s">
        <v>1048</v>
      </c>
      <c r="C192" s="83" t="s">
        <v>1049</v>
      </c>
      <c r="D192" s="122" t="s">
        <v>4510</v>
      </c>
      <c r="E192" s="4">
        <v>8</v>
      </c>
      <c r="F192" s="79" t="s">
        <v>450</v>
      </c>
      <c r="G192" s="28">
        <v>13</v>
      </c>
      <c r="H192" s="28"/>
      <c r="I192" s="28">
        <v>10</v>
      </c>
      <c r="J192" s="28">
        <v>130</v>
      </c>
      <c r="K192" s="28">
        <v>8.8000000000000007</v>
      </c>
      <c r="L192" s="28">
        <v>7</v>
      </c>
      <c r="M192" s="29"/>
      <c r="N192" s="30">
        <v>1.04</v>
      </c>
      <c r="O192" s="28"/>
      <c r="P192" s="29">
        <f>(30*G192)/MAX(G:G)</f>
        <v>14.444444444444445</v>
      </c>
      <c r="Q192" s="29">
        <f>(10*I192)/MAX(I:I)</f>
        <v>2</v>
      </c>
      <c r="R192" s="29">
        <f>(10*J192)/MAX(J:J)</f>
        <v>5.9090909090909092</v>
      </c>
      <c r="S192" s="29">
        <f>(10*6)/K192</f>
        <v>6.8181818181818175</v>
      </c>
      <c r="T192" s="29">
        <f>(10*L192)/MAX(L:L)</f>
        <v>7</v>
      </c>
      <c r="U192" s="29">
        <f>(30*MIN(N:N))/N192</f>
        <v>0</v>
      </c>
      <c r="V192" s="27">
        <f>SUM(P192:U192)</f>
        <v>36.171717171717169</v>
      </c>
      <c r="W192" s="21"/>
      <c r="X192" s="73"/>
      <c r="Y192" s="69"/>
      <c r="Z192" s="69"/>
    </row>
    <row r="193" spans="1:26" ht="52.5" customHeight="1" x14ac:dyDescent="0.25">
      <c r="A193" s="16">
        <v>189</v>
      </c>
      <c r="B193" s="86" t="s">
        <v>1144</v>
      </c>
      <c r="C193" s="78" t="s">
        <v>1145</v>
      </c>
      <c r="D193" s="79" t="s">
        <v>532</v>
      </c>
      <c r="E193" s="4">
        <v>8</v>
      </c>
      <c r="F193" s="86" t="s">
        <v>1131</v>
      </c>
      <c r="G193" s="28">
        <v>15</v>
      </c>
      <c r="H193" s="28"/>
      <c r="I193" s="28">
        <v>8</v>
      </c>
      <c r="J193" s="28">
        <v>155</v>
      </c>
      <c r="K193" s="28">
        <v>8.9</v>
      </c>
      <c r="L193" s="28">
        <v>4</v>
      </c>
      <c r="M193" s="29"/>
      <c r="N193" s="30">
        <v>1.1399999999999999</v>
      </c>
      <c r="O193" s="28"/>
      <c r="P193" s="29">
        <f>(30*G193)/MAX(G:G)</f>
        <v>16.666666666666668</v>
      </c>
      <c r="Q193" s="29">
        <f>(10*I193)/MAX(I:I)</f>
        <v>1.6</v>
      </c>
      <c r="R193" s="29">
        <f>(10*J193)/MAX(J:J)</f>
        <v>7.0454545454545459</v>
      </c>
      <c r="S193" s="29">
        <f>(10*6)/K193</f>
        <v>6.7415730337078648</v>
      </c>
      <c r="T193" s="29">
        <f>(10*L193)/MAX(L:L)</f>
        <v>4</v>
      </c>
      <c r="U193" s="29">
        <f>(30*MIN(N:N))/N193</f>
        <v>0</v>
      </c>
      <c r="V193" s="27">
        <f>SUM(P193:U193)</f>
        <v>36.053694245829078</v>
      </c>
      <c r="W193" s="21"/>
      <c r="X193" s="73"/>
      <c r="Y193" s="69"/>
      <c r="Z193" s="69"/>
    </row>
    <row r="194" spans="1:26" ht="47.25" customHeight="1" x14ac:dyDescent="0.25">
      <c r="A194" s="16">
        <v>190</v>
      </c>
      <c r="B194" s="24" t="s">
        <v>1164</v>
      </c>
      <c r="C194" s="16" t="s">
        <v>1165</v>
      </c>
      <c r="D194" s="79" t="s">
        <v>598</v>
      </c>
      <c r="E194" s="111">
        <v>8</v>
      </c>
      <c r="F194" s="79" t="s">
        <v>599</v>
      </c>
      <c r="G194" s="28">
        <v>18.5</v>
      </c>
      <c r="H194" s="28"/>
      <c r="I194" s="28">
        <v>0</v>
      </c>
      <c r="J194" s="28">
        <v>110</v>
      </c>
      <c r="K194" s="28">
        <v>11</v>
      </c>
      <c r="L194" s="28">
        <v>5</v>
      </c>
      <c r="M194" s="29"/>
      <c r="N194" s="30">
        <v>1.5</v>
      </c>
      <c r="O194" s="28"/>
      <c r="P194" s="29">
        <f>(30*G194)/MAX(G:G)</f>
        <v>20.555555555555557</v>
      </c>
      <c r="Q194" s="29">
        <f>(10*I194)/MAX(I:I)</f>
        <v>0</v>
      </c>
      <c r="R194" s="29">
        <f>(10*J194)/MAX(J:J)</f>
        <v>5</v>
      </c>
      <c r="S194" s="29">
        <f>(10*6)/K194</f>
        <v>5.4545454545454541</v>
      </c>
      <c r="T194" s="29">
        <f>(10*L194)/MAX(L:L)</f>
        <v>5</v>
      </c>
      <c r="U194" s="29">
        <f>(30*MIN(N:N))/N194</f>
        <v>0</v>
      </c>
      <c r="V194" s="27">
        <f>SUM(P194:U194)</f>
        <v>36.01010101010101</v>
      </c>
      <c r="W194" s="21"/>
      <c r="X194" s="73"/>
      <c r="Y194" s="69"/>
      <c r="Z194" s="69"/>
    </row>
    <row r="195" spans="1:26" ht="51" customHeight="1" x14ac:dyDescent="0.25">
      <c r="A195" s="16">
        <v>191</v>
      </c>
      <c r="B195" s="79" t="s">
        <v>668</v>
      </c>
      <c r="C195" s="78" t="s">
        <v>669</v>
      </c>
      <c r="D195" s="79" t="s">
        <v>71</v>
      </c>
      <c r="E195" s="4">
        <v>7</v>
      </c>
      <c r="F195" s="83" t="s">
        <v>72</v>
      </c>
      <c r="G195" s="28">
        <v>16</v>
      </c>
      <c r="H195" s="28"/>
      <c r="I195" s="28">
        <v>27</v>
      </c>
      <c r="J195" s="28">
        <v>164</v>
      </c>
      <c r="K195" s="28">
        <v>11.2</v>
      </c>
      <c r="L195" s="28">
        <v>0</v>
      </c>
      <c r="M195" s="29"/>
      <c r="N195" s="30">
        <v>0</v>
      </c>
      <c r="O195" s="28"/>
      <c r="P195" s="29">
        <f>(30*G195)/MAX(G:G)</f>
        <v>17.777777777777779</v>
      </c>
      <c r="Q195" s="29">
        <f>(10*I195)/MAX(I:I)</f>
        <v>5.4</v>
      </c>
      <c r="R195" s="29">
        <f>(10*J195)/MAX(J:J)</f>
        <v>7.4545454545454541</v>
      </c>
      <c r="S195" s="29">
        <f>(10*6)/K195</f>
        <v>5.3571428571428577</v>
      </c>
      <c r="T195" s="29">
        <f>(10*L195)/MAX(L:L)</f>
        <v>0</v>
      </c>
      <c r="U195" s="29">
        <v>0</v>
      </c>
      <c r="V195" s="27">
        <f>SUM(P195:U195)</f>
        <v>35.989466089466092</v>
      </c>
      <c r="W195" s="21"/>
      <c r="X195" s="73"/>
      <c r="Y195" s="69"/>
      <c r="Z195" s="69"/>
    </row>
    <row r="196" spans="1:26" ht="52.5" customHeight="1" x14ac:dyDescent="0.25">
      <c r="A196" s="16">
        <v>192</v>
      </c>
      <c r="B196" s="86" t="s">
        <v>1052</v>
      </c>
      <c r="C196" s="78" t="s">
        <v>1053</v>
      </c>
      <c r="D196" s="122" t="s">
        <v>4510</v>
      </c>
      <c r="E196" s="4">
        <v>8</v>
      </c>
      <c r="F196" s="79" t="s">
        <v>450</v>
      </c>
      <c r="G196" s="28">
        <v>11</v>
      </c>
      <c r="H196" s="28"/>
      <c r="I196" s="28">
        <v>10</v>
      </c>
      <c r="J196" s="28">
        <v>125</v>
      </c>
      <c r="K196" s="28">
        <v>7.9</v>
      </c>
      <c r="L196" s="28">
        <v>8</v>
      </c>
      <c r="M196" s="29"/>
      <c r="N196" s="30">
        <v>1.04</v>
      </c>
      <c r="O196" s="28"/>
      <c r="P196" s="29">
        <f>(30*G196)/MAX(G:G)</f>
        <v>12.222222222222221</v>
      </c>
      <c r="Q196" s="29">
        <f>(10*I196)/MAX(I:I)</f>
        <v>2</v>
      </c>
      <c r="R196" s="29">
        <f>(10*J196)/MAX(J:J)</f>
        <v>5.6818181818181817</v>
      </c>
      <c r="S196" s="29">
        <f>(10*6)/K196</f>
        <v>7.5949367088607591</v>
      </c>
      <c r="T196" s="29">
        <f>(10*L196)/MAX(L:L)</f>
        <v>8</v>
      </c>
      <c r="U196" s="29">
        <f>(30*MIN(N:N))/N196</f>
        <v>0</v>
      </c>
      <c r="V196" s="27">
        <f>SUM(P196:U196)</f>
        <v>35.498977112901159</v>
      </c>
      <c r="W196" s="21"/>
      <c r="X196" s="73"/>
      <c r="Y196" s="69"/>
      <c r="Z196" s="69"/>
    </row>
    <row r="197" spans="1:26" ht="50.25" customHeight="1" x14ac:dyDescent="0.25">
      <c r="A197" s="16">
        <v>193</v>
      </c>
      <c r="B197" s="24" t="s">
        <v>1170</v>
      </c>
      <c r="C197" s="16" t="s">
        <v>1171</v>
      </c>
      <c r="D197" s="79" t="s">
        <v>598</v>
      </c>
      <c r="E197" s="111">
        <v>8</v>
      </c>
      <c r="F197" s="79" t="s">
        <v>599</v>
      </c>
      <c r="G197" s="28">
        <v>16</v>
      </c>
      <c r="H197" s="28"/>
      <c r="I197" s="28">
        <v>2</v>
      </c>
      <c r="J197" s="28">
        <v>114</v>
      </c>
      <c r="K197" s="28">
        <v>9.8000000000000007</v>
      </c>
      <c r="L197" s="28">
        <v>6</v>
      </c>
      <c r="M197" s="29"/>
      <c r="N197" s="30">
        <v>1.58</v>
      </c>
      <c r="O197" s="28"/>
      <c r="P197" s="29">
        <f>(30*G197)/MAX(G:G)</f>
        <v>17.777777777777779</v>
      </c>
      <c r="Q197" s="29">
        <f>(10*I197)/MAX(I:I)</f>
        <v>0.4</v>
      </c>
      <c r="R197" s="29">
        <f>(10*J197)/MAX(J:J)</f>
        <v>5.1818181818181817</v>
      </c>
      <c r="S197" s="29">
        <f>(10*6)/K197</f>
        <v>6.1224489795918364</v>
      </c>
      <c r="T197" s="29">
        <f>(10*L197)/MAX(L:L)</f>
        <v>6</v>
      </c>
      <c r="U197" s="29">
        <f>(30*MIN(N:N))/N197</f>
        <v>0</v>
      </c>
      <c r="V197" s="27">
        <f>SUM(P197:U197)</f>
        <v>35.482044939187794</v>
      </c>
      <c r="W197" s="21"/>
      <c r="X197" s="73"/>
      <c r="Y197" s="69"/>
      <c r="Z197" s="69"/>
    </row>
    <row r="198" spans="1:26" ht="49.5" customHeight="1" x14ac:dyDescent="0.25">
      <c r="A198" s="16">
        <v>194</v>
      </c>
      <c r="B198" s="79" t="s">
        <v>777</v>
      </c>
      <c r="C198" s="78" t="s">
        <v>778</v>
      </c>
      <c r="D198" s="79" t="s">
        <v>165</v>
      </c>
      <c r="E198" s="4">
        <v>7</v>
      </c>
      <c r="F198" s="86" t="s">
        <v>774</v>
      </c>
      <c r="G198" s="28">
        <v>13.5</v>
      </c>
      <c r="H198" s="28"/>
      <c r="I198" s="28">
        <v>0</v>
      </c>
      <c r="J198" s="28">
        <v>145</v>
      </c>
      <c r="K198" s="28">
        <v>10.199999999999999</v>
      </c>
      <c r="L198" s="28">
        <v>8</v>
      </c>
      <c r="M198" s="29"/>
      <c r="N198" s="30">
        <v>0.56000000000000005</v>
      </c>
      <c r="O198" s="28"/>
      <c r="P198" s="29">
        <f>(30*G198)/MAX(G:G)</f>
        <v>15</v>
      </c>
      <c r="Q198" s="29">
        <f>(10*I198)/MAX(I:I)</f>
        <v>0</v>
      </c>
      <c r="R198" s="29">
        <f>(10*J198)/MAX(J:J)</f>
        <v>6.5909090909090908</v>
      </c>
      <c r="S198" s="29">
        <f>(10*6)/K198</f>
        <v>5.882352941176471</v>
      </c>
      <c r="T198" s="29">
        <f>(10*L198)/MAX(L:L)</f>
        <v>8</v>
      </c>
      <c r="U198" s="29">
        <f>(30*MIN(N:N))/N198</f>
        <v>0</v>
      </c>
      <c r="V198" s="27">
        <f>SUM(P198:U198)</f>
        <v>35.473262032085557</v>
      </c>
      <c r="W198" s="21"/>
      <c r="X198" s="73"/>
      <c r="Y198" s="69"/>
      <c r="Z198" s="69"/>
    </row>
    <row r="199" spans="1:26" ht="51" customHeight="1" x14ac:dyDescent="0.25">
      <c r="A199" s="16">
        <v>195</v>
      </c>
      <c r="B199" s="86" t="s">
        <v>727</v>
      </c>
      <c r="C199" s="78" t="s">
        <v>728</v>
      </c>
      <c r="D199" s="86" t="s">
        <v>116</v>
      </c>
      <c r="E199" s="4">
        <v>7</v>
      </c>
      <c r="F199" s="86" t="s">
        <v>718</v>
      </c>
      <c r="G199" s="28">
        <v>9</v>
      </c>
      <c r="H199" s="28"/>
      <c r="I199" s="28">
        <v>16</v>
      </c>
      <c r="J199" s="28">
        <v>190</v>
      </c>
      <c r="K199" s="28">
        <v>8.5</v>
      </c>
      <c r="L199" s="28">
        <v>6.5</v>
      </c>
      <c r="M199" s="29"/>
      <c r="N199" s="30">
        <v>0.48</v>
      </c>
      <c r="O199" s="28"/>
      <c r="P199" s="29">
        <f>(30*G199)/MAX(G:G)</f>
        <v>10</v>
      </c>
      <c r="Q199" s="29">
        <f>(10*I199)/MAX(I:I)</f>
        <v>3.2</v>
      </c>
      <c r="R199" s="29">
        <f>(10*J199)/MAX(J:J)</f>
        <v>8.6363636363636367</v>
      </c>
      <c r="S199" s="29">
        <f>(10*6)/K199</f>
        <v>7.0588235294117645</v>
      </c>
      <c r="T199" s="29">
        <f>(10*L199)/MAX(L:L)</f>
        <v>6.5</v>
      </c>
      <c r="U199" s="29">
        <f>(30*MIN(N:N))/N199</f>
        <v>0</v>
      </c>
      <c r="V199" s="27">
        <f>SUM(P199:U199)</f>
        <v>35.395187165775397</v>
      </c>
      <c r="W199" s="21"/>
      <c r="X199" s="73"/>
      <c r="Y199" s="69"/>
      <c r="Z199" s="69"/>
    </row>
    <row r="200" spans="1:26" ht="55.5" customHeight="1" x14ac:dyDescent="0.25">
      <c r="A200" s="16">
        <v>196</v>
      </c>
      <c r="B200" s="86" t="s">
        <v>940</v>
      </c>
      <c r="C200" s="78" t="s">
        <v>941</v>
      </c>
      <c r="D200" s="79" t="s">
        <v>330</v>
      </c>
      <c r="E200" s="4">
        <v>7</v>
      </c>
      <c r="F200" s="79" t="s">
        <v>942</v>
      </c>
      <c r="G200" s="28">
        <v>12</v>
      </c>
      <c r="H200" s="28"/>
      <c r="I200" s="28">
        <v>9</v>
      </c>
      <c r="J200" s="28">
        <v>185</v>
      </c>
      <c r="K200" s="28">
        <v>8.9</v>
      </c>
      <c r="L200" s="28">
        <v>5</v>
      </c>
      <c r="M200" s="29"/>
      <c r="N200" s="30">
        <v>0.49</v>
      </c>
      <c r="O200" s="28"/>
      <c r="P200" s="29">
        <f>(30*G200)/MAX(G:G)</f>
        <v>13.333333333333334</v>
      </c>
      <c r="Q200" s="29">
        <f>(10*I200)/MAX(I:I)</f>
        <v>1.8</v>
      </c>
      <c r="R200" s="29">
        <f>(10*J200)/MAX(J:J)</f>
        <v>8.4090909090909083</v>
      </c>
      <c r="S200" s="29">
        <f>(10*6)/K200</f>
        <v>6.7415730337078648</v>
      </c>
      <c r="T200" s="29">
        <f>(10*L200)/MAX(L:L)</f>
        <v>5</v>
      </c>
      <c r="U200" s="29">
        <f>(30*MIN(N:N))/N200</f>
        <v>0</v>
      </c>
      <c r="V200" s="27">
        <f>SUM(P200:U200)</f>
        <v>35.283997276132112</v>
      </c>
      <c r="W200" s="21"/>
      <c r="X200" s="73"/>
      <c r="Y200" s="69"/>
      <c r="Z200" s="69"/>
    </row>
    <row r="201" spans="1:26" ht="52.5" customHeight="1" x14ac:dyDescent="0.25">
      <c r="A201" s="16">
        <v>197</v>
      </c>
      <c r="B201" s="86" t="s">
        <v>1022</v>
      </c>
      <c r="C201" s="78" t="s">
        <v>1023</v>
      </c>
      <c r="D201" s="79" t="s">
        <v>1018</v>
      </c>
      <c r="E201" s="4">
        <v>7</v>
      </c>
      <c r="F201" s="83" t="s">
        <v>1019</v>
      </c>
      <c r="G201" s="28">
        <v>16</v>
      </c>
      <c r="H201" s="28"/>
      <c r="I201" s="28">
        <v>6</v>
      </c>
      <c r="J201" s="28">
        <v>135</v>
      </c>
      <c r="K201" s="28">
        <v>10</v>
      </c>
      <c r="L201" s="28">
        <v>4</v>
      </c>
      <c r="M201" s="29"/>
      <c r="N201" s="30">
        <v>1.32</v>
      </c>
      <c r="O201" s="28"/>
      <c r="P201" s="29">
        <f>(30*G201)/MAX(G:G)</f>
        <v>17.777777777777779</v>
      </c>
      <c r="Q201" s="29">
        <f>(10*I201)/MAX(I:I)</f>
        <v>1.2</v>
      </c>
      <c r="R201" s="29">
        <f>(10*J201)/MAX(J:J)</f>
        <v>6.1363636363636367</v>
      </c>
      <c r="S201" s="29">
        <f>(10*6)/K201</f>
        <v>6</v>
      </c>
      <c r="T201" s="29">
        <f>(10*L201)/MAX(L:L)</f>
        <v>4</v>
      </c>
      <c r="U201" s="29">
        <f>(30*MIN(N:N))/N201</f>
        <v>0</v>
      </c>
      <c r="V201" s="27">
        <f>SUM(P201:U201)</f>
        <v>35.114141414141415</v>
      </c>
      <c r="W201" s="21"/>
      <c r="X201" s="73"/>
      <c r="Y201" s="69"/>
      <c r="Z201" s="69"/>
    </row>
    <row r="202" spans="1:26" ht="53.25" customHeight="1" x14ac:dyDescent="0.25">
      <c r="A202" s="16">
        <v>198</v>
      </c>
      <c r="B202" s="79" t="s">
        <v>1046</v>
      </c>
      <c r="C202" s="119" t="s">
        <v>1047</v>
      </c>
      <c r="D202" s="122" t="s">
        <v>4510</v>
      </c>
      <c r="E202" s="4">
        <v>7</v>
      </c>
      <c r="F202" s="79" t="s">
        <v>450</v>
      </c>
      <c r="G202" s="28">
        <v>10.5</v>
      </c>
      <c r="H202" s="28"/>
      <c r="I202" s="28">
        <v>12</v>
      </c>
      <c r="J202" s="28">
        <v>135</v>
      </c>
      <c r="K202" s="28">
        <v>8.1999999999999993</v>
      </c>
      <c r="L202" s="28">
        <v>7.5</v>
      </c>
      <c r="M202" s="29"/>
      <c r="N202" s="30">
        <v>0.57999999999999996</v>
      </c>
      <c r="O202" s="28"/>
      <c r="P202" s="29">
        <f>(30*G202)/MAX(G:G)</f>
        <v>11.666666666666666</v>
      </c>
      <c r="Q202" s="29">
        <f>(10*I202)/MAX(I:I)</f>
        <v>2.4</v>
      </c>
      <c r="R202" s="29">
        <f>(10*J202)/MAX(J:J)</f>
        <v>6.1363636363636367</v>
      </c>
      <c r="S202" s="29">
        <f>(10*6)/K202</f>
        <v>7.3170731707317076</v>
      </c>
      <c r="T202" s="29">
        <f>(10*L202)/MAX(L:L)</f>
        <v>7.5</v>
      </c>
      <c r="U202" s="29">
        <f>(30*MIN(N:N))/N202</f>
        <v>0</v>
      </c>
      <c r="V202" s="27">
        <f>SUM(P202:U202)</f>
        <v>35.020103473762006</v>
      </c>
      <c r="W202" s="21"/>
      <c r="X202" s="73"/>
      <c r="Y202" s="69"/>
      <c r="Z202" s="69"/>
    </row>
    <row r="203" spans="1:26" ht="50.25" customHeight="1" x14ac:dyDescent="0.25">
      <c r="A203" s="16">
        <v>199</v>
      </c>
      <c r="B203" s="79" t="s">
        <v>981</v>
      </c>
      <c r="C203" s="78" t="s">
        <v>982</v>
      </c>
      <c r="D203" s="79" t="s">
        <v>395</v>
      </c>
      <c r="E203" s="4">
        <v>7</v>
      </c>
      <c r="F203" s="79" t="s">
        <v>396</v>
      </c>
      <c r="G203" s="28">
        <v>12</v>
      </c>
      <c r="H203" s="28"/>
      <c r="I203" s="28">
        <v>12</v>
      </c>
      <c r="J203" s="28">
        <v>165</v>
      </c>
      <c r="K203" s="28">
        <v>9</v>
      </c>
      <c r="L203" s="28">
        <v>5</v>
      </c>
      <c r="M203" s="29"/>
      <c r="N203" s="30">
        <v>3.5</v>
      </c>
      <c r="O203" s="28"/>
      <c r="P203" s="29">
        <f>(30*G203)/MAX(G:G)</f>
        <v>13.333333333333334</v>
      </c>
      <c r="Q203" s="29">
        <f>(10*I203)/MAX(I:I)</f>
        <v>2.4</v>
      </c>
      <c r="R203" s="29">
        <f>(10*J203)/MAX(J:J)</f>
        <v>7.5</v>
      </c>
      <c r="S203" s="29">
        <f>(10*6)/K203</f>
        <v>6.666666666666667</v>
      </c>
      <c r="T203" s="29">
        <f>(10*L203)/MAX(L:L)</f>
        <v>5</v>
      </c>
      <c r="U203" s="29">
        <f>(30*MIN(N:N))/N203</f>
        <v>0</v>
      </c>
      <c r="V203" s="27">
        <f>SUM(P203:U203)</f>
        <v>34.900000000000006</v>
      </c>
      <c r="W203" s="21"/>
      <c r="X203" s="73"/>
      <c r="Y203" s="69"/>
      <c r="Z203" s="69"/>
    </row>
    <row r="204" spans="1:26" ht="52.5" customHeight="1" x14ac:dyDescent="0.25">
      <c r="A204" s="16">
        <v>200</v>
      </c>
      <c r="B204" s="79" t="s">
        <v>789</v>
      </c>
      <c r="C204" s="78" t="s">
        <v>790</v>
      </c>
      <c r="D204" s="79" t="s">
        <v>165</v>
      </c>
      <c r="E204" s="4">
        <v>7</v>
      </c>
      <c r="F204" s="86" t="s">
        <v>774</v>
      </c>
      <c r="G204" s="28">
        <v>7</v>
      </c>
      <c r="H204" s="28"/>
      <c r="I204" s="28">
        <v>10</v>
      </c>
      <c r="J204" s="28">
        <v>175</v>
      </c>
      <c r="K204" s="28">
        <v>8.1</v>
      </c>
      <c r="L204" s="28">
        <v>9.6</v>
      </c>
      <c r="M204" s="29"/>
      <c r="N204" s="30">
        <v>0.33</v>
      </c>
      <c r="O204" s="28"/>
      <c r="P204" s="29">
        <f>(30*G204)/MAX(G:G)</f>
        <v>7.7777777777777777</v>
      </c>
      <c r="Q204" s="29">
        <f>(10*I204)/MAX(I:I)</f>
        <v>2</v>
      </c>
      <c r="R204" s="29">
        <f>(10*J204)/MAX(J:J)</f>
        <v>7.9545454545454541</v>
      </c>
      <c r="S204" s="29">
        <f>(10*6)/K204</f>
        <v>7.4074074074074074</v>
      </c>
      <c r="T204" s="29">
        <f>(10*L204)/MAX(L:L)</f>
        <v>9.6</v>
      </c>
      <c r="U204" s="29">
        <f>(30*MIN(N:N))/N204</f>
        <v>0</v>
      </c>
      <c r="V204" s="27">
        <f>SUM(P204:U204)</f>
        <v>34.739730639730638</v>
      </c>
      <c r="W204" s="21"/>
      <c r="X204" s="73"/>
      <c r="Y204" s="69"/>
      <c r="Z204" s="69"/>
    </row>
    <row r="205" spans="1:26" ht="48" customHeight="1" x14ac:dyDescent="0.25">
      <c r="A205" s="16">
        <v>201</v>
      </c>
      <c r="B205" s="86" t="s">
        <v>1044</v>
      </c>
      <c r="C205" s="119" t="s">
        <v>1045</v>
      </c>
      <c r="D205" s="122" t="s">
        <v>4510</v>
      </c>
      <c r="E205" s="4">
        <v>7</v>
      </c>
      <c r="F205" s="79" t="s">
        <v>450</v>
      </c>
      <c r="G205" s="28">
        <v>8.5</v>
      </c>
      <c r="H205" s="28"/>
      <c r="I205" s="28">
        <v>15</v>
      </c>
      <c r="J205" s="28">
        <v>145</v>
      </c>
      <c r="K205" s="28">
        <v>7.8</v>
      </c>
      <c r="L205" s="28">
        <v>8</v>
      </c>
      <c r="M205" s="29"/>
      <c r="N205" s="30">
        <v>0.55000000000000004</v>
      </c>
      <c r="O205" s="28"/>
      <c r="P205" s="29">
        <f>(30*G205)/MAX(G:G)</f>
        <v>9.4444444444444446</v>
      </c>
      <c r="Q205" s="29">
        <f>(10*I205)/MAX(I:I)</f>
        <v>3</v>
      </c>
      <c r="R205" s="29">
        <f>(10*J205)/MAX(J:J)</f>
        <v>6.5909090909090908</v>
      </c>
      <c r="S205" s="29">
        <f>(10*6)/K205</f>
        <v>7.6923076923076925</v>
      </c>
      <c r="T205" s="29">
        <f>(10*L205)/MAX(L:L)</f>
        <v>8</v>
      </c>
      <c r="U205" s="29">
        <f>(30*MIN(N:N))/N205</f>
        <v>0</v>
      </c>
      <c r="V205" s="27">
        <f>SUM(P205:U205)</f>
        <v>34.72766122766123</v>
      </c>
      <c r="W205" s="21"/>
      <c r="X205" s="73"/>
      <c r="Y205" s="69"/>
      <c r="Z205" s="69"/>
    </row>
    <row r="206" spans="1:26" ht="32.25" customHeight="1" x14ac:dyDescent="0.25">
      <c r="A206" s="16">
        <v>202</v>
      </c>
      <c r="B206" s="86" t="s">
        <v>795</v>
      </c>
      <c r="C206" s="120" t="s">
        <v>796</v>
      </c>
      <c r="D206" s="79" t="s">
        <v>165</v>
      </c>
      <c r="E206" s="4">
        <v>7</v>
      </c>
      <c r="F206" s="86" t="s">
        <v>774</v>
      </c>
      <c r="G206" s="28">
        <v>8.5</v>
      </c>
      <c r="H206" s="28"/>
      <c r="I206" s="28">
        <v>4</v>
      </c>
      <c r="J206" s="28">
        <v>165</v>
      </c>
      <c r="K206" s="28">
        <v>8.4</v>
      </c>
      <c r="L206" s="28">
        <v>9.8000000000000007</v>
      </c>
      <c r="M206" s="29"/>
      <c r="N206" s="30">
        <v>0.43</v>
      </c>
      <c r="O206" s="28"/>
      <c r="P206" s="29">
        <f>(30*G206)/MAX(G:G)</f>
        <v>9.4444444444444446</v>
      </c>
      <c r="Q206" s="29">
        <f>(10*I206)/MAX(I:I)</f>
        <v>0.8</v>
      </c>
      <c r="R206" s="29">
        <f>(10*J206)/MAX(J:J)</f>
        <v>7.5</v>
      </c>
      <c r="S206" s="29">
        <f>(10*6)/K206</f>
        <v>7.1428571428571423</v>
      </c>
      <c r="T206" s="29">
        <f>(10*L206)/MAX(L:L)</f>
        <v>9.8000000000000007</v>
      </c>
      <c r="U206" s="29">
        <f>(30*MIN(N:N))/N206</f>
        <v>0</v>
      </c>
      <c r="V206" s="27">
        <f>SUM(P206:U206)</f>
        <v>34.68730158730159</v>
      </c>
      <c r="W206" s="21"/>
      <c r="X206" s="73"/>
      <c r="Y206" s="69"/>
      <c r="Z206" s="69"/>
    </row>
    <row r="207" spans="1:26" ht="32.25" customHeight="1" x14ac:dyDescent="0.25">
      <c r="A207" s="16">
        <v>203</v>
      </c>
      <c r="B207" s="79" t="s">
        <v>929</v>
      </c>
      <c r="C207" s="78" t="s">
        <v>930</v>
      </c>
      <c r="D207" s="79" t="s">
        <v>4514</v>
      </c>
      <c r="E207" s="4">
        <v>8</v>
      </c>
      <c r="F207" s="83" t="s">
        <v>931</v>
      </c>
      <c r="G207" s="28">
        <v>11.5</v>
      </c>
      <c r="H207" s="28"/>
      <c r="I207" s="28">
        <v>8</v>
      </c>
      <c r="J207" s="28">
        <v>141</v>
      </c>
      <c r="K207" s="28">
        <v>10.4</v>
      </c>
      <c r="L207" s="28">
        <v>8</v>
      </c>
      <c r="M207" s="29"/>
      <c r="N207" s="30">
        <v>0.35</v>
      </c>
      <c r="O207" s="28"/>
      <c r="P207" s="29">
        <f>(30*G207)/MAX(G:G)</f>
        <v>12.777777777777779</v>
      </c>
      <c r="Q207" s="29">
        <f>(10*I207)/MAX(I:I)</f>
        <v>1.6</v>
      </c>
      <c r="R207" s="29">
        <f>(10*J207)/MAX(J:J)</f>
        <v>6.4090909090909092</v>
      </c>
      <c r="S207" s="29">
        <f>(10*6)/K207</f>
        <v>5.7692307692307692</v>
      </c>
      <c r="T207" s="29">
        <f>(10*L207)/MAX(L:L)</f>
        <v>8</v>
      </c>
      <c r="U207" s="29">
        <f>(30*MIN(N:N))/N207</f>
        <v>0</v>
      </c>
      <c r="V207" s="27">
        <f>SUM(P207:U207)</f>
        <v>34.55609945609946</v>
      </c>
      <c r="W207" s="21"/>
      <c r="X207" s="73"/>
      <c r="Y207" s="69"/>
      <c r="Z207" s="69"/>
    </row>
    <row r="208" spans="1:26" ht="32.25" customHeight="1" x14ac:dyDescent="0.25">
      <c r="A208" s="16">
        <v>204</v>
      </c>
      <c r="B208" s="12" t="s">
        <v>1223</v>
      </c>
      <c r="C208" s="51" t="s">
        <v>1224</v>
      </c>
      <c r="D208" s="79" t="s">
        <v>507</v>
      </c>
      <c r="E208" s="4">
        <v>7</v>
      </c>
      <c r="F208" s="79" t="s">
        <v>508</v>
      </c>
      <c r="G208" s="28">
        <v>5</v>
      </c>
      <c r="H208" s="28"/>
      <c r="I208" s="28">
        <v>21</v>
      </c>
      <c r="J208" s="28">
        <v>180</v>
      </c>
      <c r="K208" s="28">
        <v>8.5</v>
      </c>
      <c r="L208" s="28">
        <v>9.5</v>
      </c>
      <c r="M208" s="28"/>
      <c r="N208" s="28">
        <v>0.39</v>
      </c>
      <c r="O208" s="28"/>
      <c r="P208" s="29">
        <f>(30*G208)/MAX(G:G)</f>
        <v>5.5555555555555554</v>
      </c>
      <c r="Q208" s="29">
        <f>(10*I208)/MAX(I:I)</f>
        <v>4.2</v>
      </c>
      <c r="R208" s="29">
        <f>(10*J208)/MAX(J:J)</f>
        <v>8.1818181818181817</v>
      </c>
      <c r="S208" s="29">
        <f>(10*6)/K208</f>
        <v>7.0588235294117645</v>
      </c>
      <c r="T208" s="29">
        <f>(10*L208)/MAX(L:L)</f>
        <v>9.5</v>
      </c>
      <c r="U208" s="29">
        <f>(30*MIN(N:N))/N208</f>
        <v>0</v>
      </c>
      <c r="V208" s="27">
        <f>SUM(P208:U208)</f>
        <v>34.496197266785501</v>
      </c>
      <c r="W208" s="21"/>
      <c r="X208" s="73"/>
      <c r="Y208" s="69"/>
      <c r="Z208" s="69"/>
    </row>
    <row r="209" spans="1:26" ht="32.25" customHeight="1" x14ac:dyDescent="0.25">
      <c r="A209" s="16">
        <v>205</v>
      </c>
      <c r="B209" s="24" t="s">
        <v>1162</v>
      </c>
      <c r="C209" s="16" t="s">
        <v>1163</v>
      </c>
      <c r="D209" s="79" t="s">
        <v>598</v>
      </c>
      <c r="E209" s="111">
        <v>8</v>
      </c>
      <c r="F209" s="79" t="s">
        <v>599</v>
      </c>
      <c r="G209" s="28">
        <v>15</v>
      </c>
      <c r="H209" s="28"/>
      <c r="I209" s="28">
        <v>2</v>
      </c>
      <c r="J209" s="28">
        <v>115</v>
      </c>
      <c r="K209" s="28">
        <v>9.9</v>
      </c>
      <c r="L209" s="28">
        <v>6</v>
      </c>
      <c r="M209" s="29"/>
      <c r="N209" s="30">
        <v>1.1200000000000001</v>
      </c>
      <c r="O209" s="28"/>
      <c r="P209" s="29">
        <f>(30*G209)/MAX(G:G)</f>
        <v>16.666666666666668</v>
      </c>
      <c r="Q209" s="29">
        <f>(10*I209)/MAX(I:I)</f>
        <v>0.4</v>
      </c>
      <c r="R209" s="29">
        <f>(10*J209)/MAX(J:J)</f>
        <v>5.2272727272727275</v>
      </c>
      <c r="S209" s="29">
        <f>(10*6)/K209</f>
        <v>6.0606060606060606</v>
      </c>
      <c r="T209" s="29">
        <f>(10*L209)/MAX(L:L)</f>
        <v>6</v>
      </c>
      <c r="U209" s="29">
        <f>(30*MIN(N:N))/N209</f>
        <v>0</v>
      </c>
      <c r="V209" s="27">
        <f>SUM(P209:U209)</f>
        <v>34.354545454545452</v>
      </c>
      <c r="W209" s="21"/>
      <c r="X209" s="73"/>
      <c r="Y209" s="69"/>
      <c r="Z209" s="69"/>
    </row>
    <row r="210" spans="1:26" ht="32.25" customHeight="1" x14ac:dyDescent="0.25">
      <c r="A210" s="16">
        <v>206</v>
      </c>
      <c r="B210" s="24" t="s">
        <v>1174</v>
      </c>
      <c r="C210" s="16" t="s">
        <v>1175</v>
      </c>
      <c r="D210" s="79" t="s">
        <v>598</v>
      </c>
      <c r="E210" s="111">
        <v>8</v>
      </c>
      <c r="F210" s="79" t="s">
        <v>599</v>
      </c>
      <c r="G210" s="28">
        <v>15</v>
      </c>
      <c r="H210" s="28"/>
      <c r="I210" s="28">
        <v>3</v>
      </c>
      <c r="J210" s="28">
        <v>113</v>
      </c>
      <c r="K210" s="28">
        <v>10.1</v>
      </c>
      <c r="L210" s="28">
        <v>6</v>
      </c>
      <c r="M210" s="29"/>
      <c r="N210" s="30">
        <v>2</v>
      </c>
      <c r="O210" s="28"/>
      <c r="P210" s="29">
        <f>(30*G210)/MAX(G:G)</f>
        <v>16.666666666666668</v>
      </c>
      <c r="Q210" s="29">
        <f>(10*I210)/MAX(I:I)</f>
        <v>0.6</v>
      </c>
      <c r="R210" s="29">
        <f>(10*J210)/MAX(J:J)</f>
        <v>5.1363636363636367</v>
      </c>
      <c r="S210" s="29">
        <f>(10*6)/K210</f>
        <v>5.9405940594059405</v>
      </c>
      <c r="T210" s="29">
        <f>(10*L210)/MAX(L:L)</f>
        <v>6</v>
      </c>
      <c r="U210" s="29">
        <f>(30*MIN(N:N))/N210</f>
        <v>0</v>
      </c>
      <c r="V210" s="27">
        <f>SUM(P210:U210)</f>
        <v>34.343624362436245</v>
      </c>
      <c r="W210" s="21"/>
      <c r="X210" s="73"/>
      <c r="Y210" s="69"/>
      <c r="Z210" s="69"/>
    </row>
    <row r="211" spans="1:26" ht="32.25" customHeight="1" x14ac:dyDescent="0.25">
      <c r="A211" s="16">
        <v>207</v>
      </c>
      <c r="B211" s="86" t="s">
        <v>894</v>
      </c>
      <c r="C211" s="78" t="s">
        <v>895</v>
      </c>
      <c r="D211" s="79" t="s">
        <v>268</v>
      </c>
      <c r="E211" s="4">
        <v>7</v>
      </c>
      <c r="F211" s="79" t="s">
        <v>893</v>
      </c>
      <c r="G211" s="28">
        <v>7.5</v>
      </c>
      <c r="H211" s="28"/>
      <c r="I211" s="28">
        <v>15</v>
      </c>
      <c r="J211" s="28">
        <v>170</v>
      </c>
      <c r="K211" s="28">
        <v>9</v>
      </c>
      <c r="L211" s="28">
        <v>8.5</v>
      </c>
      <c r="M211" s="29"/>
      <c r="N211" s="30">
        <v>0.4</v>
      </c>
      <c r="O211" s="28"/>
      <c r="P211" s="29">
        <f>(30*G211)/MAX(G:G)</f>
        <v>8.3333333333333339</v>
      </c>
      <c r="Q211" s="29">
        <f>(10*I211)/MAX(I:I)</f>
        <v>3</v>
      </c>
      <c r="R211" s="29">
        <f>(10*J211)/MAX(J:J)</f>
        <v>7.7272727272727275</v>
      </c>
      <c r="S211" s="29">
        <f>(10*6)/K211</f>
        <v>6.666666666666667</v>
      </c>
      <c r="T211" s="29">
        <f>(10*L211)/MAX(L:L)</f>
        <v>8.5</v>
      </c>
      <c r="U211" s="29">
        <f>(30*MIN(N:N))/N211</f>
        <v>0</v>
      </c>
      <c r="V211" s="27">
        <f>SUM(P211:U211)</f>
        <v>34.227272727272734</v>
      </c>
      <c r="W211" s="21"/>
      <c r="X211" s="73"/>
      <c r="Y211" s="69"/>
      <c r="Z211" s="69"/>
    </row>
    <row r="212" spans="1:26" ht="32.25" customHeight="1" x14ac:dyDescent="0.25">
      <c r="A212" s="16">
        <v>208</v>
      </c>
      <c r="B212" s="79" t="s">
        <v>1107</v>
      </c>
      <c r="C212" s="78" t="s">
        <v>1108</v>
      </c>
      <c r="D212" s="79" t="s">
        <v>4448</v>
      </c>
      <c r="E212" s="108">
        <v>8</v>
      </c>
      <c r="F212" s="79" t="s">
        <v>627</v>
      </c>
      <c r="G212" s="28">
        <v>6</v>
      </c>
      <c r="H212" s="28"/>
      <c r="I212" s="28">
        <v>15</v>
      </c>
      <c r="J212" s="28">
        <v>191</v>
      </c>
      <c r="K212" s="28">
        <v>8.8000000000000007</v>
      </c>
      <c r="L212" s="28">
        <v>9</v>
      </c>
      <c r="M212" s="29"/>
      <c r="N212" s="30">
        <v>0.34</v>
      </c>
      <c r="O212" s="28"/>
      <c r="P212" s="29">
        <f>(30*G212)/MAX(G:G)</f>
        <v>6.666666666666667</v>
      </c>
      <c r="Q212" s="29">
        <f>(10*I212)/MAX(I:I)</f>
        <v>3</v>
      </c>
      <c r="R212" s="29">
        <f>(10*J212)/MAX(J:J)</f>
        <v>8.6818181818181817</v>
      </c>
      <c r="S212" s="29">
        <f>(10*6)/K212</f>
        <v>6.8181818181818175</v>
      </c>
      <c r="T212" s="29">
        <f>(10*L212)/MAX(L:L)</f>
        <v>9</v>
      </c>
      <c r="U212" s="29">
        <f>(30*MIN(N:N))/N212</f>
        <v>0</v>
      </c>
      <c r="V212" s="27">
        <f>SUM(P212:U212)</f>
        <v>34.166666666666671</v>
      </c>
      <c r="W212" s="21"/>
      <c r="X212" s="73"/>
      <c r="Y212" s="69"/>
      <c r="Z212" s="69"/>
    </row>
    <row r="213" spans="1:26" ht="32.25" customHeight="1" x14ac:dyDescent="0.25">
      <c r="A213" s="16">
        <v>209</v>
      </c>
      <c r="B213" s="24" t="s">
        <v>1093</v>
      </c>
      <c r="C213" s="78" t="s">
        <v>1094</v>
      </c>
      <c r="D213" s="79" t="s">
        <v>507</v>
      </c>
      <c r="E213" s="4">
        <v>8</v>
      </c>
      <c r="F213" s="79" t="s">
        <v>508</v>
      </c>
      <c r="G213" s="28">
        <v>7</v>
      </c>
      <c r="H213" s="28"/>
      <c r="I213" s="28">
        <v>14</v>
      </c>
      <c r="J213" s="28">
        <v>174</v>
      </c>
      <c r="K213" s="28">
        <v>9</v>
      </c>
      <c r="L213" s="28">
        <v>9</v>
      </c>
      <c r="M213" s="29"/>
      <c r="N213" s="30">
        <v>0.41</v>
      </c>
      <c r="O213" s="28"/>
      <c r="P213" s="29">
        <f>(30*G213)/MAX(G:G)</f>
        <v>7.7777777777777777</v>
      </c>
      <c r="Q213" s="29">
        <f>(10*I213)/MAX(I:I)</f>
        <v>2.8</v>
      </c>
      <c r="R213" s="29">
        <f>(10*J213)/MAX(J:J)</f>
        <v>7.9090909090909092</v>
      </c>
      <c r="S213" s="29">
        <f>(10*6)/K213</f>
        <v>6.666666666666667</v>
      </c>
      <c r="T213" s="29">
        <f>(10*L213)/MAX(L:L)</f>
        <v>9</v>
      </c>
      <c r="U213" s="29">
        <f>(30*MIN(N:N))/N213</f>
        <v>0</v>
      </c>
      <c r="V213" s="27">
        <f>SUM(P213:U213)</f>
        <v>34.153535353535354</v>
      </c>
      <c r="W213" s="21"/>
      <c r="X213" s="73"/>
      <c r="Y213" s="69"/>
      <c r="Z213" s="69"/>
    </row>
    <row r="214" spans="1:26" ht="32.25" customHeight="1" x14ac:dyDescent="0.25">
      <c r="A214" s="16">
        <v>210</v>
      </c>
      <c r="B214" s="79" t="s">
        <v>700</v>
      </c>
      <c r="C214" s="78" t="s">
        <v>701</v>
      </c>
      <c r="D214" s="79" t="s">
        <v>4512</v>
      </c>
      <c r="E214" s="4">
        <v>8</v>
      </c>
      <c r="F214" s="86" t="s">
        <v>83</v>
      </c>
      <c r="G214" s="28">
        <v>11</v>
      </c>
      <c r="H214" s="28"/>
      <c r="I214" s="28">
        <v>9</v>
      </c>
      <c r="J214" s="28">
        <v>170</v>
      </c>
      <c r="K214" s="28">
        <v>10.3</v>
      </c>
      <c r="L214" s="28">
        <v>6.5</v>
      </c>
      <c r="M214" s="29"/>
      <c r="N214" s="30">
        <v>1.04</v>
      </c>
      <c r="O214" s="28"/>
      <c r="P214" s="29">
        <f>(30*G214)/MAX(G:G)</f>
        <v>12.222222222222221</v>
      </c>
      <c r="Q214" s="29">
        <f>(10*I214)/MAX(I:I)</f>
        <v>1.8</v>
      </c>
      <c r="R214" s="29">
        <f>(10*J214)/MAX(J:J)</f>
        <v>7.7272727272727275</v>
      </c>
      <c r="S214" s="29">
        <f>(10*6)/K214</f>
        <v>5.8252427184466011</v>
      </c>
      <c r="T214" s="29">
        <f>(10*L214)/MAX(L:L)</f>
        <v>6.5</v>
      </c>
      <c r="U214" s="29">
        <f>(30*MIN(N:N))/N214</f>
        <v>0</v>
      </c>
      <c r="V214" s="27">
        <f>SUM(P214:U214)</f>
        <v>34.074737667941548</v>
      </c>
      <c r="W214" s="21"/>
      <c r="X214" s="73"/>
      <c r="Y214" s="69"/>
      <c r="Z214" s="69"/>
    </row>
    <row r="215" spans="1:26" ht="32.25" customHeight="1" x14ac:dyDescent="0.25">
      <c r="A215" s="16">
        <v>211</v>
      </c>
      <c r="B215" s="86" t="s">
        <v>1097</v>
      </c>
      <c r="C215" s="78" t="s">
        <v>1098</v>
      </c>
      <c r="D215" s="79" t="s">
        <v>1099</v>
      </c>
      <c r="E215" s="4">
        <v>8</v>
      </c>
      <c r="F215" s="79" t="s">
        <v>1100</v>
      </c>
      <c r="G215" s="28">
        <v>14</v>
      </c>
      <c r="H215" s="28"/>
      <c r="I215" s="28">
        <v>7</v>
      </c>
      <c r="J215" s="28">
        <v>145</v>
      </c>
      <c r="K215" s="28">
        <v>9.9</v>
      </c>
      <c r="L215" s="28">
        <v>4</v>
      </c>
      <c r="M215" s="29"/>
      <c r="N215" s="30">
        <v>4</v>
      </c>
      <c r="O215" s="28"/>
      <c r="P215" s="29">
        <f>(30*G215)/MAX(G:G)</f>
        <v>15.555555555555555</v>
      </c>
      <c r="Q215" s="29">
        <f>(10*I215)/MAX(I:I)</f>
        <v>1.4</v>
      </c>
      <c r="R215" s="29">
        <f>(10*J215)/MAX(J:J)</f>
        <v>6.5909090909090908</v>
      </c>
      <c r="S215" s="29">
        <f>(10*6)/K215</f>
        <v>6.0606060606060606</v>
      </c>
      <c r="T215" s="29">
        <f>(10*L215)/MAX(L:L)</f>
        <v>4</v>
      </c>
      <c r="U215" s="29">
        <f>(30*MIN(N:N))/N215</f>
        <v>0</v>
      </c>
      <c r="V215" s="27">
        <f>SUM(P215:U215)</f>
        <v>33.607070707070704</v>
      </c>
      <c r="W215" s="21"/>
      <c r="X215" s="73"/>
      <c r="Y215" s="69"/>
      <c r="Z215" s="69"/>
    </row>
    <row r="216" spans="1:26" ht="32.25" customHeight="1" x14ac:dyDescent="0.25">
      <c r="A216" s="16">
        <v>212</v>
      </c>
      <c r="B216" s="86" t="s">
        <v>805</v>
      </c>
      <c r="C216" s="120" t="s">
        <v>806</v>
      </c>
      <c r="D216" s="79" t="s">
        <v>165</v>
      </c>
      <c r="E216" s="4">
        <v>7</v>
      </c>
      <c r="F216" s="86" t="s">
        <v>774</v>
      </c>
      <c r="G216" s="28">
        <v>7.5</v>
      </c>
      <c r="H216" s="28"/>
      <c r="I216" s="28">
        <v>6</v>
      </c>
      <c r="J216" s="28">
        <v>185</v>
      </c>
      <c r="K216" s="28">
        <v>8.9</v>
      </c>
      <c r="L216" s="28">
        <v>8.9</v>
      </c>
      <c r="M216" s="29"/>
      <c r="N216" s="30">
        <v>0.39</v>
      </c>
      <c r="O216" s="28"/>
      <c r="P216" s="29">
        <f>(30*G216)/MAX(G:G)</f>
        <v>8.3333333333333339</v>
      </c>
      <c r="Q216" s="29">
        <f>(10*I216)/MAX(I:I)</f>
        <v>1.2</v>
      </c>
      <c r="R216" s="29">
        <f>(10*J216)/MAX(J:J)</f>
        <v>8.4090909090909083</v>
      </c>
      <c r="S216" s="29">
        <f>(10*6)/K216</f>
        <v>6.7415730337078648</v>
      </c>
      <c r="T216" s="29">
        <f>(10*L216)/MAX(L:L)</f>
        <v>8.9</v>
      </c>
      <c r="U216" s="29">
        <f>(30*MIN(N:N))/N216</f>
        <v>0</v>
      </c>
      <c r="V216" s="27">
        <f>SUM(P216:U216)</f>
        <v>33.583997276132109</v>
      </c>
      <c r="W216" s="21"/>
      <c r="X216" s="73"/>
      <c r="Y216" s="69"/>
      <c r="Z216" s="69"/>
    </row>
    <row r="217" spans="1:26" ht="32.25" customHeight="1" x14ac:dyDescent="0.25">
      <c r="A217" s="16">
        <v>213</v>
      </c>
      <c r="B217" s="79" t="s">
        <v>791</v>
      </c>
      <c r="C217" s="119" t="s">
        <v>792</v>
      </c>
      <c r="D217" s="79" t="s">
        <v>165</v>
      </c>
      <c r="E217" s="4">
        <v>7</v>
      </c>
      <c r="F217" s="86" t="s">
        <v>774</v>
      </c>
      <c r="G217" s="28">
        <v>6</v>
      </c>
      <c r="H217" s="28"/>
      <c r="I217" s="28">
        <v>10</v>
      </c>
      <c r="J217" s="28">
        <v>165</v>
      </c>
      <c r="K217" s="28">
        <v>8.1</v>
      </c>
      <c r="L217" s="28">
        <v>9.6999999999999993</v>
      </c>
      <c r="M217" s="29"/>
      <c r="N217" s="30">
        <v>0.33</v>
      </c>
      <c r="O217" s="28"/>
      <c r="P217" s="29">
        <f>(30*G217)/MAX(G:G)</f>
        <v>6.666666666666667</v>
      </c>
      <c r="Q217" s="29">
        <f>(10*I217)/MAX(I:I)</f>
        <v>2</v>
      </c>
      <c r="R217" s="29">
        <f>(10*J217)/MAX(J:J)</f>
        <v>7.5</v>
      </c>
      <c r="S217" s="29">
        <f>(10*6)/K217</f>
        <v>7.4074074074074074</v>
      </c>
      <c r="T217" s="29">
        <f>(10*L217)/MAX(L:L)</f>
        <v>9.6999999999999993</v>
      </c>
      <c r="U217" s="29">
        <f>(30*MIN(N:N))/N217</f>
        <v>0</v>
      </c>
      <c r="V217" s="27">
        <f>SUM(P217:U217)</f>
        <v>33.274074074074079</v>
      </c>
      <c r="W217" s="21"/>
      <c r="X217" s="73"/>
      <c r="Y217" s="69"/>
      <c r="Z217" s="69"/>
    </row>
    <row r="218" spans="1:26" ht="32.25" customHeight="1" x14ac:dyDescent="0.25">
      <c r="A218" s="16">
        <v>214</v>
      </c>
      <c r="B218" s="83" t="s">
        <v>960</v>
      </c>
      <c r="C218" s="78" t="s">
        <v>961</v>
      </c>
      <c r="D218" s="79" t="s">
        <v>338</v>
      </c>
      <c r="E218" s="4">
        <v>7</v>
      </c>
      <c r="F218" s="79" t="s">
        <v>360</v>
      </c>
      <c r="G218" s="28">
        <v>8.5</v>
      </c>
      <c r="H218" s="28"/>
      <c r="I218" s="28">
        <v>12</v>
      </c>
      <c r="J218" s="28">
        <v>165</v>
      </c>
      <c r="K218" s="28">
        <v>8.6999999999999993</v>
      </c>
      <c r="L218" s="28">
        <v>7</v>
      </c>
      <c r="M218" s="29"/>
      <c r="N218" s="30">
        <v>0.35</v>
      </c>
      <c r="O218" s="28"/>
      <c r="P218" s="29">
        <f>(30*G218)/MAX(G:G)</f>
        <v>9.4444444444444446</v>
      </c>
      <c r="Q218" s="29">
        <f>(10*I218)/MAX(I:I)</f>
        <v>2.4</v>
      </c>
      <c r="R218" s="29">
        <f>(10*J218)/MAX(J:J)</f>
        <v>7.5</v>
      </c>
      <c r="S218" s="29">
        <f>(10*6)/K218</f>
        <v>6.8965517241379315</v>
      </c>
      <c r="T218" s="29">
        <f>(10*L218)/MAX(L:L)</f>
        <v>7</v>
      </c>
      <c r="U218" s="29">
        <f>(30*MIN(N:N))/N218</f>
        <v>0</v>
      </c>
      <c r="V218" s="27">
        <f>SUM(P218:U218)</f>
        <v>33.240996168582377</v>
      </c>
      <c r="W218" s="21"/>
      <c r="X218" s="73"/>
      <c r="Y218" s="69"/>
      <c r="Z218" s="69"/>
    </row>
    <row r="219" spans="1:26" ht="32.25" customHeight="1" x14ac:dyDescent="0.25">
      <c r="A219" s="16">
        <v>215</v>
      </c>
      <c r="B219" s="86" t="s">
        <v>719</v>
      </c>
      <c r="C219" s="83" t="s">
        <v>720</v>
      </c>
      <c r="D219" s="86" t="s">
        <v>116</v>
      </c>
      <c r="E219" s="4">
        <v>7</v>
      </c>
      <c r="F219" s="83" t="s">
        <v>718</v>
      </c>
      <c r="G219" s="28">
        <v>14</v>
      </c>
      <c r="H219" s="28"/>
      <c r="I219" s="28">
        <v>10</v>
      </c>
      <c r="J219" s="28">
        <v>140</v>
      </c>
      <c r="K219" s="28">
        <v>9.6999999999999993</v>
      </c>
      <c r="L219" s="28">
        <v>3</v>
      </c>
      <c r="M219" s="29"/>
      <c r="N219" s="30">
        <v>1.06</v>
      </c>
      <c r="O219" s="28"/>
      <c r="P219" s="29">
        <f>(30*G219)/MAX(G:G)</f>
        <v>15.555555555555555</v>
      </c>
      <c r="Q219" s="29">
        <f>(10*I219)/MAX(I:I)</f>
        <v>2</v>
      </c>
      <c r="R219" s="29">
        <f>(10*J219)/MAX(J:J)</f>
        <v>6.3636363636363633</v>
      </c>
      <c r="S219" s="29">
        <f>(10*6)/K219</f>
        <v>6.1855670103092786</v>
      </c>
      <c r="T219" s="29">
        <f>(10*L219)/MAX(L:L)</f>
        <v>3</v>
      </c>
      <c r="U219" s="29">
        <f>(30*MIN(N:N))/N219</f>
        <v>0</v>
      </c>
      <c r="V219" s="27">
        <f>SUM(P219:U219)</f>
        <v>33.104758929501202</v>
      </c>
      <c r="W219" s="21"/>
      <c r="X219" s="73"/>
      <c r="Y219" s="69"/>
      <c r="Z219" s="69"/>
    </row>
    <row r="220" spans="1:26" ht="32.25" customHeight="1" x14ac:dyDescent="0.25">
      <c r="A220" s="16">
        <v>216</v>
      </c>
      <c r="B220" s="79" t="s">
        <v>698</v>
      </c>
      <c r="C220" s="78" t="s">
        <v>699</v>
      </c>
      <c r="D220" s="79" t="s">
        <v>4512</v>
      </c>
      <c r="E220" s="4">
        <v>8</v>
      </c>
      <c r="F220" s="86" t="s">
        <v>83</v>
      </c>
      <c r="G220" s="28">
        <v>11.5</v>
      </c>
      <c r="H220" s="28"/>
      <c r="I220" s="28">
        <v>6</v>
      </c>
      <c r="J220" s="28">
        <v>150</v>
      </c>
      <c r="K220" s="28">
        <v>10.4</v>
      </c>
      <c r="L220" s="28">
        <v>6.5</v>
      </c>
      <c r="M220" s="29"/>
      <c r="N220" s="30">
        <v>1.07</v>
      </c>
      <c r="O220" s="28"/>
      <c r="P220" s="29">
        <f>(30*G220)/MAX(G:G)</f>
        <v>12.777777777777779</v>
      </c>
      <c r="Q220" s="29">
        <f>(10*I220)/MAX(I:I)</f>
        <v>1.2</v>
      </c>
      <c r="R220" s="29">
        <f>(10*J220)/MAX(J:J)</f>
        <v>6.8181818181818183</v>
      </c>
      <c r="S220" s="29">
        <f>(10*6)/K220</f>
        <v>5.7692307692307692</v>
      </c>
      <c r="T220" s="29">
        <f>(10*L220)/MAX(L:L)</f>
        <v>6.5</v>
      </c>
      <c r="U220" s="29">
        <f>(30*MIN(N:N))/N220</f>
        <v>0</v>
      </c>
      <c r="V220" s="27">
        <f>SUM(P220:U220)</f>
        <v>33.065190365190361</v>
      </c>
      <c r="W220" s="21"/>
      <c r="X220" s="73"/>
      <c r="Y220" s="69"/>
      <c r="Z220" s="69"/>
    </row>
    <row r="221" spans="1:26" ht="32.25" customHeight="1" x14ac:dyDescent="0.25">
      <c r="A221" s="16">
        <v>217</v>
      </c>
      <c r="B221" s="84" t="s">
        <v>1040</v>
      </c>
      <c r="C221" s="78" t="s">
        <v>1041</v>
      </c>
      <c r="D221" s="122" t="s">
        <v>4510</v>
      </c>
      <c r="E221" s="4">
        <v>7</v>
      </c>
      <c r="F221" s="79" t="s">
        <v>450</v>
      </c>
      <c r="G221" s="28">
        <v>9</v>
      </c>
      <c r="H221" s="28"/>
      <c r="I221" s="28">
        <v>12</v>
      </c>
      <c r="J221" s="28">
        <v>130</v>
      </c>
      <c r="K221" s="28">
        <v>8.4</v>
      </c>
      <c r="L221" s="28">
        <v>7.5</v>
      </c>
      <c r="M221" s="29"/>
      <c r="N221" s="30">
        <v>1.18</v>
      </c>
      <c r="O221" s="28"/>
      <c r="P221" s="29">
        <f>(30*G221)/MAX(G:G)</f>
        <v>10</v>
      </c>
      <c r="Q221" s="29">
        <f>(10*I221)/MAX(I:I)</f>
        <v>2.4</v>
      </c>
      <c r="R221" s="29">
        <f>(10*J221)/MAX(J:J)</f>
        <v>5.9090909090909092</v>
      </c>
      <c r="S221" s="29">
        <f>(10*6)/K221</f>
        <v>7.1428571428571423</v>
      </c>
      <c r="T221" s="29">
        <f>(10*L221)/MAX(L:L)</f>
        <v>7.5</v>
      </c>
      <c r="U221" s="29">
        <f>(30*MIN(N:N))/N221</f>
        <v>0</v>
      </c>
      <c r="V221" s="27">
        <f>SUM(P221:U221)</f>
        <v>32.951948051948051</v>
      </c>
      <c r="W221" s="21"/>
      <c r="X221" s="73"/>
      <c r="Y221" s="69"/>
      <c r="Z221" s="69"/>
    </row>
    <row r="222" spans="1:26" ht="32.25" customHeight="1" x14ac:dyDescent="0.25">
      <c r="A222" s="16">
        <v>218</v>
      </c>
      <c r="B222" s="86" t="s">
        <v>1219</v>
      </c>
      <c r="C222" s="78" t="s">
        <v>1220</v>
      </c>
      <c r="D222" s="79" t="s">
        <v>4519</v>
      </c>
      <c r="E222" s="4">
        <v>8</v>
      </c>
      <c r="F222" s="79" t="s">
        <v>467</v>
      </c>
      <c r="G222" s="28">
        <v>10.5</v>
      </c>
      <c r="H222" s="28"/>
      <c r="I222" s="28">
        <v>8</v>
      </c>
      <c r="J222" s="28">
        <v>120</v>
      </c>
      <c r="K222" s="28">
        <v>9</v>
      </c>
      <c r="L222" s="28">
        <v>7.5</v>
      </c>
      <c r="M222" s="29"/>
      <c r="N222" s="30">
        <v>1.08</v>
      </c>
      <c r="O222" s="28"/>
      <c r="P222" s="29">
        <f>(30*G222)/MAX(G:G)</f>
        <v>11.666666666666666</v>
      </c>
      <c r="Q222" s="29">
        <f>(10*I222)/MAX(I:I)</f>
        <v>1.6</v>
      </c>
      <c r="R222" s="29">
        <f>(10*J222)/MAX(J:J)</f>
        <v>5.4545454545454541</v>
      </c>
      <c r="S222" s="29">
        <f>(10*6)/K222</f>
        <v>6.666666666666667</v>
      </c>
      <c r="T222" s="29">
        <f>(10*L222)/MAX(L:L)</f>
        <v>7.5</v>
      </c>
      <c r="U222" s="29">
        <f>(30*MIN(N:N))/N222</f>
        <v>0</v>
      </c>
      <c r="V222" s="27">
        <f>SUM(P222:U222)</f>
        <v>32.88787878787879</v>
      </c>
      <c r="W222" s="21"/>
      <c r="X222" s="73"/>
      <c r="Y222" s="69"/>
      <c r="Z222" s="69"/>
    </row>
    <row r="223" spans="1:26" ht="32.25" customHeight="1" x14ac:dyDescent="0.25">
      <c r="A223" s="16">
        <v>219</v>
      </c>
      <c r="B223" s="86" t="s">
        <v>848</v>
      </c>
      <c r="C223" s="78" t="s">
        <v>849</v>
      </c>
      <c r="D223" s="101" t="s">
        <v>193</v>
      </c>
      <c r="E223" s="102">
        <v>8</v>
      </c>
      <c r="F223" s="101" t="s">
        <v>194</v>
      </c>
      <c r="G223" s="28">
        <v>9</v>
      </c>
      <c r="H223" s="28"/>
      <c r="I223" s="28">
        <v>10</v>
      </c>
      <c r="J223" s="28">
        <v>130</v>
      </c>
      <c r="K223" s="28">
        <v>8.6</v>
      </c>
      <c r="L223" s="28">
        <v>8</v>
      </c>
      <c r="M223" s="29"/>
      <c r="N223" s="30">
        <v>1.0900000000000001</v>
      </c>
      <c r="O223" s="28"/>
      <c r="P223" s="29">
        <f>(30*G223)/MAX(G:G)</f>
        <v>10</v>
      </c>
      <c r="Q223" s="29">
        <f>(10*I223)/MAX(I:I)</f>
        <v>2</v>
      </c>
      <c r="R223" s="29">
        <f>(10*J223)/MAX(J:J)</f>
        <v>5.9090909090909092</v>
      </c>
      <c r="S223" s="29">
        <f>(10*6)/K223</f>
        <v>6.9767441860465116</v>
      </c>
      <c r="T223" s="29">
        <f>(10*L223)/MAX(L:L)</f>
        <v>8</v>
      </c>
      <c r="U223" s="29">
        <f>(30*MIN(N:N))/N223</f>
        <v>0</v>
      </c>
      <c r="V223" s="27">
        <f>SUM(P223:U223)</f>
        <v>32.885835095137423</v>
      </c>
      <c r="W223" s="21"/>
      <c r="X223" s="73"/>
      <c r="Y223" s="69"/>
      <c r="Z223" s="69"/>
    </row>
    <row r="224" spans="1:26" ht="32.25" customHeight="1" x14ac:dyDescent="0.25">
      <c r="A224" s="16">
        <v>220</v>
      </c>
      <c r="B224" s="86" t="s">
        <v>1101</v>
      </c>
      <c r="C224" s="78" t="s">
        <v>1102</v>
      </c>
      <c r="D224" s="86" t="s">
        <v>1099</v>
      </c>
      <c r="E224" s="4">
        <v>8</v>
      </c>
      <c r="F224" s="86" t="s">
        <v>1100</v>
      </c>
      <c r="G224" s="28">
        <v>12.5</v>
      </c>
      <c r="H224" s="28"/>
      <c r="I224" s="28">
        <v>8</v>
      </c>
      <c r="J224" s="28">
        <v>150</v>
      </c>
      <c r="K224" s="28">
        <v>9.5</v>
      </c>
      <c r="L224" s="28">
        <v>4</v>
      </c>
      <c r="M224" s="29"/>
      <c r="N224" s="30">
        <v>3.5</v>
      </c>
      <c r="O224" s="28"/>
      <c r="P224" s="29">
        <f>(30*G224)/MAX(G:G)</f>
        <v>13.888888888888889</v>
      </c>
      <c r="Q224" s="29">
        <f>(10*I224)/MAX(I:I)</f>
        <v>1.6</v>
      </c>
      <c r="R224" s="29">
        <f>(10*J224)/MAX(J:J)</f>
        <v>6.8181818181818183</v>
      </c>
      <c r="S224" s="29">
        <f>(10*6)/K224</f>
        <v>6.3157894736842106</v>
      </c>
      <c r="T224" s="29">
        <f>(10*L224)/MAX(L:L)</f>
        <v>4</v>
      </c>
      <c r="U224" s="29">
        <f>(30*MIN(N:N))/N224</f>
        <v>0</v>
      </c>
      <c r="V224" s="27">
        <f>SUM(P224:U224)</f>
        <v>32.62286018075492</v>
      </c>
      <c r="W224" s="21"/>
      <c r="X224" s="73"/>
      <c r="Y224" s="69"/>
      <c r="Z224" s="69"/>
    </row>
    <row r="225" spans="1:26" ht="32.25" customHeight="1" x14ac:dyDescent="0.25">
      <c r="A225" s="16">
        <v>221</v>
      </c>
      <c r="B225" s="86" t="s">
        <v>846</v>
      </c>
      <c r="C225" s="78" t="s">
        <v>847</v>
      </c>
      <c r="D225" s="101" t="s">
        <v>193</v>
      </c>
      <c r="E225" s="102">
        <v>8</v>
      </c>
      <c r="F225" s="101" t="s">
        <v>194</v>
      </c>
      <c r="G225" s="28">
        <v>8</v>
      </c>
      <c r="H225" s="28"/>
      <c r="I225" s="28">
        <v>10</v>
      </c>
      <c r="J225" s="28">
        <v>150</v>
      </c>
      <c r="K225" s="28">
        <v>8.6</v>
      </c>
      <c r="L225" s="28">
        <v>7.8</v>
      </c>
      <c r="M225" s="29"/>
      <c r="N225" s="30">
        <v>1.06</v>
      </c>
      <c r="O225" s="28"/>
      <c r="P225" s="29">
        <f>(30*G225)/MAX(G:G)</f>
        <v>8.8888888888888893</v>
      </c>
      <c r="Q225" s="29">
        <f>(10*I225)/MAX(I:I)</f>
        <v>2</v>
      </c>
      <c r="R225" s="29">
        <f>(10*J225)/MAX(J:J)</f>
        <v>6.8181818181818183</v>
      </c>
      <c r="S225" s="29">
        <f>(10*6)/K225</f>
        <v>6.9767441860465116</v>
      </c>
      <c r="T225" s="29">
        <f>(10*L225)/MAX(L:L)</f>
        <v>7.8</v>
      </c>
      <c r="U225" s="29">
        <f>(30*MIN(N:N))/N225</f>
        <v>0</v>
      </c>
      <c r="V225" s="27">
        <f>SUM(P225:U225)</f>
        <v>32.483814893117213</v>
      </c>
      <c r="W225" s="21"/>
      <c r="X225" s="73"/>
      <c r="Y225" s="69"/>
      <c r="Z225" s="69"/>
    </row>
    <row r="226" spans="1:26" ht="32.25" customHeight="1" x14ac:dyDescent="0.25">
      <c r="A226" s="16">
        <v>222</v>
      </c>
      <c r="B226" s="86" t="s">
        <v>844</v>
      </c>
      <c r="C226" s="78" t="s">
        <v>845</v>
      </c>
      <c r="D226" s="101" t="s">
        <v>193</v>
      </c>
      <c r="E226" s="102">
        <v>8</v>
      </c>
      <c r="F226" s="101" t="s">
        <v>194</v>
      </c>
      <c r="G226" s="28">
        <v>9</v>
      </c>
      <c r="H226" s="28"/>
      <c r="I226" s="28">
        <v>10</v>
      </c>
      <c r="J226" s="28">
        <v>140</v>
      </c>
      <c r="K226" s="28">
        <v>9.9</v>
      </c>
      <c r="L226" s="28">
        <v>8</v>
      </c>
      <c r="M226" s="29"/>
      <c r="N226" s="30">
        <v>1.08</v>
      </c>
      <c r="O226" s="28"/>
      <c r="P226" s="29">
        <f>(30*G226)/MAX(G:G)</f>
        <v>10</v>
      </c>
      <c r="Q226" s="29">
        <f>(10*I226)/MAX(I:I)</f>
        <v>2</v>
      </c>
      <c r="R226" s="29">
        <f>(10*J226)/MAX(J:J)</f>
        <v>6.3636363636363633</v>
      </c>
      <c r="S226" s="29">
        <f>(10*6)/K226</f>
        <v>6.0606060606060606</v>
      </c>
      <c r="T226" s="29">
        <f>(10*L226)/MAX(L:L)</f>
        <v>8</v>
      </c>
      <c r="U226" s="29">
        <f>(30*MIN(N:N))/N226</f>
        <v>0</v>
      </c>
      <c r="V226" s="27">
        <f>SUM(P226:U226)</f>
        <v>32.424242424242422</v>
      </c>
      <c r="W226" s="21"/>
      <c r="X226" s="73"/>
      <c r="Y226" s="69"/>
      <c r="Z226" s="69"/>
    </row>
    <row r="227" spans="1:26" ht="32.25" customHeight="1" x14ac:dyDescent="0.25">
      <c r="A227" s="16">
        <v>223</v>
      </c>
      <c r="B227" s="86" t="s">
        <v>725</v>
      </c>
      <c r="C227" s="78" t="s">
        <v>726</v>
      </c>
      <c r="D227" s="86" t="s">
        <v>116</v>
      </c>
      <c r="E227" s="4">
        <v>7</v>
      </c>
      <c r="F227" s="86" t="s">
        <v>718</v>
      </c>
      <c r="G227" s="28">
        <v>12.5</v>
      </c>
      <c r="H227" s="28"/>
      <c r="I227" s="28">
        <v>5</v>
      </c>
      <c r="J227" s="28">
        <v>160</v>
      </c>
      <c r="K227" s="28">
        <v>8.3000000000000007</v>
      </c>
      <c r="L227" s="28">
        <v>3</v>
      </c>
      <c r="M227" s="29"/>
      <c r="N227" s="30">
        <v>1.35</v>
      </c>
      <c r="O227" s="28"/>
      <c r="P227" s="29">
        <f>(30*G227)/MAX(G:G)</f>
        <v>13.888888888888889</v>
      </c>
      <c r="Q227" s="29">
        <f>(10*I227)/MAX(I:I)</f>
        <v>1</v>
      </c>
      <c r="R227" s="29">
        <f>(10*J227)/MAX(J:J)</f>
        <v>7.2727272727272725</v>
      </c>
      <c r="S227" s="29">
        <f>(10*6)/K227</f>
        <v>7.2289156626506017</v>
      </c>
      <c r="T227" s="29">
        <f>(10*L227)/MAX(L:L)</f>
        <v>3</v>
      </c>
      <c r="U227" s="29">
        <f>(30*MIN(N:N))/N227</f>
        <v>0</v>
      </c>
      <c r="V227" s="27">
        <f>SUM(P227:U227)</f>
        <v>32.390531824266766</v>
      </c>
      <c r="W227" s="21"/>
      <c r="X227" s="73"/>
      <c r="Y227" s="69"/>
      <c r="Z227" s="69"/>
    </row>
    <row r="228" spans="1:26" ht="32.25" customHeight="1" x14ac:dyDescent="0.25">
      <c r="A228" s="16">
        <v>224</v>
      </c>
      <c r="B228" s="79" t="s">
        <v>735</v>
      </c>
      <c r="C228" s="78" t="s">
        <v>736</v>
      </c>
      <c r="D228" s="86" t="s">
        <v>116</v>
      </c>
      <c r="E228" s="4">
        <v>8</v>
      </c>
      <c r="F228" s="79" t="s">
        <v>113</v>
      </c>
      <c r="G228" s="28">
        <v>13</v>
      </c>
      <c r="H228" s="28"/>
      <c r="I228" s="28">
        <v>5</v>
      </c>
      <c r="J228" s="28">
        <v>120</v>
      </c>
      <c r="K228" s="28">
        <v>9.4</v>
      </c>
      <c r="L228" s="28">
        <v>5</v>
      </c>
      <c r="M228" s="29"/>
      <c r="N228" s="30">
        <v>1.1100000000000001</v>
      </c>
      <c r="O228" s="28"/>
      <c r="P228" s="29">
        <f>(30*G228)/MAX(G:G)</f>
        <v>14.444444444444445</v>
      </c>
      <c r="Q228" s="29">
        <f>(10*I228)/MAX(I:I)</f>
        <v>1</v>
      </c>
      <c r="R228" s="29">
        <f>(10*J228)/MAX(J:J)</f>
        <v>5.4545454545454541</v>
      </c>
      <c r="S228" s="29">
        <f>(10*6)/K228</f>
        <v>6.3829787234042552</v>
      </c>
      <c r="T228" s="29">
        <f>(10*L228)/MAX(L:L)</f>
        <v>5</v>
      </c>
      <c r="U228" s="29">
        <f>(30*MIN(N:N))/N228</f>
        <v>0</v>
      </c>
      <c r="V228" s="27">
        <f>SUM(P228:U228)</f>
        <v>32.281968622394153</v>
      </c>
      <c r="W228" s="21"/>
      <c r="X228" s="73"/>
      <c r="Y228" s="69"/>
      <c r="Z228" s="69"/>
    </row>
    <row r="229" spans="1:26" ht="32.25" customHeight="1" x14ac:dyDescent="0.25">
      <c r="A229" s="16">
        <v>225</v>
      </c>
      <c r="B229" s="79" t="s">
        <v>1074</v>
      </c>
      <c r="C229" s="78" t="s">
        <v>1075</v>
      </c>
      <c r="D229" s="79" t="s">
        <v>483</v>
      </c>
      <c r="E229" s="4">
        <v>8</v>
      </c>
      <c r="F229" s="79" t="s">
        <v>475</v>
      </c>
      <c r="G229" s="28">
        <v>6</v>
      </c>
      <c r="H229" s="28"/>
      <c r="I229" s="28">
        <v>13</v>
      </c>
      <c r="J229" s="28">
        <v>193</v>
      </c>
      <c r="K229" s="28">
        <v>8.5</v>
      </c>
      <c r="L229" s="28">
        <v>7</v>
      </c>
      <c r="M229" s="29"/>
      <c r="N229" s="30">
        <v>1.1499999999999999</v>
      </c>
      <c r="O229" s="28"/>
      <c r="P229" s="29">
        <f>(30*G229)/MAX(G:G)</f>
        <v>6.666666666666667</v>
      </c>
      <c r="Q229" s="29">
        <f>(10*I229)/MAX(I:I)</f>
        <v>2.6</v>
      </c>
      <c r="R229" s="29">
        <f>(10*J229)/MAX(J:J)</f>
        <v>8.7727272727272734</v>
      </c>
      <c r="S229" s="29">
        <f>(10*6)/K229</f>
        <v>7.0588235294117645</v>
      </c>
      <c r="T229" s="29">
        <f>(10*L229)/MAX(L:L)</f>
        <v>7</v>
      </c>
      <c r="U229" s="29">
        <f>(30*MIN(N:N))/N229</f>
        <v>0</v>
      </c>
      <c r="V229" s="27">
        <f>SUM(P229:U229)</f>
        <v>32.0982174688057</v>
      </c>
      <c r="W229" s="21"/>
      <c r="X229" s="73"/>
      <c r="Y229" s="69"/>
      <c r="Z229" s="69"/>
    </row>
    <row r="230" spans="1:26" ht="32.25" customHeight="1" x14ac:dyDescent="0.25">
      <c r="A230" s="16">
        <v>226</v>
      </c>
      <c r="B230" s="86" t="s">
        <v>1156</v>
      </c>
      <c r="C230" s="16" t="s">
        <v>1157</v>
      </c>
      <c r="D230" s="79" t="s">
        <v>598</v>
      </c>
      <c r="E230" s="1">
        <v>7</v>
      </c>
      <c r="F230" s="79" t="s">
        <v>599</v>
      </c>
      <c r="G230" s="28">
        <v>13.5</v>
      </c>
      <c r="H230" s="28"/>
      <c r="I230" s="28">
        <v>1</v>
      </c>
      <c r="J230" s="28">
        <v>100</v>
      </c>
      <c r="K230" s="28">
        <v>10</v>
      </c>
      <c r="L230" s="28">
        <v>6</v>
      </c>
      <c r="M230" s="29"/>
      <c r="N230" s="30">
        <v>2.15</v>
      </c>
      <c r="O230" s="28"/>
      <c r="P230" s="29">
        <f>(30*G230)/MAX(G:G)</f>
        <v>15</v>
      </c>
      <c r="Q230" s="29">
        <f>(10*I230)/MAX(I:I)</f>
        <v>0.2</v>
      </c>
      <c r="R230" s="29">
        <f>(10*J230)/MAX(J:J)</f>
        <v>4.5454545454545459</v>
      </c>
      <c r="S230" s="29">
        <f>(10*6)/K230</f>
        <v>6</v>
      </c>
      <c r="T230" s="29">
        <f>(10*L230)/MAX(L:L)</f>
        <v>6</v>
      </c>
      <c r="U230" s="29">
        <f>(30*MIN(N:N))/N230</f>
        <v>0</v>
      </c>
      <c r="V230" s="27">
        <f>SUM(P230:U230)</f>
        <v>31.745454545454546</v>
      </c>
      <c r="W230" s="21"/>
      <c r="X230" s="73"/>
      <c r="Y230" s="69"/>
      <c r="Z230" s="69"/>
    </row>
    <row r="231" spans="1:26" ht="32.25" customHeight="1" x14ac:dyDescent="0.25">
      <c r="A231" s="16">
        <v>227</v>
      </c>
      <c r="B231" s="86" t="s">
        <v>770</v>
      </c>
      <c r="C231" s="78" t="s">
        <v>771</v>
      </c>
      <c r="D231" s="79" t="s">
        <v>165</v>
      </c>
      <c r="E231" s="4">
        <v>7</v>
      </c>
      <c r="F231" s="86" t="s">
        <v>181</v>
      </c>
      <c r="G231" s="28">
        <v>5.5</v>
      </c>
      <c r="H231" s="28"/>
      <c r="I231" s="28">
        <v>8</v>
      </c>
      <c r="J231" s="28">
        <v>155</v>
      </c>
      <c r="K231" s="28">
        <v>8.4</v>
      </c>
      <c r="L231" s="28">
        <v>9.8000000000000007</v>
      </c>
      <c r="M231" s="29"/>
      <c r="N231" s="30">
        <v>0.46</v>
      </c>
      <c r="O231" s="28"/>
      <c r="P231" s="29">
        <f>(30*G231)/MAX(G:G)</f>
        <v>6.1111111111111107</v>
      </c>
      <c r="Q231" s="29">
        <f>(10*I231)/MAX(I:I)</f>
        <v>1.6</v>
      </c>
      <c r="R231" s="29">
        <f>(10*J231)/MAX(J:J)</f>
        <v>7.0454545454545459</v>
      </c>
      <c r="S231" s="29">
        <f>(10*6)/K231</f>
        <v>7.1428571428571423</v>
      </c>
      <c r="T231" s="29">
        <f>(10*L231)/MAX(L:L)</f>
        <v>9.8000000000000007</v>
      </c>
      <c r="U231" s="29">
        <f>(30*MIN(N:N))/N231</f>
        <v>0</v>
      </c>
      <c r="V231" s="27">
        <f>SUM(P231:U231)</f>
        <v>31.699422799422798</v>
      </c>
      <c r="W231" s="21"/>
      <c r="X231" s="73"/>
      <c r="Y231" s="69"/>
      <c r="Z231" s="69"/>
    </row>
    <row r="232" spans="1:26" ht="32.25" customHeight="1" x14ac:dyDescent="0.25">
      <c r="A232" s="16">
        <v>228</v>
      </c>
      <c r="B232" s="86" t="s">
        <v>715</v>
      </c>
      <c r="C232" s="78" t="s">
        <v>716</v>
      </c>
      <c r="D232" s="86" t="s">
        <v>116</v>
      </c>
      <c r="E232" s="4">
        <v>7</v>
      </c>
      <c r="F232" s="79" t="s">
        <v>718</v>
      </c>
      <c r="G232" s="28">
        <v>6</v>
      </c>
      <c r="H232" s="28"/>
      <c r="I232" s="28">
        <v>10</v>
      </c>
      <c r="J232" s="28">
        <v>170</v>
      </c>
      <c r="K232" s="28">
        <v>8.4</v>
      </c>
      <c r="L232" s="28">
        <v>8</v>
      </c>
      <c r="M232" s="29"/>
      <c r="N232" s="30">
        <v>1.31</v>
      </c>
      <c r="O232" s="28"/>
      <c r="P232" s="29">
        <f>(30*G232)/MAX(G:G)</f>
        <v>6.666666666666667</v>
      </c>
      <c r="Q232" s="29">
        <f>(10*I232)/MAX(I:I)</f>
        <v>2</v>
      </c>
      <c r="R232" s="29">
        <f>(10*J232)/MAX(J:J)</f>
        <v>7.7272727272727275</v>
      </c>
      <c r="S232" s="29">
        <f>(10*6)/K232</f>
        <v>7.1428571428571423</v>
      </c>
      <c r="T232" s="29">
        <f>(10*L232)/MAX(L:L)</f>
        <v>8</v>
      </c>
      <c r="U232" s="29">
        <f>(30*MIN(N:N))/N232</f>
        <v>0</v>
      </c>
      <c r="V232" s="27">
        <f>SUM(P232:U232)</f>
        <v>31.536796536796537</v>
      </c>
      <c r="W232" s="21"/>
      <c r="X232" s="73"/>
      <c r="Y232" s="69"/>
      <c r="Z232" s="69"/>
    </row>
    <row r="233" spans="1:26" ht="32.25" customHeight="1" x14ac:dyDescent="0.25">
      <c r="A233" s="16">
        <v>229</v>
      </c>
      <c r="B233" s="79" t="s">
        <v>1125</v>
      </c>
      <c r="C233" s="78" t="s">
        <v>1126</v>
      </c>
      <c r="D233" s="79" t="s">
        <v>1127</v>
      </c>
      <c r="E233" s="4">
        <v>7</v>
      </c>
      <c r="F233" s="83" t="s">
        <v>1128</v>
      </c>
      <c r="G233" s="28">
        <v>7</v>
      </c>
      <c r="H233" s="28"/>
      <c r="I233" s="28">
        <v>12</v>
      </c>
      <c r="J233" s="28">
        <v>153</v>
      </c>
      <c r="K233" s="28">
        <v>7.2</v>
      </c>
      <c r="L233" s="28">
        <v>6</v>
      </c>
      <c r="M233" s="29"/>
      <c r="N233" s="30">
        <v>0.39</v>
      </c>
      <c r="O233" s="28"/>
      <c r="P233" s="29">
        <f>(30*G233)/MAX(G:G)</f>
        <v>7.7777777777777777</v>
      </c>
      <c r="Q233" s="29">
        <f>(10*I233)/MAX(I:I)</f>
        <v>2.4</v>
      </c>
      <c r="R233" s="29">
        <f>(10*J233)/MAX(J:J)</f>
        <v>6.9545454545454541</v>
      </c>
      <c r="S233" s="29">
        <f>(10*6)/K233</f>
        <v>8.3333333333333339</v>
      </c>
      <c r="T233" s="29">
        <f>(10*L233)/MAX(L:L)</f>
        <v>6</v>
      </c>
      <c r="U233" s="29">
        <f>(30*MIN(N:N))/N233</f>
        <v>0</v>
      </c>
      <c r="V233" s="27">
        <f>SUM(P233:U233)</f>
        <v>31.465656565656566</v>
      </c>
      <c r="W233" s="21"/>
      <c r="X233" s="73"/>
      <c r="Y233" s="69"/>
      <c r="Z233" s="69"/>
    </row>
    <row r="234" spans="1:26" ht="32.25" customHeight="1" x14ac:dyDescent="0.25">
      <c r="A234" s="16">
        <v>230</v>
      </c>
      <c r="B234" s="86" t="s">
        <v>749</v>
      </c>
      <c r="C234" s="86" t="s">
        <v>750</v>
      </c>
      <c r="D234" s="86" t="s">
        <v>4513</v>
      </c>
      <c r="E234" s="4">
        <v>7</v>
      </c>
      <c r="F234" s="86" t="s">
        <v>134</v>
      </c>
      <c r="G234" s="97">
        <v>10.5</v>
      </c>
      <c r="H234" s="28"/>
      <c r="I234" s="28">
        <v>7</v>
      </c>
      <c r="J234" s="28">
        <v>154</v>
      </c>
      <c r="K234" s="28">
        <v>8.3000000000000007</v>
      </c>
      <c r="L234" s="28">
        <v>4.0999999999999996</v>
      </c>
      <c r="M234" s="29"/>
      <c r="N234" s="30">
        <v>1.27</v>
      </c>
      <c r="O234" s="28"/>
      <c r="P234" s="29">
        <f>(30*G234)/MAX(G:G)</f>
        <v>11.666666666666666</v>
      </c>
      <c r="Q234" s="29">
        <f>(10*I234)/MAX(I:I)</f>
        <v>1.4</v>
      </c>
      <c r="R234" s="29">
        <f>(10*J234)/MAX(J:J)</f>
        <v>7</v>
      </c>
      <c r="S234" s="29">
        <f>(10*6)/K234</f>
        <v>7.2289156626506017</v>
      </c>
      <c r="T234" s="29">
        <f>(10*L234)/MAX(L:L)</f>
        <v>4.0999999999999996</v>
      </c>
      <c r="U234" s="29">
        <f>(30*MIN(N:N))/N234</f>
        <v>0</v>
      </c>
      <c r="V234" s="27">
        <f>SUM(P234:U234)</f>
        <v>31.395582329317271</v>
      </c>
      <c r="W234" s="21"/>
      <c r="X234" s="73"/>
      <c r="Y234" s="69"/>
      <c r="Z234" s="69"/>
    </row>
    <row r="235" spans="1:26" ht="32.25" customHeight="1" x14ac:dyDescent="0.25">
      <c r="A235" s="16">
        <v>231</v>
      </c>
      <c r="B235" s="86" t="s">
        <v>751</v>
      </c>
      <c r="C235" s="86" t="s">
        <v>752</v>
      </c>
      <c r="D235" s="86" t="s">
        <v>4513</v>
      </c>
      <c r="E235" s="4">
        <v>7</v>
      </c>
      <c r="F235" s="86" t="s">
        <v>134</v>
      </c>
      <c r="G235" s="97">
        <v>10.5</v>
      </c>
      <c r="H235" s="28"/>
      <c r="I235" s="28">
        <v>4</v>
      </c>
      <c r="J235" s="28">
        <v>164</v>
      </c>
      <c r="K235" s="28">
        <v>8.9</v>
      </c>
      <c r="L235" s="28">
        <v>4.4000000000000004</v>
      </c>
      <c r="M235" s="29"/>
      <c r="N235" s="30">
        <v>1.52</v>
      </c>
      <c r="O235" s="28"/>
      <c r="P235" s="29">
        <f>(30*G235)/MAX(G:G)</f>
        <v>11.666666666666666</v>
      </c>
      <c r="Q235" s="29">
        <f>(10*I235)/MAX(I:I)</f>
        <v>0.8</v>
      </c>
      <c r="R235" s="29">
        <f>(10*J235)/MAX(J:J)</f>
        <v>7.4545454545454541</v>
      </c>
      <c r="S235" s="29">
        <f>(10*6)/K235</f>
        <v>6.7415730337078648</v>
      </c>
      <c r="T235" s="29">
        <f>(10*L235)/MAX(L:L)</f>
        <v>4.4000000000000004</v>
      </c>
      <c r="U235" s="29">
        <f>(30*MIN(N:N))/N235</f>
        <v>0</v>
      </c>
      <c r="V235" s="27">
        <f>SUM(P235:U235)</f>
        <v>31.062785154919986</v>
      </c>
      <c r="W235" s="21"/>
      <c r="X235" s="73"/>
      <c r="Y235" s="69"/>
      <c r="Z235" s="69"/>
    </row>
    <row r="236" spans="1:26" ht="32.25" customHeight="1" x14ac:dyDescent="0.25">
      <c r="A236" s="16">
        <v>232</v>
      </c>
      <c r="B236" s="79" t="s">
        <v>713</v>
      </c>
      <c r="C236" s="78" t="s">
        <v>714</v>
      </c>
      <c r="D236" s="79" t="s">
        <v>2140</v>
      </c>
      <c r="E236" s="4">
        <v>8</v>
      </c>
      <c r="F236" s="83" t="s">
        <v>107</v>
      </c>
      <c r="G236" s="28">
        <v>7</v>
      </c>
      <c r="H236" s="28"/>
      <c r="I236" s="28">
        <v>10</v>
      </c>
      <c r="J236" s="28">
        <v>188</v>
      </c>
      <c r="K236" s="28">
        <v>10.5</v>
      </c>
      <c r="L236" s="28">
        <v>7</v>
      </c>
      <c r="M236" s="29"/>
      <c r="N236" s="30">
        <v>0.48</v>
      </c>
      <c r="O236" s="28"/>
      <c r="P236" s="29">
        <f>(30*G236)/MAX(G:G)</f>
        <v>7.7777777777777777</v>
      </c>
      <c r="Q236" s="29">
        <f>(10*I236)/MAX(I:I)</f>
        <v>2</v>
      </c>
      <c r="R236" s="29">
        <f>(10*J236)/MAX(J:J)</f>
        <v>8.545454545454545</v>
      </c>
      <c r="S236" s="29">
        <f>(10*6)/K236</f>
        <v>5.7142857142857144</v>
      </c>
      <c r="T236" s="29">
        <f>(10*L236)/MAX(L:L)</f>
        <v>7</v>
      </c>
      <c r="U236" s="29">
        <f>(30*MIN(N:N))/N236</f>
        <v>0</v>
      </c>
      <c r="V236" s="27">
        <f>SUM(P236:U236)</f>
        <v>31.037518037518041</v>
      </c>
      <c r="W236" s="21"/>
      <c r="X236" s="73"/>
      <c r="Y236" s="69"/>
      <c r="Z236" s="69"/>
    </row>
    <row r="237" spans="1:26" ht="32.25" customHeight="1" x14ac:dyDescent="0.25">
      <c r="A237" s="16">
        <v>233</v>
      </c>
      <c r="B237" s="79" t="s">
        <v>680</v>
      </c>
      <c r="C237" s="78" t="s">
        <v>681</v>
      </c>
      <c r="D237" s="79" t="s">
        <v>4512</v>
      </c>
      <c r="E237" s="4">
        <v>7</v>
      </c>
      <c r="F237" s="86" t="s">
        <v>83</v>
      </c>
      <c r="G237" s="28">
        <v>14</v>
      </c>
      <c r="H237" s="28"/>
      <c r="I237" s="28">
        <v>1</v>
      </c>
      <c r="J237" s="28">
        <v>110</v>
      </c>
      <c r="K237" s="28">
        <v>10.8</v>
      </c>
      <c r="L237" s="28">
        <v>4.7</v>
      </c>
      <c r="M237" s="29"/>
      <c r="N237" s="30">
        <v>1.45</v>
      </c>
      <c r="O237" s="28"/>
      <c r="P237" s="29">
        <f>(30*G237)/MAX(G:G)</f>
        <v>15.555555555555555</v>
      </c>
      <c r="Q237" s="29">
        <f>(10*I237)/MAX(I:I)</f>
        <v>0.2</v>
      </c>
      <c r="R237" s="29">
        <f>(10*J237)/MAX(J:J)</f>
        <v>5</v>
      </c>
      <c r="S237" s="29">
        <f>(10*6)/K237</f>
        <v>5.5555555555555554</v>
      </c>
      <c r="T237" s="29">
        <f>(10*L237)/MAX(L:L)</f>
        <v>4.7</v>
      </c>
      <c r="U237" s="29">
        <f>(30*MIN(N:N))/N237</f>
        <v>0</v>
      </c>
      <c r="V237" s="27">
        <f>SUM(P237:U237)</f>
        <v>31.011111111111109</v>
      </c>
      <c r="W237" s="21"/>
      <c r="X237" s="73"/>
      <c r="Y237" s="69"/>
      <c r="Z237" s="69"/>
    </row>
    <row r="238" spans="1:26" ht="32.25" customHeight="1" x14ac:dyDescent="0.25">
      <c r="A238" s="16">
        <v>234</v>
      </c>
      <c r="B238" s="24" t="s">
        <v>1160</v>
      </c>
      <c r="C238" s="16" t="s">
        <v>1161</v>
      </c>
      <c r="D238" s="79" t="s">
        <v>598</v>
      </c>
      <c r="E238" s="1">
        <v>7</v>
      </c>
      <c r="F238" s="79" t="s">
        <v>599</v>
      </c>
      <c r="G238" s="28">
        <v>13.5</v>
      </c>
      <c r="H238" s="28"/>
      <c r="I238" s="28">
        <v>0</v>
      </c>
      <c r="J238" s="28">
        <v>110</v>
      </c>
      <c r="K238" s="28">
        <v>10</v>
      </c>
      <c r="L238" s="28">
        <v>5</v>
      </c>
      <c r="M238" s="29"/>
      <c r="N238" s="30">
        <v>1.1200000000000001</v>
      </c>
      <c r="O238" s="28"/>
      <c r="P238" s="29">
        <f>(30*G238)/MAX(G:G)</f>
        <v>15</v>
      </c>
      <c r="Q238" s="29">
        <f>(10*I238)/MAX(I:I)</f>
        <v>0</v>
      </c>
      <c r="R238" s="29">
        <f>(10*J238)/MAX(J:J)</f>
        <v>5</v>
      </c>
      <c r="S238" s="29">
        <f>(10*6)/K238</f>
        <v>6</v>
      </c>
      <c r="T238" s="29">
        <f>(10*L238)/MAX(L:L)</f>
        <v>5</v>
      </c>
      <c r="U238" s="29">
        <f>(30*MIN(N:N))/N238</f>
        <v>0</v>
      </c>
      <c r="V238" s="27">
        <f>SUM(P238:U238)</f>
        <v>31</v>
      </c>
      <c r="W238" s="21"/>
      <c r="X238" s="73"/>
      <c r="Y238" s="69"/>
      <c r="Z238" s="69"/>
    </row>
    <row r="239" spans="1:26" ht="32.25" customHeight="1" x14ac:dyDescent="0.25">
      <c r="A239" s="16">
        <v>235</v>
      </c>
      <c r="B239" s="86" t="s">
        <v>898</v>
      </c>
      <c r="C239" s="78" t="s">
        <v>899</v>
      </c>
      <c r="D239" s="86" t="s">
        <v>272</v>
      </c>
      <c r="E239" s="4">
        <v>8</v>
      </c>
      <c r="F239" s="86" t="s">
        <v>273</v>
      </c>
      <c r="G239" s="28">
        <v>9</v>
      </c>
      <c r="H239" s="28"/>
      <c r="I239" s="28">
        <v>6</v>
      </c>
      <c r="J239" s="28">
        <v>158</v>
      </c>
      <c r="K239" s="28">
        <v>8.6</v>
      </c>
      <c r="L239" s="28">
        <v>5.5</v>
      </c>
      <c r="M239" s="29"/>
      <c r="N239" s="30">
        <v>0.35</v>
      </c>
      <c r="O239" s="28"/>
      <c r="P239" s="29">
        <f>(30*G239)/MAX(G:G)</f>
        <v>10</v>
      </c>
      <c r="Q239" s="29">
        <f>(10*I239)/MAX(I:I)</f>
        <v>1.2</v>
      </c>
      <c r="R239" s="29">
        <f>(10*J239)/MAX(J:J)</f>
        <v>7.1818181818181817</v>
      </c>
      <c r="S239" s="29">
        <f>(10*6)/K239</f>
        <v>6.9767441860465116</v>
      </c>
      <c r="T239" s="29">
        <f>(10*L239)/MAX(L:L)</f>
        <v>5.5</v>
      </c>
      <c r="U239" s="29">
        <f>(30*MIN(N:N))/N239</f>
        <v>0</v>
      </c>
      <c r="V239" s="27">
        <f>SUM(P239:U239)</f>
        <v>30.858562367864693</v>
      </c>
      <c r="W239" s="21"/>
      <c r="X239" s="73"/>
      <c r="Y239" s="69"/>
      <c r="Z239" s="69"/>
    </row>
    <row r="240" spans="1:26" ht="32.25" customHeight="1" x14ac:dyDescent="0.25">
      <c r="A240" s="16">
        <v>236</v>
      </c>
      <c r="B240" s="86" t="s">
        <v>797</v>
      </c>
      <c r="C240" s="120" t="s">
        <v>798</v>
      </c>
      <c r="D240" s="79" t="s">
        <v>165</v>
      </c>
      <c r="E240" s="4">
        <v>7</v>
      </c>
      <c r="F240" s="86" t="s">
        <v>774</v>
      </c>
      <c r="G240" s="28">
        <v>5.5</v>
      </c>
      <c r="H240" s="28"/>
      <c r="I240" s="28">
        <v>1</v>
      </c>
      <c r="J240" s="28">
        <v>170</v>
      </c>
      <c r="K240" s="28">
        <v>9.5</v>
      </c>
      <c r="L240" s="28">
        <v>10</v>
      </c>
      <c r="M240" s="29"/>
      <c r="N240" s="30">
        <v>1.04</v>
      </c>
      <c r="O240" s="28"/>
      <c r="P240" s="29">
        <f>(30*G240)/MAX(G:G)</f>
        <v>6.1111111111111107</v>
      </c>
      <c r="Q240" s="29">
        <f>(10*I240)/MAX(I:I)</f>
        <v>0.2</v>
      </c>
      <c r="R240" s="29">
        <f>(10*J240)/MAX(J:J)</f>
        <v>7.7272727272727275</v>
      </c>
      <c r="S240" s="29">
        <f>(10*6)/K240</f>
        <v>6.3157894736842106</v>
      </c>
      <c r="T240" s="29">
        <f>(10*L240)/MAX(L:L)</f>
        <v>10</v>
      </c>
      <c r="U240" s="29">
        <f>(30*MIN(N:N))/N240</f>
        <v>0</v>
      </c>
      <c r="V240" s="27">
        <f>SUM(P240:U240)</f>
        <v>30.354173312068049</v>
      </c>
      <c r="W240" s="21"/>
      <c r="X240" s="73"/>
      <c r="Y240" s="69"/>
      <c r="Z240" s="69"/>
    </row>
    <row r="241" spans="1:26" ht="32.25" customHeight="1" x14ac:dyDescent="0.25">
      <c r="A241" s="16">
        <v>237</v>
      </c>
      <c r="B241" s="86" t="s">
        <v>674</v>
      </c>
      <c r="C241" s="78" t="s">
        <v>675</v>
      </c>
      <c r="D241" s="86" t="s">
        <v>71</v>
      </c>
      <c r="E241" s="4">
        <v>7</v>
      </c>
      <c r="F241" s="86" t="s">
        <v>72</v>
      </c>
      <c r="G241" s="28">
        <v>15</v>
      </c>
      <c r="H241" s="28"/>
      <c r="I241" s="28">
        <v>15</v>
      </c>
      <c r="J241" s="28">
        <v>120</v>
      </c>
      <c r="K241" s="28">
        <v>11.5</v>
      </c>
      <c r="L241" s="28">
        <v>0</v>
      </c>
      <c r="M241" s="29"/>
      <c r="N241" s="30">
        <v>0</v>
      </c>
      <c r="O241" s="28"/>
      <c r="P241" s="29">
        <f>(30*G241)/MAX(G:G)</f>
        <v>16.666666666666668</v>
      </c>
      <c r="Q241" s="29">
        <f>(10*I241)/MAX(I:I)</f>
        <v>3</v>
      </c>
      <c r="R241" s="29">
        <f>(10*J241)/MAX(J:J)</f>
        <v>5.4545454545454541</v>
      </c>
      <c r="S241" s="29">
        <f>(10*6)/K241</f>
        <v>5.2173913043478262</v>
      </c>
      <c r="T241" s="29">
        <f>(10*L241)/MAX(L:L)</f>
        <v>0</v>
      </c>
      <c r="U241" s="29">
        <v>0</v>
      </c>
      <c r="V241" s="27">
        <f>SUM(P241:U241)</f>
        <v>30.338603425559945</v>
      </c>
      <c r="W241" s="21"/>
      <c r="X241" s="73"/>
      <c r="Y241" s="69"/>
      <c r="Z241" s="69"/>
    </row>
    <row r="242" spans="1:26" ht="32.25" customHeight="1" x14ac:dyDescent="0.25">
      <c r="A242" s="16">
        <v>238</v>
      </c>
      <c r="B242" s="79" t="s">
        <v>1087</v>
      </c>
      <c r="C242" s="78" t="s">
        <v>1088</v>
      </c>
      <c r="D242" s="79" t="s">
        <v>503</v>
      </c>
      <c r="E242" s="4">
        <v>7</v>
      </c>
      <c r="F242" s="79" t="s">
        <v>504</v>
      </c>
      <c r="G242" s="28">
        <v>10.5</v>
      </c>
      <c r="H242" s="28"/>
      <c r="I242" s="28">
        <v>10</v>
      </c>
      <c r="J242" s="28">
        <v>170</v>
      </c>
      <c r="K242" s="28">
        <v>8.1999999999999993</v>
      </c>
      <c r="L242" s="28">
        <v>1.3</v>
      </c>
      <c r="M242" s="29"/>
      <c r="N242" s="30">
        <v>0.41</v>
      </c>
      <c r="O242" s="28"/>
      <c r="P242" s="29">
        <f>(30*G242)/MAX(G:G)</f>
        <v>11.666666666666666</v>
      </c>
      <c r="Q242" s="29">
        <f>(10*I242)/MAX(I:I)</f>
        <v>2</v>
      </c>
      <c r="R242" s="29">
        <f>(10*J242)/MAX(J:J)</f>
        <v>7.7272727272727275</v>
      </c>
      <c r="S242" s="29">
        <f>(10*6)/K242</f>
        <v>7.3170731707317076</v>
      </c>
      <c r="T242" s="29">
        <f>(10*L242)/MAX(L:L)</f>
        <v>1.3</v>
      </c>
      <c r="U242" s="29">
        <f>(30*MIN(N:N))/N242</f>
        <v>0</v>
      </c>
      <c r="V242" s="27">
        <f>SUM(P242:U242)</f>
        <v>30.011012564671102</v>
      </c>
      <c r="W242" s="21"/>
      <c r="X242" s="73"/>
      <c r="Y242" s="69"/>
      <c r="Z242" s="69"/>
    </row>
    <row r="243" spans="1:26" ht="32.25" customHeight="1" x14ac:dyDescent="0.25">
      <c r="A243" s="16">
        <v>239</v>
      </c>
      <c r="B243" s="12" t="s">
        <v>1225</v>
      </c>
      <c r="C243" s="51" t="s">
        <v>1226</v>
      </c>
      <c r="D243" s="79" t="s">
        <v>507</v>
      </c>
      <c r="E243" s="4">
        <v>7</v>
      </c>
      <c r="F243" s="79" t="s">
        <v>508</v>
      </c>
      <c r="G243" s="28">
        <v>4</v>
      </c>
      <c r="H243" s="28"/>
      <c r="I243" s="28">
        <v>11</v>
      </c>
      <c r="J243" s="28">
        <v>168</v>
      </c>
      <c r="K243" s="28">
        <v>9.3000000000000007</v>
      </c>
      <c r="L243" s="28">
        <v>9</v>
      </c>
      <c r="M243" s="28"/>
      <c r="N243" s="28">
        <v>0.49</v>
      </c>
      <c r="O243" s="28"/>
      <c r="P243" s="29">
        <f>(30*G243)/MAX(G:G)</f>
        <v>4.4444444444444446</v>
      </c>
      <c r="Q243" s="29">
        <f>(10*I243)/MAX(I:I)</f>
        <v>2.2000000000000002</v>
      </c>
      <c r="R243" s="29">
        <f>(10*J243)/MAX(J:J)</f>
        <v>7.6363636363636367</v>
      </c>
      <c r="S243" s="29">
        <f>(10*6)/K243</f>
        <v>6.4516129032258061</v>
      </c>
      <c r="T243" s="29">
        <f>(10*L243)/MAX(L:L)</f>
        <v>9</v>
      </c>
      <c r="U243" s="29">
        <f>(30*MIN(N:N))/N243</f>
        <v>0</v>
      </c>
      <c r="V243" s="27">
        <f>SUM(P243:U243)</f>
        <v>29.732420984033887</v>
      </c>
      <c r="W243" s="21"/>
      <c r="X243" s="73"/>
      <c r="Y243" s="69"/>
      <c r="Z243" s="69"/>
    </row>
    <row r="244" spans="1:26" ht="32.25" customHeight="1" x14ac:dyDescent="0.25">
      <c r="A244" s="16">
        <v>240</v>
      </c>
      <c r="B244" s="86" t="s">
        <v>682</v>
      </c>
      <c r="C244" s="78" t="s">
        <v>683</v>
      </c>
      <c r="D244" s="79" t="s">
        <v>4512</v>
      </c>
      <c r="E244" s="4">
        <v>7</v>
      </c>
      <c r="F244" s="86" t="s">
        <v>83</v>
      </c>
      <c r="G244" s="28">
        <v>4</v>
      </c>
      <c r="H244" s="28"/>
      <c r="I244" s="28">
        <v>18</v>
      </c>
      <c r="J244" s="28">
        <v>160</v>
      </c>
      <c r="K244" s="28">
        <v>10.6</v>
      </c>
      <c r="L244" s="28">
        <v>8.5</v>
      </c>
      <c r="M244" s="29"/>
      <c r="N244" s="30">
        <v>1.02</v>
      </c>
      <c r="O244" s="28"/>
      <c r="P244" s="29">
        <f>(30*G244)/MAX(G:G)</f>
        <v>4.4444444444444446</v>
      </c>
      <c r="Q244" s="29">
        <f>(10*I244)/MAX(I:I)</f>
        <v>3.6</v>
      </c>
      <c r="R244" s="29">
        <f>(10*J244)/MAX(J:J)</f>
        <v>7.2727272727272725</v>
      </c>
      <c r="S244" s="29">
        <f>(10*6)/K244</f>
        <v>5.6603773584905666</v>
      </c>
      <c r="T244" s="29">
        <f>(10*L244)/MAX(L:L)</f>
        <v>8.5</v>
      </c>
      <c r="U244" s="29">
        <f>(30*MIN(N:N))/N244</f>
        <v>0</v>
      </c>
      <c r="V244" s="27">
        <f>SUM(P244:U244)</f>
        <v>29.477549075662285</v>
      </c>
      <c r="W244" s="21"/>
      <c r="X244" s="73"/>
      <c r="Y244" s="69"/>
      <c r="Z244" s="69"/>
    </row>
    <row r="245" spans="1:26" ht="32.25" customHeight="1" x14ac:dyDescent="0.25">
      <c r="A245" s="16">
        <v>241</v>
      </c>
      <c r="B245" s="79" t="s">
        <v>1024</v>
      </c>
      <c r="C245" s="78" t="s">
        <v>1025</v>
      </c>
      <c r="D245" s="79" t="s">
        <v>1018</v>
      </c>
      <c r="E245" s="4">
        <v>8</v>
      </c>
      <c r="F245" s="83" t="s">
        <v>1019</v>
      </c>
      <c r="G245" s="28">
        <v>6</v>
      </c>
      <c r="H245" s="28"/>
      <c r="I245" s="28">
        <v>11</v>
      </c>
      <c r="J245" s="28">
        <v>148</v>
      </c>
      <c r="K245" s="28">
        <v>8</v>
      </c>
      <c r="L245" s="28">
        <v>6</v>
      </c>
      <c r="M245" s="29"/>
      <c r="N245" s="30">
        <v>1.17</v>
      </c>
      <c r="O245" s="28"/>
      <c r="P245" s="29">
        <f>(30*G245)/MAX(G:G)</f>
        <v>6.666666666666667</v>
      </c>
      <c r="Q245" s="29">
        <f>(10*I245)/MAX(I:I)</f>
        <v>2.2000000000000002</v>
      </c>
      <c r="R245" s="29">
        <f>(10*J245)/MAX(J:J)</f>
        <v>6.7272727272727275</v>
      </c>
      <c r="S245" s="29">
        <f>(10*6)/K245</f>
        <v>7.5</v>
      </c>
      <c r="T245" s="29">
        <f>(10*L245)/MAX(L:L)</f>
        <v>6</v>
      </c>
      <c r="U245" s="29">
        <f>(30*MIN(N:N))/N245</f>
        <v>0</v>
      </c>
      <c r="V245" s="27">
        <f>SUM(P245:U245)</f>
        <v>29.093939393939394</v>
      </c>
      <c r="W245" s="21"/>
      <c r="X245" s="73"/>
      <c r="Y245" s="69"/>
      <c r="Z245" s="69"/>
    </row>
    <row r="246" spans="1:26" ht="32.25" customHeight="1" x14ac:dyDescent="0.25">
      <c r="A246" s="16">
        <v>242</v>
      </c>
      <c r="B246" s="79" t="s">
        <v>793</v>
      </c>
      <c r="C246" s="120" t="s">
        <v>794</v>
      </c>
      <c r="D246" s="79" t="s">
        <v>165</v>
      </c>
      <c r="E246" s="4">
        <v>7</v>
      </c>
      <c r="F246" s="86" t="s">
        <v>774</v>
      </c>
      <c r="G246" s="28">
        <v>2</v>
      </c>
      <c r="H246" s="28"/>
      <c r="I246" s="28">
        <v>8</v>
      </c>
      <c r="J246" s="28">
        <v>190</v>
      </c>
      <c r="K246" s="28">
        <v>8.5</v>
      </c>
      <c r="L246" s="28">
        <v>9</v>
      </c>
      <c r="M246" s="29"/>
      <c r="N246" s="30">
        <v>0.59</v>
      </c>
      <c r="O246" s="28"/>
      <c r="P246" s="29">
        <f>(30*G246)/MAX(G:G)</f>
        <v>2.2222222222222223</v>
      </c>
      <c r="Q246" s="29">
        <f>(10*I246)/MAX(I:I)</f>
        <v>1.6</v>
      </c>
      <c r="R246" s="29">
        <f>(10*J246)/MAX(J:J)</f>
        <v>8.6363636363636367</v>
      </c>
      <c r="S246" s="29">
        <f>(10*6)/K246</f>
        <v>7.0588235294117645</v>
      </c>
      <c r="T246" s="29">
        <f>(10*L246)/MAX(L:L)</f>
        <v>9</v>
      </c>
      <c r="U246" s="29">
        <f>(30*MIN(N:N))/N246</f>
        <v>0</v>
      </c>
      <c r="V246" s="27">
        <f>SUM(P246:U246)</f>
        <v>28.517409387997624</v>
      </c>
      <c r="W246" s="21"/>
      <c r="X246" s="73"/>
      <c r="Y246" s="69"/>
      <c r="Z246" s="69"/>
    </row>
    <row r="247" spans="1:26" ht="32.25" customHeight="1" x14ac:dyDescent="0.25">
      <c r="A247" s="16">
        <v>243</v>
      </c>
      <c r="B247" s="79" t="s">
        <v>670</v>
      </c>
      <c r="C247" s="78" t="s">
        <v>671</v>
      </c>
      <c r="D247" s="79" t="s">
        <v>71</v>
      </c>
      <c r="E247" s="4">
        <v>7</v>
      </c>
      <c r="F247" s="79" t="s">
        <v>72</v>
      </c>
      <c r="G247" s="28">
        <v>12</v>
      </c>
      <c r="H247" s="28"/>
      <c r="I247" s="28">
        <v>17</v>
      </c>
      <c r="J247" s="28">
        <v>140</v>
      </c>
      <c r="K247" s="28">
        <v>12.4</v>
      </c>
      <c r="L247" s="28">
        <v>0</v>
      </c>
      <c r="M247" s="29"/>
      <c r="N247" s="30">
        <v>0</v>
      </c>
      <c r="O247" s="28"/>
      <c r="P247" s="29">
        <f>(30*G247)/MAX(G:G)</f>
        <v>13.333333333333334</v>
      </c>
      <c r="Q247" s="29">
        <f>(10*I247)/MAX(I:I)</f>
        <v>3.4</v>
      </c>
      <c r="R247" s="29">
        <f>(10*J247)/MAX(J:J)</f>
        <v>6.3636363636363633</v>
      </c>
      <c r="S247" s="29">
        <f>(10*6)/K247</f>
        <v>4.838709677419355</v>
      </c>
      <c r="T247" s="29">
        <f>(10*L247)/MAX(L:L)</f>
        <v>0</v>
      </c>
      <c r="U247" s="29">
        <v>0</v>
      </c>
      <c r="V247" s="27">
        <f>SUM(P247:U247)</f>
        <v>27.935679374389053</v>
      </c>
      <c r="W247" s="21"/>
      <c r="X247" s="73"/>
      <c r="Y247" s="69"/>
      <c r="Z247" s="69"/>
    </row>
    <row r="248" spans="1:26" ht="32.25" customHeight="1" x14ac:dyDescent="0.25">
      <c r="A248" s="16">
        <v>244</v>
      </c>
      <c r="B248" s="86" t="s">
        <v>1123</v>
      </c>
      <c r="C248" s="78" t="s">
        <v>1124</v>
      </c>
      <c r="D248" s="79" t="s">
        <v>1113</v>
      </c>
      <c r="E248" s="4">
        <v>8</v>
      </c>
      <c r="F248" s="79" t="s">
        <v>1114</v>
      </c>
      <c r="G248" s="28">
        <v>3</v>
      </c>
      <c r="H248" s="28"/>
      <c r="I248" s="28">
        <v>17</v>
      </c>
      <c r="J248" s="28">
        <v>117</v>
      </c>
      <c r="K248" s="28">
        <v>9.1999999999999993</v>
      </c>
      <c r="L248" s="28">
        <v>9</v>
      </c>
      <c r="M248" s="29"/>
      <c r="N248" s="30">
        <v>2.12</v>
      </c>
      <c r="O248" s="28"/>
      <c r="P248" s="29">
        <f>(30*G248)/MAX(G:G)</f>
        <v>3.3333333333333335</v>
      </c>
      <c r="Q248" s="29">
        <f>(10*I248)/MAX(I:I)</f>
        <v>3.4</v>
      </c>
      <c r="R248" s="29">
        <f>(10*J248)/MAX(J:J)</f>
        <v>5.3181818181818183</v>
      </c>
      <c r="S248" s="29">
        <f>(10*6)/K248</f>
        <v>6.5217391304347831</v>
      </c>
      <c r="T248" s="29">
        <f>(10*L248)/MAX(L:L)</f>
        <v>9</v>
      </c>
      <c r="U248" s="29">
        <f>(30*MIN(N:N))/N248</f>
        <v>0</v>
      </c>
      <c r="V248" s="27">
        <f>SUM(P248:U248)</f>
        <v>27.573254281949936</v>
      </c>
      <c r="W248" s="21"/>
      <c r="X248" s="73"/>
      <c r="Y248" s="69"/>
      <c r="Z248" s="69"/>
    </row>
    <row r="249" spans="1:26" ht="32.25" customHeight="1" x14ac:dyDescent="0.25">
      <c r="A249" s="16">
        <v>245</v>
      </c>
      <c r="B249" s="79" t="s">
        <v>731</v>
      </c>
      <c r="C249" s="78" t="s">
        <v>732</v>
      </c>
      <c r="D249" s="86" t="s">
        <v>116</v>
      </c>
      <c r="E249" s="4">
        <v>8</v>
      </c>
      <c r="F249" s="83" t="s">
        <v>113</v>
      </c>
      <c r="G249" s="28">
        <v>8.5</v>
      </c>
      <c r="H249" s="28"/>
      <c r="I249" s="28">
        <v>7</v>
      </c>
      <c r="J249" s="28">
        <v>150</v>
      </c>
      <c r="K249" s="28">
        <v>8.9</v>
      </c>
      <c r="L249" s="28">
        <v>3</v>
      </c>
      <c r="M249" s="29"/>
      <c r="N249" s="30">
        <v>1.34</v>
      </c>
      <c r="O249" s="28"/>
      <c r="P249" s="29">
        <f>(30*G249)/MAX(G:G)</f>
        <v>9.4444444444444446</v>
      </c>
      <c r="Q249" s="29">
        <f>(10*I249)/MAX(I:I)</f>
        <v>1.4</v>
      </c>
      <c r="R249" s="29">
        <f>(10*J249)/MAX(J:J)</f>
        <v>6.8181818181818183</v>
      </c>
      <c r="S249" s="29">
        <f>(10*6)/K249</f>
        <v>6.7415730337078648</v>
      </c>
      <c r="T249" s="29">
        <f>(10*L249)/MAX(L:L)</f>
        <v>3</v>
      </c>
      <c r="U249" s="29">
        <f>(30*MIN(N:N))/N249</f>
        <v>0</v>
      </c>
      <c r="V249" s="27">
        <f>SUM(P249:U249)</f>
        <v>27.404199296334127</v>
      </c>
      <c r="W249" s="21"/>
      <c r="X249" s="73"/>
      <c r="Y249" s="69"/>
      <c r="Z249" s="69"/>
    </row>
    <row r="250" spans="1:26" ht="32.25" customHeight="1" x14ac:dyDescent="0.25">
      <c r="A250" s="16">
        <v>246</v>
      </c>
      <c r="B250" s="86" t="s">
        <v>1215</v>
      </c>
      <c r="C250" s="78" t="s">
        <v>1216</v>
      </c>
      <c r="D250" s="101" t="s">
        <v>193</v>
      </c>
      <c r="E250" s="102">
        <v>8</v>
      </c>
      <c r="F250" s="101" t="s">
        <v>194</v>
      </c>
      <c r="G250" s="28">
        <v>3</v>
      </c>
      <c r="H250" s="28"/>
      <c r="I250" s="28">
        <v>8</v>
      </c>
      <c r="J250" s="28">
        <v>150</v>
      </c>
      <c r="K250" s="28">
        <v>8.5</v>
      </c>
      <c r="L250" s="28">
        <v>8.5</v>
      </c>
      <c r="M250" s="29"/>
      <c r="N250" s="30">
        <v>1.04</v>
      </c>
      <c r="O250" s="28"/>
      <c r="P250" s="29">
        <f>(30*G250)/MAX(G:G)</f>
        <v>3.3333333333333335</v>
      </c>
      <c r="Q250" s="29">
        <f>(10*I250)/MAX(I:I)</f>
        <v>1.6</v>
      </c>
      <c r="R250" s="29">
        <f>(10*J250)/MAX(J:J)</f>
        <v>6.8181818181818183</v>
      </c>
      <c r="S250" s="29">
        <f>(10*6)/K250</f>
        <v>7.0588235294117645</v>
      </c>
      <c r="T250" s="29">
        <f>(10*L250)/MAX(L:L)</f>
        <v>8.5</v>
      </c>
      <c r="U250" s="29">
        <f>(30*MIN(N:N))/N250</f>
        <v>0</v>
      </c>
      <c r="V250" s="27">
        <f>SUM(P250:U250)</f>
        <v>27.310338680926918</v>
      </c>
      <c r="W250" s="21"/>
      <c r="X250" s="73"/>
      <c r="Y250" s="69"/>
      <c r="Z250" s="69"/>
    </row>
    <row r="251" spans="1:26" ht="32.25" customHeight="1" x14ac:dyDescent="0.25">
      <c r="A251" s="16">
        <v>247</v>
      </c>
      <c r="B251" s="79" t="s">
        <v>1121</v>
      </c>
      <c r="C251" s="78" t="s">
        <v>1122</v>
      </c>
      <c r="D251" s="79" t="s">
        <v>1113</v>
      </c>
      <c r="E251" s="4">
        <v>8</v>
      </c>
      <c r="F251" s="79" t="s">
        <v>1114</v>
      </c>
      <c r="G251" s="28">
        <v>4</v>
      </c>
      <c r="H251" s="28"/>
      <c r="I251" s="28">
        <v>10</v>
      </c>
      <c r="J251" s="28">
        <v>124</v>
      </c>
      <c r="K251" s="28">
        <v>9.9</v>
      </c>
      <c r="L251" s="28">
        <v>8</v>
      </c>
      <c r="M251" s="29"/>
      <c r="N251" s="30">
        <v>1.58</v>
      </c>
      <c r="O251" s="28"/>
      <c r="P251" s="29">
        <f>(30*G251)/MAX(G:G)</f>
        <v>4.4444444444444446</v>
      </c>
      <c r="Q251" s="29">
        <f>(10*I251)/MAX(I:I)</f>
        <v>2</v>
      </c>
      <c r="R251" s="29">
        <f>(10*J251)/MAX(J:J)</f>
        <v>5.6363636363636367</v>
      </c>
      <c r="S251" s="29">
        <f>(10*6)/K251</f>
        <v>6.0606060606060606</v>
      </c>
      <c r="T251" s="29">
        <f>(10*L251)/MAX(L:L)</f>
        <v>8</v>
      </c>
      <c r="U251" s="29">
        <f>(30*MIN(N:N))/N251</f>
        <v>0</v>
      </c>
      <c r="V251" s="27">
        <f>SUM(P251:U251)</f>
        <v>26.141414141414142</v>
      </c>
      <c r="W251" s="21"/>
      <c r="X251" s="73"/>
      <c r="Y251" s="69"/>
      <c r="Z251" s="69"/>
    </row>
    <row r="252" spans="1:26" ht="32.25" customHeight="1" x14ac:dyDescent="0.25">
      <c r="A252" s="16">
        <v>248</v>
      </c>
      <c r="B252" s="79" t="s">
        <v>1085</v>
      </c>
      <c r="C252" s="78" t="s">
        <v>1086</v>
      </c>
      <c r="D252" s="79" t="s">
        <v>503</v>
      </c>
      <c r="E252" s="4">
        <v>7</v>
      </c>
      <c r="F252" s="83" t="s">
        <v>504</v>
      </c>
      <c r="G252" s="28">
        <v>7</v>
      </c>
      <c r="H252" s="28"/>
      <c r="I252" s="28">
        <v>10</v>
      </c>
      <c r="J252" s="28">
        <v>165</v>
      </c>
      <c r="K252" s="28">
        <v>7.9</v>
      </c>
      <c r="L252" s="28">
        <v>1.1000000000000001</v>
      </c>
      <c r="M252" s="29"/>
      <c r="N252" s="30">
        <v>0.39</v>
      </c>
      <c r="O252" s="28"/>
      <c r="P252" s="29">
        <f>(30*G252)/MAX(G:G)</f>
        <v>7.7777777777777777</v>
      </c>
      <c r="Q252" s="29">
        <f>(10*I252)/MAX(I:I)</f>
        <v>2</v>
      </c>
      <c r="R252" s="29">
        <f>(10*J252)/MAX(J:J)</f>
        <v>7.5</v>
      </c>
      <c r="S252" s="29">
        <f>(10*6)/K252</f>
        <v>7.5949367088607591</v>
      </c>
      <c r="T252" s="29">
        <f>(10*L252)/MAX(L:L)</f>
        <v>1.1000000000000001</v>
      </c>
      <c r="U252" s="29">
        <f>(30*MIN(N:N))/N252</f>
        <v>0</v>
      </c>
      <c r="V252" s="27">
        <f>SUM(P252:U252)</f>
        <v>25.972714486638537</v>
      </c>
      <c r="W252" s="21"/>
      <c r="X252" s="73"/>
      <c r="Y252" s="69"/>
      <c r="Z252" s="69"/>
    </row>
    <row r="253" spans="1:26" ht="32.25" customHeight="1" x14ac:dyDescent="0.25">
      <c r="A253" s="16">
        <v>249</v>
      </c>
      <c r="B253" s="79" t="s">
        <v>1111</v>
      </c>
      <c r="C253" s="78" t="s">
        <v>1112</v>
      </c>
      <c r="D253" s="79" t="s">
        <v>1113</v>
      </c>
      <c r="E253" s="4">
        <v>7</v>
      </c>
      <c r="F253" s="79" t="s">
        <v>1114</v>
      </c>
      <c r="G253" s="28">
        <v>4</v>
      </c>
      <c r="H253" s="28"/>
      <c r="I253" s="28">
        <v>7</v>
      </c>
      <c r="J253" s="28">
        <v>108</v>
      </c>
      <c r="K253" s="28">
        <v>10.1</v>
      </c>
      <c r="L253" s="28">
        <v>9</v>
      </c>
      <c r="M253" s="29"/>
      <c r="N253" s="30">
        <v>2.35</v>
      </c>
      <c r="O253" s="28"/>
      <c r="P253" s="29">
        <f>(30*G253)/MAX(G:G)</f>
        <v>4.4444444444444446</v>
      </c>
      <c r="Q253" s="29">
        <f>(10*I253)/MAX(I:I)</f>
        <v>1.4</v>
      </c>
      <c r="R253" s="29">
        <f>(10*J253)/MAX(J:J)</f>
        <v>4.9090909090909092</v>
      </c>
      <c r="S253" s="29">
        <f>(10*6)/K253</f>
        <v>5.9405940594059405</v>
      </c>
      <c r="T253" s="29">
        <f>(10*L253)/MAX(L:L)</f>
        <v>9</v>
      </c>
      <c r="U253" s="29">
        <f>(30*MIN(N:N))/N253</f>
        <v>0</v>
      </c>
      <c r="V253" s="27">
        <f>SUM(P253:U253)</f>
        <v>25.694129412941294</v>
      </c>
      <c r="W253" s="21"/>
      <c r="X253" s="73"/>
      <c r="Y253" s="69"/>
      <c r="Z253" s="69"/>
    </row>
    <row r="254" spans="1:26" ht="32.25" customHeight="1" x14ac:dyDescent="0.25">
      <c r="A254" s="16">
        <v>250</v>
      </c>
      <c r="B254" s="79" t="s">
        <v>1066</v>
      </c>
      <c r="C254" s="119" t="s">
        <v>1067</v>
      </c>
      <c r="D254" s="122" t="s">
        <v>4510</v>
      </c>
      <c r="E254" s="4">
        <v>8</v>
      </c>
      <c r="F254" s="79" t="s">
        <v>450</v>
      </c>
      <c r="G254" s="28">
        <v>3.5</v>
      </c>
      <c r="H254" s="28"/>
      <c r="I254" s="28">
        <v>10</v>
      </c>
      <c r="J254" s="28">
        <v>130</v>
      </c>
      <c r="K254" s="28">
        <v>8.8000000000000007</v>
      </c>
      <c r="L254" s="28">
        <v>7</v>
      </c>
      <c r="M254" s="29"/>
      <c r="N254" s="30">
        <v>1.1399999999999999</v>
      </c>
      <c r="O254" s="28"/>
      <c r="P254" s="29">
        <f>(30*G254)/MAX(G:G)</f>
        <v>3.8888888888888888</v>
      </c>
      <c r="Q254" s="29">
        <f>(10*I254)/MAX(I:I)</f>
        <v>2</v>
      </c>
      <c r="R254" s="29">
        <f>(10*J254)/MAX(J:J)</f>
        <v>5.9090909090909092</v>
      </c>
      <c r="S254" s="29">
        <f>(10*6)/K254</f>
        <v>6.8181818181818175</v>
      </c>
      <c r="T254" s="29">
        <f>(10*L254)/MAX(L:L)</f>
        <v>7</v>
      </c>
      <c r="U254" s="29">
        <f>(30*MIN(N:N))/N254</f>
        <v>0</v>
      </c>
      <c r="V254" s="27">
        <f>SUM(P254:U254)</f>
        <v>25.616161616161616</v>
      </c>
      <c r="W254" s="21"/>
      <c r="X254" s="73"/>
      <c r="Y254" s="69"/>
      <c r="Z254" s="69"/>
    </row>
    <row r="255" spans="1:26" ht="32.25" customHeight="1" x14ac:dyDescent="0.25">
      <c r="A255" s="16">
        <v>251</v>
      </c>
      <c r="B255" s="79" t="s">
        <v>690</v>
      </c>
      <c r="C255" s="78" t="s">
        <v>691</v>
      </c>
      <c r="D255" s="79" t="s">
        <v>4512</v>
      </c>
      <c r="E255" s="4">
        <v>7</v>
      </c>
      <c r="F255" s="86" t="s">
        <v>83</v>
      </c>
      <c r="G255" s="28">
        <v>18</v>
      </c>
      <c r="H255" s="28"/>
      <c r="I255" s="28">
        <v>0</v>
      </c>
      <c r="J255" s="28">
        <v>0</v>
      </c>
      <c r="K255" s="28">
        <v>0</v>
      </c>
      <c r="L255" s="28">
        <v>5</v>
      </c>
      <c r="M255" s="29"/>
      <c r="N255" s="30">
        <v>1.1499999999999999</v>
      </c>
      <c r="O255" s="28"/>
      <c r="P255" s="29">
        <f>(30*G255)/MAX(G:G)</f>
        <v>20</v>
      </c>
      <c r="Q255" s="29">
        <f>(10*I255)/MAX(I:I)</f>
        <v>0</v>
      </c>
      <c r="R255" s="29">
        <f>(10*J255)/MAX(J:J)</f>
        <v>0</v>
      </c>
      <c r="S255" s="29">
        <v>0</v>
      </c>
      <c r="T255" s="29">
        <f>(10*L255)/MAX(L:L)</f>
        <v>5</v>
      </c>
      <c r="U255" s="29">
        <f>(30*MIN(N:N))/N255</f>
        <v>0</v>
      </c>
      <c r="V255" s="27">
        <f>SUM(P255:U255)</f>
        <v>25</v>
      </c>
      <c r="W255" s="21"/>
      <c r="X255" s="73"/>
      <c r="Y255" s="69"/>
      <c r="Z255" s="69"/>
    </row>
    <row r="256" spans="1:26" ht="32.25" customHeight="1" x14ac:dyDescent="0.25">
      <c r="A256" s="16">
        <v>252</v>
      </c>
      <c r="B256" s="86" t="s">
        <v>747</v>
      </c>
      <c r="C256" s="86" t="s">
        <v>748</v>
      </c>
      <c r="D256" s="86" t="s">
        <v>4513</v>
      </c>
      <c r="E256" s="4">
        <v>7</v>
      </c>
      <c r="F256" s="86" t="s">
        <v>134</v>
      </c>
      <c r="G256" s="80">
        <v>5</v>
      </c>
      <c r="H256" s="28"/>
      <c r="I256" s="28">
        <v>4</v>
      </c>
      <c r="J256" s="28">
        <v>172</v>
      </c>
      <c r="K256" s="28">
        <v>8.1999999999999993</v>
      </c>
      <c r="L256" s="28">
        <v>3</v>
      </c>
      <c r="M256" s="29"/>
      <c r="N256" s="30">
        <v>1.18</v>
      </c>
      <c r="O256" s="28"/>
      <c r="P256" s="29">
        <f>(30*G256)/MAX(G:G)</f>
        <v>5.5555555555555554</v>
      </c>
      <c r="Q256" s="29">
        <f>(10*I256)/MAX(I:I)</f>
        <v>0.8</v>
      </c>
      <c r="R256" s="29">
        <f>(10*J256)/MAX(J:J)</f>
        <v>7.8181818181818183</v>
      </c>
      <c r="S256" s="29">
        <f>(10*6)/K256</f>
        <v>7.3170731707317076</v>
      </c>
      <c r="T256" s="29">
        <f>(10*L256)/MAX(L:L)</f>
        <v>3</v>
      </c>
      <c r="U256" s="29">
        <f>(30*MIN(N:N))/N256</f>
        <v>0</v>
      </c>
      <c r="V256" s="27">
        <f>SUM(P256:U256)</f>
        <v>24.490810544469081</v>
      </c>
      <c r="W256" s="21"/>
      <c r="X256" s="73"/>
      <c r="Y256" s="69"/>
      <c r="Z256" s="69"/>
    </row>
    <row r="257" spans="1:26" ht="32.25" customHeight="1" x14ac:dyDescent="0.25">
      <c r="A257" s="16">
        <v>253</v>
      </c>
      <c r="B257" s="83" t="s">
        <v>1117</v>
      </c>
      <c r="C257" s="78" t="s">
        <v>1118</v>
      </c>
      <c r="D257" s="79" t="s">
        <v>1113</v>
      </c>
      <c r="E257" s="4">
        <v>7</v>
      </c>
      <c r="F257" s="79" t="s">
        <v>1114</v>
      </c>
      <c r="G257" s="28">
        <v>3</v>
      </c>
      <c r="H257" s="28"/>
      <c r="I257" s="28">
        <v>7</v>
      </c>
      <c r="J257" s="28">
        <v>120</v>
      </c>
      <c r="K257" s="28">
        <v>10</v>
      </c>
      <c r="L257" s="28">
        <v>8</v>
      </c>
      <c r="M257" s="29"/>
      <c r="N257" s="30">
        <v>2.2999999999999998</v>
      </c>
      <c r="O257" s="28"/>
      <c r="P257" s="29">
        <f>(30*G257)/MAX(G:G)</f>
        <v>3.3333333333333335</v>
      </c>
      <c r="Q257" s="29">
        <f>(10*I257)/MAX(I:I)</f>
        <v>1.4</v>
      </c>
      <c r="R257" s="29">
        <f>(10*J257)/MAX(J:J)</f>
        <v>5.4545454545454541</v>
      </c>
      <c r="S257" s="29">
        <f>(10*6)/K257</f>
        <v>6</v>
      </c>
      <c r="T257" s="29">
        <f>(10*L257)/MAX(L:L)</f>
        <v>8</v>
      </c>
      <c r="U257" s="29">
        <f>(30*MIN(N:N))/N257</f>
        <v>0</v>
      </c>
      <c r="V257" s="27">
        <f>SUM(P257:U257)</f>
        <v>24.187878787878788</v>
      </c>
      <c r="W257" s="21"/>
      <c r="X257" s="73"/>
      <c r="Y257" s="69"/>
      <c r="Z257" s="69"/>
    </row>
    <row r="258" spans="1:26" ht="32.25" customHeight="1" x14ac:dyDescent="0.25">
      <c r="A258" s="16">
        <v>254</v>
      </c>
      <c r="B258" s="79" t="s">
        <v>1115</v>
      </c>
      <c r="C258" s="78" t="s">
        <v>1116</v>
      </c>
      <c r="D258" s="79" t="s">
        <v>1113</v>
      </c>
      <c r="E258" s="4">
        <v>7</v>
      </c>
      <c r="F258" s="79" t="s">
        <v>1114</v>
      </c>
      <c r="G258" s="28">
        <v>2</v>
      </c>
      <c r="H258" s="28"/>
      <c r="I258" s="28">
        <v>6</v>
      </c>
      <c r="J258" s="28">
        <v>125</v>
      </c>
      <c r="K258" s="28">
        <v>9.1</v>
      </c>
      <c r="L258" s="28">
        <v>8</v>
      </c>
      <c r="M258" s="29"/>
      <c r="N258" s="30">
        <v>2.1</v>
      </c>
      <c r="O258" s="28"/>
      <c r="P258" s="29">
        <f>(30*G258)/MAX(G:G)</f>
        <v>2.2222222222222223</v>
      </c>
      <c r="Q258" s="29">
        <f>(10*I258)/MAX(I:I)</f>
        <v>1.2</v>
      </c>
      <c r="R258" s="29">
        <f>(10*J258)/MAX(J:J)</f>
        <v>5.6818181818181817</v>
      </c>
      <c r="S258" s="29">
        <f>(10*6)/K258</f>
        <v>6.593406593406594</v>
      </c>
      <c r="T258" s="29">
        <f>(10*L258)/MAX(L:L)</f>
        <v>8</v>
      </c>
      <c r="U258" s="29">
        <f>(30*MIN(N:N))/N258</f>
        <v>0</v>
      </c>
      <c r="V258" s="27">
        <f>SUM(P258:U258)</f>
        <v>23.697446997446999</v>
      </c>
      <c r="W258" s="21"/>
      <c r="X258" s="73"/>
      <c r="Y258" s="69"/>
      <c r="Z258" s="69"/>
    </row>
    <row r="259" spans="1:26" ht="32.25" customHeight="1" x14ac:dyDescent="0.25">
      <c r="A259" s="16">
        <v>255</v>
      </c>
      <c r="B259" s="86" t="s">
        <v>676</v>
      </c>
      <c r="C259" s="78" t="s">
        <v>677</v>
      </c>
      <c r="D259" s="86" t="s">
        <v>71</v>
      </c>
      <c r="E259" s="4">
        <v>8</v>
      </c>
      <c r="F259" s="86" t="s">
        <v>72</v>
      </c>
      <c r="G259" s="28">
        <v>8</v>
      </c>
      <c r="H259" s="28"/>
      <c r="I259" s="28">
        <v>12</v>
      </c>
      <c r="J259" s="28">
        <v>152</v>
      </c>
      <c r="K259" s="28">
        <v>11.2</v>
      </c>
      <c r="L259" s="28">
        <v>0</v>
      </c>
      <c r="M259" s="29"/>
      <c r="N259" s="30">
        <v>0</v>
      </c>
      <c r="O259" s="28"/>
      <c r="P259" s="29">
        <f>(30*G259)/MAX(G:G)</f>
        <v>8.8888888888888893</v>
      </c>
      <c r="Q259" s="29">
        <f>(10*I259)/MAX(I:I)</f>
        <v>2.4</v>
      </c>
      <c r="R259" s="29">
        <f>(10*J259)/MAX(J:J)</f>
        <v>6.9090909090909092</v>
      </c>
      <c r="S259" s="29">
        <f>(10*6)/K259</f>
        <v>5.3571428571428577</v>
      </c>
      <c r="T259" s="29">
        <f>(10*L259)/MAX(L:L)</f>
        <v>0</v>
      </c>
      <c r="U259" s="29">
        <v>0</v>
      </c>
      <c r="V259" s="27">
        <f>SUM(P259:U259)</f>
        <v>23.555122655122656</v>
      </c>
      <c r="W259" s="21"/>
      <c r="X259" s="73"/>
      <c r="Y259" s="69"/>
      <c r="Z259" s="69"/>
    </row>
    <row r="260" spans="1:26" ht="32.25" customHeight="1" x14ac:dyDescent="0.25">
      <c r="A260" s="16">
        <v>256</v>
      </c>
      <c r="B260" s="79" t="s">
        <v>1076</v>
      </c>
      <c r="C260" s="78" t="s">
        <v>1077</v>
      </c>
      <c r="D260" s="79" t="s">
        <v>483</v>
      </c>
      <c r="E260" s="4">
        <v>7</v>
      </c>
      <c r="F260" s="79" t="s">
        <v>484</v>
      </c>
      <c r="G260" s="28">
        <v>1</v>
      </c>
      <c r="H260" s="28"/>
      <c r="I260" s="28">
        <v>5</v>
      </c>
      <c r="J260" s="28">
        <v>180</v>
      </c>
      <c r="K260" s="28">
        <v>9</v>
      </c>
      <c r="L260" s="28">
        <v>6</v>
      </c>
      <c r="M260" s="29"/>
      <c r="N260" s="30">
        <v>1.1000000000000001</v>
      </c>
      <c r="O260" s="28"/>
      <c r="P260" s="29">
        <f>(30*G260)/MAX(G:G)</f>
        <v>1.1111111111111112</v>
      </c>
      <c r="Q260" s="29">
        <f>(10*I260)/MAX(I:I)</f>
        <v>1</v>
      </c>
      <c r="R260" s="29">
        <f>(10*J260)/MAX(J:J)</f>
        <v>8.1818181818181817</v>
      </c>
      <c r="S260" s="29">
        <f>(10*6)/K260</f>
        <v>6.666666666666667</v>
      </c>
      <c r="T260" s="29">
        <f>(10*L260)/MAX(L:L)</f>
        <v>6</v>
      </c>
      <c r="U260" s="29">
        <f>(30*MIN(N:N))/N260</f>
        <v>0</v>
      </c>
      <c r="V260" s="27">
        <f>SUM(P260:U260)</f>
        <v>22.959595959595958</v>
      </c>
      <c r="W260" s="21"/>
      <c r="X260" s="73"/>
      <c r="Y260" s="69"/>
      <c r="Z260" s="69"/>
    </row>
    <row r="261" spans="1:26" ht="32.25" customHeight="1" x14ac:dyDescent="0.25">
      <c r="A261" s="16">
        <v>257</v>
      </c>
      <c r="B261" s="86" t="s">
        <v>900</v>
      </c>
      <c r="C261" s="119" t="s">
        <v>901</v>
      </c>
      <c r="D261" s="86" t="s">
        <v>272</v>
      </c>
      <c r="E261" s="4">
        <v>8</v>
      </c>
      <c r="F261" s="86" t="s">
        <v>273</v>
      </c>
      <c r="G261" s="28">
        <v>0</v>
      </c>
      <c r="H261" s="28"/>
      <c r="I261" s="28">
        <v>12</v>
      </c>
      <c r="J261" s="28">
        <v>153</v>
      </c>
      <c r="K261" s="28">
        <v>8.6999999999999993</v>
      </c>
      <c r="L261" s="28">
        <v>6.5</v>
      </c>
      <c r="M261" s="29"/>
      <c r="N261" s="30">
        <v>0.54</v>
      </c>
      <c r="O261" s="28"/>
      <c r="P261" s="29">
        <f>(30*G261)/MAX(G:G)</f>
        <v>0</v>
      </c>
      <c r="Q261" s="29">
        <f>(10*I261)/MAX(I:I)</f>
        <v>2.4</v>
      </c>
      <c r="R261" s="29">
        <f>(10*J261)/MAX(J:J)</f>
        <v>6.9545454545454541</v>
      </c>
      <c r="S261" s="29">
        <f>(10*6)/K261</f>
        <v>6.8965517241379315</v>
      </c>
      <c r="T261" s="29">
        <f>(10*L261)/MAX(L:L)</f>
        <v>6.5</v>
      </c>
      <c r="U261" s="29">
        <f>(30*MIN(N:N))/N261</f>
        <v>0</v>
      </c>
      <c r="V261" s="27">
        <f>SUM(P261:U261)</f>
        <v>22.751097178683384</v>
      </c>
      <c r="W261" s="21"/>
      <c r="X261" s="73"/>
      <c r="Y261" s="69"/>
      <c r="Z261" s="69"/>
    </row>
    <row r="262" spans="1:26" ht="32.25" customHeight="1" x14ac:dyDescent="0.25">
      <c r="A262" s="16">
        <v>258</v>
      </c>
      <c r="B262" s="86" t="s">
        <v>1154</v>
      </c>
      <c r="C262" s="16" t="s">
        <v>1155</v>
      </c>
      <c r="D262" s="79" t="s">
        <v>598</v>
      </c>
      <c r="E262" s="1">
        <v>7</v>
      </c>
      <c r="F262" s="79" t="s">
        <v>599</v>
      </c>
      <c r="G262" s="28">
        <v>4</v>
      </c>
      <c r="H262" s="28"/>
      <c r="I262" s="28">
        <v>0</v>
      </c>
      <c r="J262" s="28">
        <v>110</v>
      </c>
      <c r="K262" s="28">
        <v>10</v>
      </c>
      <c r="L262" s="28">
        <v>7</v>
      </c>
      <c r="M262" s="29"/>
      <c r="N262" s="30">
        <v>2.17</v>
      </c>
      <c r="O262" s="28"/>
      <c r="P262" s="29">
        <f>(30*G262)/MAX(G:G)</f>
        <v>4.4444444444444446</v>
      </c>
      <c r="Q262" s="29">
        <f>(10*I262)/MAX(I:I)</f>
        <v>0</v>
      </c>
      <c r="R262" s="29">
        <f>(10*J262)/MAX(J:J)</f>
        <v>5</v>
      </c>
      <c r="S262" s="29">
        <f>(10*6)/K262</f>
        <v>6</v>
      </c>
      <c r="T262" s="29">
        <f>(10*L262)/MAX(L:L)</f>
        <v>7</v>
      </c>
      <c r="U262" s="29">
        <f>(30*MIN(N:N))/N262</f>
        <v>0</v>
      </c>
      <c r="V262" s="27">
        <f>SUM(P262:U262)</f>
        <v>22.444444444444443</v>
      </c>
      <c r="W262" s="21"/>
      <c r="X262" s="73"/>
      <c r="Y262" s="69"/>
      <c r="Z262" s="69"/>
    </row>
    <row r="263" spans="1:26" ht="32.25" customHeight="1" x14ac:dyDescent="0.25">
      <c r="A263" s="16">
        <v>259</v>
      </c>
      <c r="B263" s="79" t="s">
        <v>686</v>
      </c>
      <c r="C263" s="78" t="s">
        <v>687</v>
      </c>
      <c r="D263" s="79" t="s">
        <v>4512</v>
      </c>
      <c r="E263" s="4">
        <v>7</v>
      </c>
      <c r="F263" s="86" t="s">
        <v>83</v>
      </c>
      <c r="G263" s="28">
        <v>5</v>
      </c>
      <c r="H263" s="28"/>
      <c r="I263" s="28">
        <v>1</v>
      </c>
      <c r="J263" s="28">
        <v>135</v>
      </c>
      <c r="K263" s="28">
        <v>11.1</v>
      </c>
      <c r="L263" s="28">
        <v>4.7</v>
      </c>
      <c r="M263" s="29"/>
      <c r="N263" s="30">
        <v>1.44</v>
      </c>
      <c r="O263" s="28"/>
      <c r="P263" s="29">
        <f>(30*G263)/MAX(G:G)</f>
        <v>5.5555555555555554</v>
      </c>
      <c r="Q263" s="29">
        <f>(10*I263)/MAX(I:I)</f>
        <v>0.2</v>
      </c>
      <c r="R263" s="29">
        <f>(10*J263)/MAX(J:J)</f>
        <v>6.1363636363636367</v>
      </c>
      <c r="S263" s="29">
        <f>(10*6)/K263</f>
        <v>5.4054054054054053</v>
      </c>
      <c r="T263" s="29">
        <f>(10*L263)/MAX(L:L)</f>
        <v>4.7</v>
      </c>
      <c r="U263" s="29">
        <f>(30*MIN(N:N))/N263</f>
        <v>0</v>
      </c>
      <c r="V263" s="27">
        <f>SUM(P263:U263)</f>
        <v>21.997324597324596</v>
      </c>
      <c r="W263" s="21"/>
      <c r="X263" s="73"/>
      <c r="Y263" s="69"/>
      <c r="Z263" s="69"/>
    </row>
    <row r="264" spans="1:26" ht="32.25" customHeight="1" x14ac:dyDescent="0.25">
      <c r="A264" s="16">
        <v>260</v>
      </c>
      <c r="B264" s="79" t="s">
        <v>979</v>
      </c>
      <c r="C264" s="78" t="s">
        <v>980</v>
      </c>
      <c r="D264" s="79" t="s">
        <v>395</v>
      </c>
      <c r="E264" s="4">
        <v>7</v>
      </c>
      <c r="F264" s="79" t="s">
        <v>396</v>
      </c>
      <c r="G264" s="28">
        <v>0</v>
      </c>
      <c r="H264" s="28"/>
      <c r="I264" s="28">
        <v>10</v>
      </c>
      <c r="J264" s="28">
        <v>166</v>
      </c>
      <c r="K264" s="28">
        <v>8.1</v>
      </c>
      <c r="L264" s="28">
        <v>5</v>
      </c>
      <c r="M264" s="29"/>
      <c r="N264" s="30">
        <v>3.43</v>
      </c>
      <c r="O264" s="28"/>
      <c r="P264" s="29">
        <f>(30*G264)/MAX(G:G)</f>
        <v>0</v>
      </c>
      <c r="Q264" s="29">
        <f>(10*I264)/MAX(I:I)</f>
        <v>2</v>
      </c>
      <c r="R264" s="29">
        <f>(10*J264)/MAX(J:J)</f>
        <v>7.5454545454545459</v>
      </c>
      <c r="S264" s="29">
        <f>(10*6)/K264</f>
        <v>7.4074074074074074</v>
      </c>
      <c r="T264" s="29">
        <f>(10*L264)/MAX(L:L)</f>
        <v>5</v>
      </c>
      <c r="U264" s="29">
        <f>(30*MIN(N:N))/N264</f>
        <v>0</v>
      </c>
      <c r="V264" s="27">
        <f>SUM(P264:U264)</f>
        <v>21.952861952861955</v>
      </c>
      <c r="W264" s="21"/>
      <c r="X264" s="73"/>
      <c r="Y264" s="69"/>
      <c r="Z264" s="69"/>
    </row>
    <row r="265" spans="1:26" ht="32.25" customHeight="1" x14ac:dyDescent="0.25">
      <c r="A265" s="16">
        <v>261</v>
      </c>
      <c r="B265" s="84" t="s">
        <v>1119</v>
      </c>
      <c r="C265" s="78" t="s">
        <v>1120</v>
      </c>
      <c r="D265" s="79" t="s">
        <v>1113</v>
      </c>
      <c r="E265" s="4">
        <v>7</v>
      </c>
      <c r="F265" s="79" t="s">
        <v>1114</v>
      </c>
      <c r="G265" s="28">
        <v>2</v>
      </c>
      <c r="H265" s="28"/>
      <c r="I265" s="28">
        <v>5</v>
      </c>
      <c r="J265" s="28">
        <v>115</v>
      </c>
      <c r="K265" s="28">
        <v>10</v>
      </c>
      <c r="L265" s="28">
        <v>7</v>
      </c>
      <c r="M265" s="29"/>
      <c r="N265" s="30">
        <v>2.2000000000000002</v>
      </c>
      <c r="O265" s="28"/>
      <c r="P265" s="29">
        <f>(30*G265)/MAX(G:G)</f>
        <v>2.2222222222222223</v>
      </c>
      <c r="Q265" s="29">
        <f>(10*I265)/MAX(I:I)</f>
        <v>1</v>
      </c>
      <c r="R265" s="29">
        <f>(10*J265)/MAX(J:J)</f>
        <v>5.2272727272727275</v>
      </c>
      <c r="S265" s="29">
        <f>(10*6)/K265</f>
        <v>6</v>
      </c>
      <c r="T265" s="29">
        <f>(10*L265)/MAX(L:L)</f>
        <v>7</v>
      </c>
      <c r="U265" s="29">
        <f>(30*MIN(N:N))/N265</f>
        <v>0</v>
      </c>
      <c r="V265" s="27">
        <f>SUM(P265:U265)</f>
        <v>21.449494949494948</v>
      </c>
      <c r="W265" s="21"/>
      <c r="X265" s="73"/>
      <c r="Y265" s="69"/>
      <c r="Z265" s="69"/>
    </row>
    <row r="266" spans="1:26" ht="32.25" customHeight="1" x14ac:dyDescent="0.25">
      <c r="A266" s="16">
        <v>262</v>
      </c>
      <c r="B266" s="24" t="s">
        <v>1158</v>
      </c>
      <c r="C266" s="16" t="s">
        <v>1159</v>
      </c>
      <c r="D266" s="79" t="s">
        <v>598</v>
      </c>
      <c r="E266" s="1">
        <v>7</v>
      </c>
      <c r="F266" s="79" t="s">
        <v>599</v>
      </c>
      <c r="G266" s="28">
        <v>4</v>
      </c>
      <c r="H266" s="28"/>
      <c r="I266" s="28">
        <v>2</v>
      </c>
      <c r="J266" s="28">
        <v>112</v>
      </c>
      <c r="K266" s="28">
        <v>9.9</v>
      </c>
      <c r="L266" s="28">
        <v>5</v>
      </c>
      <c r="M266" s="29"/>
      <c r="N266" s="30">
        <v>2.4</v>
      </c>
      <c r="O266" s="28"/>
      <c r="P266" s="29">
        <f>(30*G266)/MAX(G:G)</f>
        <v>4.4444444444444446</v>
      </c>
      <c r="Q266" s="29">
        <f>(10*I266)/MAX(I:I)</f>
        <v>0.4</v>
      </c>
      <c r="R266" s="29">
        <f>(10*J266)/MAX(J:J)</f>
        <v>5.0909090909090908</v>
      </c>
      <c r="S266" s="29">
        <f>(10*6)/K266</f>
        <v>6.0606060606060606</v>
      </c>
      <c r="T266" s="29">
        <f>(10*L266)/MAX(L:L)</f>
        <v>5</v>
      </c>
      <c r="U266" s="29">
        <f>(30*MIN(N:N))/N266</f>
        <v>0</v>
      </c>
      <c r="V266" s="27">
        <f>SUM(P266:U266)</f>
        <v>20.995959595959597</v>
      </c>
      <c r="W266" s="21"/>
      <c r="X266" s="73"/>
      <c r="Y266" s="69"/>
      <c r="Z266" s="69"/>
    </row>
    <row r="267" spans="1:26" ht="32.25" customHeight="1" x14ac:dyDescent="0.25">
      <c r="A267" s="16">
        <v>263</v>
      </c>
      <c r="B267" s="86" t="s">
        <v>1204</v>
      </c>
      <c r="C267" s="78" t="s">
        <v>1205</v>
      </c>
      <c r="D267" s="86" t="s">
        <v>4518</v>
      </c>
      <c r="E267" s="4">
        <v>8</v>
      </c>
      <c r="F267" s="86" t="s">
        <v>1206</v>
      </c>
      <c r="G267" s="28">
        <v>18</v>
      </c>
      <c r="H267" s="28"/>
      <c r="I267" s="28">
        <v>0</v>
      </c>
      <c r="J267" s="28">
        <v>0</v>
      </c>
      <c r="K267" s="28">
        <v>0</v>
      </c>
      <c r="L267" s="28">
        <v>0</v>
      </c>
      <c r="M267" s="29"/>
      <c r="N267" s="30">
        <v>1.06</v>
      </c>
      <c r="O267" s="28"/>
      <c r="P267" s="29">
        <f>(30*G267)/MAX(G:G)</f>
        <v>20</v>
      </c>
      <c r="Q267" s="29">
        <f>(10*I267)/MAX(I:I)</f>
        <v>0</v>
      </c>
      <c r="R267" s="29">
        <f>(10*J267)/MAX(J:J)</f>
        <v>0</v>
      </c>
      <c r="S267" s="29">
        <v>0</v>
      </c>
      <c r="T267" s="29">
        <f>(10*L267)/MAX(L:L)</f>
        <v>0</v>
      </c>
      <c r="U267" s="29">
        <f>(30*MIN(N:N))/N267</f>
        <v>0</v>
      </c>
      <c r="V267" s="27">
        <f>SUM(P267:U267)</f>
        <v>20</v>
      </c>
      <c r="W267" s="21"/>
      <c r="X267" s="73"/>
      <c r="Y267" s="69"/>
      <c r="Z267" s="69"/>
    </row>
    <row r="268" spans="1:26" ht="32.25" customHeight="1" x14ac:dyDescent="0.25">
      <c r="A268" s="16">
        <v>264</v>
      </c>
      <c r="B268" s="79" t="s">
        <v>1089</v>
      </c>
      <c r="C268" s="78" t="s">
        <v>1090</v>
      </c>
      <c r="D268" s="79" t="s">
        <v>503</v>
      </c>
      <c r="E268" s="4">
        <v>7</v>
      </c>
      <c r="F268" s="79" t="s">
        <v>504</v>
      </c>
      <c r="G268" s="28">
        <v>2</v>
      </c>
      <c r="H268" s="28"/>
      <c r="I268" s="28">
        <v>3</v>
      </c>
      <c r="J268" s="28">
        <v>155</v>
      </c>
      <c r="K268" s="28">
        <v>8.1</v>
      </c>
      <c r="L268" s="28">
        <v>1.1000000000000001</v>
      </c>
      <c r="M268" s="29"/>
      <c r="N268" s="30">
        <v>0.46</v>
      </c>
      <c r="O268" s="28"/>
      <c r="P268" s="29">
        <f>(30*G268)/MAX(G:G)</f>
        <v>2.2222222222222223</v>
      </c>
      <c r="Q268" s="29">
        <f>(10*I268)/MAX(I:I)</f>
        <v>0.6</v>
      </c>
      <c r="R268" s="29">
        <f>(10*J268)/MAX(J:J)</f>
        <v>7.0454545454545459</v>
      </c>
      <c r="S268" s="29">
        <f>(10*6)/K268</f>
        <v>7.4074074074074074</v>
      </c>
      <c r="T268" s="29">
        <f>(10*L268)/MAX(L:L)</f>
        <v>1.1000000000000001</v>
      </c>
      <c r="U268" s="29">
        <f>(30*MIN(N:N))/N268</f>
        <v>0</v>
      </c>
      <c r="V268" s="27">
        <f>SUM(P268:U268)</f>
        <v>18.375084175084176</v>
      </c>
      <c r="W268" s="21"/>
      <c r="X268" s="73"/>
      <c r="Y268" s="69"/>
      <c r="Z268" s="69"/>
    </row>
    <row r="269" spans="1:26" ht="32.25" customHeight="1" x14ac:dyDescent="0.25">
      <c r="A269" s="16">
        <v>265</v>
      </c>
      <c r="B269" s="124" t="s">
        <v>1227</v>
      </c>
      <c r="C269" s="125" t="s">
        <v>1228</v>
      </c>
      <c r="D269" s="86" t="s">
        <v>272</v>
      </c>
      <c r="E269" s="41">
        <v>7</v>
      </c>
      <c r="F269" s="124" t="s">
        <v>273</v>
      </c>
      <c r="G269" s="28">
        <v>0</v>
      </c>
      <c r="H269" s="28"/>
      <c r="I269" s="28">
        <v>2</v>
      </c>
      <c r="J269" s="28">
        <v>148</v>
      </c>
      <c r="K269" s="28">
        <v>9.8000000000000007</v>
      </c>
      <c r="L269" s="28">
        <v>3</v>
      </c>
      <c r="M269" s="126"/>
      <c r="N269" s="28">
        <v>1.1299999999999999</v>
      </c>
      <c r="O269" s="28"/>
      <c r="P269" s="29">
        <f>(30*G269)/MAX(G:G)</f>
        <v>0</v>
      </c>
      <c r="Q269" s="29">
        <f>(10*I269)/MAX(I:I)</f>
        <v>0.4</v>
      </c>
      <c r="R269" s="29">
        <f>(10*J269)/MAX(J:J)</f>
        <v>6.7272727272727275</v>
      </c>
      <c r="S269" s="29">
        <f>(10*6)/K269</f>
        <v>6.1224489795918364</v>
      </c>
      <c r="T269" s="29">
        <f>(10*L269)/MAX(L:L)</f>
        <v>3</v>
      </c>
      <c r="U269" s="29">
        <f>(30*MIN(N:N))/N269</f>
        <v>0</v>
      </c>
      <c r="V269" s="27">
        <f>SUM(P269:U269)</f>
        <v>16.249721706864563</v>
      </c>
      <c r="W269" s="21"/>
      <c r="X269" s="73"/>
      <c r="Y269" s="69"/>
      <c r="Z269" s="69"/>
    </row>
    <row r="270" spans="1:26" ht="32.25" customHeight="1" x14ac:dyDescent="0.25">
      <c r="A270" s="16">
        <v>266</v>
      </c>
      <c r="B270" s="86" t="s">
        <v>1146</v>
      </c>
      <c r="C270" s="78" t="s">
        <v>1147</v>
      </c>
      <c r="D270" s="79" t="s">
        <v>532</v>
      </c>
      <c r="E270" s="4">
        <v>7</v>
      </c>
      <c r="F270" s="79" t="s">
        <v>543</v>
      </c>
      <c r="G270" s="28">
        <v>12</v>
      </c>
      <c r="H270" s="28"/>
      <c r="I270" s="28">
        <v>0</v>
      </c>
      <c r="J270" s="28">
        <v>0</v>
      </c>
      <c r="K270" s="28">
        <v>0</v>
      </c>
      <c r="L270" s="28">
        <v>0</v>
      </c>
      <c r="M270" s="29"/>
      <c r="N270" s="30">
        <v>0</v>
      </c>
      <c r="O270" s="28"/>
      <c r="P270" s="29">
        <f>(30*G270)/MAX(G:G)</f>
        <v>13.333333333333334</v>
      </c>
      <c r="Q270" s="29">
        <f>(10*I270)/MAX(I:I)</f>
        <v>0</v>
      </c>
      <c r="R270" s="29">
        <f>(10*J270)/MAX(J:J)</f>
        <v>0</v>
      </c>
      <c r="S270" s="29">
        <v>0</v>
      </c>
      <c r="T270" s="29">
        <f>(10*L270)/MAX(L:L)</f>
        <v>0</v>
      </c>
      <c r="U270" s="29">
        <v>0</v>
      </c>
      <c r="V270" s="27">
        <f>SUM(P270:U270)</f>
        <v>13.333333333333334</v>
      </c>
      <c r="W270" s="21"/>
      <c r="X270" s="73"/>
      <c r="Y270" s="69"/>
      <c r="Z270" s="69"/>
    </row>
    <row r="271" spans="1:26" ht="48.75" customHeight="1" x14ac:dyDescent="0.25">
      <c r="A271" s="16">
        <v>267</v>
      </c>
      <c r="B271" s="86" t="s">
        <v>1148</v>
      </c>
      <c r="C271" s="78" t="s">
        <v>1149</v>
      </c>
      <c r="D271" s="79" t="s">
        <v>532</v>
      </c>
      <c r="E271" s="4">
        <v>7</v>
      </c>
      <c r="F271" s="79" t="s">
        <v>543</v>
      </c>
      <c r="G271" s="28">
        <v>10</v>
      </c>
      <c r="H271" s="28"/>
      <c r="I271" s="28">
        <v>0</v>
      </c>
      <c r="J271" s="28">
        <v>0</v>
      </c>
      <c r="K271" s="28">
        <v>0</v>
      </c>
      <c r="L271" s="28">
        <v>0</v>
      </c>
      <c r="M271" s="29"/>
      <c r="N271" s="30">
        <v>0</v>
      </c>
      <c r="O271" s="28"/>
      <c r="P271" s="29">
        <f>(30*G271)/MAX(G:G)</f>
        <v>11.111111111111111</v>
      </c>
      <c r="Q271" s="29">
        <f>(10*I271)/MAX(I:I)</f>
        <v>0</v>
      </c>
      <c r="R271" s="29">
        <f>(10*J271)/MAX(J:J)</f>
        <v>0</v>
      </c>
      <c r="S271" s="29">
        <v>0</v>
      </c>
      <c r="T271" s="29">
        <f>(10*L271)/MAX(L:L)</f>
        <v>0</v>
      </c>
      <c r="U271" s="29">
        <v>0</v>
      </c>
      <c r="V271" s="27">
        <f>SUM(P271:U271)</f>
        <v>11.111111111111111</v>
      </c>
      <c r="W271" s="21"/>
      <c r="X271" s="73"/>
      <c r="Y271" s="69"/>
      <c r="Z271" s="69"/>
    </row>
    <row r="272" spans="1:26" ht="50.25" customHeight="1" x14ac:dyDescent="0.25">
      <c r="A272" s="16">
        <v>268</v>
      </c>
      <c r="B272" s="86" t="s">
        <v>1150</v>
      </c>
      <c r="C272" s="78" t="s">
        <v>1151</v>
      </c>
      <c r="D272" s="79" t="s">
        <v>532</v>
      </c>
      <c r="E272" s="4">
        <v>7</v>
      </c>
      <c r="F272" s="79" t="s">
        <v>543</v>
      </c>
      <c r="G272" s="28">
        <v>9</v>
      </c>
      <c r="H272" s="28"/>
      <c r="I272" s="28">
        <v>0</v>
      </c>
      <c r="J272" s="28">
        <v>0</v>
      </c>
      <c r="K272" s="28">
        <v>0</v>
      </c>
      <c r="L272" s="28">
        <v>0</v>
      </c>
      <c r="M272" s="29"/>
      <c r="N272" s="30">
        <v>0</v>
      </c>
      <c r="O272" s="28"/>
      <c r="P272" s="29">
        <f>(30*G272)/MAX(G:G)</f>
        <v>10</v>
      </c>
      <c r="Q272" s="29">
        <f>(10*I272)/MAX(I:I)</f>
        <v>0</v>
      </c>
      <c r="R272" s="29">
        <f>(10*J272)/MAX(J:J)</f>
        <v>0</v>
      </c>
      <c r="S272" s="29">
        <v>0</v>
      </c>
      <c r="T272" s="29">
        <f>(10*L272)/MAX(L:L)</f>
        <v>0</v>
      </c>
      <c r="U272" s="29">
        <v>0</v>
      </c>
      <c r="V272" s="27">
        <f>SUM(P272:U272)</f>
        <v>10</v>
      </c>
      <c r="W272" s="21"/>
      <c r="X272" s="73"/>
      <c r="Y272" s="69"/>
      <c r="Z272" s="69"/>
    </row>
    <row r="273" spans="1:26" ht="49.5" customHeight="1" x14ac:dyDescent="0.25">
      <c r="A273" s="16">
        <v>269</v>
      </c>
      <c r="B273" s="86" t="s">
        <v>1152</v>
      </c>
      <c r="C273" s="78" t="s">
        <v>1153</v>
      </c>
      <c r="D273" s="79" t="s">
        <v>532</v>
      </c>
      <c r="E273" s="4">
        <v>7</v>
      </c>
      <c r="F273" s="79" t="s">
        <v>543</v>
      </c>
      <c r="G273" s="28">
        <v>9</v>
      </c>
      <c r="H273" s="28"/>
      <c r="I273" s="28">
        <v>0</v>
      </c>
      <c r="J273" s="28">
        <v>0</v>
      </c>
      <c r="K273" s="28">
        <v>0</v>
      </c>
      <c r="L273" s="28">
        <v>0</v>
      </c>
      <c r="M273" s="29"/>
      <c r="N273" s="30">
        <v>0</v>
      </c>
      <c r="O273" s="28"/>
      <c r="P273" s="29">
        <f>(30*G273)/MAX(G:G)</f>
        <v>10</v>
      </c>
      <c r="Q273" s="29">
        <f>(10*I273)/MAX(I:I)</f>
        <v>0</v>
      </c>
      <c r="R273" s="29">
        <f>(10*J273)/MAX(J:J)</f>
        <v>0</v>
      </c>
      <c r="S273" s="29">
        <v>0</v>
      </c>
      <c r="T273" s="29">
        <f>(10*L273)/MAX(L:L)</f>
        <v>0</v>
      </c>
      <c r="U273" s="29">
        <v>0</v>
      </c>
      <c r="V273" s="27">
        <f>SUM(P273:U273)</f>
        <v>10</v>
      </c>
      <c r="W273" s="21"/>
      <c r="X273" s="73"/>
      <c r="Y273" s="69"/>
      <c r="Z273" s="69"/>
    </row>
    <row r="274" spans="1:26" ht="32.25" customHeight="1" x14ac:dyDescent="0.25">
      <c r="A274" s="16">
        <v>270</v>
      </c>
      <c r="B274" s="86" t="s">
        <v>1070</v>
      </c>
      <c r="C274" s="78" t="s">
        <v>1071</v>
      </c>
      <c r="D274" s="79" t="s">
        <v>483</v>
      </c>
      <c r="E274" s="4">
        <v>7</v>
      </c>
      <c r="F274" s="79" t="s">
        <v>484</v>
      </c>
      <c r="G274" s="28">
        <v>7.5</v>
      </c>
      <c r="H274" s="28"/>
      <c r="I274" s="28">
        <v>0</v>
      </c>
      <c r="J274" s="28">
        <v>0</v>
      </c>
      <c r="K274" s="28">
        <v>0</v>
      </c>
      <c r="L274" s="28">
        <v>0</v>
      </c>
      <c r="M274" s="29"/>
      <c r="N274" s="30">
        <v>0</v>
      </c>
      <c r="O274" s="28"/>
      <c r="P274" s="29">
        <f>(30*G274)/MAX(G:G)</f>
        <v>8.3333333333333339</v>
      </c>
      <c r="Q274" s="29">
        <f>(10*I274)/MAX(I:I)</f>
        <v>0</v>
      </c>
      <c r="R274" s="29">
        <f>(10*J274)/MAX(J:J)</f>
        <v>0</v>
      </c>
      <c r="S274" s="29">
        <v>0</v>
      </c>
      <c r="T274" s="29">
        <f>(10*L274)/MAX(L:L)</f>
        <v>0</v>
      </c>
      <c r="U274" s="29">
        <v>0</v>
      </c>
      <c r="V274" s="27">
        <f>SUM(P274:U274)</f>
        <v>8.3333333333333339</v>
      </c>
      <c r="W274" s="21"/>
      <c r="X274" s="73"/>
      <c r="Y274" s="69"/>
      <c r="Z274" s="69"/>
    </row>
    <row r="275" spans="1:26" ht="32.25" customHeight="1" x14ac:dyDescent="0.25">
      <c r="A275" s="16">
        <v>271</v>
      </c>
      <c r="B275" s="86" t="s">
        <v>711</v>
      </c>
      <c r="C275" s="78" t="s">
        <v>712</v>
      </c>
      <c r="D275" s="79" t="s">
        <v>102</v>
      </c>
      <c r="E275" s="4">
        <v>8</v>
      </c>
      <c r="F275" s="79" t="s">
        <v>104</v>
      </c>
      <c r="G275" s="28">
        <v>7</v>
      </c>
      <c r="H275" s="28"/>
      <c r="I275" s="28">
        <v>0</v>
      </c>
      <c r="J275" s="28">
        <v>0</v>
      </c>
      <c r="K275" s="28">
        <v>0</v>
      </c>
      <c r="L275" s="28">
        <v>0</v>
      </c>
      <c r="M275" s="29"/>
      <c r="N275" s="30">
        <v>0</v>
      </c>
      <c r="O275" s="28"/>
      <c r="P275" s="29">
        <f>(30*G275)/MAX(G:G)</f>
        <v>7.7777777777777777</v>
      </c>
      <c r="Q275" s="29">
        <f>(10*I275)/MAX(I:I)</f>
        <v>0</v>
      </c>
      <c r="R275" s="29">
        <f>(10*J275)/MAX(J:J)</f>
        <v>0</v>
      </c>
      <c r="S275" s="29">
        <v>0</v>
      </c>
      <c r="T275" s="29">
        <f>(10*L275)/MAX(L:L)</f>
        <v>0</v>
      </c>
      <c r="U275" s="29">
        <v>0</v>
      </c>
      <c r="V275" s="27">
        <f>SUM(P275:U275)</f>
        <v>7.7777777777777777</v>
      </c>
      <c r="W275" s="21"/>
      <c r="X275" s="73"/>
      <c r="Y275" s="69"/>
      <c r="Z275" s="69"/>
    </row>
    <row r="276" spans="1:26" ht="32.25" customHeight="1" x14ac:dyDescent="0.25">
      <c r="A276" s="16">
        <v>272</v>
      </c>
      <c r="B276" s="79" t="s">
        <v>1068</v>
      </c>
      <c r="C276" s="78" t="s">
        <v>1069</v>
      </c>
      <c r="D276" s="79" t="s">
        <v>483</v>
      </c>
      <c r="E276" s="4">
        <v>7</v>
      </c>
      <c r="F276" s="79" t="s">
        <v>484</v>
      </c>
      <c r="G276" s="28">
        <v>7</v>
      </c>
      <c r="H276" s="28"/>
      <c r="I276" s="28">
        <v>0</v>
      </c>
      <c r="J276" s="28">
        <v>0</v>
      </c>
      <c r="K276" s="28">
        <v>0</v>
      </c>
      <c r="L276" s="28">
        <v>0</v>
      </c>
      <c r="M276" s="29"/>
      <c r="N276" s="30">
        <v>0</v>
      </c>
      <c r="O276" s="28"/>
      <c r="P276" s="29">
        <f>(30*G276)/MAX(G:G)</f>
        <v>7.7777777777777777</v>
      </c>
      <c r="Q276" s="29">
        <f>(10*I276)/MAX(I:I)</f>
        <v>0</v>
      </c>
      <c r="R276" s="29">
        <f>(10*J276)/MAX(J:J)</f>
        <v>0</v>
      </c>
      <c r="S276" s="29">
        <v>0</v>
      </c>
      <c r="T276" s="29">
        <f>(10*L276)/MAX(L:L)</f>
        <v>0</v>
      </c>
      <c r="U276" s="29">
        <v>0</v>
      </c>
      <c r="V276" s="27">
        <f>SUM(P276:U276)</f>
        <v>7.7777777777777777</v>
      </c>
      <c r="W276" s="21"/>
      <c r="X276" s="73"/>
      <c r="Y276" s="69"/>
      <c r="Z276" s="69"/>
    </row>
    <row r="277" spans="1:26" ht="52.5" customHeight="1" x14ac:dyDescent="0.25">
      <c r="A277" s="16">
        <v>273</v>
      </c>
      <c r="B277" s="86" t="s">
        <v>1182</v>
      </c>
      <c r="C277" s="78" t="s">
        <v>1183</v>
      </c>
      <c r="D277" s="86" t="s">
        <v>4515</v>
      </c>
      <c r="E277" s="4">
        <v>7</v>
      </c>
      <c r="F277" s="86" t="s">
        <v>150</v>
      </c>
      <c r="G277" s="28">
        <v>0</v>
      </c>
      <c r="H277" s="28"/>
      <c r="I277" s="28">
        <v>0</v>
      </c>
      <c r="J277" s="28">
        <v>0</v>
      </c>
      <c r="K277" s="28">
        <v>0</v>
      </c>
      <c r="L277" s="28">
        <v>0</v>
      </c>
      <c r="M277" s="29"/>
      <c r="N277" s="30">
        <v>0</v>
      </c>
      <c r="O277" s="28"/>
      <c r="P277" s="29">
        <f>(30*G277)/MAX(G:G)</f>
        <v>0</v>
      </c>
      <c r="Q277" s="29">
        <f>(10*I277)/MAX(I:I)</f>
        <v>0</v>
      </c>
      <c r="R277" s="29">
        <f>(10*J277)/MAX(J:J)</f>
        <v>0</v>
      </c>
      <c r="S277" s="29">
        <v>0</v>
      </c>
      <c r="T277" s="29">
        <f>(10*L277)/MAX(L:L)</f>
        <v>0</v>
      </c>
      <c r="U277" s="29">
        <v>0</v>
      </c>
      <c r="V277" s="27">
        <f>SUM(P277:U277)</f>
        <v>0</v>
      </c>
      <c r="W277" s="21"/>
      <c r="X277" s="73"/>
      <c r="Y277" s="69"/>
      <c r="Z277" s="69"/>
    </row>
    <row r="278" spans="1:26" ht="54" customHeight="1" x14ac:dyDescent="0.25">
      <c r="A278" s="16">
        <v>274</v>
      </c>
      <c r="B278" s="86" t="s">
        <v>1184</v>
      </c>
      <c r="C278" s="78" t="s">
        <v>1185</v>
      </c>
      <c r="D278" s="86" t="s">
        <v>4515</v>
      </c>
      <c r="E278" s="4">
        <v>7</v>
      </c>
      <c r="F278" s="86" t="s">
        <v>150</v>
      </c>
      <c r="G278" s="28">
        <v>0</v>
      </c>
      <c r="H278" s="28"/>
      <c r="I278" s="28">
        <v>0</v>
      </c>
      <c r="J278" s="28">
        <v>0</v>
      </c>
      <c r="K278" s="28">
        <v>0</v>
      </c>
      <c r="L278" s="28">
        <v>0</v>
      </c>
      <c r="M278" s="29"/>
      <c r="N278" s="30">
        <v>0</v>
      </c>
      <c r="O278" s="28"/>
      <c r="P278" s="29">
        <f>(30*G278)/MAX(G:G)</f>
        <v>0</v>
      </c>
      <c r="Q278" s="29">
        <f>(10*I278)/MAX(I:I)</f>
        <v>0</v>
      </c>
      <c r="R278" s="29">
        <f>(10*J278)/MAX(J:J)</f>
        <v>0</v>
      </c>
      <c r="S278" s="29">
        <v>0</v>
      </c>
      <c r="T278" s="29">
        <f>(10*L278)/MAX(L:L)</f>
        <v>0</v>
      </c>
      <c r="U278" s="29">
        <v>0</v>
      </c>
      <c r="V278" s="27">
        <f>SUM(P278:U278)</f>
        <v>0</v>
      </c>
      <c r="W278" s="21"/>
      <c r="X278" s="73"/>
      <c r="Y278" s="69"/>
      <c r="Z278" s="69"/>
    </row>
    <row r="279" spans="1:26" ht="32.25" customHeight="1" x14ac:dyDescent="0.25">
      <c r="A279" s="16">
        <v>275</v>
      </c>
      <c r="B279" s="86" t="s">
        <v>1186</v>
      </c>
      <c r="C279" s="78" t="s">
        <v>1187</v>
      </c>
      <c r="D279" s="86" t="s">
        <v>4515</v>
      </c>
      <c r="E279" s="4">
        <v>7</v>
      </c>
      <c r="F279" s="86" t="s">
        <v>150</v>
      </c>
      <c r="G279" s="28">
        <v>0</v>
      </c>
      <c r="H279" s="28"/>
      <c r="I279" s="28">
        <v>0</v>
      </c>
      <c r="J279" s="28">
        <v>0</v>
      </c>
      <c r="K279" s="28">
        <v>0</v>
      </c>
      <c r="L279" s="28">
        <v>0</v>
      </c>
      <c r="M279" s="29"/>
      <c r="N279" s="30">
        <v>0</v>
      </c>
      <c r="O279" s="28"/>
      <c r="P279" s="29">
        <f>(30*G279)/MAX(G:G)</f>
        <v>0</v>
      </c>
      <c r="Q279" s="29">
        <f>(10*I279)/MAX(I:I)</f>
        <v>0</v>
      </c>
      <c r="R279" s="29">
        <f>(10*J279)/MAX(J:J)</f>
        <v>0</v>
      </c>
      <c r="S279" s="29">
        <v>0</v>
      </c>
      <c r="T279" s="29">
        <f>(10*L279)/MAX(L:L)</f>
        <v>0</v>
      </c>
      <c r="U279" s="29">
        <v>0</v>
      </c>
      <c r="V279" s="27">
        <f>SUM(P279:U279)</f>
        <v>0</v>
      </c>
      <c r="W279" s="21"/>
      <c r="X279" s="73"/>
      <c r="Y279" s="69"/>
      <c r="Z279" s="69"/>
    </row>
    <row r="280" spans="1:26" ht="32.25" customHeight="1" x14ac:dyDescent="0.25">
      <c r="A280" s="16">
        <v>276</v>
      </c>
      <c r="B280" s="86" t="s">
        <v>1196</v>
      </c>
      <c r="C280" s="78" t="s">
        <v>1197</v>
      </c>
      <c r="D280" s="86" t="s">
        <v>4517</v>
      </c>
      <c r="E280" s="4">
        <v>8</v>
      </c>
      <c r="F280" s="86" t="s">
        <v>141</v>
      </c>
      <c r="G280" s="28">
        <v>0</v>
      </c>
      <c r="H280" s="28"/>
      <c r="I280" s="28">
        <v>0</v>
      </c>
      <c r="J280" s="28">
        <v>0</v>
      </c>
      <c r="K280" s="28">
        <v>0</v>
      </c>
      <c r="L280" s="28">
        <v>0</v>
      </c>
      <c r="M280" s="29"/>
      <c r="N280" s="30">
        <v>0</v>
      </c>
      <c r="O280" s="28"/>
      <c r="P280" s="29">
        <f>(30*G280)/MAX(G:G)</f>
        <v>0</v>
      </c>
      <c r="Q280" s="29">
        <f>(10*I280)/MAX(I:I)</f>
        <v>0</v>
      </c>
      <c r="R280" s="29">
        <f>(10*J280)/MAX(J:J)</f>
        <v>0</v>
      </c>
      <c r="S280" s="29">
        <v>0</v>
      </c>
      <c r="T280" s="29">
        <f>(10*L280)/MAX(L:L)</f>
        <v>0</v>
      </c>
      <c r="U280" s="29">
        <v>0</v>
      </c>
      <c r="V280" s="27">
        <f>SUM(P280:U280)</f>
        <v>0</v>
      </c>
      <c r="W280" s="21"/>
      <c r="X280" s="73"/>
      <c r="Y280" s="69"/>
      <c r="Z280" s="69"/>
    </row>
    <row r="281" spans="1:26" ht="32.25" customHeight="1" x14ac:dyDescent="0.25">
      <c r="A281" s="16">
        <v>277</v>
      </c>
      <c r="B281" s="86" t="s">
        <v>1198</v>
      </c>
      <c r="C281" s="78" t="s">
        <v>1199</v>
      </c>
      <c r="D281" s="86" t="s">
        <v>272</v>
      </c>
      <c r="E281" s="4">
        <v>8</v>
      </c>
      <c r="F281" s="86" t="s">
        <v>273</v>
      </c>
      <c r="G281" s="28">
        <v>0</v>
      </c>
      <c r="H281" s="28"/>
      <c r="I281" s="28">
        <v>0</v>
      </c>
      <c r="J281" s="28">
        <v>0</v>
      </c>
      <c r="K281" s="28">
        <v>0</v>
      </c>
      <c r="L281" s="28">
        <v>0</v>
      </c>
      <c r="M281" s="29"/>
      <c r="N281" s="30">
        <v>0</v>
      </c>
      <c r="O281" s="28"/>
      <c r="P281" s="29">
        <f>(30*G281)/MAX(G:G)</f>
        <v>0</v>
      </c>
      <c r="Q281" s="29">
        <f>(10*I281)/MAX(I:I)</f>
        <v>0</v>
      </c>
      <c r="R281" s="29">
        <f>(10*J281)/MAX(J:J)</f>
        <v>0</v>
      </c>
      <c r="S281" s="29">
        <v>0</v>
      </c>
      <c r="T281" s="29">
        <f>(10*L281)/MAX(L:L)</f>
        <v>0</v>
      </c>
      <c r="U281" s="29">
        <v>0</v>
      </c>
      <c r="V281" s="27">
        <f>SUM(P281:U281)</f>
        <v>0</v>
      </c>
      <c r="W281" s="21"/>
      <c r="X281" s="73"/>
      <c r="Y281" s="69"/>
      <c r="Z281" s="69"/>
    </row>
    <row r="282" spans="1:26" ht="32.25" customHeight="1" x14ac:dyDescent="0.25">
      <c r="A282" s="16">
        <v>278</v>
      </c>
      <c r="B282" s="86" t="s">
        <v>1200</v>
      </c>
      <c r="C282" s="78" t="s">
        <v>1201</v>
      </c>
      <c r="D282" s="86" t="s">
        <v>272</v>
      </c>
      <c r="E282" s="4">
        <v>8</v>
      </c>
      <c r="F282" s="86" t="s">
        <v>273</v>
      </c>
      <c r="G282" s="28">
        <v>0</v>
      </c>
      <c r="H282" s="28"/>
      <c r="I282" s="28">
        <v>0</v>
      </c>
      <c r="J282" s="28">
        <v>0</v>
      </c>
      <c r="K282" s="28">
        <v>0</v>
      </c>
      <c r="L282" s="28">
        <v>0</v>
      </c>
      <c r="M282" s="29"/>
      <c r="N282" s="30">
        <v>0</v>
      </c>
      <c r="O282" s="28"/>
      <c r="P282" s="29">
        <f>(30*G282)/MAX(G:G)</f>
        <v>0</v>
      </c>
      <c r="Q282" s="29">
        <f>(10*I282)/MAX(I:I)</f>
        <v>0</v>
      </c>
      <c r="R282" s="29">
        <f>(10*J282)/MAX(J:J)</f>
        <v>0</v>
      </c>
      <c r="S282" s="29">
        <v>0</v>
      </c>
      <c r="T282" s="29">
        <f>(10*L282)/MAX(L:L)</f>
        <v>0</v>
      </c>
      <c r="U282" s="29">
        <v>0</v>
      </c>
      <c r="V282" s="27">
        <f>SUM(P282:U282)</f>
        <v>0</v>
      </c>
      <c r="W282" s="21"/>
      <c r="X282" s="73"/>
      <c r="Y282" s="69"/>
      <c r="Z282" s="69"/>
    </row>
    <row r="283" spans="1:26" ht="32.25" customHeight="1" x14ac:dyDescent="0.25">
      <c r="A283" s="48"/>
      <c r="B283" s="54"/>
      <c r="C283" s="57"/>
      <c r="D283" s="54"/>
      <c r="E283" s="47"/>
      <c r="F283" s="56"/>
      <c r="G283" s="28"/>
      <c r="H283" s="28"/>
      <c r="I283" s="28"/>
      <c r="J283" s="28"/>
      <c r="K283" s="28"/>
      <c r="L283" s="28"/>
      <c r="M283" s="28"/>
      <c r="N283" s="28"/>
      <c r="O283" s="28"/>
      <c r="P283" s="29"/>
      <c r="Q283" s="29"/>
      <c r="R283" s="29"/>
      <c r="S283" s="29"/>
      <c r="T283" s="29"/>
      <c r="U283" s="29"/>
      <c r="V283" s="27"/>
      <c r="W283" s="21"/>
      <c r="X283" s="69"/>
      <c r="Y283" s="69"/>
      <c r="Z283" s="69"/>
    </row>
    <row r="284" spans="1:26" hidden="1" x14ac:dyDescent="0.25">
      <c r="A284" s="48">
        <v>111</v>
      </c>
      <c r="B284" s="52"/>
      <c r="C284" s="17"/>
      <c r="D284" s="16"/>
      <c r="E284" s="1"/>
      <c r="F284" s="5"/>
      <c r="G284" s="12"/>
      <c r="H284" s="12">
        <f>MIN(G5:G283)</f>
        <v>0</v>
      </c>
      <c r="I284" s="12"/>
      <c r="J284" s="12"/>
      <c r="K284" s="12"/>
      <c r="L284" s="12"/>
      <c r="M284" s="12">
        <f>MIN(L5:L283)</f>
        <v>0</v>
      </c>
      <c r="N284" s="12"/>
      <c r="O284" s="12">
        <f>MIN(N5:N283)</f>
        <v>0</v>
      </c>
      <c r="P284" s="12" t="str">
        <f>IF(G284&lt;&gt;"",30/(MAX(G$5:G$284)-SMALL(H$5:H$284,2)+1)*(G284-1),"0")</f>
        <v>0</v>
      </c>
      <c r="Q284" s="12"/>
      <c r="R284" s="12"/>
      <c r="S284" s="12"/>
      <c r="T284" s="12"/>
      <c r="U284" s="12"/>
      <c r="V284" s="4"/>
      <c r="W284" s="5"/>
      <c r="X284" s="5"/>
      <c r="Y284" s="5"/>
      <c r="Z284" s="5"/>
    </row>
    <row r="286" spans="1:26" x14ac:dyDescent="0.25">
      <c r="B286" s="10" t="s">
        <v>4469</v>
      </c>
    </row>
    <row r="287" spans="1:26" x14ac:dyDescent="0.25">
      <c r="B287" s="10" t="s">
        <v>4470</v>
      </c>
    </row>
    <row r="288" spans="1:26" x14ac:dyDescent="0.25">
      <c r="B288" s="10" t="s">
        <v>4471</v>
      </c>
    </row>
    <row r="289" spans="2:2" x14ac:dyDescent="0.25">
      <c r="B289" s="10" t="s">
        <v>4472</v>
      </c>
    </row>
    <row r="290" spans="2:2" x14ac:dyDescent="0.25">
      <c r="B290" s="10" t="s">
        <v>4473</v>
      </c>
    </row>
    <row r="291" spans="2:2" x14ac:dyDescent="0.25">
      <c r="B291" s="10" t="s">
        <v>4474</v>
      </c>
    </row>
    <row r="292" spans="2:2" x14ac:dyDescent="0.25">
      <c r="B292" s="10" t="s">
        <v>4475</v>
      </c>
    </row>
    <row r="293" spans="2:2" x14ac:dyDescent="0.25">
      <c r="B293" s="10" t="s">
        <v>4476</v>
      </c>
    </row>
    <row r="294" spans="2:2" x14ac:dyDescent="0.25">
      <c r="B294" s="10" t="s">
        <v>4477</v>
      </c>
    </row>
    <row r="295" spans="2:2" x14ac:dyDescent="0.25">
      <c r="B295" s="10" t="s">
        <v>4478</v>
      </c>
    </row>
    <row r="296" spans="2:2" x14ac:dyDescent="0.25">
      <c r="B296" s="10" t="s">
        <v>4479</v>
      </c>
    </row>
    <row r="297" spans="2:2" x14ac:dyDescent="0.25">
      <c r="B297" s="10" t="s">
        <v>4480</v>
      </c>
    </row>
    <row r="298" spans="2:2" x14ac:dyDescent="0.25">
      <c r="B298" s="10" t="s">
        <v>4481</v>
      </c>
    </row>
    <row r="299" spans="2:2" x14ac:dyDescent="0.25">
      <c r="B299" s="10" t="s">
        <v>4482</v>
      </c>
    </row>
    <row r="300" spans="2:2" x14ac:dyDescent="0.25">
      <c r="B300" s="10" t="s">
        <v>4483</v>
      </c>
    </row>
    <row r="301" spans="2:2" x14ac:dyDescent="0.25">
      <c r="B301" s="10" t="s">
        <v>4484</v>
      </c>
    </row>
    <row r="302" spans="2:2" x14ac:dyDescent="0.25">
      <c r="B302" s="10" t="s">
        <v>4485</v>
      </c>
    </row>
    <row r="303" spans="2:2" x14ac:dyDescent="0.25">
      <c r="B303" s="10" t="s">
        <v>4486</v>
      </c>
    </row>
    <row r="304" spans="2:2" x14ac:dyDescent="0.25">
      <c r="B304" s="10" t="s">
        <v>4487</v>
      </c>
    </row>
    <row r="305" spans="2:2" x14ac:dyDescent="0.25">
      <c r="B305" s="10" t="s">
        <v>4488</v>
      </c>
    </row>
    <row r="306" spans="2:2" x14ac:dyDescent="0.25">
      <c r="B306" s="10" t="s">
        <v>4489</v>
      </c>
    </row>
    <row r="307" spans="2:2" x14ac:dyDescent="0.25">
      <c r="B307" s="10" t="s">
        <v>4490</v>
      </c>
    </row>
    <row r="308" spans="2:2" x14ac:dyDescent="0.25">
      <c r="B308" s="10" t="s">
        <v>4491</v>
      </c>
    </row>
    <row r="309" spans="2:2" x14ac:dyDescent="0.25">
      <c r="B309" s="10" t="s">
        <v>4492</v>
      </c>
    </row>
    <row r="310" spans="2:2" x14ac:dyDescent="0.25">
      <c r="B310" s="10" t="s">
        <v>4493</v>
      </c>
    </row>
    <row r="311" spans="2:2" x14ac:dyDescent="0.25">
      <c r="B311" s="10" t="s">
        <v>4494</v>
      </c>
    </row>
    <row r="312" spans="2:2" x14ac:dyDescent="0.25">
      <c r="B312" s="10" t="s">
        <v>4495</v>
      </c>
    </row>
    <row r="313" spans="2:2" x14ac:dyDescent="0.25">
      <c r="B313" s="10" t="s">
        <v>4496</v>
      </c>
    </row>
    <row r="314" spans="2:2" x14ac:dyDescent="0.25">
      <c r="B314" s="10" t="s">
        <v>4497</v>
      </c>
    </row>
    <row r="315" spans="2:2" x14ac:dyDescent="0.25">
      <c r="B315" s="10" t="s">
        <v>4498</v>
      </c>
    </row>
    <row r="316" spans="2:2" x14ac:dyDescent="0.25">
      <c r="B316" s="10" t="s">
        <v>4499</v>
      </c>
    </row>
    <row r="317" spans="2:2" x14ac:dyDescent="0.25">
      <c r="B317" s="10" t="s">
        <v>4500</v>
      </c>
    </row>
    <row r="318" spans="2:2" x14ac:dyDescent="0.25">
      <c r="B318" s="10" t="s">
        <v>4501</v>
      </c>
    </row>
    <row r="319" spans="2:2" x14ac:dyDescent="0.25">
      <c r="B319" s="10" t="s">
        <v>4502</v>
      </c>
    </row>
    <row r="320" spans="2:2" x14ac:dyDescent="0.25">
      <c r="B320" s="10" t="s">
        <v>4503</v>
      </c>
    </row>
  </sheetData>
  <sortState ref="A5:V282">
    <sortCondition descending="1" ref="V5:V282"/>
  </sortState>
  <mergeCells count="14">
    <mergeCell ref="A1:V1"/>
    <mergeCell ref="A2:A4"/>
    <mergeCell ref="B2:B4"/>
    <mergeCell ref="D2:D4"/>
    <mergeCell ref="C2:C4"/>
    <mergeCell ref="E2:E4"/>
    <mergeCell ref="F2:F4"/>
    <mergeCell ref="G2:U2"/>
    <mergeCell ref="Y2:Y4"/>
    <mergeCell ref="Z2:Z4"/>
    <mergeCell ref="G3:N3"/>
    <mergeCell ref="P3:U3"/>
    <mergeCell ref="W2:W4"/>
    <mergeCell ref="X2:X4"/>
  </mergeCells>
  <pageMargins left="0.7" right="0.7" top="0.75" bottom="0.75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7"/>
  <sheetViews>
    <sheetView tabSelected="1" topLeftCell="A70" zoomScale="75" zoomScaleNormal="75" workbookViewId="0">
      <selection activeCell="J54" sqref="J54"/>
    </sheetView>
  </sheetViews>
  <sheetFormatPr defaultColWidth="9.140625" defaultRowHeight="15.75" x14ac:dyDescent="0.25"/>
  <cols>
    <col min="1" max="1" width="9.140625" style="8"/>
    <col min="2" max="2" width="27" style="10" customWidth="1"/>
    <col min="3" max="3" width="9.140625" style="7"/>
    <col min="4" max="4" width="27.28515625" style="10" customWidth="1"/>
    <col min="5" max="5" width="9.140625" style="8"/>
    <col min="6" max="6" width="20.7109375" style="6" customWidth="1"/>
    <col min="7" max="7" width="8.42578125" style="9" bestFit="1" customWidth="1"/>
    <col min="8" max="8" width="12.42578125" style="9" hidden="1" customWidth="1"/>
    <col min="9" max="11" width="12.42578125" style="9" customWidth="1"/>
    <col min="12" max="12" width="13.28515625" style="9" bestFit="1" customWidth="1"/>
    <col min="13" max="13" width="11.5703125" style="9" hidden="1" customWidth="1"/>
    <col min="14" max="14" width="25.5703125" style="9" bestFit="1" customWidth="1"/>
    <col min="15" max="15" width="8.85546875" style="9" hidden="1" customWidth="1"/>
    <col min="16" max="16" width="8.140625" style="9" bestFit="1" customWidth="1"/>
    <col min="17" max="19" width="8.140625" style="9" customWidth="1"/>
    <col min="20" max="20" width="13.28515625" style="9" bestFit="1" customWidth="1"/>
    <col min="21" max="21" width="13.7109375" style="9" bestFit="1" customWidth="1"/>
    <col min="22" max="22" width="8.28515625" style="8" bestFit="1" customWidth="1"/>
    <col min="23" max="24" width="9.140625" style="6"/>
    <col min="25" max="25" width="11.140625" style="6" customWidth="1"/>
    <col min="26" max="26" width="13.42578125" style="6" customWidth="1"/>
    <col min="27" max="16384" width="9.140625" style="6"/>
  </cols>
  <sheetData>
    <row r="1" spans="1:26" ht="31.5" customHeight="1" x14ac:dyDescent="0.25">
      <c r="A1" s="190" t="s">
        <v>2814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  <c r="Q1" s="191"/>
      <c r="R1" s="191"/>
      <c r="S1" s="191"/>
      <c r="T1" s="191"/>
      <c r="U1" s="192"/>
      <c r="V1" s="192"/>
      <c r="W1" s="191"/>
      <c r="X1" s="191"/>
      <c r="Y1" s="191"/>
      <c r="Z1" s="191"/>
    </row>
    <row r="2" spans="1:26" ht="28.5" x14ac:dyDescent="0.25">
      <c r="A2" s="193" t="s">
        <v>0</v>
      </c>
      <c r="B2" s="193" t="s">
        <v>9</v>
      </c>
      <c r="C2" s="194" t="s">
        <v>1</v>
      </c>
      <c r="D2" s="193" t="s">
        <v>2</v>
      </c>
      <c r="E2" s="193" t="s">
        <v>3</v>
      </c>
      <c r="F2" s="193" t="s">
        <v>4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 t="s">
        <v>6</v>
      </c>
      <c r="W2" s="193" t="s">
        <v>28</v>
      </c>
      <c r="X2" s="193" t="s">
        <v>5</v>
      </c>
      <c r="Y2" s="193" t="s">
        <v>8</v>
      </c>
      <c r="Z2" s="193" t="s">
        <v>7</v>
      </c>
    </row>
    <row r="3" spans="1:26" x14ac:dyDescent="0.25">
      <c r="A3" s="197"/>
      <c r="B3" s="197"/>
      <c r="C3" s="198"/>
      <c r="D3" s="197"/>
      <c r="E3" s="197"/>
      <c r="F3" s="197"/>
      <c r="G3" s="195" t="s">
        <v>24</v>
      </c>
      <c r="H3" s="195"/>
      <c r="I3" s="195"/>
      <c r="J3" s="195"/>
      <c r="K3" s="195"/>
      <c r="L3" s="195"/>
      <c r="M3" s="195"/>
      <c r="N3" s="195"/>
      <c r="O3" s="196"/>
      <c r="P3" s="195" t="s">
        <v>26</v>
      </c>
      <c r="Q3" s="195"/>
      <c r="R3" s="195"/>
      <c r="S3" s="195"/>
      <c r="T3" s="195"/>
      <c r="U3" s="195"/>
      <c r="V3" s="196"/>
      <c r="W3" s="197"/>
      <c r="X3" s="197"/>
      <c r="Y3" s="197"/>
      <c r="Z3" s="197"/>
    </row>
    <row r="4" spans="1:26" ht="37.5" customHeight="1" x14ac:dyDescent="0.25">
      <c r="A4" s="199"/>
      <c r="B4" s="199"/>
      <c r="C4" s="200"/>
      <c r="D4" s="199"/>
      <c r="E4" s="199"/>
      <c r="F4" s="199"/>
      <c r="G4" s="196" t="s">
        <v>33</v>
      </c>
      <c r="H4" s="196"/>
      <c r="I4" s="196" t="s">
        <v>30</v>
      </c>
      <c r="J4" s="196" t="s">
        <v>31</v>
      </c>
      <c r="K4" s="196" t="s">
        <v>32</v>
      </c>
      <c r="L4" s="196" t="s">
        <v>22</v>
      </c>
      <c r="M4" s="196"/>
      <c r="N4" s="196" t="s">
        <v>23</v>
      </c>
      <c r="O4" s="196"/>
      <c r="P4" s="196" t="s">
        <v>21</v>
      </c>
      <c r="Q4" s="196" t="s">
        <v>30</v>
      </c>
      <c r="R4" s="196" t="s">
        <v>31</v>
      </c>
      <c r="S4" s="196" t="s">
        <v>32</v>
      </c>
      <c r="T4" s="196" t="s">
        <v>22</v>
      </c>
      <c r="U4" s="196" t="s">
        <v>25</v>
      </c>
      <c r="V4" s="196" t="s">
        <v>29</v>
      </c>
      <c r="W4" s="199"/>
      <c r="X4" s="199"/>
      <c r="Y4" s="199"/>
      <c r="Z4" s="199"/>
    </row>
    <row r="5" spans="1:26" ht="34.5" customHeight="1" x14ac:dyDescent="0.25">
      <c r="A5" s="55">
        <v>1</v>
      </c>
      <c r="B5" s="144" t="s">
        <v>2045</v>
      </c>
      <c r="C5" s="142" t="s">
        <v>2046</v>
      </c>
      <c r="D5" s="46" t="s">
        <v>4447</v>
      </c>
      <c r="E5" s="41">
        <v>11</v>
      </c>
      <c r="F5" s="46" t="s">
        <v>47</v>
      </c>
      <c r="G5" s="30">
        <v>32</v>
      </c>
      <c r="H5" s="28"/>
      <c r="I5" s="28">
        <v>16</v>
      </c>
      <c r="J5" s="28">
        <v>245</v>
      </c>
      <c r="K5" s="28">
        <v>6.4</v>
      </c>
      <c r="L5" s="30">
        <v>10</v>
      </c>
      <c r="M5" s="28"/>
      <c r="N5" s="30">
        <v>0.26</v>
      </c>
      <c r="O5" s="28">
        <f>IF(N5&lt;&gt;"",INT(N5)*60+(N5-INT(N5))*100,"")</f>
        <v>26</v>
      </c>
      <c r="P5" s="29">
        <f>(40*G5)/MAX(G:G)</f>
        <v>32.820512820512818</v>
      </c>
      <c r="Q5" s="29">
        <f>(10*I5)/MAX(I:I)</f>
        <v>5</v>
      </c>
      <c r="R5" s="29">
        <f>(10*J5)/MAX(J:J)</f>
        <v>8.4482758620689662</v>
      </c>
      <c r="S5" s="29">
        <f>(10*6)/K5</f>
        <v>9.375</v>
      </c>
      <c r="T5" s="29">
        <f>(10*L5)/MAX(L:L)</f>
        <v>10</v>
      </c>
      <c r="U5" s="29">
        <f>(20*0.26)/N5</f>
        <v>20</v>
      </c>
      <c r="V5" s="29">
        <f>SUM(P5:U5)</f>
        <v>85.643788682581786</v>
      </c>
      <c r="W5" s="29"/>
      <c r="X5" s="202"/>
      <c r="Y5" s="28"/>
      <c r="Z5" s="28"/>
    </row>
    <row r="6" spans="1:26" ht="33" customHeight="1" x14ac:dyDescent="0.25">
      <c r="A6" s="58">
        <v>2</v>
      </c>
      <c r="B6" s="171" t="s">
        <v>2610</v>
      </c>
      <c r="C6" s="142" t="s">
        <v>2611</v>
      </c>
      <c r="D6" s="144" t="s">
        <v>430</v>
      </c>
      <c r="E6" s="18">
        <v>9</v>
      </c>
      <c r="F6" s="12" t="s">
        <v>995</v>
      </c>
      <c r="G6" s="42">
        <v>36.5</v>
      </c>
      <c r="H6" s="42"/>
      <c r="I6" s="39">
        <v>32</v>
      </c>
      <c r="J6" s="42">
        <v>235</v>
      </c>
      <c r="K6" s="42">
        <v>7</v>
      </c>
      <c r="L6" s="42">
        <v>10</v>
      </c>
      <c r="M6" s="42"/>
      <c r="N6" s="42">
        <v>0.53</v>
      </c>
      <c r="O6" s="28"/>
      <c r="P6" s="29">
        <f>(40*G6)/MAX(G:G)</f>
        <v>37.435897435897438</v>
      </c>
      <c r="Q6" s="29">
        <f>(10*I6)/MAX(I:I)</f>
        <v>10</v>
      </c>
      <c r="R6" s="29">
        <f>(10*J6)/MAX(J:J)</f>
        <v>8.1034482758620694</v>
      </c>
      <c r="S6" s="29">
        <f>(10*6)/K6</f>
        <v>8.5714285714285712</v>
      </c>
      <c r="T6" s="29">
        <f>(10*L6)/MAX(L:L)</f>
        <v>10</v>
      </c>
      <c r="U6" s="29">
        <f>(20*0.26)/N6</f>
        <v>9.8113207547169807</v>
      </c>
      <c r="V6" s="29">
        <f>SUM(P6:U6)</f>
        <v>83.922095037905052</v>
      </c>
      <c r="W6" s="29"/>
      <c r="X6" s="202"/>
      <c r="Y6" s="28"/>
      <c r="Z6" s="28"/>
    </row>
    <row r="7" spans="1:26" ht="32.25" customHeight="1" x14ac:dyDescent="0.25">
      <c r="A7" s="55">
        <v>3</v>
      </c>
      <c r="B7" s="145" t="s">
        <v>2025</v>
      </c>
      <c r="C7" s="142" t="s">
        <v>2026</v>
      </c>
      <c r="D7" s="46" t="s">
        <v>4447</v>
      </c>
      <c r="E7" s="41">
        <v>9</v>
      </c>
      <c r="F7" s="46" t="s">
        <v>42</v>
      </c>
      <c r="G7" s="30">
        <v>35</v>
      </c>
      <c r="H7" s="28"/>
      <c r="I7" s="28">
        <v>13</v>
      </c>
      <c r="J7" s="28">
        <v>230</v>
      </c>
      <c r="K7" s="28">
        <v>6.6</v>
      </c>
      <c r="L7" s="30">
        <v>10</v>
      </c>
      <c r="M7" s="28"/>
      <c r="N7" s="30">
        <v>0.31</v>
      </c>
      <c r="O7" s="28">
        <f>IF(N7&lt;&gt;"",INT(N7)*60+(N7-INT(N7))*100,"")</f>
        <v>31</v>
      </c>
      <c r="P7" s="29">
        <f>(40*G7)/MAX(G:G)</f>
        <v>35.897435897435898</v>
      </c>
      <c r="Q7" s="29">
        <f>(10*I7)/MAX(I:I)</f>
        <v>4.0625</v>
      </c>
      <c r="R7" s="29">
        <f>(10*J7)/MAX(J:J)</f>
        <v>7.931034482758621</v>
      </c>
      <c r="S7" s="29">
        <f>(10*6)/K7</f>
        <v>9.0909090909090917</v>
      </c>
      <c r="T7" s="29">
        <f>(10*L7)/MAX(L:L)</f>
        <v>10</v>
      </c>
      <c r="U7" s="29">
        <f>(20*0.26)/N7</f>
        <v>16.774193548387096</v>
      </c>
      <c r="V7" s="29">
        <f>SUM(P7:U7)</f>
        <v>83.756073019490714</v>
      </c>
      <c r="W7" s="29"/>
      <c r="X7" s="202"/>
      <c r="Y7" s="28"/>
      <c r="Z7" s="28"/>
    </row>
    <row r="8" spans="1:26" ht="35.25" customHeight="1" x14ac:dyDescent="0.25">
      <c r="A8" s="58">
        <v>4</v>
      </c>
      <c r="B8" s="145" t="s">
        <v>2027</v>
      </c>
      <c r="C8" s="142" t="s">
        <v>2028</v>
      </c>
      <c r="D8" s="46" t="s">
        <v>4447</v>
      </c>
      <c r="E8" s="41">
        <v>9</v>
      </c>
      <c r="F8" s="46" t="s">
        <v>42</v>
      </c>
      <c r="G8" s="30">
        <v>34</v>
      </c>
      <c r="H8" s="28"/>
      <c r="I8" s="28">
        <v>10</v>
      </c>
      <c r="J8" s="28">
        <v>225</v>
      </c>
      <c r="K8" s="28">
        <v>6.8</v>
      </c>
      <c r="L8" s="30">
        <v>9</v>
      </c>
      <c r="M8" s="28"/>
      <c r="N8" s="30">
        <v>0.27</v>
      </c>
      <c r="O8" s="28">
        <f>IF(N8&lt;&gt;"",INT(N8)*60+(N8-INT(N8))*100,"")</f>
        <v>27</v>
      </c>
      <c r="P8" s="29">
        <f>(40*G8)/MAX(G:G)</f>
        <v>34.871794871794869</v>
      </c>
      <c r="Q8" s="29">
        <f>(10*I8)/MAX(I:I)</f>
        <v>3.125</v>
      </c>
      <c r="R8" s="29">
        <f>(10*J8)/MAX(J:J)</f>
        <v>7.7586206896551726</v>
      </c>
      <c r="S8" s="29">
        <f>(10*6)/K8</f>
        <v>8.8235294117647065</v>
      </c>
      <c r="T8" s="29">
        <f>(10*L8)/MAX(L:L)</f>
        <v>9</v>
      </c>
      <c r="U8" s="29">
        <f>(20*0.26)/N8</f>
        <v>19.25925925925926</v>
      </c>
      <c r="V8" s="29">
        <f>SUM(P8:U8)</f>
        <v>82.838204232473998</v>
      </c>
      <c r="W8" s="29"/>
      <c r="X8" s="202"/>
      <c r="Y8" s="28"/>
      <c r="Z8" s="28"/>
    </row>
    <row r="9" spans="1:26" ht="35.25" customHeight="1" x14ac:dyDescent="0.25">
      <c r="A9" s="55">
        <v>5</v>
      </c>
      <c r="B9" s="46" t="s">
        <v>2041</v>
      </c>
      <c r="C9" s="142" t="s">
        <v>2042</v>
      </c>
      <c r="D9" s="46" t="s">
        <v>4447</v>
      </c>
      <c r="E9" s="41">
        <v>10</v>
      </c>
      <c r="F9" s="46" t="s">
        <v>47</v>
      </c>
      <c r="G9" s="30">
        <v>37</v>
      </c>
      <c r="H9" s="28"/>
      <c r="I9" s="28">
        <v>16</v>
      </c>
      <c r="J9" s="28">
        <v>245</v>
      </c>
      <c r="K9" s="28">
        <v>6.9</v>
      </c>
      <c r="L9" s="30">
        <v>9</v>
      </c>
      <c r="M9" s="28"/>
      <c r="N9" s="30">
        <v>0.42</v>
      </c>
      <c r="O9" s="28">
        <f>IF(N9&lt;&gt;"",INT(N9)*60+(N9-INT(N9))*100,"")</f>
        <v>42</v>
      </c>
      <c r="P9" s="29">
        <f>(40*G9)/MAX(G:G)</f>
        <v>37.948717948717949</v>
      </c>
      <c r="Q9" s="29">
        <f>(10*I9)/MAX(I:I)</f>
        <v>5</v>
      </c>
      <c r="R9" s="29">
        <f>(10*J9)/MAX(J:J)</f>
        <v>8.4482758620689662</v>
      </c>
      <c r="S9" s="29">
        <f>(10*6)/K9</f>
        <v>8.695652173913043</v>
      </c>
      <c r="T9" s="29">
        <f>(10*L9)/MAX(L:L)</f>
        <v>9</v>
      </c>
      <c r="U9" s="29">
        <f>(20*0.26)/N9</f>
        <v>12.380952380952381</v>
      </c>
      <c r="V9" s="29">
        <f>SUM(P9:U9)</f>
        <v>81.473598365652336</v>
      </c>
      <c r="W9" s="29"/>
      <c r="X9" s="202"/>
      <c r="Y9" s="28"/>
      <c r="Z9" s="28"/>
    </row>
    <row r="10" spans="1:26" ht="35.25" customHeight="1" x14ac:dyDescent="0.25">
      <c r="A10" s="58">
        <v>6</v>
      </c>
      <c r="B10" s="46" t="s">
        <v>2049</v>
      </c>
      <c r="C10" s="142" t="s">
        <v>2050</v>
      </c>
      <c r="D10" s="46" t="s">
        <v>4447</v>
      </c>
      <c r="E10" s="41">
        <v>11</v>
      </c>
      <c r="F10" s="46" t="s">
        <v>47</v>
      </c>
      <c r="G10" s="30">
        <v>32</v>
      </c>
      <c r="H10" s="28"/>
      <c r="I10" s="28">
        <v>12</v>
      </c>
      <c r="J10" s="28">
        <v>235</v>
      </c>
      <c r="K10" s="28">
        <v>6.3</v>
      </c>
      <c r="L10" s="30">
        <v>9</v>
      </c>
      <c r="M10" s="28"/>
      <c r="N10" s="30">
        <v>0.31</v>
      </c>
      <c r="O10" s="28">
        <f>IF(N10&lt;&gt;"",INT(N10)*60+(N10-INT(N10))*100,"")</f>
        <v>31</v>
      </c>
      <c r="P10" s="29">
        <f>(40*G10)/MAX(G:G)</f>
        <v>32.820512820512818</v>
      </c>
      <c r="Q10" s="29">
        <f>(10*I10)/MAX(I:I)</f>
        <v>3.75</v>
      </c>
      <c r="R10" s="29">
        <f>(10*J10)/MAX(J:J)</f>
        <v>8.1034482758620694</v>
      </c>
      <c r="S10" s="29">
        <f>(10*6)/K10</f>
        <v>9.5238095238095237</v>
      </c>
      <c r="T10" s="29">
        <f>(10*L10)/MAX(L:L)</f>
        <v>9</v>
      </c>
      <c r="U10" s="29">
        <f>(20*0.26)/N10</f>
        <v>16.774193548387096</v>
      </c>
      <c r="V10" s="29">
        <f>SUM(P10:U10)</f>
        <v>79.971964168571503</v>
      </c>
      <c r="W10" s="29"/>
      <c r="X10" s="202"/>
      <c r="Y10" s="28"/>
      <c r="Z10" s="28"/>
    </row>
    <row r="11" spans="1:26" ht="35.25" customHeight="1" x14ac:dyDescent="0.25">
      <c r="A11" s="55">
        <v>7</v>
      </c>
      <c r="B11" s="46" t="s">
        <v>2047</v>
      </c>
      <c r="C11" s="142" t="s">
        <v>2048</v>
      </c>
      <c r="D11" s="46" t="s">
        <v>4447</v>
      </c>
      <c r="E11" s="41">
        <v>11</v>
      </c>
      <c r="F11" s="46" t="s">
        <v>47</v>
      </c>
      <c r="G11" s="30">
        <v>32</v>
      </c>
      <c r="H11" s="28"/>
      <c r="I11" s="28">
        <v>17</v>
      </c>
      <c r="J11" s="28">
        <v>230</v>
      </c>
      <c r="K11" s="28">
        <v>6.5</v>
      </c>
      <c r="L11" s="30">
        <v>10</v>
      </c>
      <c r="M11" s="28"/>
      <c r="N11" s="30">
        <v>0.36</v>
      </c>
      <c r="O11" s="28">
        <f>IF(N11&lt;&gt;"",INT(N11)*60+(N11-INT(N11))*100,"")</f>
        <v>36</v>
      </c>
      <c r="P11" s="29">
        <f>(40*G11)/MAX(G:G)</f>
        <v>32.820512820512818</v>
      </c>
      <c r="Q11" s="29">
        <f>(10*I11)/MAX(I:I)</f>
        <v>5.3125</v>
      </c>
      <c r="R11" s="29">
        <f>(10*J11)/MAX(J:J)</f>
        <v>7.931034482758621</v>
      </c>
      <c r="S11" s="29">
        <f>(10*6)/K11</f>
        <v>9.2307692307692299</v>
      </c>
      <c r="T11" s="29">
        <f>(10*L11)/MAX(L:L)</f>
        <v>10</v>
      </c>
      <c r="U11" s="29">
        <f>(20*0.26)/N11</f>
        <v>14.444444444444445</v>
      </c>
      <c r="V11" s="29">
        <f>SUM(P11:U11)</f>
        <v>79.739260978485106</v>
      </c>
      <c r="W11" s="29"/>
      <c r="X11" s="202"/>
      <c r="Y11" s="28"/>
      <c r="Z11" s="28"/>
    </row>
    <row r="12" spans="1:26" ht="35.25" customHeight="1" x14ac:dyDescent="0.25">
      <c r="A12" s="58">
        <v>8</v>
      </c>
      <c r="B12" s="144" t="s">
        <v>2037</v>
      </c>
      <c r="C12" s="142" t="s">
        <v>2038</v>
      </c>
      <c r="D12" s="46" t="s">
        <v>4447</v>
      </c>
      <c r="E12" s="41">
        <v>10</v>
      </c>
      <c r="F12" s="46" t="s">
        <v>47</v>
      </c>
      <c r="G12" s="30">
        <v>36</v>
      </c>
      <c r="H12" s="28"/>
      <c r="I12" s="28">
        <v>20</v>
      </c>
      <c r="J12" s="28">
        <v>235</v>
      </c>
      <c r="K12" s="28">
        <v>6.5</v>
      </c>
      <c r="L12" s="30">
        <v>9</v>
      </c>
      <c r="M12" s="28"/>
      <c r="N12" s="30">
        <v>0.51</v>
      </c>
      <c r="O12" s="28">
        <f>IF(N12&lt;&gt;"",INT(N12)*60+(N12-INT(N12))*100,"")</f>
        <v>51</v>
      </c>
      <c r="P12" s="29">
        <f>(40*G12)/MAX(G:G)</f>
        <v>36.92307692307692</v>
      </c>
      <c r="Q12" s="29">
        <f>(10*I12)/MAX(I:I)</f>
        <v>6.25</v>
      </c>
      <c r="R12" s="29">
        <f>(10*J12)/MAX(J:J)</f>
        <v>8.1034482758620694</v>
      </c>
      <c r="S12" s="29">
        <f>(10*6)/K12</f>
        <v>9.2307692307692299</v>
      </c>
      <c r="T12" s="29">
        <f>(10*L12)/MAX(L:L)</f>
        <v>9</v>
      </c>
      <c r="U12" s="29">
        <f>(20*0.26)/N12</f>
        <v>10.196078431372548</v>
      </c>
      <c r="V12" s="29">
        <f>SUM(P12:U12)</f>
        <v>79.703372861080766</v>
      </c>
      <c r="W12" s="29"/>
      <c r="X12" s="202"/>
      <c r="Y12" s="28"/>
      <c r="Z12" s="28"/>
    </row>
    <row r="13" spans="1:26" ht="30" x14ac:dyDescent="0.25">
      <c r="A13" s="55">
        <v>9</v>
      </c>
      <c r="B13" s="156" t="s">
        <v>2639</v>
      </c>
      <c r="C13" s="156" t="s">
        <v>2640</v>
      </c>
      <c r="D13" s="156" t="s">
        <v>430</v>
      </c>
      <c r="E13" s="18">
        <v>11</v>
      </c>
      <c r="F13" s="46" t="s">
        <v>420</v>
      </c>
      <c r="G13" s="42">
        <v>33</v>
      </c>
      <c r="H13" s="42"/>
      <c r="I13" s="42">
        <v>21</v>
      </c>
      <c r="J13" s="42">
        <v>265</v>
      </c>
      <c r="K13" s="42">
        <v>6.4</v>
      </c>
      <c r="L13" s="42">
        <v>10</v>
      </c>
      <c r="M13" s="42"/>
      <c r="N13" s="42">
        <v>0.51</v>
      </c>
      <c r="O13" s="28"/>
      <c r="P13" s="29">
        <f>(40*G13)/MAX(G:G)</f>
        <v>33.846153846153847</v>
      </c>
      <c r="Q13" s="29">
        <f>(10*I13)/MAX(I:I)</f>
        <v>6.5625</v>
      </c>
      <c r="R13" s="29">
        <f>(10*J13)/MAX(J:J)</f>
        <v>9.137931034482758</v>
      </c>
      <c r="S13" s="29">
        <f>(10*6)/K13</f>
        <v>9.375</v>
      </c>
      <c r="T13" s="29">
        <f>(10*L13)/MAX(L:L)</f>
        <v>10</v>
      </c>
      <c r="U13" s="29">
        <f>(20*0.26)/N13</f>
        <v>10.196078431372548</v>
      </c>
      <c r="V13" s="29">
        <f>SUM(P13:U13)</f>
        <v>79.117663312009142</v>
      </c>
      <c r="W13" s="29"/>
      <c r="X13" s="202"/>
      <c r="Y13" s="28"/>
      <c r="Z13" s="28"/>
    </row>
    <row r="14" spans="1:26" ht="30" x14ac:dyDescent="0.25">
      <c r="A14" s="58">
        <v>10</v>
      </c>
      <c r="B14" s="12" t="s">
        <v>2229</v>
      </c>
      <c r="C14" s="142" t="s">
        <v>2230</v>
      </c>
      <c r="D14" s="46" t="s">
        <v>161</v>
      </c>
      <c r="E14" s="18">
        <v>11</v>
      </c>
      <c r="F14" s="46" t="s">
        <v>1402</v>
      </c>
      <c r="G14" s="30">
        <v>34</v>
      </c>
      <c r="H14" s="28"/>
      <c r="I14" s="28">
        <v>30</v>
      </c>
      <c r="J14" s="28">
        <v>220</v>
      </c>
      <c r="K14" s="28">
        <v>7.4</v>
      </c>
      <c r="L14" s="30">
        <v>9.5</v>
      </c>
      <c r="M14" s="28"/>
      <c r="N14" s="30">
        <v>0.56000000000000005</v>
      </c>
      <c r="O14" s="28">
        <f>IF(N14&lt;&gt;"",INT(N14)*60+(N14-INT(N14))*100,"")</f>
        <v>56.000000000000007</v>
      </c>
      <c r="P14" s="29">
        <f>(40*G14)/MAX(G:G)</f>
        <v>34.871794871794869</v>
      </c>
      <c r="Q14" s="29">
        <f>(10*I14)/MAX(I:I)</f>
        <v>9.375</v>
      </c>
      <c r="R14" s="29">
        <f>(10*J14)/MAX(J:J)</f>
        <v>7.5862068965517242</v>
      </c>
      <c r="S14" s="29">
        <f>(10*6)/K14</f>
        <v>8.108108108108107</v>
      </c>
      <c r="T14" s="29">
        <f>(10*L14)/MAX(L:L)</f>
        <v>9.5</v>
      </c>
      <c r="U14" s="29">
        <f>(20*0.26)/N14</f>
        <v>9.2857142857142847</v>
      </c>
      <c r="V14" s="29">
        <f>SUM(P14:U14)</f>
        <v>78.726824162168981</v>
      </c>
      <c r="W14" s="29"/>
      <c r="X14" s="202"/>
      <c r="Y14" s="203"/>
      <c r="Z14" s="28"/>
    </row>
    <row r="15" spans="1:26" ht="30" x14ac:dyDescent="0.25">
      <c r="A15" s="55">
        <v>11</v>
      </c>
      <c r="B15" s="201" t="s">
        <v>2021</v>
      </c>
      <c r="C15" s="143" t="s">
        <v>2022</v>
      </c>
      <c r="D15" s="46" t="s">
        <v>4447</v>
      </c>
      <c r="E15" s="41">
        <v>9</v>
      </c>
      <c r="F15" s="46" t="s">
        <v>37</v>
      </c>
      <c r="G15" s="30">
        <v>33</v>
      </c>
      <c r="H15" s="28"/>
      <c r="I15" s="28">
        <v>25</v>
      </c>
      <c r="J15" s="28">
        <v>225</v>
      </c>
      <c r="K15" s="28">
        <v>6.7</v>
      </c>
      <c r="L15" s="30">
        <v>8</v>
      </c>
      <c r="M15" s="28"/>
      <c r="N15" s="30">
        <v>0.46</v>
      </c>
      <c r="O15" s="28">
        <f>IF(N15&lt;&gt;"",INT(N15)*60+(N15-INT(N15))*100,"")</f>
        <v>46</v>
      </c>
      <c r="P15" s="29">
        <f>(40*G15)/MAX(G:G)</f>
        <v>33.846153846153847</v>
      </c>
      <c r="Q15" s="29">
        <f>(10*I15)/MAX(I:I)</f>
        <v>7.8125</v>
      </c>
      <c r="R15" s="29">
        <f>(10*J15)/MAX(J:J)</f>
        <v>7.7586206896551726</v>
      </c>
      <c r="S15" s="29">
        <f>(10*6)/K15</f>
        <v>8.9552238805970141</v>
      </c>
      <c r="T15" s="29">
        <f>(10*L15)/MAX(L:L)</f>
        <v>8</v>
      </c>
      <c r="U15" s="29">
        <f>(20*0.26)/N15</f>
        <v>11.304347826086957</v>
      </c>
      <c r="V15" s="29">
        <f>SUM(P15:U15)</f>
        <v>77.676846242492985</v>
      </c>
      <c r="W15" s="29"/>
      <c r="X15" s="202"/>
      <c r="Y15" s="203"/>
      <c r="Z15" s="28"/>
    </row>
    <row r="16" spans="1:26" ht="30" x14ac:dyDescent="0.25">
      <c r="A16" s="58">
        <v>12</v>
      </c>
      <c r="B16" s="201" t="s">
        <v>2019</v>
      </c>
      <c r="C16" s="143" t="s">
        <v>2020</v>
      </c>
      <c r="D16" s="46" t="s">
        <v>4447</v>
      </c>
      <c r="E16" s="41">
        <v>9</v>
      </c>
      <c r="F16" s="46" t="s">
        <v>37</v>
      </c>
      <c r="G16" s="28">
        <v>30</v>
      </c>
      <c r="H16" s="28"/>
      <c r="I16" s="28">
        <v>13</v>
      </c>
      <c r="J16" s="28">
        <v>225</v>
      </c>
      <c r="K16" s="28">
        <v>6.8</v>
      </c>
      <c r="L16" s="28">
        <v>10</v>
      </c>
      <c r="M16" s="28"/>
      <c r="N16" s="30">
        <v>0.32</v>
      </c>
      <c r="O16" s="28">
        <f>IF(N16&lt;&gt;"",INT(N16)*60+(N16-INT(N16))*100,"")</f>
        <v>32</v>
      </c>
      <c r="P16" s="29">
        <f>(40*G16)/MAX(G:G)</f>
        <v>30.76923076923077</v>
      </c>
      <c r="Q16" s="29">
        <f>(10*I16)/MAX(I:I)</f>
        <v>4.0625</v>
      </c>
      <c r="R16" s="29">
        <f>(10*J16)/MAX(J:J)</f>
        <v>7.7586206896551726</v>
      </c>
      <c r="S16" s="29">
        <f>(10*6)/K16</f>
        <v>8.8235294117647065</v>
      </c>
      <c r="T16" s="29">
        <f>(10*L16)/MAX(L:L)</f>
        <v>10</v>
      </c>
      <c r="U16" s="29">
        <f>(20*0.26)/N16</f>
        <v>16.25</v>
      </c>
      <c r="V16" s="29">
        <f>SUM(P16:U16)</f>
        <v>77.663880870650658</v>
      </c>
      <c r="W16" s="29"/>
      <c r="X16" s="202"/>
      <c r="Y16" s="203"/>
      <c r="Z16" s="28"/>
    </row>
    <row r="17" spans="1:26" ht="30" x14ac:dyDescent="0.25">
      <c r="A17" s="55">
        <v>13</v>
      </c>
      <c r="B17" s="156" t="s">
        <v>2629</v>
      </c>
      <c r="C17" s="156" t="s">
        <v>2630</v>
      </c>
      <c r="D17" s="156" t="s">
        <v>430</v>
      </c>
      <c r="E17" s="18">
        <v>11</v>
      </c>
      <c r="F17" s="147" t="s">
        <v>420</v>
      </c>
      <c r="G17" s="42">
        <v>33.5</v>
      </c>
      <c r="H17" s="42"/>
      <c r="I17" s="42">
        <v>11</v>
      </c>
      <c r="J17" s="42">
        <v>255</v>
      </c>
      <c r="K17" s="42">
        <v>7</v>
      </c>
      <c r="L17" s="42">
        <v>10</v>
      </c>
      <c r="M17" s="42"/>
      <c r="N17" s="42">
        <v>0.45</v>
      </c>
      <c r="O17" s="28"/>
      <c r="P17" s="29">
        <f>(40*G17)/MAX(G:G)</f>
        <v>34.358974358974358</v>
      </c>
      <c r="Q17" s="29">
        <f>(10*I17)/MAX(I:I)</f>
        <v>3.4375</v>
      </c>
      <c r="R17" s="29">
        <f>(10*J17)/MAX(J:J)</f>
        <v>8.7931034482758612</v>
      </c>
      <c r="S17" s="29">
        <f>(10*6)/K17</f>
        <v>8.5714285714285712</v>
      </c>
      <c r="T17" s="29">
        <f>(10*L17)/MAX(L:L)</f>
        <v>10</v>
      </c>
      <c r="U17" s="29">
        <f>(20*0.26)/N17</f>
        <v>11.555555555555555</v>
      </c>
      <c r="V17" s="29">
        <f>SUM(P17:U17)</f>
        <v>76.716561934234349</v>
      </c>
      <c r="W17" s="29"/>
      <c r="X17" s="202"/>
      <c r="Y17" s="203"/>
      <c r="Z17" s="28"/>
    </row>
    <row r="18" spans="1:26" ht="30" x14ac:dyDescent="0.25">
      <c r="A18" s="58">
        <v>14</v>
      </c>
      <c r="B18" s="145" t="s">
        <v>2029</v>
      </c>
      <c r="C18" s="142" t="s">
        <v>2030</v>
      </c>
      <c r="D18" s="46" t="s">
        <v>4447</v>
      </c>
      <c r="E18" s="41">
        <v>9</v>
      </c>
      <c r="F18" s="215" t="s">
        <v>42</v>
      </c>
      <c r="G18" s="30">
        <v>35</v>
      </c>
      <c r="H18" s="28"/>
      <c r="I18" s="28">
        <v>12</v>
      </c>
      <c r="J18" s="28">
        <v>225</v>
      </c>
      <c r="K18" s="28">
        <v>7.1</v>
      </c>
      <c r="L18" s="30">
        <v>9</v>
      </c>
      <c r="M18" s="28"/>
      <c r="N18" s="30">
        <v>0.45</v>
      </c>
      <c r="O18" s="28">
        <f>IF(N18&lt;&gt;"",INT(N18)*60+(N18-INT(N18))*100,"")</f>
        <v>45</v>
      </c>
      <c r="P18" s="29">
        <f>(40*G18)/MAX(G:G)</f>
        <v>35.897435897435898</v>
      </c>
      <c r="Q18" s="29">
        <f>(10*I18)/MAX(I:I)</f>
        <v>3.75</v>
      </c>
      <c r="R18" s="29">
        <f>(10*J18)/MAX(J:J)</f>
        <v>7.7586206896551726</v>
      </c>
      <c r="S18" s="29">
        <f>(10*6)/K18</f>
        <v>8.4507042253521139</v>
      </c>
      <c r="T18" s="29">
        <f>(10*L18)/MAX(L:L)</f>
        <v>9</v>
      </c>
      <c r="U18" s="29">
        <f>(20*0.26)/N18</f>
        <v>11.555555555555555</v>
      </c>
      <c r="V18" s="29">
        <f>SUM(P18:U18)</f>
        <v>76.412316367998741</v>
      </c>
      <c r="W18" s="29"/>
      <c r="X18" s="202"/>
      <c r="Y18" s="203"/>
      <c r="Z18" s="28"/>
    </row>
    <row r="19" spans="1:26" ht="30" x14ac:dyDescent="0.25">
      <c r="A19" s="55">
        <v>15</v>
      </c>
      <c r="B19" s="156" t="s">
        <v>2647</v>
      </c>
      <c r="C19" s="156" t="s">
        <v>2648</v>
      </c>
      <c r="D19" s="156" t="s">
        <v>430</v>
      </c>
      <c r="E19" s="18">
        <v>11</v>
      </c>
      <c r="F19" s="46" t="s">
        <v>420</v>
      </c>
      <c r="G19" s="42">
        <v>31.5</v>
      </c>
      <c r="H19" s="42"/>
      <c r="I19" s="42">
        <v>18</v>
      </c>
      <c r="J19" s="42">
        <v>265</v>
      </c>
      <c r="K19" s="42">
        <v>7</v>
      </c>
      <c r="L19" s="42">
        <v>10</v>
      </c>
      <c r="M19" s="42"/>
      <c r="N19" s="42">
        <v>0.51</v>
      </c>
      <c r="O19" s="28"/>
      <c r="P19" s="29">
        <f>(40*G19)/MAX(G:G)</f>
        <v>32.307692307692307</v>
      </c>
      <c r="Q19" s="29">
        <f>(10*I19)/MAX(I:I)</f>
        <v>5.625</v>
      </c>
      <c r="R19" s="29">
        <f>(10*J19)/MAX(J:J)</f>
        <v>9.137931034482758</v>
      </c>
      <c r="S19" s="29">
        <f>(10*6)/K19</f>
        <v>8.5714285714285712</v>
      </c>
      <c r="T19" s="29">
        <f>(10*L19)/MAX(L:L)</f>
        <v>10</v>
      </c>
      <c r="U19" s="29">
        <f>(20*0.26)/N19</f>
        <v>10.196078431372548</v>
      </c>
      <c r="V19" s="29">
        <f>SUM(P19:U19)</f>
        <v>75.838130344976179</v>
      </c>
      <c r="W19" s="29"/>
      <c r="X19" s="202"/>
      <c r="Y19" s="203"/>
      <c r="Z19" s="28"/>
    </row>
    <row r="20" spans="1:26" ht="30" x14ac:dyDescent="0.25">
      <c r="A20" s="58">
        <v>16</v>
      </c>
      <c r="B20" s="156" t="s">
        <v>2645</v>
      </c>
      <c r="C20" s="156" t="s">
        <v>2646</v>
      </c>
      <c r="D20" s="156" t="s">
        <v>430</v>
      </c>
      <c r="E20" s="18">
        <v>11</v>
      </c>
      <c r="F20" s="147" t="s">
        <v>420</v>
      </c>
      <c r="G20" s="42">
        <v>33.5</v>
      </c>
      <c r="H20" s="42"/>
      <c r="I20" s="42">
        <v>15</v>
      </c>
      <c r="J20" s="42">
        <v>240</v>
      </c>
      <c r="K20" s="42">
        <v>7</v>
      </c>
      <c r="L20" s="42">
        <v>9</v>
      </c>
      <c r="M20" s="42"/>
      <c r="N20" s="42">
        <v>0.55000000000000004</v>
      </c>
      <c r="O20" s="28"/>
      <c r="P20" s="29">
        <f>(40*G20)/MAX(G:G)</f>
        <v>34.358974358974358</v>
      </c>
      <c r="Q20" s="29">
        <f>(10*I20)/MAX(I:I)</f>
        <v>4.6875</v>
      </c>
      <c r="R20" s="29">
        <f>(10*J20)/MAX(J:J)</f>
        <v>8.2758620689655178</v>
      </c>
      <c r="S20" s="29">
        <f>(10*6)/K20</f>
        <v>8.5714285714285712</v>
      </c>
      <c r="T20" s="29">
        <f>(10*L20)/MAX(L:L)</f>
        <v>9</v>
      </c>
      <c r="U20" s="29">
        <f>(20*0.26)/N20</f>
        <v>9.4545454545454533</v>
      </c>
      <c r="V20" s="29">
        <f>SUM(P20:U20)</f>
        <v>74.348310453913896</v>
      </c>
      <c r="W20" s="29"/>
      <c r="X20" s="202"/>
      <c r="Y20" s="203"/>
      <c r="Z20" s="28"/>
    </row>
    <row r="21" spans="1:26" ht="30" x14ac:dyDescent="0.25">
      <c r="A21" s="55">
        <v>17</v>
      </c>
      <c r="B21" s="144" t="s">
        <v>2751</v>
      </c>
      <c r="C21" s="39" t="s">
        <v>2752</v>
      </c>
      <c r="D21" s="46" t="s">
        <v>532</v>
      </c>
      <c r="E21" s="42">
        <v>9</v>
      </c>
      <c r="F21" s="46" t="s">
        <v>540</v>
      </c>
      <c r="G21" s="42">
        <v>39</v>
      </c>
      <c r="H21" s="42"/>
      <c r="I21" s="42">
        <v>15</v>
      </c>
      <c r="J21" s="42">
        <v>245</v>
      </c>
      <c r="K21" s="42">
        <v>7</v>
      </c>
      <c r="L21" s="42">
        <v>7</v>
      </c>
      <c r="M21" s="42"/>
      <c r="N21" s="42">
        <v>1</v>
      </c>
      <c r="O21" s="28"/>
      <c r="P21" s="29">
        <f>(40*G21)/MAX(G:G)</f>
        <v>40</v>
      </c>
      <c r="Q21" s="29">
        <f>(10*I21)/MAX(I:I)</f>
        <v>4.6875</v>
      </c>
      <c r="R21" s="29">
        <f>(10*J21)/MAX(J:J)</f>
        <v>8.4482758620689662</v>
      </c>
      <c r="S21" s="29">
        <f>(10*6)/K21</f>
        <v>8.5714285714285712</v>
      </c>
      <c r="T21" s="29">
        <f>(10*L21)/MAX(L:L)</f>
        <v>7</v>
      </c>
      <c r="U21" s="29">
        <f>(20*0.26)/N21</f>
        <v>5.2</v>
      </c>
      <c r="V21" s="29">
        <f>SUM(P21:U21)</f>
        <v>73.90720443349754</v>
      </c>
      <c r="W21" s="29"/>
      <c r="X21" s="202"/>
      <c r="Y21" s="203"/>
      <c r="Z21" s="28"/>
    </row>
    <row r="22" spans="1:26" ht="30" x14ac:dyDescent="0.25">
      <c r="A22" s="58">
        <v>18</v>
      </c>
      <c r="B22" s="156" t="s">
        <v>2635</v>
      </c>
      <c r="C22" s="156" t="s">
        <v>2636</v>
      </c>
      <c r="D22" s="156" t="s">
        <v>430</v>
      </c>
      <c r="E22" s="18">
        <v>11</v>
      </c>
      <c r="F22" s="46" t="s">
        <v>420</v>
      </c>
      <c r="G22" s="42">
        <v>30</v>
      </c>
      <c r="H22" s="42"/>
      <c r="I22" s="42">
        <v>22</v>
      </c>
      <c r="J22" s="42">
        <v>240</v>
      </c>
      <c r="K22" s="42">
        <v>7.1</v>
      </c>
      <c r="L22" s="42">
        <v>10</v>
      </c>
      <c r="M22" s="42"/>
      <c r="N22" s="42">
        <v>0.56000000000000005</v>
      </c>
      <c r="O22" s="28"/>
      <c r="P22" s="29">
        <f>(40*G22)/MAX(G:G)</f>
        <v>30.76923076923077</v>
      </c>
      <c r="Q22" s="29">
        <f>(10*I22)/MAX(I:I)</f>
        <v>6.875</v>
      </c>
      <c r="R22" s="29">
        <f>(10*J22)/MAX(J:J)</f>
        <v>8.2758620689655178</v>
      </c>
      <c r="S22" s="29">
        <f>(10*6)/K22</f>
        <v>8.4507042253521139</v>
      </c>
      <c r="T22" s="29">
        <f>(10*L22)/MAX(L:L)</f>
        <v>10</v>
      </c>
      <c r="U22" s="29">
        <f>(20*0.26)/N22</f>
        <v>9.2857142857142847</v>
      </c>
      <c r="V22" s="29">
        <f>SUM(P22:U22)</f>
        <v>73.656511349262672</v>
      </c>
      <c r="W22" s="29"/>
      <c r="X22" s="202"/>
      <c r="Y22" s="203"/>
      <c r="Z22" s="28"/>
    </row>
    <row r="23" spans="1:26" ht="30" x14ac:dyDescent="0.25">
      <c r="A23" s="55">
        <v>19</v>
      </c>
      <c r="B23" s="46" t="s">
        <v>2039</v>
      </c>
      <c r="C23" s="142" t="s">
        <v>2040</v>
      </c>
      <c r="D23" s="46" t="s">
        <v>4447</v>
      </c>
      <c r="E23" s="41">
        <v>10</v>
      </c>
      <c r="F23" s="46" t="s">
        <v>47</v>
      </c>
      <c r="G23" s="30">
        <v>33</v>
      </c>
      <c r="H23" s="28"/>
      <c r="I23" s="28">
        <v>10</v>
      </c>
      <c r="J23" s="28">
        <v>220</v>
      </c>
      <c r="K23" s="28">
        <v>6.7</v>
      </c>
      <c r="L23" s="30">
        <v>9</v>
      </c>
      <c r="M23" s="28"/>
      <c r="N23" s="30">
        <v>0.5</v>
      </c>
      <c r="O23" s="28">
        <f>IF(N23&lt;&gt;"",INT(N23)*60+(N23-INT(N23))*100,"")</f>
        <v>50</v>
      </c>
      <c r="P23" s="29">
        <f>(40*G23)/MAX(G:G)</f>
        <v>33.846153846153847</v>
      </c>
      <c r="Q23" s="29">
        <f>(10*I23)/MAX(I:I)</f>
        <v>3.125</v>
      </c>
      <c r="R23" s="29">
        <f>(10*J23)/MAX(J:J)</f>
        <v>7.5862068965517242</v>
      </c>
      <c r="S23" s="29">
        <f>(10*6)/K23</f>
        <v>8.9552238805970141</v>
      </c>
      <c r="T23" s="29">
        <f>(10*L23)/MAX(L:L)</f>
        <v>9</v>
      </c>
      <c r="U23" s="29">
        <f>(20*0.26)/N23</f>
        <v>10.4</v>
      </c>
      <c r="V23" s="29">
        <f>SUM(P23:U23)</f>
        <v>72.912584623302592</v>
      </c>
      <c r="W23" s="29"/>
      <c r="X23" s="202"/>
      <c r="Y23" s="203"/>
      <c r="Z23" s="28"/>
    </row>
    <row r="24" spans="1:26" ht="30" x14ac:dyDescent="0.25">
      <c r="A24" s="58">
        <v>20</v>
      </c>
      <c r="B24" s="144" t="s">
        <v>2747</v>
      </c>
      <c r="C24" s="39" t="s">
        <v>2748</v>
      </c>
      <c r="D24" s="46" t="s">
        <v>532</v>
      </c>
      <c r="E24" s="42">
        <v>10</v>
      </c>
      <c r="F24" s="62" t="s">
        <v>1131</v>
      </c>
      <c r="G24" s="42">
        <v>35</v>
      </c>
      <c r="H24" s="42"/>
      <c r="I24" s="42">
        <v>13</v>
      </c>
      <c r="J24" s="42">
        <v>235</v>
      </c>
      <c r="K24" s="42">
        <v>7.2</v>
      </c>
      <c r="L24" s="42">
        <v>7.5</v>
      </c>
      <c r="M24" s="42"/>
      <c r="N24" s="42">
        <v>0.59</v>
      </c>
      <c r="O24" s="28"/>
      <c r="P24" s="29">
        <f>(40*G24)/MAX(G:G)</f>
        <v>35.897435897435898</v>
      </c>
      <c r="Q24" s="29">
        <f>(10*I24)/MAX(I:I)</f>
        <v>4.0625</v>
      </c>
      <c r="R24" s="29">
        <f>(10*J24)/MAX(J:J)</f>
        <v>8.1034482758620694</v>
      </c>
      <c r="S24" s="29">
        <f>(10*6)/K24</f>
        <v>8.3333333333333339</v>
      </c>
      <c r="T24" s="29">
        <f>(10*L24)/MAX(L:L)</f>
        <v>7.5</v>
      </c>
      <c r="U24" s="29">
        <f>(20*0.26)/N24</f>
        <v>8.8135593220338997</v>
      </c>
      <c r="V24" s="29">
        <f>SUM(P24:U24)</f>
        <v>72.710276828665201</v>
      </c>
      <c r="W24" s="29"/>
      <c r="X24" s="202"/>
      <c r="Y24" s="203"/>
      <c r="Z24" s="28"/>
    </row>
    <row r="25" spans="1:26" ht="30" x14ac:dyDescent="0.25">
      <c r="A25" s="55">
        <v>21</v>
      </c>
      <c r="B25" s="145" t="s">
        <v>2031</v>
      </c>
      <c r="C25" s="148" t="s">
        <v>2032</v>
      </c>
      <c r="D25" s="46" t="s">
        <v>4447</v>
      </c>
      <c r="E25" s="41">
        <v>9</v>
      </c>
      <c r="F25" s="46" t="s">
        <v>42</v>
      </c>
      <c r="G25" s="30">
        <v>31</v>
      </c>
      <c r="H25" s="28"/>
      <c r="I25" s="28">
        <v>13</v>
      </c>
      <c r="J25" s="28">
        <v>220</v>
      </c>
      <c r="K25" s="28">
        <v>7.2</v>
      </c>
      <c r="L25" s="30">
        <v>9</v>
      </c>
      <c r="M25" s="28"/>
      <c r="N25" s="30">
        <v>0.44</v>
      </c>
      <c r="O25" s="28">
        <f>IF(N25&lt;&gt;"",INT(N25)*60+(N25-INT(N25))*100,"")</f>
        <v>44</v>
      </c>
      <c r="P25" s="29">
        <f>(40*G25)/MAX(G:G)</f>
        <v>31.794871794871796</v>
      </c>
      <c r="Q25" s="29">
        <f>(10*I25)/MAX(I:I)</f>
        <v>4.0625</v>
      </c>
      <c r="R25" s="29">
        <f>(10*J25)/MAX(J:J)</f>
        <v>7.5862068965517242</v>
      </c>
      <c r="S25" s="29">
        <f>(10*6)/K25</f>
        <v>8.3333333333333339</v>
      </c>
      <c r="T25" s="29">
        <f>(10*L25)/MAX(L:L)</f>
        <v>9</v>
      </c>
      <c r="U25" s="29">
        <f>(20*0.26)/N25</f>
        <v>11.818181818181818</v>
      </c>
      <c r="V25" s="29">
        <f>SUM(P25:U25)</f>
        <v>72.595093842938667</v>
      </c>
      <c r="W25" s="29"/>
      <c r="X25" s="202"/>
      <c r="Y25" s="203"/>
      <c r="Z25" s="28"/>
    </row>
    <row r="26" spans="1:26" ht="30" x14ac:dyDescent="0.25">
      <c r="A26" s="58">
        <v>22</v>
      </c>
      <c r="B26" s="144" t="s">
        <v>2458</v>
      </c>
      <c r="C26" s="142" t="s">
        <v>2459</v>
      </c>
      <c r="D26" s="144" t="s">
        <v>915</v>
      </c>
      <c r="E26" s="18">
        <v>11</v>
      </c>
      <c r="F26" s="12" t="s">
        <v>916</v>
      </c>
      <c r="G26" s="42">
        <v>32</v>
      </c>
      <c r="H26" s="42"/>
      <c r="I26" s="42">
        <v>17</v>
      </c>
      <c r="J26" s="42">
        <v>245</v>
      </c>
      <c r="K26" s="42">
        <v>6.9</v>
      </c>
      <c r="L26" s="42">
        <v>8</v>
      </c>
      <c r="M26" s="42"/>
      <c r="N26" s="42">
        <v>0.56000000000000005</v>
      </c>
      <c r="O26" s="28"/>
      <c r="P26" s="29">
        <f>(40*G26)/MAX(G:G)</f>
        <v>32.820512820512818</v>
      </c>
      <c r="Q26" s="29">
        <f>(10*I26)/MAX(I:I)</f>
        <v>5.3125</v>
      </c>
      <c r="R26" s="29">
        <f>(10*J26)/MAX(J:J)</f>
        <v>8.4482758620689662</v>
      </c>
      <c r="S26" s="29">
        <f>(10*6)/K26</f>
        <v>8.695652173913043</v>
      </c>
      <c r="T26" s="29">
        <f>(10*L26)/MAX(L:L)</f>
        <v>8</v>
      </c>
      <c r="U26" s="29">
        <f>(20*0.26)/N26</f>
        <v>9.2857142857142847</v>
      </c>
      <c r="V26" s="29">
        <f>SUM(P26:U26)</f>
        <v>72.56265514220911</v>
      </c>
      <c r="W26" s="29"/>
      <c r="X26" s="202"/>
      <c r="Y26" s="203"/>
      <c r="Z26" s="28"/>
    </row>
    <row r="27" spans="1:26" ht="30" x14ac:dyDescent="0.25">
      <c r="A27" s="55">
        <v>23</v>
      </c>
      <c r="B27" s="46" t="s">
        <v>2043</v>
      </c>
      <c r="C27" s="142" t="s">
        <v>2044</v>
      </c>
      <c r="D27" s="46" t="s">
        <v>4447</v>
      </c>
      <c r="E27" s="41">
        <v>11</v>
      </c>
      <c r="F27" s="46" t="s">
        <v>47</v>
      </c>
      <c r="G27" s="30">
        <v>31</v>
      </c>
      <c r="H27" s="28"/>
      <c r="I27" s="28">
        <v>12</v>
      </c>
      <c r="J27" s="28">
        <v>230</v>
      </c>
      <c r="K27" s="28">
        <v>6.5</v>
      </c>
      <c r="L27" s="30">
        <v>9</v>
      </c>
      <c r="M27" s="28"/>
      <c r="N27" s="30">
        <v>0.48</v>
      </c>
      <c r="O27" s="28">
        <f>IF(N27&lt;&gt;"",INT(N27)*60+(N27-INT(N27))*100,"")</f>
        <v>48</v>
      </c>
      <c r="P27" s="29">
        <f>(40*G27)/MAX(G:G)</f>
        <v>31.794871794871796</v>
      </c>
      <c r="Q27" s="29">
        <f>(10*I27)/MAX(I:I)</f>
        <v>3.75</v>
      </c>
      <c r="R27" s="29">
        <f>(10*J27)/MAX(J:J)</f>
        <v>7.931034482758621</v>
      </c>
      <c r="S27" s="29">
        <f>(10*6)/K27</f>
        <v>9.2307692307692299</v>
      </c>
      <c r="T27" s="29">
        <f>(10*L27)/MAX(L:L)</f>
        <v>9</v>
      </c>
      <c r="U27" s="29">
        <f>(20*0.26)/N27</f>
        <v>10.833333333333334</v>
      </c>
      <c r="V27" s="29">
        <f>SUM(P27:U27)</f>
        <v>72.54000884173297</v>
      </c>
      <c r="W27" s="29"/>
      <c r="X27" s="202"/>
      <c r="Y27" s="203"/>
      <c r="Z27" s="28"/>
    </row>
    <row r="28" spans="1:26" ht="33" customHeight="1" x14ac:dyDescent="0.25">
      <c r="A28" s="58">
        <v>24</v>
      </c>
      <c r="B28" s="144" t="s">
        <v>2505</v>
      </c>
      <c r="C28" s="142" t="s">
        <v>2506</v>
      </c>
      <c r="D28" s="144" t="s">
        <v>4449</v>
      </c>
      <c r="E28" s="18">
        <v>9</v>
      </c>
      <c r="F28" s="46" t="s">
        <v>371</v>
      </c>
      <c r="G28" s="42">
        <v>32</v>
      </c>
      <c r="H28" s="42"/>
      <c r="I28" s="42">
        <v>14</v>
      </c>
      <c r="J28" s="42">
        <v>215</v>
      </c>
      <c r="K28" s="42">
        <v>7.5</v>
      </c>
      <c r="L28" s="42">
        <v>8.5</v>
      </c>
      <c r="M28" s="42"/>
      <c r="N28" s="42">
        <v>0.46</v>
      </c>
      <c r="O28" s="28"/>
      <c r="P28" s="29">
        <f>(40*G28)/MAX(G:G)</f>
        <v>32.820512820512818</v>
      </c>
      <c r="Q28" s="29">
        <f>(10*I28)/MAX(I:I)</f>
        <v>4.375</v>
      </c>
      <c r="R28" s="29">
        <f>(10*J28)/MAX(J:J)</f>
        <v>7.4137931034482758</v>
      </c>
      <c r="S28" s="29">
        <f>(10*6)/K28</f>
        <v>8</v>
      </c>
      <c r="T28" s="29">
        <f>(10*L28)/MAX(L:L)</f>
        <v>8.5</v>
      </c>
      <c r="U28" s="29">
        <f>(20*0.26)/N28</f>
        <v>11.304347826086957</v>
      </c>
      <c r="V28" s="29">
        <f>SUM(P28:U28)</f>
        <v>72.413653750048056</v>
      </c>
      <c r="W28" s="29"/>
      <c r="X28" s="202"/>
      <c r="Y28" s="203"/>
      <c r="Z28" s="28"/>
    </row>
    <row r="29" spans="1:26" ht="30" x14ac:dyDescent="0.25">
      <c r="A29" s="55">
        <v>25</v>
      </c>
      <c r="B29" s="156" t="s">
        <v>2633</v>
      </c>
      <c r="C29" s="156" t="s">
        <v>2634</v>
      </c>
      <c r="D29" s="156" t="s">
        <v>430</v>
      </c>
      <c r="E29" s="18">
        <v>11</v>
      </c>
      <c r="F29" s="46" t="s">
        <v>420</v>
      </c>
      <c r="G29" s="42">
        <v>32.5</v>
      </c>
      <c r="H29" s="42"/>
      <c r="I29" s="42">
        <v>25</v>
      </c>
      <c r="J29" s="42">
        <v>245</v>
      </c>
      <c r="K29" s="42">
        <v>7.5</v>
      </c>
      <c r="L29" s="42">
        <v>10</v>
      </c>
      <c r="M29" s="42"/>
      <c r="N29" s="42">
        <v>1.1000000000000001</v>
      </c>
      <c r="O29" s="28"/>
      <c r="P29" s="29">
        <f>(40*G29)/MAX(G:G)</f>
        <v>33.333333333333336</v>
      </c>
      <c r="Q29" s="29">
        <f>(10*I29)/MAX(I:I)</f>
        <v>7.8125</v>
      </c>
      <c r="R29" s="29">
        <f>(10*J29)/MAX(J:J)</f>
        <v>8.4482758620689662</v>
      </c>
      <c r="S29" s="29">
        <f>(10*6)/K29</f>
        <v>8</v>
      </c>
      <c r="T29" s="29">
        <f>(10*L29)/MAX(L:L)</f>
        <v>10</v>
      </c>
      <c r="U29" s="29">
        <f>(20*0.26)/N29</f>
        <v>4.7272727272727266</v>
      </c>
      <c r="V29" s="29">
        <f>SUM(P29:U29)</f>
        <v>72.321381922675016</v>
      </c>
      <c r="W29" s="29"/>
      <c r="X29" s="202"/>
      <c r="Y29" s="203"/>
      <c r="Z29" s="28"/>
    </row>
    <row r="30" spans="1:26" ht="30" x14ac:dyDescent="0.25">
      <c r="A30" s="58">
        <v>26</v>
      </c>
      <c r="B30" s="46" t="s">
        <v>2707</v>
      </c>
      <c r="C30" s="142" t="s">
        <v>2708</v>
      </c>
      <c r="D30" s="46" t="s">
        <v>4448</v>
      </c>
      <c r="E30" s="49">
        <v>9</v>
      </c>
      <c r="F30" s="46" t="s">
        <v>2706</v>
      </c>
      <c r="G30" s="42">
        <v>32</v>
      </c>
      <c r="H30" s="42"/>
      <c r="I30" s="42">
        <v>12</v>
      </c>
      <c r="J30" s="42">
        <v>205</v>
      </c>
      <c r="K30" s="42">
        <v>7.3</v>
      </c>
      <c r="L30" s="42">
        <v>10</v>
      </c>
      <c r="M30" s="42"/>
      <c r="N30" s="42">
        <v>0.5</v>
      </c>
      <c r="O30" s="28"/>
      <c r="P30" s="29">
        <f>(40*G30)/MAX(G:G)</f>
        <v>32.820512820512818</v>
      </c>
      <c r="Q30" s="29">
        <f>(10*I30)/MAX(I:I)</f>
        <v>3.75</v>
      </c>
      <c r="R30" s="29">
        <f>(10*J30)/MAX(J:J)</f>
        <v>7.068965517241379</v>
      </c>
      <c r="S30" s="29">
        <f>(10*6)/K30</f>
        <v>8.2191780821917817</v>
      </c>
      <c r="T30" s="29">
        <f>(10*L30)/MAX(L:L)</f>
        <v>10</v>
      </c>
      <c r="U30" s="29">
        <f>(20*0.26)/N30</f>
        <v>10.4</v>
      </c>
      <c r="V30" s="29">
        <f>SUM(P30:U30)</f>
        <v>72.258656419945979</v>
      </c>
      <c r="W30" s="29"/>
      <c r="X30" s="202"/>
      <c r="Y30" s="203"/>
      <c r="Z30" s="28"/>
    </row>
    <row r="31" spans="1:26" ht="30" x14ac:dyDescent="0.25">
      <c r="A31" s="55">
        <v>27</v>
      </c>
      <c r="B31" s="171" t="s">
        <v>2612</v>
      </c>
      <c r="C31" s="142" t="s">
        <v>2613</v>
      </c>
      <c r="D31" s="46" t="s">
        <v>430</v>
      </c>
      <c r="E31" s="18">
        <v>9</v>
      </c>
      <c r="F31" s="46" t="s">
        <v>995</v>
      </c>
      <c r="G31" s="42">
        <v>36.5</v>
      </c>
      <c r="H31" s="42"/>
      <c r="I31" s="42">
        <v>12</v>
      </c>
      <c r="J31" s="42">
        <v>215</v>
      </c>
      <c r="K31" s="42">
        <v>7.6</v>
      </c>
      <c r="L31" s="42">
        <v>10</v>
      </c>
      <c r="M31" s="42"/>
      <c r="N31" s="42">
        <v>1.01</v>
      </c>
      <c r="O31" s="28"/>
      <c r="P31" s="29">
        <f>(40*G31)/MAX(G:G)</f>
        <v>37.435897435897438</v>
      </c>
      <c r="Q31" s="29">
        <f>(10*I31)/MAX(I:I)</f>
        <v>3.75</v>
      </c>
      <c r="R31" s="29">
        <f>(10*J31)/MAX(J:J)</f>
        <v>7.4137931034482758</v>
      </c>
      <c r="S31" s="29">
        <f>(10*6)/K31</f>
        <v>7.8947368421052637</v>
      </c>
      <c r="T31" s="29">
        <f>(10*L31)/MAX(L:L)</f>
        <v>10</v>
      </c>
      <c r="U31" s="29">
        <f>(20*0.26)/N31</f>
        <v>5.1485148514851486</v>
      </c>
      <c r="V31" s="29">
        <f>SUM(P31:U31)</f>
        <v>71.642942232936122</v>
      </c>
      <c r="W31" s="29"/>
      <c r="X31" s="202"/>
      <c r="Y31" s="203"/>
      <c r="Z31" s="28"/>
    </row>
    <row r="32" spans="1:26" ht="30" x14ac:dyDescent="0.25">
      <c r="A32" s="58">
        <v>28</v>
      </c>
      <c r="B32" s="156" t="s">
        <v>2631</v>
      </c>
      <c r="C32" s="156" t="s">
        <v>2632</v>
      </c>
      <c r="D32" s="156" t="s">
        <v>430</v>
      </c>
      <c r="E32" s="18">
        <v>11</v>
      </c>
      <c r="F32" s="147" t="s">
        <v>420</v>
      </c>
      <c r="G32" s="42">
        <v>28.5</v>
      </c>
      <c r="H32" s="42"/>
      <c r="I32" s="42">
        <v>16</v>
      </c>
      <c r="J32" s="42">
        <v>240</v>
      </c>
      <c r="K32" s="42">
        <v>6.9</v>
      </c>
      <c r="L32" s="42">
        <v>10</v>
      </c>
      <c r="M32" s="42"/>
      <c r="N32" s="42">
        <v>0.5</v>
      </c>
      <c r="O32" s="28"/>
      <c r="P32" s="29">
        <f>(40*G32)/MAX(G:G)</f>
        <v>29.23076923076923</v>
      </c>
      <c r="Q32" s="29">
        <f>(10*I32)/MAX(I:I)</f>
        <v>5</v>
      </c>
      <c r="R32" s="29">
        <f>(10*J32)/MAX(J:J)</f>
        <v>8.2758620689655178</v>
      </c>
      <c r="S32" s="29">
        <f>(10*6)/K32</f>
        <v>8.695652173913043</v>
      </c>
      <c r="T32" s="29">
        <f>(10*L32)/MAX(L:L)</f>
        <v>10</v>
      </c>
      <c r="U32" s="29">
        <f>(20*0.26)/N32</f>
        <v>10.4</v>
      </c>
      <c r="V32" s="29">
        <f>SUM(P32:U32)</f>
        <v>71.602283473647788</v>
      </c>
      <c r="W32" s="29"/>
      <c r="X32" s="202"/>
      <c r="Y32" s="203"/>
      <c r="Z32" s="28"/>
    </row>
    <row r="33" spans="1:26" ht="30" x14ac:dyDescent="0.25">
      <c r="A33" s="55">
        <v>29</v>
      </c>
      <c r="B33" s="156" t="s">
        <v>2285</v>
      </c>
      <c r="C33" s="142" t="s">
        <v>2286</v>
      </c>
      <c r="D33" s="46" t="s">
        <v>165</v>
      </c>
      <c r="E33" s="41">
        <v>11</v>
      </c>
      <c r="F33" s="156" t="s">
        <v>181</v>
      </c>
      <c r="G33" s="30">
        <v>27.5</v>
      </c>
      <c r="H33" s="28"/>
      <c r="I33" s="28">
        <v>18</v>
      </c>
      <c r="J33" s="28">
        <v>250</v>
      </c>
      <c r="K33" s="28">
        <v>6.9</v>
      </c>
      <c r="L33" s="30">
        <v>10</v>
      </c>
      <c r="M33" s="28"/>
      <c r="N33" s="30">
        <v>0.5</v>
      </c>
      <c r="O33" s="28">
        <f>IF(N33&lt;&gt;"",INT(N33)*60+(N33-INT(N33))*100,"")</f>
        <v>50</v>
      </c>
      <c r="P33" s="29">
        <f>(40*G33)/MAX(G:G)</f>
        <v>28.205128205128204</v>
      </c>
      <c r="Q33" s="29">
        <f>(10*I33)/MAX(I:I)</f>
        <v>5.625</v>
      </c>
      <c r="R33" s="29">
        <f>(10*J33)/MAX(J:J)</f>
        <v>8.6206896551724146</v>
      </c>
      <c r="S33" s="29">
        <f>(10*6)/K33</f>
        <v>8.695652173913043</v>
      </c>
      <c r="T33" s="29">
        <f>(10*L33)/MAX(L:L)</f>
        <v>10</v>
      </c>
      <c r="U33" s="29">
        <f>(20*0.26)/N33</f>
        <v>10.4</v>
      </c>
      <c r="V33" s="29">
        <f>SUM(P33:U33)</f>
        <v>71.546470034213669</v>
      </c>
      <c r="W33" s="29"/>
      <c r="X33" s="202"/>
      <c r="Y33" s="203"/>
      <c r="Z33" s="28"/>
    </row>
    <row r="34" spans="1:26" ht="30" x14ac:dyDescent="0.25">
      <c r="A34" s="58">
        <v>30</v>
      </c>
      <c r="B34" s="147" t="s">
        <v>2515</v>
      </c>
      <c r="C34" s="142" t="s">
        <v>2516</v>
      </c>
      <c r="D34" s="144" t="s">
        <v>4449</v>
      </c>
      <c r="E34" s="18">
        <v>9</v>
      </c>
      <c r="F34" s="46" t="s">
        <v>371</v>
      </c>
      <c r="G34" s="42">
        <v>33</v>
      </c>
      <c r="H34" s="42"/>
      <c r="I34" s="42">
        <v>16</v>
      </c>
      <c r="J34" s="42">
        <v>230</v>
      </c>
      <c r="K34" s="42">
        <v>8.5</v>
      </c>
      <c r="L34" s="42">
        <v>8.5</v>
      </c>
      <c r="M34" s="42"/>
      <c r="N34" s="42">
        <v>0.59</v>
      </c>
      <c r="O34" s="28"/>
      <c r="P34" s="29">
        <f>(40*G34)/MAX(G:G)</f>
        <v>33.846153846153847</v>
      </c>
      <c r="Q34" s="29">
        <f>(10*I34)/MAX(I:I)</f>
        <v>5</v>
      </c>
      <c r="R34" s="29">
        <f>(10*J34)/MAX(J:J)</f>
        <v>7.931034482758621</v>
      </c>
      <c r="S34" s="29">
        <f>(10*6)/K34</f>
        <v>7.0588235294117645</v>
      </c>
      <c r="T34" s="29">
        <f>(10*L34)/MAX(L:L)</f>
        <v>8.5</v>
      </c>
      <c r="U34" s="29">
        <f>(20*0.26)/N34</f>
        <v>8.8135593220338997</v>
      </c>
      <c r="V34" s="29">
        <f>SUM(P34:U34)</f>
        <v>71.149571180358123</v>
      </c>
      <c r="W34" s="29"/>
      <c r="X34" s="202"/>
      <c r="Y34" s="203"/>
      <c r="Z34" s="28"/>
    </row>
    <row r="35" spans="1:26" ht="30" x14ac:dyDescent="0.25">
      <c r="A35" s="55">
        <v>31</v>
      </c>
      <c r="B35" s="145" t="s">
        <v>2033</v>
      </c>
      <c r="C35" s="148" t="s">
        <v>2034</v>
      </c>
      <c r="D35" s="46" t="s">
        <v>4447</v>
      </c>
      <c r="E35" s="41">
        <v>9</v>
      </c>
      <c r="F35" s="46" t="s">
        <v>42</v>
      </c>
      <c r="G35" s="30">
        <v>31</v>
      </c>
      <c r="H35" s="28"/>
      <c r="I35" s="28">
        <v>8</v>
      </c>
      <c r="J35" s="28">
        <v>235</v>
      </c>
      <c r="K35" s="28">
        <v>7</v>
      </c>
      <c r="L35" s="30">
        <v>10</v>
      </c>
      <c r="M35" s="28"/>
      <c r="N35" s="30">
        <v>0.52</v>
      </c>
      <c r="O35" s="28">
        <f>IF(N35&lt;&gt;"",INT(N35)*60+(N35-INT(N35))*100,"")</f>
        <v>52</v>
      </c>
      <c r="P35" s="29">
        <f>(40*G35)/MAX(G:G)</f>
        <v>31.794871794871796</v>
      </c>
      <c r="Q35" s="29">
        <f>(10*I35)/MAX(I:I)</f>
        <v>2.5</v>
      </c>
      <c r="R35" s="29">
        <f>(10*J35)/MAX(J:J)</f>
        <v>8.1034482758620694</v>
      </c>
      <c r="S35" s="29">
        <f>(10*6)/K35</f>
        <v>8.5714285714285712</v>
      </c>
      <c r="T35" s="29">
        <f>(10*L35)/MAX(L:L)</f>
        <v>10</v>
      </c>
      <c r="U35" s="29">
        <f>(20*0.26)/N35</f>
        <v>10</v>
      </c>
      <c r="V35" s="29">
        <f>SUM(P35:U35)</f>
        <v>70.969748642162443</v>
      </c>
      <c r="W35" s="29"/>
      <c r="X35" s="202"/>
      <c r="Y35" s="203"/>
      <c r="Z35" s="28"/>
    </row>
    <row r="36" spans="1:26" ht="30" x14ac:dyDescent="0.25">
      <c r="A36" s="58">
        <v>32</v>
      </c>
      <c r="B36" s="172" t="s">
        <v>2711</v>
      </c>
      <c r="C36" s="142" t="s">
        <v>2712</v>
      </c>
      <c r="D36" s="46" t="s">
        <v>4448</v>
      </c>
      <c r="E36" s="49">
        <v>9</v>
      </c>
      <c r="F36" s="171" t="s">
        <v>2706</v>
      </c>
      <c r="G36" s="42">
        <v>27.5</v>
      </c>
      <c r="H36" s="42"/>
      <c r="I36" s="42">
        <v>17</v>
      </c>
      <c r="J36" s="42">
        <v>220</v>
      </c>
      <c r="K36" s="42">
        <v>7.4</v>
      </c>
      <c r="L36" s="42">
        <v>9</v>
      </c>
      <c r="M36" s="42"/>
      <c r="N36" s="42">
        <v>0.41</v>
      </c>
      <c r="O36" s="28"/>
      <c r="P36" s="29">
        <f>(40*G36)/MAX(G:G)</f>
        <v>28.205128205128204</v>
      </c>
      <c r="Q36" s="29">
        <f>(10*I36)/MAX(I:I)</f>
        <v>5.3125</v>
      </c>
      <c r="R36" s="29">
        <f>(10*J36)/MAX(J:J)</f>
        <v>7.5862068965517242</v>
      </c>
      <c r="S36" s="29">
        <f>(10*6)/K36</f>
        <v>8.108108108108107</v>
      </c>
      <c r="T36" s="29">
        <f>(10*L36)/MAX(L:L)</f>
        <v>9</v>
      </c>
      <c r="U36" s="29">
        <f>(20*0.26)/N36</f>
        <v>12.682926829268293</v>
      </c>
      <c r="V36" s="29">
        <f>SUM(P36:U36)</f>
        <v>70.894870039056329</v>
      </c>
      <c r="W36" s="29"/>
      <c r="X36" s="202"/>
      <c r="Y36" s="203"/>
      <c r="Z36" s="28"/>
    </row>
    <row r="37" spans="1:26" ht="30" x14ac:dyDescent="0.25">
      <c r="A37" s="55">
        <v>33</v>
      </c>
      <c r="B37" s="144" t="s">
        <v>2430</v>
      </c>
      <c r="C37" s="142" t="s">
        <v>2431</v>
      </c>
      <c r="D37" s="144" t="s">
        <v>282</v>
      </c>
      <c r="E37" s="18">
        <v>10</v>
      </c>
      <c r="F37" s="12" t="s">
        <v>301</v>
      </c>
      <c r="G37" s="42">
        <v>29</v>
      </c>
      <c r="H37" s="42"/>
      <c r="I37" s="42">
        <v>20</v>
      </c>
      <c r="J37" s="42">
        <v>245</v>
      </c>
      <c r="K37" s="42">
        <v>7.8</v>
      </c>
      <c r="L37" s="42">
        <v>9.6</v>
      </c>
      <c r="M37" s="42"/>
      <c r="N37" s="42">
        <v>0.56999999999999995</v>
      </c>
      <c r="O37" s="28"/>
      <c r="P37" s="29">
        <f>(40*G37)/MAX(G:G)</f>
        <v>29.743589743589745</v>
      </c>
      <c r="Q37" s="29">
        <f>(10*I37)/MAX(I:I)</f>
        <v>6.25</v>
      </c>
      <c r="R37" s="29">
        <f>(10*J37)/MAX(J:J)</f>
        <v>8.4482758620689662</v>
      </c>
      <c r="S37" s="29">
        <f>(10*6)/K37</f>
        <v>7.6923076923076925</v>
      </c>
      <c r="T37" s="29">
        <f>(10*L37)/MAX(L:L)</f>
        <v>9.6</v>
      </c>
      <c r="U37" s="29">
        <f>(20*0.26)/N37</f>
        <v>9.1228070175438614</v>
      </c>
      <c r="V37" s="29">
        <f>SUM(P37:U37)</f>
        <v>70.85698031551027</v>
      </c>
      <c r="W37" s="29"/>
      <c r="X37" s="202"/>
      <c r="Y37" s="203"/>
      <c r="Z37" s="28"/>
    </row>
    <row r="38" spans="1:26" ht="30" x14ac:dyDescent="0.25">
      <c r="A38" s="58">
        <v>34</v>
      </c>
      <c r="B38" s="144" t="s">
        <v>2501</v>
      </c>
      <c r="C38" s="142" t="s">
        <v>2502</v>
      </c>
      <c r="D38" s="144" t="s">
        <v>338</v>
      </c>
      <c r="E38" s="18">
        <v>9</v>
      </c>
      <c r="F38" s="12" t="s">
        <v>360</v>
      </c>
      <c r="G38" s="42">
        <v>31</v>
      </c>
      <c r="H38" s="42"/>
      <c r="I38" s="42">
        <v>14</v>
      </c>
      <c r="J38" s="42">
        <v>217</v>
      </c>
      <c r="K38" s="42">
        <v>7</v>
      </c>
      <c r="L38" s="42">
        <v>8</v>
      </c>
      <c r="M38" s="42"/>
      <c r="N38" s="42">
        <v>0.5</v>
      </c>
      <c r="O38" s="28"/>
      <c r="P38" s="29">
        <f>(40*G38)/MAX(G:G)</f>
        <v>31.794871794871796</v>
      </c>
      <c r="Q38" s="29">
        <f>(10*I38)/MAX(I:I)</f>
        <v>4.375</v>
      </c>
      <c r="R38" s="29">
        <f>(10*J38)/MAX(J:J)</f>
        <v>7.4827586206896548</v>
      </c>
      <c r="S38" s="29">
        <f>(10*6)/K38</f>
        <v>8.5714285714285712</v>
      </c>
      <c r="T38" s="29">
        <f>(10*L38)/MAX(L:L)</f>
        <v>8</v>
      </c>
      <c r="U38" s="29">
        <f>(20*0.26)/N38</f>
        <v>10.4</v>
      </c>
      <c r="V38" s="29">
        <f>SUM(P38:U38)</f>
        <v>70.624058986990022</v>
      </c>
      <c r="W38" s="29"/>
      <c r="X38" s="202"/>
      <c r="Y38" s="203"/>
      <c r="Z38" s="28"/>
    </row>
    <row r="39" spans="1:26" ht="30" x14ac:dyDescent="0.25">
      <c r="A39" s="55">
        <v>35</v>
      </c>
      <c r="B39" s="12" t="s">
        <v>2227</v>
      </c>
      <c r="C39" s="142" t="s">
        <v>2228</v>
      </c>
      <c r="D39" s="144" t="s">
        <v>161</v>
      </c>
      <c r="E39" s="18">
        <v>11</v>
      </c>
      <c r="F39" s="46" t="s">
        <v>1402</v>
      </c>
      <c r="G39" s="30">
        <v>30</v>
      </c>
      <c r="H39" s="28"/>
      <c r="I39" s="28">
        <v>28</v>
      </c>
      <c r="J39" s="28">
        <v>230</v>
      </c>
      <c r="K39" s="28">
        <v>7.7</v>
      </c>
      <c r="L39" s="30">
        <v>9.5</v>
      </c>
      <c r="M39" s="28"/>
      <c r="N39" s="30">
        <v>1.1299999999999999</v>
      </c>
      <c r="O39" s="28">
        <f>IF(N39&lt;&gt;"",INT(N39)*60+(N39-INT(N39))*100,"")</f>
        <v>72.999999999999986</v>
      </c>
      <c r="P39" s="29">
        <f>(40*G39)/MAX(G:G)</f>
        <v>30.76923076923077</v>
      </c>
      <c r="Q39" s="29">
        <f>(10*I39)/MAX(I:I)</f>
        <v>8.75</v>
      </c>
      <c r="R39" s="29">
        <f>(10*J39)/MAX(J:J)</f>
        <v>7.931034482758621</v>
      </c>
      <c r="S39" s="29">
        <f>(10*6)/K39</f>
        <v>7.7922077922077921</v>
      </c>
      <c r="T39" s="29">
        <f>(10*L39)/MAX(L:L)</f>
        <v>9.5</v>
      </c>
      <c r="U39" s="29">
        <f>(20*0.26)/N39</f>
        <v>4.6017699115044257</v>
      </c>
      <c r="V39" s="29">
        <f>SUM(P39:U39)</f>
        <v>69.344242955701603</v>
      </c>
      <c r="W39" s="29"/>
      <c r="X39" s="202"/>
      <c r="Y39" s="203"/>
      <c r="Z39" s="28"/>
    </row>
    <row r="40" spans="1:26" ht="30" x14ac:dyDescent="0.25">
      <c r="A40" s="58">
        <v>36</v>
      </c>
      <c r="B40" s="46" t="s">
        <v>2372</v>
      </c>
      <c r="C40" s="142" t="s">
        <v>2373</v>
      </c>
      <c r="D40" s="46" t="s">
        <v>4460</v>
      </c>
      <c r="E40" s="18">
        <v>11</v>
      </c>
      <c r="F40" s="46" t="s">
        <v>884</v>
      </c>
      <c r="G40" s="42">
        <v>32.5</v>
      </c>
      <c r="H40" s="42"/>
      <c r="I40" s="42">
        <v>16</v>
      </c>
      <c r="J40" s="42">
        <v>215</v>
      </c>
      <c r="K40" s="42">
        <v>6.8</v>
      </c>
      <c r="L40" s="42">
        <v>9.6</v>
      </c>
      <c r="M40" s="42"/>
      <c r="N40" s="42">
        <v>1.01</v>
      </c>
      <c r="O40" s="28"/>
      <c r="P40" s="29">
        <f>(40*G40)/MAX(G:G)</f>
        <v>33.333333333333336</v>
      </c>
      <c r="Q40" s="29">
        <f>(10*I40)/MAX(I:I)</f>
        <v>5</v>
      </c>
      <c r="R40" s="29">
        <f>(10*J40)/MAX(J:J)</f>
        <v>7.4137931034482758</v>
      </c>
      <c r="S40" s="29">
        <f>(10*6)/K40</f>
        <v>8.8235294117647065</v>
      </c>
      <c r="T40" s="29">
        <f>(10*L40)/MAX(L:L)</f>
        <v>9.6</v>
      </c>
      <c r="U40" s="29">
        <f>(20*0.26)/N40</f>
        <v>5.1485148514851486</v>
      </c>
      <c r="V40" s="29">
        <f>SUM(P40:U40)</f>
        <v>69.319170700031464</v>
      </c>
      <c r="W40" s="29"/>
      <c r="X40" s="202"/>
      <c r="Y40" s="203"/>
      <c r="Z40" s="28"/>
    </row>
    <row r="41" spans="1:26" ht="30" x14ac:dyDescent="0.25">
      <c r="A41" s="55">
        <v>37</v>
      </c>
      <c r="B41" s="144" t="s">
        <v>2739</v>
      </c>
      <c r="C41" s="39" t="s">
        <v>2740</v>
      </c>
      <c r="D41" s="46" t="s">
        <v>532</v>
      </c>
      <c r="E41" s="42">
        <v>10</v>
      </c>
      <c r="F41" s="62" t="s">
        <v>1131</v>
      </c>
      <c r="G41" s="42">
        <v>35</v>
      </c>
      <c r="H41" s="42"/>
      <c r="I41" s="42">
        <v>11</v>
      </c>
      <c r="J41" s="42">
        <v>215</v>
      </c>
      <c r="K41" s="42">
        <v>7.3</v>
      </c>
      <c r="L41" s="42">
        <v>9</v>
      </c>
      <c r="M41" s="42"/>
      <c r="N41" s="42">
        <v>1</v>
      </c>
      <c r="O41" s="28"/>
      <c r="P41" s="29">
        <f>(40*G41)/MAX(G:G)</f>
        <v>35.897435897435898</v>
      </c>
      <c r="Q41" s="29">
        <f>(10*I41)/MAX(I:I)</f>
        <v>3.4375</v>
      </c>
      <c r="R41" s="29">
        <f>(10*J41)/MAX(J:J)</f>
        <v>7.4137931034482758</v>
      </c>
      <c r="S41" s="29">
        <f>(10*6)/K41</f>
        <v>8.2191780821917817</v>
      </c>
      <c r="T41" s="29">
        <f>(10*L41)/MAX(L:L)</f>
        <v>9</v>
      </c>
      <c r="U41" s="29">
        <f>(20*0.26)/N41</f>
        <v>5.2</v>
      </c>
      <c r="V41" s="29">
        <f>SUM(P41:U41)</f>
        <v>69.16790708307596</v>
      </c>
      <c r="W41" s="29"/>
      <c r="X41" s="202"/>
      <c r="Y41" s="203"/>
      <c r="Z41" s="28"/>
    </row>
    <row r="42" spans="1:26" ht="30" x14ac:dyDescent="0.25">
      <c r="A42" s="58">
        <v>38</v>
      </c>
      <c r="B42" s="46" t="s">
        <v>2341</v>
      </c>
      <c r="C42" s="142" t="s">
        <v>2342</v>
      </c>
      <c r="D42" s="46" t="s">
        <v>4451</v>
      </c>
      <c r="E42" s="18">
        <v>10</v>
      </c>
      <c r="F42" s="46" t="s">
        <v>220</v>
      </c>
      <c r="G42" s="42">
        <v>24.5</v>
      </c>
      <c r="H42" s="42"/>
      <c r="I42" s="42">
        <v>23</v>
      </c>
      <c r="J42" s="42">
        <v>260</v>
      </c>
      <c r="K42" s="42">
        <v>7</v>
      </c>
      <c r="L42" s="42">
        <v>10</v>
      </c>
      <c r="M42" s="42"/>
      <c r="N42" s="42">
        <v>0.56000000000000005</v>
      </c>
      <c r="O42" s="28"/>
      <c r="P42" s="29">
        <f>(40*G42)/MAX(G:G)</f>
        <v>25.128205128205128</v>
      </c>
      <c r="Q42" s="29">
        <f>(10*I42)/MAX(I:I)</f>
        <v>7.1875</v>
      </c>
      <c r="R42" s="29">
        <f>(10*J42)/MAX(J:J)</f>
        <v>8.9655172413793096</v>
      </c>
      <c r="S42" s="29">
        <f>(10*6)/K42</f>
        <v>8.5714285714285712</v>
      </c>
      <c r="T42" s="29">
        <f>(10*L42)/MAX(L:L)</f>
        <v>10</v>
      </c>
      <c r="U42" s="29">
        <f>(20*0.26)/N42</f>
        <v>9.2857142857142847</v>
      </c>
      <c r="V42" s="29">
        <f>SUM(P42:U42)</f>
        <v>69.138365226727288</v>
      </c>
      <c r="W42" s="29"/>
      <c r="X42" s="202"/>
      <c r="Y42" s="203"/>
      <c r="Z42" s="28"/>
    </row>
    <row r="43" spans="1:26" ht="30" x14ac:dyDescent="0.25">
      <c r="A43" s="55">
        <v>39</v>
      </c>
      <c r="B43" s="147" t="s">
        <v>2347</v>
      </c>
      <c r="C43" s="142" t="s">
        <v>2348</v>
      </c>
      <c r="D43" s="46" t="s">
        <v>4451</v>
      </c>
      <c r="E43" s="18">
        <v>11</v>
      </c>
      <c r="F43" s="46" t="s">
        <v>220</v>
      </c>
      <c r="G43" s="42">
        <v>19</v>
      </c>
      <c r="H43" s="42"/>
      <c r="I43" s="42">
        <v>25</v>
      </c>
      <c r="J43" s="39">
        <v>290</v>
      </c>
      <c r="K43" s="42">
        <v>6.9</v>
      </c>
      <c r="L43" s="42">
        <v>10</v>
      </c>
      <c r="M43" s="42"/>
      <c r="N43" s="42">
        <v>0.4</v>
      </c>
      <c r="O43" s="28"/>
      <c r="P43" s="29">
        <f>(40*G43)/MAX(G:G)</f>
        <v>19.487179487179485</v>
      </c>
      <c r="Q43" s="29">
        <f>(10*I43)/MAX(I:I)</f>
        <v>7.8125</v>
      </c>
      <c r="R43" s="29">
        <f>(10*J43)/MAX(J:J)</f>
        <v>10</v>
      </c>
      <c r="S43" s="29">
        <f>(10*6)/K43</f>
        <v>8.695652173913043</v>
      </c>
      <c r="T43" s="29">
        <f>(10*L43)/MAX(L:L)</f>
        <v>10</v>
      </c>
      <c r="U43" s="29">
        <f>(20*0.26)/N43</f>
        <v>13</v>
      </c>
      <c r="V43" s="29">
        <f>SUM(P43:U43)</f>
        <v>68.995331661092536</v>
      </c>
      <c r="W43" s="29"/>
      <c r="X43" s="202"/>
      <c r="Y43" s="203"/>
      <c r="Z43" s="28"/>
    </row>
    <row r="44" spans="1:26" ht="30" x14ac:dyDescent="0.25">
      <c r="A44" s="58">
        <v>40</v>
      </c>
      <c r="B44" s="12" t="s">
        <v>2625</v>
      </c>
      <c r="C44" s="148" t="s">
        <v>2626</v>
      </c>
      <c r="D44" s="46" t="s">
        <v>430</v>
      </c>
      <c r="E44" s="18">
        <v>10</v>
      </c>
      <c r="F44" s="147" t="s">
        <v>2618</v>
      </c>
      <c r="G44" s="42">
        <v>32</v>
      </c>
      <c r="H44" s="42"/>
      <c r="I44" s="42">
        <v>16</v>
      </c>
      <c r="J44" s="42">
        <v>229</v>
      </c>
      <c r="K44" s="42">
        <v>7.2</v>
      </c>
      <c r="L44" s="42">
        <v>10</v>
      </c>
      <c r="M44" s="42"/>
      <c r="N44" s="42">
        <v>1.07</v>
      </c>
      <c r="O44" s="28"/>
      <c r="P44" s="29">
        <f>(40*G44)/MAX(G:G)</f>
        <v>32.820512820512818</v>
      </c>
      <c r="Q44" s="29">
        <f>(10*I44)/MAX(I:I)</f>
        <v>5</v>
      </c>
      <c r="R44" s="29">
        <f>(10*J44)/MAX(J:J)</f>
        <v>7.8965517241379306</v>
      </c>
      <c r="S44" s="29">
        <f>(10*6)/K44</f>
        <v>8.3333333333333339</v>
      </c>
      <c r="T44" s="29">
        <f>(10*L44)/MAX(L:L)</f>
        <v>10</v>
      </c>
      <c r="U44" s="29">
        <f>(20*0.26)/N44</f>
        <v>4.8598130841121492</v>
      </c>
      <c r="V44" s="29">
        <f>SUM(P44:U44)</f>
        <v>68.91021096209623</v>
      </c>
      <c r="W44" s="29"/>
      <c r="X44" s="202"/>
      <c r="Y44" s="203"/>
      <c r="Z44" s="28"/>
    </row>
    <row r="45" spans="1:26" ht="30" x14ac:dyDescent="0.25">
      <c r="A45" s="55">
        <v>41</v>
      </c>
      <c r="B45" s="156" t="s">
        <v>2643</v>
      </c>
      <c r="C45" s="156" t="s">
        <v>2644</v>
      </c>
      <c r="D45" s="156" t="s">
        <v>430</v>
      </c>
      <c r="E45" s="18">
        <v>11</v>
      </c>
      <c r="F45" s="46" t="s">
        <v>420</v>
      </c>
      <c r="G45" s="42">
        <v>24</v>
      </c>
      <c r="H45" s="42"/>
      <c r="I45" s="42">
        <v>20</v>
      </c>
      <c r="J45" s="42">
        <v>250</v>
      </c>
      <c r="K45" s="42">
        <v>6.8</v>
      </c>
      <c r="L45" s="42">
        <v>10</v>
      </c>
      <c r="M45" s="42"/>
      <c r="N45" s="42">
        <v>0.5</v>
      </c>
      <c r="O45" s="28"/>
      <c r="P45" s="29">
        <f>(40*G45)/MAX(G:G)</f>
        <v>24.615384615384617</v>
      </c>
      <c r="Q45" s="29">
        <f>(10*I45)/MAX(I:I)</f>
        <v>6.25</v>
      </c>
      <c r="R45" s="29">
        <f>(10*J45)/MAX(J:J)</f>
        <v>8.6206896551724146</v>
      </c>
      <c r="S45" s="29">
        <f>(10*6)/K45</f>
        <v>8.8235294117647065</v>
      </c>
      <c r="T45" s="29">
        <f>(10*L45)/MAX(L:L)</f>
        <v>10</v>
      </c>
      <c r="U45" s="29">
        <f>(20*0.26)/N45</f>
        <v>10.4</v>
      </c>
      <c r="V45" s="29">
        <f>SUM(P45:U45)</f>
        <v>68.709603682321742</v>
      </c>
      <c r="W45" s="29"/>
      <c r="X45" s="202"/>
      <c r="Y45" s="203"/>
      <c r="Z45" s="28"/>
    </row>
    <row r="46" spans="1:26" ht="30" x14ac:dyDescent="0.25">
      <c r="A46" s="58">
        <v>42</v>
      </c>
      <c r="B46" s="144" t="s">
        <v>2727</v>
      </c>
      <c r="C46" s="39" t="s">
        <v>2728</v>
      </c>
      <c r="D46" s="46" t="s">
        <v>532</v>
      </c>
      <c r="E46" s="42">
        <v>11</v>
      </c>
      <c r="F46" s="62" t="s">
        <v>540</v>
      </c>
      <c r="G46" s="42">
        <v>33.5</v>
      </c>
      <c r="H46" s="42"/>
      <c r="I46" s="42">
        <v>15</v>
      </c>
      <c r="J46" s="42">
        <v>238</v>
      </c>
      <c r="K46" s="42">
        <v>7.2</v>
      </c>
      <c r="L46" s="42">
        <v>9</v>
      </c>
      <c r="M46" s="42"/>
      <c r="N46" s="42">
        <v>1.31</v>
      </c>
      <c r="O46" s="28"/>
      <c r="P46" s="29">
        <f>(40*G46)/MAX(G:G)</f>
        <v>34.358974358974358</v>
      </c>
      <c r="Q46" s="29">
        <f>(10*I46)/MAX(I:I)</f>
        <v>4.6875</v>
      </c>
      <c r="R46" s="29">
        <f>(10*J46)/MAX(J:J)</f>
        <v>8.2068965517241388</v>
      </c>
      <c r="S46" s="29">
        <f>(10*6)/K46</f>
        <v>8.3333333333333339</v>
      </c>
      <c r="T46" s="29">
        <f>(10*L46)/MAX(L:L)</f>
        <v>9</v>
      </c>
      <c r="U46" s="29">
        <f>(20*0.26)/N46</f>
        <v>3.9694656488549618</v>
      </c>
      <c r="V46" s="29">
        <f>SUM(P46:U46)</f>
        <v>68.5561698928868</v>
      </c>
      <c r="W46" s="29"/>
      <c r="X46" s="202"/>
      <c r="Y46" s="203"/>
      <c r="Z46" s="28"/>
    </row>
    <row r="47" spans="1:26" ht="45" x14ac:dyDescent="0.25">
      <c r="A47" s="55">
        <v>43</v>
      </c>
      <c r="B47" s="217" t="s">
        <v>2165</v>
      </c>
      <c r="C47" s="218" t="s">
        <v>2166</v>
      </c>
      <c r="D47" s="217" t="s">
        <v>4450</v>
      </c>
      <c r="E47" s="219">
        <v>10</v>
      </c>
      <c r="F47" s="220" t="s">
        <v>127</v>
      </c>
      <c r="G47" s="30">
        <v>27</v>
      </c>
      <c r="H47" s="28"/>
      <c r="I47" s="28">
        <v>16</v>
      </c>
      <c r="J47" s="28">
        <v>230</v>
      </c>
      <c r="K47" s="28">
        <v>6.6</v>
      </c>
      <c r="L47" s="30">
        <v>9.5</v>
      </c>
      <c r="M47" s="28"/>
      <c r="N47" s="30">
        <v>0.56999999999999995</v>
      </c>
      <c r="O47" s="28">
        <f>IF(N47&lt;&gt;"",INT(N47)*60+(N47-INT(N47))*100,"")</f>
        <v>56.999999999999993</v>
      </c>
      <c r="P47" s="29">
        <f>(40*G47)/MAX(G:G)</f>
        <v>27.692307692307693</v>
      </c>
      <c r="Q47" s="29">
        <f>(10*I47)/MAX(I:I)</f>
        <v>5</v>
      </c>
      <c r="R47" s="29">
        <f>(10*J47)/MAX(J:J)</f>
        <v>7.931034482758621</v>
      </c>
      <c r="S47" s="29">
        <f>(10*6)/K47</f>
        <v>9.0909090909090917</v>
      </c>
      <c r="T47" s="29">
        <f>(10*L47)/MAX(L:L)</f>
        <v>9.5</v>
      </c>
      <c r="U47" s="29">
        <f>(20*0.26)/N47</f>
        <v>9.1228070175438614</v>
      </c>
      <c r="V47" s="29">
        <f>SUM(P47:U47)</f>
        <v>68.337058283519269</v>
      </c>
      <c r="W47" s="29"/>
      <c r="X47" s="202"/>
      <c r="Y47" s="203"/>
      <c r="Z47" s="28"/>
    </row>
    <row r="48" spans="1:26" ht="30" x14ac:dyDescent="0.25">
      <c r="A48" s="58">
        <v>44</v>
      </c>
      <c r="B48" s="46" t="s">
        <v>2513</v>
      </c>
      <c r="C48" s="142" t="s">
        <v>2514</v>
      </c>
      <c r="D48" s="144" t="s">
        <v>4449</v>
      </c>
      <c r="E48" s="18">
        <v>9</v>
      </c>
      <c r="F48" s="46" t="s">
        <v>371</v>
      </c>
      <c r="G48" s="42">
        <v>32</v>
      </c>
      <c r="H48" s="42"/>
      <c r="I48" s="42">
        <v>10</v>
      </c>
      <c r="J48" s="42">
        <v>220</v>
      </c>
      <c r="K48" s="42">
        <v>7.3</v>
      </c>
      <c r="L48" s="42">
        <v>6</v>
      </c>
      <c r="M48" s="42"/>
      <c r="N48" s="42">
        <v>0.5</v>
      </c>
      <c r="O48" s="28"/>
      <c r="P48" s="29">
        <f>(40*G48)/MAX(G:G)</f>
        <v>32.820512820512818</v>
      </c>
      <c r="Q48" s="29">
        <f>(10*I48)/MAX(I:I)</f>
        <v>3.125</v>
      </c>
      <c r="R48" s="29">
        <f>(10*J48)/MAX(J:J)</f>
        <v>7.5862068965517242</v>
      </c>
      <c r="S48" s="29">
        <f>(10*6)/K48</f>
        <v>8.2191780821917817</v>
      </c>
      <c r="T48" s="29">
        <f>(10*L48)/MAX(L:L)</f>
        <v>6</v>
      </c>
      <c r="U48" s="29">
        <f>(20*0.26)/N48</f>
        <v>10.4</v>
      </c>
      <c r="V48" s="29">
        <f>SUM(P48:U48)</f>
        <v>68.150897799256327</v>
      </c>
      <c r="W48" s="29"/>
      <c r="X48" s="202"/>
      <c r="Y48" s="203"/>
      <c r="Z48" s="28"/>
    </row>
    <row r="49" spans="1:26" ht="30" x14ac:dyDescent="0.25">
      <c r="A49" s="55">
        <v>45</v>
      </c>
      <c r="B49" s="12" t="s">
        <v>2623</v>
      </c>
      <c r="C49" s="142" t="s">
        <v>2624</v>
      </c>
      <c r="D49" s="46" t="s">
        <v>430</v>
      </c>
      <c r="E49" s="18">
        <v>10</v>
      </c>
      <c r="F49" s="46" t="s">
        <v>2618</v>
      </c>
      <c r="G49" s="42">
        <v>31</v>
      </c>
      <c r="H49" s="42"/>
      <c r="I49" s="42">
        <v>17</v>
      </c>
      <c r="J49" s="42">
        <v>210</v>
      </c>
      <c r="K49" s="42">
        <v>7.2</v>
      </c>
      <c r="L49" s="42">
        <v>10</v>
      </c>
      <c r="M49" s="42"/>
      <c r="N49" s="42">
        <v>1.02</v>
      </c>
      <c r="O49" s="28"/>
      <c r="P49" s="29">
        <f>(40*G49)/MAX(G:G)</f>
        <v>31.794871794871796</v>
      </c>
      <c r="Q49" s="29">
        <f>(10*I49)/MAX(I:I)</f>
        <v>5.3125</v>
      </c>
      <c r="R49" s="29">
        <f>(10*J49)/MAX(J:J)</f>
        <v>7.2413793103448274</v>
      </c>
      <c r="S49" s="29">
        <f>(10*6)/K49</f>
        <v>8.3333333333333339</v>
      </c>
      <c r="T49" s="29">
        <f>(10*L49)/MAX(L:L)</f>
        <v>10</v>
      </c>
      <c r="U49" s="29">
        <f>(20*0.26)/N49</f>
        <v>5.0980392156862742</v>
      </c>
      <c r="V49" s="29">
        <f>SUM(P49:U49)</f>
        <v>67.780123654236235</v>
      </c>
      <c r="W49" s="29"/>
      <c r="X49" s="202"/>
      <c r="Y49" s="203"/>
      <c r="Z49" s="28"/>
    </row>
    <row r="50" spans="1:26" ht="30" x14ac:dyDescent="0.25">
      <c r="A50" s="58">
        <v>46</v>
      </c>
      <c r="B50" s="144" t="s">
        <v>2363</v>
      </c>
      <c r="C50" s="142" t="s">
        <v>2364</v>
      </c>
      <c r="D50" s="46" t="s">
        <v>4460</v>
      </c>
      <c r="E50" s="18">
        <v>9</v>
      </c>
      <c r="F50" s="147" t="s">
        <v>256</v>
      </c>
      <c r="G50" s="42">
        <v>26</v>
      </c>
      <c r="H50" s="42"/>
      <c r="I50" s="42">
        <v>14</v>
      </c>
      <c r="J50" s="42">
        <v>220</v>
      </c>
      <c r="K50" s="42">
        <v>6.5</v>
      </c>
      <c r="L50" s="42">
        <v>9.9</v>
      </c>
      <c r="M50" s="42"/>
      <c r="N50" s="42">
        <v>0.54</v>
      </c>
      <c r="O50" s="28"/>
      <c r="P50" s="29">
        <f>(40*G50)/MAX(G:G)</f>
        <v>26.666666666666668</v>
      </c>
      <c r="Q50" s="29">
        <f>(10*I50)/MAX(I:I)</f>
        <v>4.375</v>
      </c>
      <c r="R50" s="29">
        <f>(10*J50)/MAX(J:J)</f>
        <v>7.5862068965517242</v>
      </c>
      <c r="S50" s="29">
        <f>(10*6)/K50</f>
        <v>9.2307692307692299</v>
      </c>
      <c r="T50" s="29">
        <f>(10*L50)/MAX(L:L)</f>
        <v>9.9</v>
      </c>
      <c r="U50" s="29">
        <f>(20*0.26)/N50</f>
        <v>9.6296296296296298</v>
      </c>
      <c r="V50" s="29">
        <f>SUM(P50:U50)</f>
        <v>67.388272423617252</v>
      </c>
      <c r="W50" s="29"/>
      <c r="X50" s="202"/>
      <c r="Y50" s="203"/>
      <c r="Z50" s="28"/>
    </row>
    <row r="51" spans="1:26" ht="30" x14ac:dyDescent="0.25">
      <c r="A51" s="55">
        <v>47</v>
      </c>
      <c r="B51" s="172" t="s">
        <v>2709</v>
      </c>
      <c r="C51" s="142" t="s">
        <v>2710</v>
      </c>
      <c r="D51" s="46" t="s">
        <v>4448</v>
      </c>
      <c r="E51" s="49">
        <v>9</v>
      </c>
      <c r="F51" s="46" t="s">
        <v>627</v>
      </c>
      <c r="G51" s="42">
        <v>28</v>
      </c>
      <c r="H51" s="42"/>
      <c r="I51" s="42">
        <v>14</v>
      </c>
      <c r="J51" s="42">
        <v>230</v>
      </c>
      <c r="K51" s="42">
        <v>8</v>
      </c>
      <c r="L51" s="42">
        <v>9</v>
      </c>
      <c r="M51" s="42"/>
      <c r="N51" s="42">
        <v>0.53</v>
      </c>
      <c r="O51" s="28"/>
      <c r="P51" s="29">
        <f>(40*G51)/MAX(G:G)</f>
        <v>28.717948717948719</v>
      </c>
      <c r="Q51" s="29">
        <f>(10*I51)/MAX(I:I)</f>
        <v>4.375</v>
      </c>
      <c r="R51" s="29">
        <f>(10*J51)/MAX(J:J)</f>
        <v>7.931034482758621</v>
      </c>
      <c r="S51" s="29">
        <f>(10*6)/K51</f>
        <v>7.5</v>
      </c>
      <c r="T51" s="29">
        <f>(10*L51)/MAX(L:L)</f>
        <v>9</v>
      </c>
      <c r="U51" s="29">
        <f>(20*0.26)/N51</f>
        <v>9.8113207547169807</v>
      </c>
      <c r="V51" s="29">
        <f>SUM(P51:U51)</f>
        <v>67.335303955424308</v>
      </c>
      <c r="W51" s="29"/>
      <c r="X51" s="202"/>
      <c r="Y51" s="28"/>
      <c r="Z51" s="28"/>
    </row>
    <row r="52" spans="1:26" ht="30" x14ac:dyDescent="0.25">
      <c r="A52" s="58">
        <v>48</v>
      </c>
      <c r="B52" s="12" t="s">
        <v>2619</v>
      </c>
      <c r="C52" s="142" t="s">
        <v>2620</v>
      </c>
      <c r="D52" s="46" t="s">
        <v>430</v>
      </c>
      <c r="E52" s="18">
        <v>10</v>
      </c>
      <c r="F52" s="46" t="s">
        <v>2618</v>
      </c>
      <c r="G52" s="42">
        <v>34</v>
      </c>
      <c r="H52" s="42"/>
      <c r="I52" s="42">
        <v>5</v>
      </c>
      <c r="J52" s="42">
        <v>220</v>
      </c>
      <c r="K52" s="42">
        <v>7.5</v>
      </c>
      <c r="L52" s="42">
        <v>10</v>
      </c>
      <c r="M52" s="42"/>
      <c r="N52" s="42">
        <v>1</v>
      </c>
      <c r="O52" s="28"/>
      <c r="P52" s="29">
        <f>(40*G52)/MAX(G:G)</f>
        <v>34.871794871794869</v>
      </c>
      <c r="Q52" s="29">
        <f>(10*I52)/MAX(I:I)</f>
        <v>1.5625</v>
      </c>
      <c r="R52" s="29">
        <f>(10*J52)/MAX(J:J)</f>
        <v>7.5862068965517242</v>
      </c>
      <c r="S52" s="29">
        <f>(10*6)/K52</f>
        <v>8</v>
      </c>
      <c r="T52" s="29">
        <f>(10*L52)/MAX(L:L)</f>
        <v>10</v>
      </c>
      <c r="U52" s="29">
        <f>(20*0.26)/N52</f>
        <v>5.2</v>
      </c>
      <c r="V52" s="29">
        <f>SUM(P52:U52)</f>
        <v>67.220501768346594</v>
      </c>
      <c r="W52" s="29"/>
      <c r="X52" s="202"/>
      <c r="Y52" s="28"/>
      <c r="Z52" s="28"/>
    </row>
    <row r="53" spans="1:26" ht="33.75" customHeight="1" x14ac:dyDescent="0.25">
      <c r="A53" s="55">
        <v>49</v>
      </c>
      <c r="B53" s="12" t="s">
        <v>2621</v>
      </c>
      <c r="C53" s="142" t="s">
        <v>2622</v>
      </c>
      <c r="D53" s="144" t="s">
        <v>430</v>
      </c>
      <c r="E53" s="18">
        <v>10</v>
      </c>
      <c r="F53" s="12" t="s">
        <v>2618</v>
      </c>
      <c r="G53" s="42">
        <v>29</v>
      </c>
      <c r="H53" s="42"/>
      <c r="I53" s="42">
        <v>12</v>
      </c>
      <c r="J53" s="42">
        <v>210</v>
      </c>
      <c r="K53" s="42">
        <v>7.1</v>
      </c>
      <c r="L53" s="42">
        <v>9</v>
      </c>
      <c r="M53" s="42"/>
      <c r="N53" s="42">
        <v>0.57999999999999996</v>
      </c>
      <c r="O53" s="28"/>
      <c r="P53" s="29">
        <f>(40*G53)/MAX(G:G)</f>
        <v>29.743589743589745</v>
      </c>
      <c r="Q53" s="29">
        <f>(10*I53)/MAX(I:I)</f>
        <v>3.75</v>
      </c>
      <c r="R53" s="29">
        <f>(10*J53)/MAX(J:J)</f>
        <v>7.2413793103448274</v>
      </c>
      <c r="S53" s="29">
        <f>(10*6)/K53</f>
        <v>8.4507042253521139</v>
      </c>
      <c r="T53" s="29">
        <f>(10*L53)/MAX(L:L)</f>
        <v>9</v>
      </c>
      <c r="U53" s="29">
        <f>(20*0.26)/N53</f>
        <v>8.9655172413793114</v>
      </c>
      <c r="V53" s="29">
        <f>SUM(P53:U53)</f>
        <v>67.151190520665992</v>
      </c>
      <c r="W53" s="29"/>
      <c r="X53" s="202"/>
      <c r="Y53" s="28"/>
      <c r="Z53" s="28"/>
    </row>
    <row r="54" spans="1:26" ht="32.25" customHeight="1" x14ac:dyDescent="0.25">
      <c r="A54" s="58">
        <v>50</v>
      </c>
      <c r="B54" s="46" t="s">
        <v>2343</v>
      </c>
      <c r="C54" s="142" t="s">
        <v>2344</v>
      </c>
      <c r="D54" s="46" t="s">
        <v>4451</v>
      </c>
      <c r="E54" s="18">
        <v>10</v>
      </c>
      <c r="F54" s="12" t="s">
        <v>220</v>
      </c>
      <c r="G54" s="42">
        <v>21.5</v>
      </c>
      <c r="H54" s="42"/>
      <c r="I54" s="42">
        <v>10</v>
      </c>
      <c r="J54" s="42">
        <v>250</v>
      </c>
      <c r="K54" s="42">
        <v>6.9</v>
      </c>
      <c r="L54" s="42">
        <v>10</v>
      </c>
      <c r="M54" s="42"/>
      <c r="N54" s="42">
        <v>0.36</v>
      </c>
      <c r="O54" s="28"/>
      <c r="P54" s="29">
        <f>(40*G54)/MAX(G:G)</f>
        <v>22.051282051282051</v>
      </c>
      <c r="Q54" s="29">
        <f>(10*I54)/MAX(I:I)</f>
        <v>3.125</v>
      </c>
      <c r="R54" s="29">
        <f>(10*J54)/MAX(J:J)</f>
        <v>8.6206896551724146</v>
      </c>
      <c r="S54" s="29">
        <f>(10*6)/K54</f>
        <v>8.695652173913043</v>
      </c>
      <c r="T54" s="29">
        <f>(10*L54)/MAX(L:L)</f>
        <v>10</v>
      </c>
      <c r="U54" s="29">
        <f>(20*0.26)/N54</f>
        <v>14.444444444444445</v>
      </c>
      <c r="V54" s="29">
        <f>SUM(P54:U54)</f>
        <v>66.937068324811946</v>
      </c>
      <c r="W54" s="29"/>
      <c r="X54" s="202"/>
      <c r="Y54" s="203"/>
      <c r="Z54" s="28"/>
    </row>
    <row r="55" spans="1:26" ht="31.5" customHeight="1" x14ac:dyDescent="0.25">
      <c r="A55" s="55">
        <v>51</v>
      </c>
      <c r="B55" s="144" t="s">
        <v>2677</v>
      </c>
      <c r="C55" s="142" t="s">
        <v>2678</v>
      </c>
      <c r="D55" s="46" t="s">
        <v>4510</v>
      </c>
      <c r="E55" s="18">
        <v>10</v>
      </c>
      <c r="F55" s="46" t="s">
        <v>450</v>
      </c>
      <c r="G55" s="42">
        <v>32</v>
      </c>
      <c r="H55" s="42"/>
      <c r="I55" s="42">
        <v>12</v>
      </c>
      <c r="J55" s="42">
        <v>185</v>
      </c>
      <c r="K55" s="42">
        <v>7.8</v>
      </c>
      <c r="L55" s="42">
        <v>7</v>
      </c>
      <c r="M55" s="42"/>
      <c r="N55" s="42">
        <v>0.56000000000000005</v>
      </c>
      <c r="O55" s="28"/>
      <c r="P55" s="29">
        <f>(40*G55)/MAX(G:G)</f>
        <v>32.820512820512818</v>
      </c>
      <c r="Q55" s="29">
        <f>(10*I55)/MAX(I:I)</f>
        <v>3.75</v>
      </c>
      <c r="R55" s="29">
        <f>(10*J55)/MAX(J:J)</f>
        <v>6.3793103448275863</v>
      </c>
      <c r="S55" s="29">
        <f>(10*6)/K55</f>
        <v>7.6923076923076925</v>
      </c>
      <c r="T55" s="29">
        <f>(10*L55)/MAX(L:L)</f>
        <v>7</v>
      </c>
      <c r="U55" s="29">
        <f>(20*0.26)/N55</f>
        <v>9.2857142857142847</v>
      </c>
      <c r="V55" s="29">
        <f>SUM(P55:U55)</f>
        <v>66.92784514336239</v>
      </c>
      <c r="W55" s="29"/>
      <c r="X55" s="202"/>
      <c r="Y55" s="203"/>
      <c r="Z55" s="28"/>
    </row>
    <row r="56" spans="1:26" ht="32.25" customHeight="1" x14ac:dyDescent="0.25">
      <c r="A56" s="58">
        <v>52</v>
      </c>
      <c r="B56" s="46" t="s">
        <v>2511</v>
      </c>
      <c r="C56" s="142" t="s">
        <v>2512</v>
      </c>
      <c r="D56" s="144" t="s">
        <v>4449</v>
      </c>
      <c r="E56" s="18">
        <v>9</v>
      </c>
      <c r="F56" s="46" t="s">
        <v>371</v>
      </c>
      <c r="G56" s="42">
        <v>33.5</v>
      </c>
      <c r="H56" s="42"/>
      <c r="I56" s="42">
        <v>6</v>
      </c>
      <c r="J56" s="42">
        <v>190</v>
      </c>
      <c r="K56" s="42">
        <v>8.6</v>
      </c>
      <c r="L56" s="42">
        <v>7.5</v>
      </c>
      <c r="M56" s="42"/>
      <c r="N56" s="42">
        <v>0.54</v>
      </c>
      <c r="O56" s="28"/>
      <c r="P56" s="29">
        <f>(40*G56)/MAX(G:G)</f>
        <v>34.358974358974358</v>
      </c>
      <c r="Q56" s="29">
        <f>(10*I56)/MAX(I:I)</f>
        <v>1.875</v>
      </c>
      <c r="R56" s="29">
        <f>(10*J56)/MAX(J:J)</f>
        <v>6.5517241379310347</v>
      </c>
      <c r="S56" s="29">
        <f>(10*6)/K56</f>
        <v>6.9767441860465116</v>
      </c>
      <c r="T56" s="29">
        <f>(10*L56)/MAX(L:L)</f>
        <v>7.5</v>
      </c>
      <c r="U56" s="29">
        <f>(20*0.26)/N56</f>
        <v>9.6296296296296298</v>
      </c>
      <c r="V56" s="29">
        <f>SUM(P56:U56)</f>
        <v>66.892072312581533</v>
      </c>
      <c r="W56" s="29"/>
      <c r="X56" s="202"/>
      <c r="Y56" s="203"/>
      <c r="Z56" s="28"/>
    </row>
    <row r="57" spans="1:26" ht="30" x14ac:dyDescent="0.25">
      <c r="A57" s="55">
        <v>53</v>
      </c>
      <c r="B57" s="144" t="s">
        <v>2331</v>
      </c>
      <c r="C57" s="142" t="s">
        <v>2332</v>
      </c>
      <c r="D57" s="46" t="s">
        <v>4451</v>
      </c>
      <c r="E57" s="18">
        <v>9</v>
      </c>
      <c r="F57" s="12" t="s">
        <v>220</v>
      </c>
      <c r="G57" s="42">
        <v>24</v>
      </c>
      <c r="H57" s="42"/>
      <c r="I57" s="42">
        <v>12</v>
      </c>
      <c r="J57" s="42">
        <v>235</v>
      </c>
      <c r="K57" s="42">
        <v>7</v>
      </c>
      <c r="L57" s="42">
        <v>9.5</v>
      </c>
      <c r="M57" s="42"/>
      <c r="N57" s="42">
        <v>0.43</v>
      </c>
      <c r="O57" s="28"/>
      <c r="P57" s="29">
        <f>(40*G57)/MAX(G:G)</f>
        <v>24.615384615384617</v>
      </c>
      <c r="Q57" s="29">
        <f>(10*I57)/MAX(I:I)</f>
        <v>3.75</v>
      </c>
      <c r="R57" s="29">
        <f>(10*J57)/MAX(J:J)</f>
        <v>8.1034482758620694</v>
      </c>
      <c r="S57" s="29">
        <f>(10*6)/K57</f>
        <v>8.5714285714285712</v>
      </c>
      <c r="T57" s="29">
        <f>(10*L57)/MAX(L:L)</f>
        <v>9.5</v>
      </c>
      <c r="U57" s="29">
        <f>(20*0.26)/N57</f>
        <v>12.093023255813954</v>
      </c>
      <c r="V57" s="29">
        <f>SUM(P57:U57)</f>
        <v>66.633284718489207</v>
      </c>
      <c r="W57" s="29"/>
      <c r="X57" s="202"/>
      <c r="Y57" s="203"/>
      <c r="Z57" s="28"/>
    </row>
    <row r="58" spans="1:26" ht="30" x14ac:dyDescent="0.25">
      <c r="A58" s="58">
        <v>54</v>
      </c>
      <c r="B58" s="46" t="s">
        <v>2535</v>
      </c>
      <c r="C58" s="142" t="s">
        <v>2536</v>
      </c>
      <c r="D58" s="144" t="s">
        <v>4449</v>
      </c>
      <c r="E58" s="18">
        <v>10</v>
      </c>
      <c r="F58" s="46" t="s">
        <v>964</v>
      </c>
      <c r="G58" s="42">
        <v>30</v>
      </c>
      <c r="H58" s="42"/>
      <c r="I58" s="42">
        <v>13</v>
      </c>
      <c r="J58" s="42">
        <v>240</v>
      </c>
      <c r="K58" s="42">
        <v>8.3000000000000007</v>
      </c>
      <c r="L58" s="42">
        <v>7</v>
      </c>
      <c r="M58" s="42"/>
      <c r="N58" s="42">
        <v>0.56000000000000005</v>
      </c>
      <c r="O58" s="28"/>
      <c r="P58" s="29">
        <f>(40*G58)/MAX(G:G)</f>
        <v>30.76923076923077</v>
      </c>
      <c r="Q58" s="29">
        <f>(10*I58)/MAX(I:I)</f>
        <v>4.0625</v>
      </c>
      <c r="R58" s="29">
        <f>(10*J58)/MAX(J:J)</f>
        <v>8.2758620689655178</v>
      </c>
      <c r="S58" s="29">
        <f>(10*6)/K58</f>
        <v>7.2289156626506017</v>
      </c>
      <c r="T58" s="29">
        <f>(10*L58)/MAX(L:L)</f>
        <v>7</v>
      </c>
      <c r="U58" s="29">
        <f>(20*0.26)/N58</f>
        <v>9.2857142857142847</v>
      </c>
      <c r="V58" s="29">
        <f>SUM(P58:U58)</f>
        <v>66.622222786561167</v>
      </c>
      <c r="W58" s="29"/>
      <c r="X58" s="202"/>
      <c r="Y58" s="203"/>
      <c r="Z58" s="28"/>
    </row>
    <row r="59" spans="1:26" ht="30" x14ac:dyDescent="0.25">
      <c r="A59" s="55">
        <v>55</v>
      </c>
      <c r="B59" s="171" t="s">
        <v>2614</v>
      </c>
      <c r="C59" s="148" t="s">
        <v>2615</v>
      </c>
      <c r="D59" s="46" t="s">
        <v>430</v>
      </c>
      <c r="E59" s="18">
        <v>9</v>
      </c>
      <c r="F59" s="147" t="s">
        <v>995</v>
      </c>
      <c r="G59" s="42">
        <v>28.5</v>
      </c>
      <c r="H59" s="42"/>
      <c r="I59" s="42">
        <v>7</v>
      </c>
      <c r="J59" s="42">
        <v>238</v>
      </c>
      <c r="K59" s="42">
        <v>7.7</v>
      </c>
      <c r="L59" s="42">
        <v>9</v>
      </c>
      <c r="M59" s="42"/>
      <c r="N59" s="42">
        <v>0.52</v>
      </c>
      <c r="O59" s="28"/>
      <c r="P59" s="29">
        <f>(40*G59)/MAX(G:G)</f>
        <v>29.23076923076923</v>
      </c>
      <c r="Q59" s="29">
        <f>(10*I59)/MAX(I:I)</f>
        <v>2.1875</v>
      </c>
      <c r="R59" s="29">
        <f>(10*J59)/MAX(J:J)</f>
        <v>8.2068965517241388</v>
      </c>
      <c r="S59" s="29">
        <f>(10*6)/K59</f>
        <v>7.7922077922077921</v>
      </c>
      <c r="T59" s="29">
        <f>(10*L59)/MAX(L:L)</f>
        <v>9</v>
      </c>
      <c r="U59" s="29">
        <f>(20*0.26)/N59</f>
        <v>10</v>
      </c>
      <c r="V59" s="29">
        <f>SUM(P59:U59)</f>
        <v>66.417373574701159</v>
      </c>
      <c r="W59" s="29"/>
      <c r="X59" s="202"/>
      <c r="Y59" s="203"/>
      <c r="Z59" s="28"/>
    </row>
    <row r="60" spans="1:26" ht="30" x14ac:dyDescent="0.25">
      <c r="A60" s="58">
        <v>56</v>
      </c>
      <c r="B60" s="46" t="s">
        <v>2427</v>
      </c>
      <c r="C60" s="142" t="s">
        <v>2428</v>
      </c>
      <c r="D60" s="46" t="s">
        <v>282</v>
      </c>
      <c r="E60" s="18">
        <v>10</v>
      </c>
      <c r="F60" s="46" t="s">
        <v>2429</v>
      </c>
      <c r="G60" s="42">
        <v>28</v>
      </c>
      <c r="H60" s="42"/>
      <c r="I60" s="42">
        <v>12</v>
      </c>
      <c r="J60" s="42">
        <v>231</v>
      </c>
      <c r="K60" s="42">
        <v>7.9</v>
      </c>
      <c r="L60" s="42">
        <v>9.5</v>
      </c>
      <c r="M60" s="42"/>
      <c r="N60" s="42">
        <v>0.59</v>
      </c>
      <c r="O60" s="28"/>
      <c r="P60" s="29">
        <f>(40*G60)/MAX(G:G)</f>
        <v>28.717948717948719</v>
      </c>
      <c r="Q60" s="29">
        <f>(10*I60)/MAX(I:I)</f>
        <v>3.75</v>
      </c>
      <c r="R60" s="29">
        <f>(10*J60)/MAX(J:J)</f>
        <v>7.9655172413793105</v>
      </c>
      <c r="S60" s="29">
        <f>(10*6)/K60</f>
        <v>7.5949367088607591</v>
      </c>
      <c r="T60" s="29">
        <f>(10*L60)/MAX(L:L)</f>
        <v>9.5</v>
      </c>
      <c r="U60" s="29">
        <f>(20*0.26)/N60</f>
        <v>8.8135593220338997</v>
      </c>
      <c r="V60" s="29">
        <f>SUM(P60:U60)</f>
        <v>66.341961990222686</v>
      </c>
      <c r="W60" s="29"/>
      <c r="X60" s="202"/>
      <c r="Y60" s="203"/>
      <c r="Z60" s="28"/>
    </row>
    <row r="61" spans="1:26" ht="30" x14ac:dyDescent="0.25">
      <c r="A61" s="55">
        <v>57</v>
      </c>
      <c r="B61" s="156" t="s">
        <v>2641</v>
      </c>
      <c r="C61" s="156" t="s">
        <v>2642</v>
      </c>
      <c r="D61" s="156" t="s">
        <v>430</v>
      </c>
      <c r="E61" s="18">
        <v>11</v>
      </c>
      <c r="F61" s="12" t="s">
        <v>420</v>
      </c>
      <c r="G61" s="42">
        <v>28.5</v>
      </c>
      <c r="H61" s="42"/>
      <c r="I61" s="42">
        <v>19</v>
      </c>
      <c r="J61" s="42">
        <v>234</v>
      </c>
      <c r="K61" s="42">
        <v>7.5</v>
      </c>
      <c r="L61" s="42">
        <v>10</v>
      </c>
      <c r="M61" s="42"/>
      <c r="N61" s="42">
        <v>1.02</v>
      </c>
      <c r="O61" s="28"/>
      <c r="P61" s="29">
        <f>(40*G61)/MAX(G:G)</f>
        <v>29.23076923076923</v>
      </c>
      <c r="Q61" s="29">
        <f>(10*I61)/MAX(I:I)</f>
        <v>5.9375</v>
      </c>
      <c r="R61" s="29">
        <f>(10*J61)/MAX(J:J)</f>
        <v>8.068965517241379</v>
      </c>
      <c r="S61" s="29">
        <f>(10*6)/K61</f>
        <v>8</v>
      </c>
      <c r="T61" s="29">
        <f>(10*L61)/MAX(L:L)</f>
        <v>10</v>
      </c>
      <c r="U61" s="29">
        <f>(20*0.26)/N61</f>
        <v>5.0980392156862742</v>
      </c>
      <c r="V61" s="29">
        <f>SUM(P61:U61)</f>
        <v>66.335273963696878</v>
      </c>
      <c r="W61" s="29"/>
      <c r="X61" s="202"/>
      <c r="Y61" s="203"/>
      <c r="Z61" s="28"/>
    </row>
    <row r="62" spans="1:26" ht="30" x14ac:dyDescent="0.25">
      <c r="A62" s="58">
        <v>58</v>
      </c>
      <c r="B62" s="12" t="s">
        <v>2395</v>
      </c>
      <c r="C62" s="142" t="s">
        <v>2396</v>
      </c>
      <c r="D62" s="46" t="s">
        <v>268</v>
      </c>
      <c r="E62" s="18">
        <v>10</v>
      </c>
      <c r="F62" s="46" t="s">
        <v>269</v>
      </c>
      <c r="G62" s="42">
        <v>28</v>
      </c>
      <c r="H62" s="42"/>
      <c r="I62" s="42">
        <v>14</v>
      </c>
      <c r="J62" s="42">
        <v>232</v>
      </c>
      <c r="K62" s="42">
        <v>8.8000000000000007</v>
      </c>
      <c r="L62" s="42">
        <v>9.3000000000000007</v>
      </c>
      <c r="M62" s="42"/>
      <c r="N62" s="42">
        <v>0.56999999999999995</v>
      </c>
      <c r="O62" s="28"/>
      <c r="P62" s="29">
        <f>(40*G62)/MAX(G:G)</f>
        <v>28.717948717948719</v>
      </c>
      <c r="Q62" s="29">
        <f>(10*I62)/MAX(I:I)</f>
        <v>4.375</v>
      </c>
      <c r="R62" s="29">
        <f>(10*J62)/MAX(J:J)</f>
        <v>8</v>
      </c>
      <c r="S62" s="29">
        <f>(10*6)/K62</f>
        <v>6.8181818181818175</v>
      </c>
      <c r="T62" s="29">
        <f>(10*L62)/MAX(L:L)</f>
        <v>9.3000000000000007</v>
      </c>
      <c r="U62" s="29">
        <f>(20*0.26)/N62</f>
        <v>9.1228070175438614</v>
      </c>
      <c r="V62" s="29">
        <f>SUM(P62:U62)</f>
        <v>66.333937553674403</v>
      </c>
      <c r="W62" s="29"/>
      <c r="X62" s="202"/>
      <c r="Y62" s="203"/>
      <c r="Z62" s="28"/>
    </row>
    <row r="63" spans="1:26" ht="30" x14ac:dyDescent="0.25">
      <c r="A63" s="55">
        <v>59</v>
      </c>
      <c r="B63" s="46" t="s">
        <v>2432</v>
      </c>
      <c r="C63" s="142" t="s">
        <v>2433</v>
      </c>
      <c r="D63" s="46" t="s">
        <v>282</v>
      </c>
      <c r="E63" s="18">
        <v>10</v>
      </c>
      <c r="F63" s="46" t="s">
        <v>2429</v>
      </c>
      <c r="G63" s="42">
        <v>26</v>
      </c>
      <c r="H63" s="42"/>
      <c r="I63" s="42">
        <v>10</v>
      </c>
      <c r="J63" s="42">
        <v>252</v>
      </c>
      <c r="K63" s="42">
        <v>7.8</v>
      </c>
      <c r="L63" s="42">
        <v>9.6999999999999993</v>
      </c>
      <c r="M63" s="42"/>
      <c r="N63" s="42">
        <v>0.5</v>
      </c>
      <c r="O63" s="28"/>
      <c r="P63" s="29">
        <f>(40*G63)/MAX(G:G)</f>
        <v>26.666666666666668</v>
      </c>
      <c r="Q63" s="29">
        <f>(10*I63)/MAX(I:I)</f>
        <v>3.125</v>
      </c>
      <c r="R63" s="29">
        <f>(10*J63)/MAX(J:J)</f>
        <v>8.6896551724137936</v>
      </c>
      <c r="S63" s="29">
        <f>(10*6)/K63</f>
        <v>7.6923076923076925</v>
      </c>
      <c r="T63" s="29">
        <f>(10*L63)/MAX(L:L)</f>
        <v>9.6999999999999993</v>
      </c>
      <c r="U63" s="29">
        <f>(20*0.26)/N63</f>
        <v>10.4</v>
      </c>
      <c r="V63" s="29">
        <f>SUM(P63:U63)</f>
        <v>66.273629531388167</v>
      </c>
      <c r="W63" s="29"/>
      <c r="X63" s="202"/>
      <c r="Y63" s="203"/>
      <c r="Z63" s="28"/>
    </row>
    <row r="64" spans="1:26" ht="30" x14ac:dyDescent="0.25">
      <c r="A64" s="58">
        <v>60</v>
      </c>
      <c r="B64" s="12" t="s">
        <v>2384</v>
      </c>
      <c r="C64" s="142" t="s">
        <v>2385</v>
      </c>
      <c r="D64" s="46" t="s">
        <v>268</v>
      </c>
      <c r="E64" s="18">
        <v>9</v>
      </c>
      <c r="F64" s="46" t="s">
        <v>2386</v>
      </c>
      <c r="G64" s="42">
        <v>28.5</v>
      </c>
      <c r="H64" s="42"/>
      <c r="I64" s="42">
        <v>11</v>
      </c>
      <c r="J64" s="42">
        <v>228</v>
      </c>
      <c r="K64" s="42">
        <v>8.1</v>
      </c>
      <c r="L64" s="42">
        <v>8.9</v>
      </c>
      <c r="M64" s="42"/>
      <c r="N64" s="42">
        <v>0.56000000000000005</v>
      </c>
      <c r="O64" s="28"/>
      <c r="P64" s="29">
        <f>(40*G64)/MAX(G:G)</f>
        <v>29.23076923076923</v>
      </c>
      <c r="Q64" s="29">
        <f>(10*I64)/MAX(I:I)</f>
        <v>3.4375</v>
      </c>
      <c r="R64" s="29">
        <f>(10*J64)/MAX(J:J)</f>
        <v>7.8620689655172411</v>
      </c>
      <c r="S64" s="29">
        <f>(10*6)/K64</f>
        <v>7.4074074074074074</v>
      </c>
      <c r="T64" s="29">
        <f>(10*L64)/MAX(L:L)</f>
        <v>8.9</v>
      </c>
      <c r="U64" s="29">
        <f>(20*0.26)/N64</f>
        <v>9.2857142857142847</v>
      </c>
      <c r="V64" s="29">
        <f>SUM(P64:U64)</f>
        <v>66.123459889408153</v>
      </c>
      <c r="W64" s="29"/>
      <c r="X64" s="202"/>
      <c r="Y64" s="203"/>
      <c r="Z64" s="28"/>
    </row>
    <row r="65" spans="1:26" ht="30" x14ac:dyDescent="0.25">
      <c r="A65" s="55">
        <v>61</v>
      </c>
      <c r="B65" s="46" t="s">
        <v>2035</v>
      </c>
      <c r="C65" s="142" t="s">
        <v>2036</v>
      </c>
      <c r="D65" s="46" t="s">
        <v>4447</v>
      </c>
      <c r="E65" s="41">
        <v>10</v>
      </c>
      <c r="F65" s="46" t="s">
        <v>47</v>
      </c>
      <c r="G65" s="30">
        <v>31</v>
      </c>
      <c r="H65" s="28"/>
      <c r="I65" s="28">
        <v>17</v>
      </c>
      <c r="J65" s="28">
        <v>210</v>
      </c>
      <c r="K65" s="28">
        <v>6.6</v>
      </c>
      <c r="L65" s="30">
        <v>8</v>
      </c>
      <c r="M65" s="28"/>
      <c r="N65" s="30">
        <v>1.1599999999999999</v>
      </c>
      <c r="O65" s="28">
        <f>IF(N65&lt;&gt;"",INT(N65)*60+(N65-INT(N65))*100,"")</f>
        <v>76</v>
      </c>
      <c r="P65" s="29">
        <f>(40*G65)/MAX(G:G)</f>
        <v>31.794871794871796</v>
      </c>
      <c r="Q65" s="29">
        <f>(10*I65)/MAX(I:I)</f>
        <v>5.3125</v>
      </c>
      <c r="R65" s="29">
        <f>(10*J65)/MAX(J:J)</f>
        <v>7.2413793103448274</v>
      </c>
      <c r="S65" s="29">
        <f>(10*6)/K65</f>
        <v>9.0909090909090917</v>
      </c>
      <c r="T65" s="29">
        <f>(10*L65)/MAX(L:L)</f>
        <v>8</v>
      </c>
      <c r="U65" s="29">
        <f>(20*0.26)/N65</f>
        <v>4.4827586206896557</v>
      </c>
      <c r="V65" s="29">
        <f>SUM(P65:U65)</f>
        <v>65.922418816815366</v>
      </c>
      <c r="W65" s="29"/>
      <c r="X65" s="202"/>
      <c r="Y65" s="203"/>
      <c r="Z65" s="28"/>
    </row>
    <row r="66" spans="1:26" ht="30" x14ac:dyDescent="0.25">
      <c r="A66" s="58">
        <v>62</v>
      </c>
      <c r="B66" s="147" t="s">
        <v>2413</v>
      </c>
      <c r="C66" s="148" t="s">
        <v>2414</v>
      </c>
      <c r="D66" s="46" t="s">
        <v>282</v>
      </c>
      <c r="E66" s="18">
        <v>9</v>
      </c>
      <c r="F66" s="147" t="s">
        <v>283</v>
      </c>
      <c r="G66" s="42">
        <v>20</v>
      </c>
      <c r="H66" s="42"/>
      <c r="I66" s="42">
        <v>21</v>
      </c>
      <c r="J66" s="42">
        <v>250</v>
      </c>
      <c r="K66" s="42">
        <v>7.5</v>
      </c>
      <c r="L66" s="42">
        <v>10</v>
      </c>
      <c r="M66" s="42"/>
      <c r="N66" s="42">
        <v>0.44</v>
      </c>
      <c r="O66" s="28"/>
      <c r="P66" s="29">
        <f>(40*G66)/MAX(G:G)</f>
        <v>20.512820512820515</v>
      </c>
      <c r="Q66" s="29">
        <f>(10*I66)/MAX(I:I)</f>
        <v>6.5625</v>
      </c>
      <c r="R66" s="29">
        <f>(10*J66)/MAX(J:J)</f>
        <v>8.6206896551724146</v>
      </c>
      <c r="S66" s="29">
        <f>(10*6)/K66</f>
        <v>8</v>
      </c>
      <c r="T66" s="29">
        <f>(10*L66)/MAX(L:L)</f>
        <v>10</v>
      </c>
      <c r="U66" s="29">
        <f>(20*0.26)/N66</f>
        <v>11.818181818181818</v>
      </c>
      <c r="V66" s="29">
        <f>SUM(P66:U66)</f>
        <v>65.514191986174751</v>
      </c>
      <c r="W66" s="29"/>
      <c r="X66" s="202"/>
      <c r="Y66" s="203"/>
      <c r="Z66" s="28"/>
    </row>
    <row r="67" spans="1:26" ht="30" x14ac:dyDescent="0.25">
      <c r="A67" s="55">
        <v>63</v>
      </c>
      <c r="B67" s="46" t="s">
        <v>2704</v>
      </c>
      <c r="C67" s="142" t="s">
        <v>2705</v>
      </c>
      <c r="D67" s="46" t="s">
        <v>4448</v>
      </c>
      <c r="E67" s="49">
        <v>9</v>
      </c>
      <c r="F67" s="46" t="s">
        <v>2706</v>
      </c>
      <c r="G67" s="42">
        <v>28</v>
      </c>
      <c r="H67" s="42"/>
      <c r="I67" s="42">
        <v>12</v>
      </c>
      <c r="J67" s="42">
        <v>180</v>
      </c>
      <c r="K67" s="42">
        <v>8.3000000000000007</v>
      </c>
      <c r="L67" s="42">
        <v>9</v>
      </c>
      <c r="M67" s="42"/>
      <c r="N67" s="42">
        <v>0.5</v>
      </c>
      <c r="O67" s="28"/>
      <c r="P67" s="29">
        <f>(40*G67)/MAX(G:G)</f>
        <v>28.717948717948719</v>
      </c>
      <c r="Q67" s="29">
        <f>(10*I67)/MAX(I:I)</f>
        <v>3.75</v>
      </c>
      <c r="R67" s="29">
        <f>(10*J67)/MAX(J:J)</f>
        <v>6.2068965517241379</v>
      </c>
      <c r="S67" s="29">
        <f>(10*6)/K67</f>
        <v>7.2289156626506017</v>
      </c>
      <c r="T67" s="29">
        <f>(10*L67)/MAX(L:L)</f>
        <v>9</v>
      </c>
      <c r="U67" s="29">
        <f>(20*0.26)/N67</f>
        <v>10.4</v>
      </c>
      <c r="V67" s="29">
        <f>SUM(P67:U67)</f>
        <v>65.303760932323456</v>
      </c>
      <c r="W67" s="29"/>
      <c r="X67" s="202"/>
      <c r="Y67" s="203"/>
      <c r="Z67" s="28"/>
    </row>
    <row r="68" spans="1:26" ht="30" x14ac:dyDescent="0.25">
      <c r="A68" s="58">
        <v>64</v>
      </c>
      <c r="B68" s="156" t="s">
        <v>2233</v>
      </c>
      <c r="C68" s="142" t="s">
        <v>2234</v>
      </c>
      <c r="D68" s="46" t="s">
        <v>165</v>
      </c>
      <c r="E68" s="41">
        <v>9</v>
      </c>
      <c r="F68" s="156" t="s">
        <v>166</v>
      </c>
      <c r="G68" s="30">
        <v>22.5</v>
      </c>
      <c r="H68" s="28"/>
      <c r="I68" s="28">
        <v>14</v>
      </c>
      <c r="J68" s="28">
        <v>240</v>
      </c>
      <c r="K68" s="28">
        <v>7.4</v>
      </c>
      <c r="L68" s="30">
        <v>10</v>
      </c>
      <c r="M68" s="28"/>
      <c r="N68" s="30">
        <v>0.46</v>
      </c>
      <c r="O68" s="28">
        <f>IF(N68&lt;&gt;"",INT(N68)*60+(N68-INT(N68))*100,"")</f>
        <v>46</v>
      </c>
      <c r="P68" s="29">
        <f>(40*G68)/MAX(G:G)</f>
        <v>23.076923076923077</v>
      </c>
      <c r="Q68" s="29">
        <f>(10*I68)/MAX(I:I)</f>
        <v>4.375</v>
      </c>
      <c r="R68" s="29">
        <f>(10*J68)/MAX(J:J)</f>
        <v>8.2758620689655178</v>
      </c>
      <c r="S68" s="29">
        <f>(10*6)/K68</f>
        <v>8.108108108108107</v>
      </c>
      <c r="T68" s="29">
        <f>(10*L68)/MAX(L:L)</f>
        <v>10</v>
      </c>
      <c r="U68" s="29">
        <f>(20*0.26)/N68</f>
        <v>11.304347826086957</v>
      </c>
      <c r="V68" s="29">
        <f>SUM(P68:U68)</f>
        <v>65.140241080083655</v>
      </c>
      <c r="W68" s="29"/>
      <c r="X68" s="202"/>
      <c r="Y68" s="203"/>
      <c r="Z68" s="28"/>
    </row>
    <row r="69" spans="1:26" ht="30" x14ac:dyDescent="0.25">
      <c r="A69" s="55">
        <v>65</v>
      </c>
      <c r="B69" s="18" t="s">
        <v>2397</v>
      </c>
      <c r="C69" s="142" t="s">
        <v>2398</v>
      </c>
      <c r="D69" s="46" t="s">
        <v>268</v>
      </c>
      <c r="E69" s="18">
        <v>11</v>
      </c>
      <c r="F69" s="46" t="s">
        <v>269</v>
      </c>
      <c r="G69" s="42">
        <v>27.5</v>
      </c>
      <c r="H69" s="42"/>
      <c r="I69" s="42">
        <v>6</v>
      </c>
      <c r="J69" s="42">
        <v>250</v>
      </c>
      <c r="K69" s="42">
        <v>7.4</v>
      </c>
      <c r="L69" s="42">
        <v>9.5</v>
      </c>
      <c r="M69" s="42"/>
      <c r="N69" s="42">
        <v>0.59</v>
      </c>
      <c r="O69" s="28"/>
      <c r="P69" s="29">
        <f>(40*G69)/MAX(G:G)</f>
        <v>28.205128205128204</v>
      </c>
      <c r="Q69" s="29">
        <f>(10*I69)/MAX(I:I)</f>
        <v>1.875</v>
      </c>
      <c r="R69" s="29">
        <f>(10*J69)/MAX(J:J)</f>
        <v>8.6206896551724146</v>
      </c>
      <c r="S69" s="29">
        <f>(10*6)/K69</f>
        <v>8.108108108108107</v>
      </c>
      <c r="T69" s="29">
        <f>(10*L69)/MAX(L:L)</f>
        <v>9.5</v>
      </c>
      <c r="U69" s="29">
        <f>(20*0.26)/N69</f>
        <v>8.8135593220338997</v>
      </c>
      <c r="V69" s="29">
        <f>SUM(P69:U69)</f>
        <v>65.122485290442626</v>
      </c>
      <c r="W69" s="29"/>
      <c r="X69" s="202"/>
      <c r="Y69" s="203"/>
      <c r="Z69" s="28"/>
    </row>
    <row r="70" spans="1:26" ht="30" x14ac:dyDescent="0.25">
      <c r="A70" s="58">
        <v>66</v>
      </c>
      <c r="B70" s="46" t="s">
        <v>2456</v>
      </c>
      <c r="C70" s="142" t="s">
        <v>2457</v>
      </c>
      <c r="D70" s="46" t="s">
        <v>915</v>
      </c>
      <c r="E70" s="18">
        <v>11</v>
      </c>
      <c r="F70" s="46" t="s">
        <v>916</v>
      </c>
      <c r="G70" s="42">
        <v>31</v>
      </c>
      <c r="H70" s="42"/>
      <c r="I70" s="42">
        <v>16</v>
      </c>
      <c r="J70" s="42">
        <v>230</v>
      </c>
      <c r="K70" s="42">
        <v>7.3</v>
      </c>
      <c r="L70" s="42">
        <v>7</v>
      </c>
      <c r="M70" s="42"/>
      <c r="N70" s="42">
        <v>1.01</v>
      </c>
      <c r="O70" s="28"/>
      <c r="P70" s="29">
        <f>(40*G70)/MAX(G:G)</f>
        <v>31.794871794871796</v>
      </c>
      <c r="Q70" s="29">
        <f>(10*I70)/MAX(I:I)</f>
        <v>5</v>
      </c>
      <c r="R70" s="29">
        <f>(10*J70)/MAX(J:J)</f>
        <v>7.931034482758621</v>
      </c>
      <c r="S70" s="29">
        <f>(10*6)/K70</f>
        <v>8.2191780821917817</v>
      </c>
      <c r="T70" s="29">
        <f>(10*L70)/MAX(L:L)</f>
        <v>7</v>
      </c>
      <c r="U70" s="29">
        <f>(20*0.26)/N70</f>
        <v>5.1485148514851486</v>
      </c>
      <c r="V70" s="29">
        <f>SUM(P70:U70)</f>
        <v>65.09359921130735</v>
      </c>
      <c r="W70" s="29"/>
      <c r="X70" s="202"/>
      <c r="Y70" s="203"/>
      <c r="Z70" s="28"/>
    </row>
    <row r="71" spans="1:26" ht="30" x14ac:dyDescent="0.25">
      <c r="A71" s="55">
        <v>67</v>
      </c>
      <c r="B71" s="45" t="s">
        <v>2329</v>
      </c>
      <c r="C71" s="142" t="s">
        <v>2330</v>
      </c>
      <c r="D71" s="46" t="s">
        <v>4451</v>
      </c>
      <c r="E71" s="18">
        <v>9</v>
      </c>
      <c r="F71" s="46" t="s">
        <v>220</v>
      </c>
      <c r="G71" s="42">
        <v>20.5</v>
      </c>
      <c r="H71" s="42"/>
      <c r="I71" s="42">
        <v>11</v>
      </c>
      <c r="J71" s="42">
        <v>225</v>
      </c>
      <c r="K71" s="42">
        <v>6.9</v>
      </c>
      <c r="L71" s="42">
        <v>10</v>
      </c>
      <c r="M71" s="42"/>
      <c r="N71" s="42">
        <v>0.37</v>
      </c>
      <c r="O71" s="28"/>
      <c r="P71" s="29">
        <f>(40*G71)/MAX(G:G)</f>
        <v>21.025641025641026</v>
      </c>
      <c r="Q71" s="29">
        <f>(10*I71)/MAX(I:I)</f>
        <v>3.4375</v>
      </c>
      <c r="R71" s="29">
        <f>(10*J71)/MAX(J:J)</f>
        <v>7.7586206896551726</v>
      </c>
      <c r="S71" s="29">
        <f>(10*6)/K71</f>
        <v>8.695652173913043</v>
      </c>
      <c r="T71" s="29">
        <f>(10*L71)/MAX(L:L)</f>
        <v>10</v>
      </c>
      <c r="U71" s="29">
        <f>(20*0.26)/N71</f>
        <v>14.054054054054054</v>
      </c>
      <c r="V71" s="29">
        <f>SUM(P71:U71)</f>
        <v>64.971467943263292</v>
      </c>
      <c r="W71" s="29"/>
      <c r="X71" s="202"/>
      <c r="Y71" s="203"/>
      <c r="Z71" s="28"/>
    </row>
    <row r="72" spans="1:26" ht="30" x14ac:dyDescent="0.25">
      <c r="A72" s="58">
        <v>68</v>
      </c>
      <c r="B72" s="156" t="s">
        <v>2403</v>
      </c>
      <c r="C72" s="142" t="s">
        <v>2404</v>
      </c>
      <c r="D72" s="144" t="s">
        <v>272</v>
      </c>
      <c r="E72" s="18">
        <v>9</v>
      </c>
      <c r="F72" s="12" t="s">
        <v>273</v>
      </c>
      <c r="G72" s="42">
        <v>27.5</v>
      </c>
      <c r="H72" s="42"/>
      <c r="I72" s="42">
        <v>16</v>
      </c>
      <c r="J72" s="42">
        <v>212</v>
      </c>
      <c r="K72" s="42">
        <v>7.1</v>
      </c>
      <c r="L72" s="42">
        <v>5</v>
      </c>
      <c r="M72" s="42"/>
      <c r="N72" s="42">
        <v>0.48</v>
      </c>
      <c r="O72" s="28"/>
      <c r="P72" s="29">
        <f>(40*G72)/MAX(G:G)</f>
        <v>28.205128205128204</v>
      </c>
      <c r="Q72" s="29">
        <f>(10*I72)/MAX(I:I)</f>
        <v>5</v>
      </c>
      <c r="R72" s="29">
        <f>(10*J72)/MAX(J:J)</f>
        <v>7.3103448275862073</v>
      </c>
      <c r="S72" s="29">
        <f>(10*6)/K72</f>
        <v>8.4507042253521139</v>
      </c>
      <c r="T72" s="29">
        <f>(10*L72)/MAX(L:L)</f>
        <v>5</v>
      </c>
      <c r="U72" s="29">
        <f>(20*0.26)/N72</f>
        <v>10.833333333333334</v>
      </c>
      <c r="V72" s="29">
        <f>SUM(P72:U72)</f>
        <v>64.799510591399851</v>
      </c>
      <c r="W72" s="29"/>
      <c r="X72" s="202"/>
      <c r="Y72" s="203"/>
      <c r="Z72" s="28"/>
    </row>
    <row r="73" spans="1:26" ht="45" x14ac:dyDescent="0.25">
      <c r="A73" s="55">
        <v>69</v>
      </c>
      <c r="B73" s="12" t="s">
        <v>2213</v>
      </c>
      <c r="C73" s="142" t="s">
        <v>2214</v>
      </c>
      <c r="D73" s="46" t="s">
        <v>161</v>
      </c>
      <c r="E73" s="18">
        <v>9</v>
      </c>
      <c r="F73" s="46" t="s">
        <v>162</v>
      </c>
      <c r="G73" s="30">
        <v>27.5</v>
      </c>
      <c r="H73" s="28"/>
      <c r="I73" s="28">
        <v>20</v>
      </c>
      <c r="J73" s="28">
        <v>240</v>
      </c>
      <c r="K73" s="28">
        <v>7.7</v>
      </c>
      <c r="L73" s="30">
        <v>10</v>
      </c>
      <c r="M73" s="28"/>
      <c r="N73" s="30">
        <v>1.24</v>
      </c>
      <c r="O73" s="28">
        <f>IF(N73&lt;&gt;"",INT(N73)*60+(N73-INT(N73))*100,"")</f>
        <v>84</v>
      </c>
      <c r="P73" s="29">
        <f>(40*G73)/MAX(G:G)</f>
        <v>28.205128205128204</v>
      </c>
      <c r="Q73" s="29">
        <f>(10*I73)/MAX(I:I)</f>
        <v>6.25</v>
      </c>
      <c r="R73" s="29">
        <f>(10*J73)/MAX(J:J)</f>
        <v>8.2758620689655178</v>
      </c>
      <c r="S73" s="29">
        <f>(10*6)/K73</f>
        <v>7.7922077922077921</v>
      </c>
      <c r="T73" s="29">
        <f>(10*L73)/MAX(L:L)</f>
        <v>10</v>
      </c>
      <c r="U73" s="29">
        <f>(20*0.26)/N73</f>
        <v>4.193548387096774</v>
      </c>
      <c r="V73" s="29">
        <f>SUM(P73:U73)</f>
        <v>64.716746453398287</v>
      </c>
      <c r="W73" s="29"/>
      <c r="X73" s="202"/>
      <c r="Y73" s="203"/>
      <c r="Z73" s="28"/>
    </row>
    <row r="74" spans="1:26" ht="30" x14ac:dyDescent="0.25">
      <c r="A74" s="58">
        <v>70</v>
      </c>
      <c r="B74" s="46" t="s">
        <v>2566</v>
      </c>
      <c r="C74" s="142" t="s">
        <v>2567</v>
      </c>
      <c r="D74" s="46" t="s">
        <v>380</v>
      </c>
      <c r="E74" s="18">
        <v>10</v>
      </c>
      <c r="F74" s="46" t="s">
        <v>381</v>
      </c>
      <c r="G74" s="42">
        <v>21.5</v>
      </c>
      <c r="H74" s="42"/>
      <c r="I74" s="42">
        <v>29</v>
      </c>
      <c r="J74" s="42">
        <v>230</v>
      </c>
      <c r="K74" s="42">
        <v>7</v>
      </c>
      <c r="L74" s="42">
        <v>8</v>
      </c>
      <c r="M74" s="42"/>
      <c r="N74" s="42">
        <v>0.57999999999999996</v>
      </c>
      <c r="O74" s="28"/>
      <c r="P74" s="29">
        <f>(40*G74)/MAX(G:G)</f>
        <v>22.051282051282051</v>
      </c>
      <c r="Q74" s="29">
        <f>(10*I74)/MAX(I:I)</f>
        <v>9.0625</v>
      </c>
      <c r="R74" s="29">
        <f>(10*J74)/MAX(J:J)</f>
        <v>7.931034482758621</v>
      </c>
      <c r="S74" s="29">
        <f>(10*6)/K74</f>
        <v>8.5714285714285712</v>
      </c>
      <c r="T74" s="29">
        <f>(10*L74)/MAX(L:L)</f>
        <v>8</v>
      </c>
      <c r="U74" s="29">
        <f>(20*0.26)/N74</f>
        <v>8.9655172413793114</v>
      </c>
      <c r="V74" s="29">
        <f>SUM(P74:U74)</f>
        <v>64.581762346848549</v>
      </c>
      <c r="W74" s="29"/>
      <c r="X74" s="202"/>
      <c r="Y74" s="203"/>
      <c r="Z74" s="28"/>
    </row>
    <row r="75" spans="1:26" ht="30" x14ac:dyDescent="0.25">
      <c r="A75" s="55">
        <v>71</v>
      </c>
      <c r="B75" s="144" t="s">
        <v>2471</v>
      </c>
      <c r="C75" s="142" t="s">
        <v>2472</v>
      </c>
      <c r="D75" s="46" t="s">
        <v>4453</v>
      </c>
      <c r="E75" s="18">
        <v>10</v>
      </c>
      <c r="F75" s="46" t="s">
        <v>4466</v>
      </c>
      <c r="G75" s="42">
        <v>20</v>
      </c>
      <c r="H75" s="42"/>
      <c r="I75" s="42">
        <v>13</v>
      </c>
      <c r="J75" s="42">
        <v>231</v>
      </c>
      <c r="K75" s="42">
        <v>7.3</v>
      </c>
      <c r="L75" s="42">
        <v>8.5</v>
      </c>
      <c r="M75" s="42"/>
      <c r="N75" s="42">
        <v>0.34</v>
      </c>
      <c r="O75" s="28"/>
      <c r="P75" s="29">
        <f>(40*G75)/MAX(G:G)</f>
        <v>20.512820512820515</v>
      </c>
      <c r="Q75" s="29">
        <f>(10*I75)/MAX(I:I)</f>
        <v>4.0625</v>
      </c>
      <c r="R75" s="29">
        <f>(10*J75)/MAX(J:J)</f>
        <v>7.9655172413793105</v>
      </c>
      <c r="S75" s="29">
        <f>(10*6)/K75</f>
        <v>8.2191780821917817</v>
      </c>
      <c r="T75" s="29">
        <f>(10*L75)/MAX(L:L)</f>
        <v>8.5</v>
      </c>
      <c r="U75" s="29">
        <f>(20*0.26)/N75</f>
        <v>15.294117647058822</v>
      </c>
      <c r="V75" s="29">
        <f>SUM(P75:U75)</f>
        <v>64.554133483450428</v>
      </c>
      <c r="W75" s="29"/>
      <c r="X75" s="202"/>
      <c r="Y75" s="203"/>
      <c r="Z75" s="28"/>
    </row>
    <row r="76" spans="1:26" ht="30" x14ac:dyDescent="0.25">
      <c r="A76" s="58">
        <v>72</v>
      </c>
      <c r="B76" s="46" t="s">
        <v>2533</v>
      </c>
      <c r="C76" s="142" t="s">
        <v>2534</v>
      </c>
      <c r="D76" s="144" t="s">
        <v>4449</v>
      </c>
      <c r="E76" s="18">
        <v>10</v>
      </c>
      <c r="F76" s="46" t="s">
        <v>964</v>
      </c>
      <c r="G76" s="42">
        <v>28</v>
      </c>
      <c r="H76" s="42"/>
      <c r="I76" s="42">
        <v>6</v>
      </c>
      <c r="J76" s="42">
        <v>230</v>
      </c>
      <c r="K76" s="42">
        <v>7.2</v>
      </c>
      <c r="L76" s="42">
        <v>8</v>
      </c>
      <c r="M76" s="42"/>
      <c r="N76" s="42">
        <v>0.54</v>
      </c>
      <c r="O76" s="28"/>
      <c r="P76" s="29">
        <f>(40*G76)/MAX(G:G)</f>
        <v>28.717948717948719</v>
      </c>
      <c r="Q76" s="29">
        <f>(10*I76)/MAX(I:I)</f>
        <v>1.875</v>
      </c>
      <c r="R76" s="29">
        <f>(10*J76)/MAX(J:J)</f>
        <v>7.931034482758621</v>
      </c>
      <c r="S76" s="29">
        <f>(10*6)/K76</f>
        <v>8.3333333333333339</v>
      </c>
      <c r="T76" s="29">
        <f>(10*L76)/MAX(L:L)</f>
        <v>8</v>
      </c>
      <c r="U76" s="29">
        <f>(20*0.26)/N76</f>
        <v>9.6296296296296298</v>
      </c>
      <c r="V76" s="29">
        <f>SUM(P76:U76)</f>
        <v>64.486946163670311</v>
      </c>
      <c r="W76" s="29"/>
      <c r="X76" s="202"/>
      <c r="Y76" s="203"/>
      <c r="Z76" s="28"/>
    </row>
    <row r="77" spans="1:26" ht="30" x14ac:dyDescent="0.25">
      <c r="A77" s="55">
        <v>73</v>
      </c>
      <c r="B77" s="12" t="s">
        <v>2387</v>
      </c>
      <c r="C77" s="142" t="s">
        <v>2388</v>
      </c>
      <c r="D77" s="46" t="s">
        <v>268</v>
      </c>
      <c r="E77" s="18">
        <v>9</v>
      </c>
      <c r="F77" s="46" t="s">
        <v>2386</v>
      </c>
      <c r="G77" s="42">
        <v>28</v>
      </c>
      <c r="H77" s="42"/>
      <c r="I77" s="42">
        <v>10</v>
      </c>
      <c r="J77" s="42">
        <v>192</v>
      </c>
      <c r="K77" s="42">
        <v>8.4</v>
      </c>
      <c r="L77" s="42">
        <v>9.5</v>
      </c>
      <c r="M77" s="42"/>
      <c r="N77" s="42">
        <v>0.56999999999999995</v>
      </c>
      <c r="O77" s="28"/>
      <c r="P77" s="29">
        <f>(40*G77)/MAX(G:G)</f>
        <v>28.717948717948719</v>
      </c>
      <c r="Q77" s="29">
        <f>(10*I77)/MAX(I:I)</f>
        <v>3.125</v>
      </c>
      <c r="R77" s="29">
        <f>(10*J77)/MAX(J:J)</f>
        <v>6.6206896551724137</v>
      </c>
      <c r="S77" s="29">
        <f>(10*6)/K77</f>
        <v>7.1428571428571423</v>
      </c>
      <c r="T77" s="29">
        <f>(10*L77)/MAX(L:L)</f>
        <v>9.5</v>
      </c>
      <c r="U77" s="29">
        <f>(20*0.26)/N77</f>
        <v>9.1228070175438614</v>
      </c>
      <c r="V77" s="29">
        <f>SUM(P77:U77)</f>
        <v>64.229302533522144</v>
      </c>
      <c r="W77" s="29"/>
      <c r="X77" s="202"/>
      <c r="Y77" s="203"/>
      <c r="Z77" s="28"/>
    </row>
    <row r="78" spans="1:26" ht="30" x14ac:dyDescent="0.25">
      <c r="A78" s="58">
        <v>74</v>
      </c>
      <c r="B78" s="156" t="s">
        <v>2401</v>
      </c>
      <c r="C78" s="142" t="s">
        <v>2402</v>
      </c>
      <c r="D78" s="144" t="s">
        <v>272</v>
      </c>
      <c r="E78" s="18">
        <v>9</v>
      </c>
      <c r="F78" s="12" t="s">
        <v>273</v>
      </c>
      <c r="G78" s="42">
        <v>33.5</v>
      </c>
      <c r="H78" s="42"/>
      <c r="I78" s="42">
        <v>5</v>
      </c>
      <c r="J78" s="42">
        <v>168</v>
      </c>
      <c r="K78" s="42">
        <v>7.8</v>
      </c>
      <c r="L78" s="42">
        <v>3.5</v>
      </c>
      <c r="M78" s="42"/>
      <c r="N78" s="42">
        <v>0.46</v>
      </c>
      <c r="O78" s="28"/>
      <c r="P78" s="29">
        <f>(40*G78)/MAX(G:G)</f>
        <v>34.358974358974358</v>
      </c>
      <c r="Q78" s="29">
        <f>(10*I78)/MAX(I:I)</f>
        <v>1.5625</v>
      </c>
      <c r="R78" s="29">
        <f>(10*J78)/MAX(J:J)</f>
        <v>5.7931034482758621</v>
      </c>
      <c r="S78" s="29">
        <f>(10*6)/K78</f>
        <v>7.6923076923076925</v>
      </c>
      <c r="T78" s="29">
        <f>(10*L78)/MAX(L:L)</f>
        <v>3.5</v>
      </c>
      <c r="U78" s="29">
        <f>(20*0.26)/N78</f>
        <v>11.304347826086957</v>
      </c>
      <c r="V78" s="29">
        <f>SUM(P78:U78)</f>
        <v>64.211233325644869</v>
      </c>
      <c r="W78" s="29"/>
      <c r="X78" s="202"/>
      <c r="Y78" s="203"/>
      <c r="Z78" s="28"/>
    </row>
    <row r="79" spans="1:26" ht="30" x14ac:dyDescent="0.25">
      <c r="A79" s="55">
        <v>75</v>
      </c>
      <c r="B79" s="46" t="s">
        <v>2335</v>
      </c>
      <c r="C79" s="148" t="s">
        <v>2336</v>
      </c>
      <c r="D79" s="46" t="s">
        <v>4451</v>
      </c>
      <c r="E79" s="18">
        <v>9</v>
      </c>
      <c r="F79" s="147" t="s">
        <v>220</v>
      </c>
      <c r="G79" s="42">
        <v>21.5</v>
      </c>
      <c r="H79" s="42"/>
      <c r="I79" s="42">
        <v>20</v>
      </c>
      <c r="J79" s="42">
        <v>245</v>
      </c>
      <c r="K79" s="42">
        <v>6.9</v>
      </c>
      <c r="L79" s="42">
        <v>8.5</v>
      </c>
      <c r="M79" s="42"/>
      <c r="N79" s="42">
        <v>0.51</v>
      </c>
      <c r="O79" s="28"/>
      <c r="P79" s="29">
        <f>(40*G79)/MAX(G:G)</f>
        <v>22.051282051282051</v>
      </c>
      <c r="Q79" s="29">
        <f>(10*I79)/MAX(I:I)</f>
        <v>6.25</v>
      </c>
      <c r="R79" s="29">
        <f>(10*J79)/MAX(J:J)</f>
        <v>8.4482758620689662</v>
      </c>
      <c r="S79" s="29">
        <f>(10*6)/K79</f>
        <v>8.695652173913043</v>
      </c>
      <c r="T79" s="29">
        <f>(10*L79)/MAX(L:L)</f>
        <v>8.5</v>
      </c>
      <c r="U79" s="29">
        <f>(20*0.26)/N79</f>
        <v>10.196078431372548</v>
      </c>
      <c r="V79" s="29">
        <f>SUM(P79:U79)</f>
        <v>64.1412885186366</v>
      </c>
      <c r="W79" s="29"/>
      <c r="X79" s="202"/>
      <c r="Y79" s="203"/>
      <c r="Z79" s="28"/>
    </row>
    <row r="80" spans="1:26" ht="45" x14ac:dyDescent="0.25">
      <c r="A80" s="58">
        <v>76</v>
      </c>
      <c r="B80" s="46" t="s">
        <v>2684</v>
      </c>
      <c r="C80" s="142" t="s">
        <v>2685</v>
      </c>
      <c r="D80" s="46" t="s">
        <v>4510</v>
      </c>
      <c r="E80" s="18">
        <v>11</v>
      </c>
      <c r="F80" s="46" t="s">
        <v>450</v>
      </c>
      <c r="G80" s="42">
        <v>24.5</v>
      </c>
      <c r="H80" s="42"/>
      <c r="I80" s="42">
        <v>14</v>
      </c>
      <c r="J80" s="42">
        <v>195</v>
      </c>
      <c r="K80" s="42">
        <v>7.4</v>
      </c>
      <c r="L80" s="42">
        <v>8.5</v>
      </c>
      <c r="M80" s="42"/>
      <c r="N80" s="42">
        <v>0.46</v>
      </c>
      <c r="O80" s="28"/>
      <c r="P80" s="29">
        <f>(40*G80)/MAX(G:G)</f>
        <v>25.128205128205128</v>
      </c>
      <c r="Q80" s="29">
        <f>(10*I80)/MAX(I:I)</f>
        <v>4.375</v>
      </c>
      <c r="R80" s="29">
        <f>(10*J80)/MAX(J:J)</f>
        <v>6.7241379310344831</v>
      </c>
      <c r="S80" s="29">
        <f>(10*6)/K80</f>
        <v>8.108108108108107</v>
      </c>
      <c r="T80" s="29">
        <f>(10*L80)/MAX(L:L)</f>
        <v>8.5</v>
      </c>
      <c r="U80" s="29">
        <f>(20*0.26)/N80</f>
        <v>11.304347826086957</v>
      </c>
      <c r="V80" s="29">
        <f>SUM(P80:U80)</f>
        <v>64.139798993434667</v>
      </c>
      <c r="W80" s="29"/>
      <c r="X80" s="202"/>
      <c r="Y80" s="203"/>
      <c r="Z80" s="28"/>
    </row>
    <row r="81" spans="1:26" ht="30" x14ac:dyDescent="0.25">
      <c r="A81" s="55">
        <v>77</v>
      </c>
      <c r="B81" s="144" t="s">
        <v>2741</v>
      </c>
      <c r="C81" s="39" t="s">
        <v>2742</v>
      </c>
      <c r="D81" s="46" t="s">
        <v>532</v>
      </c>
      <c r="E81" s="42">
        <v>10</v>
      </c>
      <c r="F81" s="62" t="s">
        <v>1131</v>
      </c>
      <c r="G81" s="42">
        <v>33</v>
      </c>
      <c r="H81" s="42"/>
      <c r="I81" s="42">
        <v>12</v>
      </c>
      <c r="J81" s="42">
        <v>215</v>
      </c>
      <c r="K81" s="42">
        <v>7.5</v>
      </c>
      <c r="L81" s="42">
        <v>6</v>
      </c>
      <c r="M81" s="42"/>
      <c r="N81" s="42">
        <v>1.04</v>
      </c>
      <c r="O81" s="28"/>
      <c r="P81" s="29">
        <f>(40*G81)/MAX(G:G)</f>
        <v>33.846153846153847</v>
      </c>
      <c r="Q81" s="29">
        <f>(10*I81)/MAX(I:I)</f>
        <v>3.75</v>
      </c>
      <c r="R81" s="29">
        <f>(10*J81)/MAX(J:J)</f>
        <v>7.4137931034482758</v>
      </c>
      <c r="S81" s="29">
        <f>(10*6)/K81</f>
        <v>8</v>
      </c>
      <c r="T81" s="29">
        <f>(10*L81)/MAX(L:L)</f>
        <v>6</v>
      </c>
      <c r="U81" s="29">
        <f>(20*0.26)/N81</f>
        <v>5</v>
      </c>
      <c r="V81" s="29">
        <f>SUM(P81:U81)</f>
        <v>64.009946949602124</v>
      </c>
      <c r="W81" s="29"/>
      <c r="X81" s="202"/>
      <c r="Y81" s="203"/>
      <c r="Z81" s="28"/>
    </row>
    <row r="82" spans="1:26" ht="30" x14ac:dyDescent="0.25">
      <c r="A82" s="58">
        <v>78</v>
      </c>
      <c r="B82" s="12" t="s">
        <v>2391</v>
      </c>
      <c r="C82" s="142" t="s">
        <v>2392</v>
      </c>
      <c r="D82" s="46" t="s">
        <v>268</v>
      </c>
      <c r="E82" s="18">
        <v>9</v>
      </c>
      <c r="F82" s="46" t="s">
        <v>269</v>
      </c>
      <c r="G82" s="42">
        <v>25</v>
      </c>
      <c r="H82" s="42"/>
      <c r="I82" s="42">
        <v>16</v>
      </c>
      <c r="J82" s="42">
        <v>224</v>
      </c>
      <c r="K82" s="42">
        <v>9</v>
      </c>
      <c r="L82" s="42">
        <v>10</v>
      </c>
      <c r="M82" s="42"/>
      <c r="N82" s="42">
        <v>0.57999999999999996</v>
      </c>
      <c r="O82" s="28"/>
      <c r="P82" s="29">
        <f>(40*G82)/MAX(G:G)</f>
        <v>25.641025641025642</v>
      </c>
      <c r="Q82" s="29">
        <f>(10*I82)/MAX(I:I)</f>
        <v>5</v>
      </c>
      <c r="R82" s="29">
        <f>(10*J82)/MAX(J:J)</f>
        <v>7.7241379310344831</v>
      </c>
      <c r="S82" s="29">
        <f>(10*6)/K82</f>
        <v>6.666666666666667</v>
      </c>
      <c r="T82" s="29">
        <f>(10*L82)/MAX(L:L)</f>
        <v>10</v>
      </c>
      <c r="U82" s="29">
        <f>(20*0.26)/N82</f>
        <v>8.9655172413793114</v>
      </c>
      <c r="V82" s="29">
        <f>SUM(P82:U82)</f>
        <v>63.9973474801061</v>
      </c>
      <c r="W82" s="29"/>
      <c r="X82" s="202"/>
      <c r="Y82" s="203"/>
      <c r="Z82" s="28"/>
    </row>
    <row r="83" spans="1:26" ht="30" x14ac:dyDescent="0.25">
      <c r="A83" s="55">
        <v>79</v>
      </c>
      <c r="B83" s="144" t="s">
        <v>2558</v>
      </c>
      <c r="C83" s="142" t="s">
        <v>2559</v>
      </c>
      <c r="D83" s="46" t="s">
        <v>380</v>
      </c>
      <c r="E83" s="18">
        <v>10</v>
      </c>
      <c r="F83" s="46" t="s">
        <v>381</v>
      </c>
      <c r="G83" s="42">
        <v>27</v>
      </c>
      <c r="H83" s="42"/>
      <c r="I83" s="42">
        <v>3</v>
      </c>
      <c r="J83" s="42">
        <v>236</v>
      </c>
      <c r="K83" s="42">
        <v>7.1</v>
      </c>
      <c r="L83" s="42">
        <v>8.5</v>
      </c>
      <c r="M83" s="42"/>
      <c r="N83" s="42">
        <v>0.51</v>
      </c>
      <c r="O83" s="28"/>
      <c r="P83" s="29">
        <f>(40*G83)/MAX(G:G)</f>
        <v>27.692307692307693</v>
      </c>
      <c r="Q83" s="29">
        <f>(10*I83)/MAX(I:I)</f>
        <v>0.9375</v>
      </c>
      <c r="R83" s="29">
        <f>(10*J83)/MAX(J:J)</f>
        <v>8.137931034482758</v>
      </c>
      <c r="S83" s="29">
        <f>(10*6)/K83</f>
        <v>8.4507042253521139</v>
      </c>
      <c r="T83" s="29">
        <f>(10*L83)/MAX(L:L)</f>
        <v>8.5</v>
      </c>
      <c r="U83" s="29">
        <f>(20*0.26)/N83</f>
        <v>10.196078431372548</v>
      </c>
      <c r="V83" s="29">
        <f>SUM(P83:U83)</f>
        <v>63.914521383515115</v>
      </c>
      <c r="W83" s="29"/>
      <c r="X83" s="202"/>
      <c r="Y83" s="203"/>
      <c r="Z83" s="28"/>
    </row>
    <row r="84" spans="1:26" ht="45" x14ac:dyDescent="0.25">
      <c r="A84" s="58">
        <v>80</v>
      </c>
      <c r="B84" s="46" t="s">
        <v>2051</v>
      </c>
      <c r="C84" s="142" t="s">
        <v>2052</v>
      </c>
      <c r="D84" s="46" t="s">
        <v>51</v>
      </c>
      <c r="E84" s="18">
        <v>9</v>
      </c>
      <c r="F84" s="46" t="s">
        <v>52</v>
      </c>
      <c r="G84" s="30">
        <v>24.5</v>
      </c>
      <c r="H84" s="28"/>
      <c r="I84" s="28">
        <v>18</v>
      </c>
      <c r="J84" s="28">
        <v>210</v>
      </c>
      <c r="K84" s="28">
        <v>8.3000000000000007</v>
      </c>
      <c r="L84" s="30">
        <v>9</v>
      </c>
      <c r="M84" s="28"/>
      <c r="N84" s="30">
        <v>0.54</v>
      </c>
      <c r="O84" s="28">
        <f>IF(N84&lt;&gt;"",INT(N84)*60+(N84-INT(N84))*100,"")</f>
        <v>54</v>
      </c>
      <c r="P84" s="29">
        <f>(40*G84)/MAX(G:G)</f>
        <v>25.128205128205128</v>
      </c>
      <c r="Q84" s="29">
        <f>(10*I84)/MAX(I:I)</f>
        <v>5.625</v>
      </c>
      <c r="R84" s="29">
        <f>(10*J84)/MAX(J:J)</f>
        <v>7.2413793103448274</v>
      </c>
      <c r="S84" s="29">
        <f>(10*6)/K84</f>
        <v>7.2289156626506017</v>
      </c>
      <c r="T84" s="29">
        <f>(10*L84)/MAX(L:L)</f>
        <v>9</v>
      </c>
      <c r="U84" s="29">
        <f>(20*0.26)/N84</f>
        <v>9.6296296296296298</v>
      </c>
      <c r="V84" s="29">
        <f>SUM(P84:U84)</f>
        <v>63.85312973083019</v>
      </c>
      <c r="W84" s="29"/>
      <c r="X84" s="202"/>
      <c r="Y84" s="203"/>
      <c r="Z84" s="28"/>
    </row>
    <row r="85" spans="1:26" ht="30" x14ac:dyDescent="0.25">
      <c r="A85" s="55">
        <v>81</v>
      </c>
      <c r="B85" s="12" t="s">
        <v>2789</v>
      </c>
      <c r="C85" s="43" t="s">
        <v>2790</v>
      </c>
      <c r="D85" s="46" t="s">
        <v>598</v>
      </c>
      <c r="E85" s="216">
        <v>9</v>
      </c>
      <c r="F85" s="46" t="s">
        <v>599</v>
      </c>
      <c r="G85" s="42">
        <v>31</v>
      </c>
      <c r="H85" s="42"/>
      <c r="I85" s="42">
        <v>15</v>
      </c>
      <c r="J85" s="42">
        <v>205</v>
      </c>
      <c r="K85" s="42">
        <v>8.3000000000000007</v>
      </c>
      <c r="L85" s="42">
        <v>9</v>
      </c>
      <c r="M85" s="42"/>
      <c r="N85" s="42">
        <v>1.3</v>
      </c>
      <c r="O85" s="28"/>
      <c r="P85" s="29">
        <f>(40*G85)/MAX(G:G)</f>
        <v>31.794871794871796</v>
      </c>
      <c r="Q85" s="29">
        <f>(10*I85)/MAX(I:I)</f>
        <v>4.6875</v>
      </c>
      <c r="R85" s="29">
        <f>(10*J85)/MAX(J:J)</f>
        <v>7.068965517241379</v>
      </c>
      <c r="S85" s="29">
        <f>(10*6)/K85</f>
        <v>7.2289156626506017</v>
      </c>
      <c r="T85" s="29">
        <f>(10*L85)/MAX(L:L)</f>
        <v>9</v>
      </c>
      <c r="U85" s="29">
        <f>(20*0.26)/N85</f>
        <v>4</v>
      </c>
      <c r="V85" s="29">
        <f>SUM(P85:U85)</f>
        <v>63.780252974763776</v>
      </c>
      <c r="W85" s="29"/>
      <c r="X85" s="202"/>
      <c r="Y85" s="203"/>
      <c r="Z85" s="28"/>
    </row>
    <row r="86" spans="1:26" ht="45" x14ac:dyDescent="0.25">
      <c r="A86" s="58">
        <v>82</v>
      </c>
      <c r="B86" s="46" t="s">
        <v>2055</v>
      </c>
      <c r="C86" s="142" t="s">
        <v>2056</v>
      </c>
      <c r="D86" s="46" t="s">
        <v>51</v>
      </c>
      <c r="E86" s="18">
        <v>10</v>
      </c>
      <c r="F86" s="46" t="s">
        <v>52</v>
      </c>
      <c r="G86" s="30">
        <v>26</v>
      </c>
      <c r="H86" s="28"/>
      <c r="I86" s="28">
        <v>10</v>
      </c>
      <c r="J86" s="28">
        <v>220</v>
      </c>
      <c r="K86" s="28">
        <v>8.1</v>
      </c>
      <c r="L86" s="30">
        <v>7</v>
      </c>
      <c r="M86" s="28"/>
      <c r="N86" s="30">
        <v>0.44</v>
      </c>
      <c r="O86" s="28">
        <f>IF(N86&lt;&gt;"",INT(N86)*60+(N86-INT(N86))*100,"")</f>
        <v>44</v>
      </c>
      <c r="P86" s="29">
        <f>(40*G86)/MAX(G:G)</f>
        <v>26.666666666666668</v>
      </c>
      <c r="Q86" s="29">
        <f>(10*I86)/MAX(I:I)</f>
        <v>3.125</v>
      </c>
      <c r="R86" s="29">
        <f>(10*J86)/MAX(J:J)</f>
        <v>7.5862068965517242</v>
      </c>
      <c r="S86" s="29">
        <f>(10*6)/K86</f>
        <v>7.4074074074074074</v>
      </c>
      <c r="T86" s="29">
        <f>(10*L86)/MAX(L:L)</f>
        <v>7</v>
      </c>
      <c r="U86" s="29">
        <f>(20*0.26)/N86</f>
        <v>11.818181818181818</v>
      </c>
      <c r="V86" s="29">
        <f>SUM(P86:U86)</f>
        <v>63.603462788807619</v>
      </c>
      <c r="W86" s="29"/>
      <c r="X86" s="202"/>
      <c r="Y86" s="203"/>
      <c r="Z86" s="28"/>
    </row>
    <row r="87" spans="1:26" ht="45" x14ac:dyDescent="0.25">
      <c r="A87" s="55">
        <v>83</v>
      </c>
      <c r="B87" s="12" t="s">
        <v>2209</v>
      </c>
      <c r="C87" s="142" t="s">
        <v>2210</v>
      </c>
      <c r="D87" s="144" t="s">
        <v>161</v>
      </c>
      <c r="E87" s="18">
        <v>9</v>
      </c>
      <c r="F87" s="12" t="s">
        <v>162</v>
      </c>
      <c r="G87" s="30">
        <v>23.5</v>
      </c>
      <c r="H87" s="28"/>
      <c r="I87" s="28">
        <v>30</v>
      </c>
      <c r="J87" s="28">
        <v>210</v>
      </c>
      <c r="K87" s="28">
        <v>7.4</v>
      </c>
      <c r="L87" s="30">
        <v>10</v>
      </c>
      <c r="M87" s="28"/>
      <c r="N87" s="30">
        <v>1.0900000000000001</v>
      </c>
      <c r="O87" s="28">
        <f>IF(N87&lt;&gt;"",INT(N87)*60+(N87-INT(N87))*100,"")</f>
        <v>69</v>
      </c>
      <c r="P87" s="29">
        <f>(40*G87)/MAX(G:G)</f>
        <v>24.102564102564102</v>
      </c>
      <c r="Q87" s="29">
        <f>(10*I87)/MAX(I:I)</f>
        <v>9.375</v>
      </c>
      <c r="R87" s="29">
        <f>(10*J87)/MAX(J:J)</f>
        <v>7.2413793103448274</v>
      </c>
      <c r="S87" s="29">
        <f>(10*6)/K87</f>
        <v>8.108108108108107</v>
      </c>
      <c r="T87" s="29">
        <f>(10*L87)/MAX(L:L)</f>
        <v>10</v>
      </c>
      <c r="U87" s="29">
        <f>(20*0.26)/N87</f>
        <v>4.7706422018348622</v>
      </c>
      <c r="V87" s="29">
        <f>SUM(P87:U87)</f>
        <v>63.597693722851893</v>
      </c>
      <c r="W87" s="29"/>
      <c r="X87" s="202"/>
      <c r="Y87" s="203"/>
      <c r="Z87" s="28"/>
    </row>
    <row r="88" spans="1:26" ht="30" x14ac:dyDescent="0.25">
      <c r="A88" s="58">
        <v>84</v>
      </c>
      <c r="B88" s="156" t="s">
        <v>2293</v>
      </c>
      <c r="C88" s="142" t="s">
        <v>2294</v>
      </c>
      <c r="D88" s="46" t="s">
        <v>165</v>
      </c>
      <c r="E88" s="41">
        <v>11</v>
      </c>
      <c r="F88" s="156" t="s">
        <v>166</v>
      </c>
      <c r="G88" s="30">
        <v>24.5</v>
      </c>
      <c r="H88" s="28"/>
      <c r="I88" s="28">
        <v>8</v>
      </c>
      <c r="J88" s="28">
        <v>235</v>
      </c>
      <c r="K88" s="28">
        <v>7.4</v>
      </c>
      <c r="L88" s="30">
        <v>10</v>
      </c>
      <c r="M88" s="28"/>
      <c r="N88" s="30">
        <v>0.54</v>
      </c>
      <c r="O88" s="28">
        <f>IF(N88&lt;&gt;"",INT(N88)*60+(N88-INT(N88))*100,"")</f>
        <v>54</v>
      </c>
      <c r="P88" s="29">
        <f>(40*G88)/MAX(G:G)</f>
        <v>25.128205128205128</v>
      </c>
      <c r="Q88" s="29">
        <f>(10*I88)/MAX(I:I)</f>
        <v>2.5</v>
      </c>
      <c r="R88" s="29">
        <f>(10*J88)/MAX(J:J)</f>
        <v>8.1034482758620694</v>
      </c>
      <c r="S88" s="29">
        <f>(10*6)/K88</f>
        <v>8.108108108108107</v>
      </c>
      <c r="T88" s="29">
        <f>(10*L88)/MAX(L:L)</f>
        <v>10</v>
      </c>
      <c r="U88" s="29">
        <f>(20*0.26)/N88</f>
        <v>9.6296296296296298</v>
      </c>
      <c r="V88" s="29">
        <f>SUM(P88:U88)</f>
        <v>63.469391141804934</v>
      </c>
      <c r="W88" s="29"/>
      <c r="X88" s="202"/>
      <c r="Y88" s="203"/>
      <c r="Z88" s="28"/>
    </row>
    <row r="89" spans="1:26" ht="30" x14ac:dyDescent="0.25">
      <c r="A89" s="55">
        <v>85</v>
      </c>
      <c r="B89" s="152" t="s">
        <v>2149</v>
      </c>
      <c r="C89" s="153" t="s">
        <v>2150</v>
      </c>
      <c r="D89" s="152" t="s">
        <v>4450</v>
      </c>
      <c r="E89" s="154">
        <v>9</v>
      </c>
      <c r="F89" s="152" t="s">
        <v>120</v>
      </c>
      <c r="G89" s="30">
        <v>28.5</v>
      </c>
      <c r="H89" s="28"/>
      <c r="I89" s="28">
        <v>1</v>
      </c>
      <c r="J89" s="28">
        <v>210</v>
      </c>
      <c r="K89" s="28">
        <v>7.2</v>
      </c>
      <c r="L89" s="30">
        <v>9</v>
      </c>
      <c r="M89" s="28"/>
      <c r="N89" s="30">
        <v>0.56000000000000005</v>
      </c>
      <c r="O89" s="28">
        <f>IF(N89&lt;&gt;"",INT(N89)*60+(N89-INT(N89))*100,"")</f>
        <v>56.000000000000007</v>
      </c>
      <c r="P89" s="29">
        <f>(40*G89)/MAX(G:G)</f>
        <v>29.23076923076923</v>
      </c>
      <c r="Q89" s="29">
        <f>(10*I89)/MAX(I:I)</f>
        <v>0.3125</v>
      </c>
      <c r="R89" s="29">
        <f>(10*J89)/MAX(J:J)</f>
        <v>7.2413793103448274</v>
      </c>
      <c r="S89" s="29">
        <f>(10*6)/K89</f>
        <v>8.3333333333333339</v>
      </c>
      <c r="T89" s="29">
        <f>(10*L89)/MAX(L:L)</f>
        <v>9</v>
      </c>
      <c r="U89" s="29">
        <f>(20*0.26)/N89</f>
        <v>9.2857142857142847</v>
      </c>
      <c r="V89" s="29">
        <f>SUM(P89:U89)</f>
        <v>63.40369616016168</v>
      </c>
      <c r="W89" s="29"/>
      <c r="X89" s="202"/>
      <c r="Y89" s="203"/>
      <c r="Z89" s="28"/>
    </row>
    <row r="90" spans="1:26" ht="45" x14ac:dyDescent="0.25">
      <c r="A90" s="58">
        <v>86</v>
      </c>
      <c r="B90" s="12" t="s">
        <v>2219</v>
      </c>
      <c r="C90" s="142" t="s">
        <v>2220</v>
      </c>
      <c r="D90" s="144" t="s">
        <v>161</v>
      </c>
      <c r="E90" s="18">
        <v>9</v>
      </c>
      <c r="F90" s="12" t="s">
        <v>162</v>
      </c>
      <c r="G90" s="30">
        <v>28</v>
      </c>
      <c r="H90" s="28"/>
      <c r="I90" s="28">
        <v>11</v>
      </c>
      <c r="J90" s="28">
        <v>258</v>
      </c>
      <c r="K90" s="28">
        <v>7.5</v>
      </c>
      <c r="L90" s="30">
        <v>9.5</v>
      </c>
      <c r="M90" s="28"/>
      <c r="N90" s="30">
        <v>1.0900000000000001</v>
      </c>
      <c r="O90" s="28">
        <f>IF(N90&lt;&gt;"",INT(N90)*60+(N90-INT(N90))*100,"")</f>
        <v>69</v>
      </c>
      <c r="P90" s="29">
        <f>(40*G90)/MAX(G:G)</f>
        <v>28.717948717948719</v>
      </c>
      <c r="Q90" s="29">
        <f>(10*I90)/MAX(I:I)</f>
        <v>3.4375</v>
      </c>
      <c r="R90" s="29">
        <f>(10*J90)/MAX(J:J)</f>
        <v>8.8965517241379306</v>
      </c>
      <c r="S90" s="29">
        <f>(10*6)/K90</f>
        <v>8</v>
      </c>
      <c r="T90" s="29">
        <f>(10*L90)/MAX(L:L)</f>
        <v>9.5</v>
      </c>
      <c r="U90" s="29">
        <f>(20*0.26)/N90</f>
        <v>4.7706422018348622</v>
      </c>
      <c r="V90" s="29">
        <f>SUM(P90:U90)</f>
        <v>63.322642643921505</v>
      </c>
      <c r="W90" s="29"/>
      <c r="X90" s="202"/>
      <c r="Y90" s="203"/>
      <c r="Z90" s="203"/>
    </row>
    <row r="91" spans="1:26" ht="30" x14ac:dyDescent="0.25">
      <c r="A91" s="55">
        <v>87</v>
      </c>
      <c r="B91" s="145" t="s">
        <v>2069</v>
      </c>
      <c r="C91" s="142" t="s">
        <v>2070</v>
      </c>
      <c r="D91" s="46" t="s">
        <v>61</v>
      </c>
      <c r="E91" s="18">
        <v>10</v>
      </c>
      <c r="F91" s="12" t="s">
        <v>67</v>
      </c>
      <c r="G91" s="30">
        <v>26.5</v>
      </c>
      <c r="H91" s="28"/>
      <c r="I91" s="28">
        <v>20</v>
      </c>
      <c r="J91" s="28">
        <v>246</v>
      </c>
      <c r="K91" s="28">
        <v>7.3</v>
      </c>
      <c r="L91" s="30">
        <v>8</v>
      </c>
      <c r="M91" s="28"/>
      <c r="N91" s="30">
        <v>1.05</v>
      </c>
      <c r="O91" s="28">
        <f>IF(N91&lt;&gt;"",INT(N91)*60+(N91-INT(N91))*100,"")</f>
        <v>65</v>
      </c>
      <c r="P91" s="29">
        <f>(40*G91)/MAX(G:G)</f>
        <v>27.179487179487179</v>
      </c>
      <c r="Q91" s="29">
        <f>(10*I91)/MAX(I:I)</f>
        <v>6.25</v>
      </c>
      <c r="R91" s="29">
        <f>(10*J91)/MAX(J:J)</f>
        <v>8.4827586206896548</v>
      </c>
      <c r="S91" s="29">
        <f>(10*6)/K91</f>
        <v>8.2191780821917817</v>
      </c>
      <c r="T91" s="29">
        <f>(10*L91)/MAX(L:L)</f>
        <v>8</v>
      </c>
      <c r="U91" s="29">
        <f>(20*0.26)/N91</f>
        <v>4.9523809523809526</v>
      </c>
      <c r="V91" s="29">
        <f>SUM(P91:U91)</f>
        <v>63.083804834749571</v>
      </c>
      <c r="W91" s="29"/>
      <c r="X91" s="202"/>
      <c r="Y91" s="203"/>
      <c r="Z91" s="203"/>
    </row>
    <row r="92" spans="1:26" ht="30" x14ac:dyDescent="0.25">
      <c r="A92" s="58">
        <v>88</v>
      </c>
      <c r="B92" s="144" t="s">
        <v>2743</v>
      </c>
      <c r="C92" s="39" t="s">
        <v>2744</v>
      </c>
      <c r="D92" s="46" t="s">
        <v>532</v>
      </c>
      <c r="E92" s="42">
        <v>10</v>
      </c>
      <c r="F92" s="62" t="s">
        <v>1131</v>
      </c>
      <c r="G92" s="42">
        <v>32</v>
      </c>
      <c r="H92" s="42"/>
      <c r="I92" s="42">
        <v>10</v>
      </c>
      <c r="J92" s="42">
        <v>225</v>
      </c>
      <c r="K92" s="42">
        <v>7.5</v>
      </c>
      <c r="L92" s="42">
        <v>7</v>
      </c>
      <c r="M92" s="42"/>
      <c r="N92" s="42">
        <v>1.2</v>
      </c>
      <c r="O92" s="28"/>
      <c r="P92" s="29">
        <f>(40*G92)/MAX(G:G)</f>
        <v>32.820512820512818</v>
      </c>
      <c r="Q92" s="29">
        <f>(10*I92)/MAX(I:I)</f>
        <v>3.125</v>
      </c>
      <c r="R92" s="29">
        <f>(10*J92)/MAX(J:J)</f>
        <v>7.7586206896551726</v>
      </c>
      <c r="S92" s="29">
        <f>(10*6)/K92</f>
        <v>8</v>
      </c>
      <c r="T92" s="29">
        <f>(10*L92)/MAX(L:L)</f>
        <v>7</v>
      </c>
      <c r="U92" s="29">
        <f>(20*0.26)/N92</f>
        <v>4.3333333333333339</v>
      </c>
      <c r="V92" s="29">
        <f>SUM(P92:U92)</f>
        <v>63.037466843501328</v>
      </c>
      <c r="W92" s="29"/>
      <c r="X92" s="202"/>
      <c r="Y92" s="203"/>
      <c r="Z92" s="203"/>
    </row>
    <row r="93" spans="1:26" ht="30" x14ac:dyDescent="0.25">
      <c r="A93" s="55">
        <v>89</v>
      </c>
      <c r="B93" s="12" t="s">
        <v>2081</v>
      </c>
      <c r="C93" s="142" t="s">
        <v>2082</v>
      </c>
      <c r="D93" s="46" t="s">
        <v>664</v>
      </c>
      <c r="E93" s="18">
        <v>9</v>
      </c>
      <c r="F93" s="46" t="s">
        <v>665</v>
      </c>
      <c r="G93" s="30">
        <v>22.5</v>
      </c>
      <c r="H93" s="28"/>
      <c r="I93" s="28">
        <v>10</v>
      </c>
      <c r="J93" s="28">
        <v>225</v>
      </c>
      <c r="K93" s="28">
        <v>7.2</v>
      </c>
      <c r="L93" s="30">
        <v>8.5</v>
      </c>
      <c r="M93" s="28"/>
      <c r="N93" s="30">
        <v>0.43</v>
      </c>
      <c r="O93" s="28">
        <f>IF(N93&lt;&gt;"",INT(N93)*60+(N93-INT(N93))*100,"")</f>
        <v>43</v>
      </c>
      <c r="P93" s="29">
        <f>(40*G93)/MAX(G:G)</f>
        <v>23.076923076923077</v>
      </c>
      <c r="Q93" s="29">
        <f>(10*I93)/MAX(I:I)</f>
        <v>3.125</v>
      </c>
      <c r="R93" s="29">
        <f>(10*J93)/MAX(J:J)</f>
        <v>7.7586206896551726</v>
      </c>
      <c r="S93" s="29">
        <f>(10*6)/K93</f>
        <v>8.3333333333333339</v>
      </c>
      <c r="T93" s="29">
        <f>(10*L93)/MAX(L:L)</f>
        <v>8.5</v>
      </c>
      <c r="U93" s="29">
        <f>(20*0.26)/N93</f>
        <v>12.093023255813954</v>
      </c>
      <c r="V93" s="29">
        <f>SUM(P93:U93)</f>
        <v>62.886900355725537</v>
      </c>
      <c r="W93" s="29"/>
      <c r="X93" s="202"/>
      <c r="Y93" s="203"/>
      <c r="Z93" s="203"/>
    </row>
    <row r="94" spans="1:26" ht="30" x14ac:dyDescent="0.25">
      <c r="A94" s="58">
        <v>90</v>
      </c>
      <c r="B94" s="156" t="s">
        <v>2289</v>
      </c>
      <c r="C94" s="142" t="s">
        <v>2290</v>
      </c>
      <c r="D94" s="46" t="s">
        <v>165</v>
      </c>
      <c r="E94" s="41">
        <v>11</v>
      </c>
      <c r="F94" s="156" t="s">
        <v>181</v>
      </c>
      <c r="G94" s="30">
        <v>29</v>
      </c>
      <c r="H94" s="28"/>
      <c r="I94" s="28">
        <v>5</v>
      </c>
      <c r="J94" s="28">
        <v>240</v>
      </c>
      <c r="K94" s="28">
        <v>7.2</v>
      </c>
      <c r="L94" s="30">
        <v>10</v>
      </c>
      <c r="M94" s="28"/>
      <c r="N94" s="30">
        <v>1.0900000000000001</v>
      </c>
      <c r="O94" s="28">
        <f>IF(N94&lt;&gt;"",INT(N94)*60+(N94-INT(N94))*100,"")</f>
        <v>69</v>
      </c>
      <c r="P94" s="29">
        <f>(40*G94)/MAX(G:G)</f>
        <v>29.743589743589745</v>
      </c>
      <c r="Q94" s="29">
        <f>(10*I94)/MAX(I:I)</f>
        <v>1.5625</v>
      </c>
      <c r="R94" s="29">
        <f>(10*J94)/MAX(J:J)</f>
        <v>8.2758620689655178</v>
      </c>
      <c r="S94" s="29">
        <f>(10*6)/K94</f>
        <v>8.3333333333333339</v>
      </c>
      <c r="T94" s="29">
        <f>(10*L94)/MAX(L:L)</f>
        <v>10</v>
      </c>
      <c r="U94" s="29">
        <f>(20*0.26)/N94</f>
        <v>4.7706422018348622</v>
      </c>
      <c r="V94" s="29">
        <f>SUM(P94:U94)</f>
        <v>62.685927347723457</v>
      </c>
      <c r="W94" s="29"/>
      <c r="X94" s="202"/>
      <c r="Y94" s="203"/>
      <c r="Z94" s="203"/>
    </row>
    <row r="95" spans="1:26" ht="45" x14ac:dyDescent="0.25">
      <c r="A95" s="55">
        <v>91</v>
      </c>
      <c r="B95" s="12" t="s">
        <v>2217</v>
      </c>
      <c r="C95" s="142" t="s">
        <v>2218</v>
      </c>
      <c r="D95" s="144" t="s">
        <v>161</v>
      </c>
      <c r="E95" s="18">
        <v>9</v>
      </c>
      <c r="F95" s="12" t="s">
        <v>162</v>
      </c>
      <c r="G95" s="30">
        <v>28</v>
      </c>
      <c r="H95" s="28"/>
      <c r="I95" s="28">
        <v>15</v>
      </c>
      <c r="J95" s="28">
        <v>211</v>
      </c>
      <c r="K95" s="28">
        <v>7.1</v>
      </c>
      <c r="L95" s="30">
        <v>8.5</v>
      </c>
      <c r="M95" s="28"/>
      <c r="N95" s="30">
        <v>1.05</v>
      </c>
      <c r="O95" s="28">
        <f>IF(N95&lt;&gt;"",INT(N95)*60+(N95-INT(N95))*100,"")</f>
        <v>65</v>
      </c>
      <c r="P95" s="29">
        <f>(40*G95)/MAX(G:G)</f>
        <v>28.717948717948719</v>
      </c>
      <c r="Q95" s="29">
        <f>(10*I95)/MAX(I:I)</f>
        <v>4.6875</v>
      </c>
      <c r="R95" s="29">
        <f>(10*J95)/MAX(J:J)</f>
        <v>7.2758620689655169</v>
      </c>
      <c r="S95" s="29">
        <f>(10*6)/K95</f>
        <v>8.4507042253521139</v>
      </c>
      <c r="T95" s="29">
        <f>(10*L95)/MAX(L:L)</f>
        <v>8.5</v>
      </c>
      <c r="U95" s="29">
        <f>(20*0.26)/N95</f>
        <v>4.9523809523809526</v>
      </c>
      <c r="V95" s="29">
        <f>SUM(P95:U95)</f>
        <v>62.5843959646473</v>
      </c>
      <c r="W95" s="29"/>
      <c r="X95" s="202"/>
      <c r="Y95" s="203"/>
      <c r="Z95" s="203"/>
    </row>
    <row r="96" spans="1:26" ht="30" x14ac:dyDescent="0.25">
      <c r="A96" s="58">
        <v>92</v>
      </c>
      <c r="B96" s="12" t="s">
        <v>2389</v>
      </c>
      <c r="C96" s="142" t="s">
        <v>2390</v>
      </c>
      <c r="D96" s="46" t="s">
        <v>268</v>
      </c>
      <c r="E96" s="18">
        <v>9</v>
      </c>
      <c r="F96" s="46" t="s">
        <v>269</v>
      </c>
      <c r="G96" s="42">
        <v>25.5</v>
      </c>
      <c r="H96" s="42"/>
      <c r="I96" s="42">
        <v>10</v>
      </c>
      <c r="J96" s="42">
        <v>211</v>
      </c>
      <c r="K96" s="42">
        <v>8.9</v>
      </c>
      <c r="L96" s="42">
        <v>10</v>
      </c>
      <c r="M96" s="42"/>
      <c r="N96" s="42">
        <v>0.56000000000000005</v>
      </c>
      <c r="O96" s="28"/>
      <c r="P96" s="29">
        <f>(40*G96)/MAX(G:G)</f>
        <v>26.153846153846153</v>
      </c>
      <c r="Q96" s="29">
        <f>(10*I96)/MAX(I:I)</f>
        <v>3.125</v>
      </c>
      <c r="R96" s="29">
        <f>(10*J96)/MAX(J:J)</f>
        <v>7.2758620689655169</v>
      </c>
      <c r="S96" s="29">
        <f>(10*6)/K96</f>
        <v>6.7415730337078648</v>
      </c>
      <c r="T96" s="29">
        <f>(10*L96)/MAX(L:L)</f>
        <v>10</v>
      </c>
      <c r="U96" s="29">
        <f>(20*0.26)/N96</f>
        <v>9.2857142857142847</v>
      </c>
      <c r="V96" s="29">
        <f>SUM(P96:U96)</f>
        <v>62.58199554223382</v>
      </c>
      <c r="W96" s="29"/>
      <c r="X96" s="202"/>
      <c r="Y96" s="203"/>
      <c r="Z96" s="203"/>
    </row>
    <row r="97" spans="1:26" ht="30" x14ac:dyDescent="0.25">
      <c r="A97" s="55">
        <v>93</v>
      </c>
      <c r="B97" s="144" t="s">
        <v>2365</v>
      </c>
      <c r="C97" s="142" t="s">
        <v>2366</v>
      </c>
      <c r="D97" s="46" t="s">
        <v>4460</v>
      </c>
      <c r="E97" s="18">
        <v>10</v>
      </c>
      <c r="F97" s="12" t="s">
        <v>2367</v>
      </c>
      <c r="G97" s="42">
        <v>22</v>
      </c>
      <c r="H97" s="42"/>
      <c r="I97" s="42">
        <v>13</v>
      </c>
      <c r="J97" s="42">
        <v>210</v>
      </c>
      <c r="K97" s="42">
        <v>6.7</v>
      </c>
      <c r="L97" s="42">
        <v>9.6999999999999993</v>
      </c>
      <c r="M97" s="42"/>
      <c r="N97" s="42">
        <v>0.52</v>
      </c>
      <c r="O97" s="28"/>
      <c r="P97" s="29">
        <f>(40*G97)/MAX(G:G)</f>
        <v>22.564102564102566</v>
      </c>
      <c r="Q97" s="29">
        <f>(10*I97)/MAX(I:I)</f>
        <v>4.0625</v>
      </c>
      <c r="R97" s="29">
        <f>(10*J97)/MAX(J:J)</f>
        <v>7.2413793103448274</v>
      </c>
      <c r="S97" s="29">
        <f>(10*6)/K97</f>
        <v>8.9552238805970141</v>
      </c>
      <c r="T97" s="29">
        <f>(10*L97)/MAX(L:L)</f>
        <v>9.6999999999999993</v>
      </c>
      <c r="U97" s="29">
        <f>(20*0.26)/N97</f>
        <v>10</v>
      </c>
      <c r="V97" s="29">
        <f>SUM(P97:U97)</f>
        <v>62.523205755044415</v>
      </c>
      <c r="W97" s="29"/>
      <c r="X97" s="202"/>
      <c r="Y97" s="203"/>
      <c r="Z97" s="203"/>
    </row>
    <row r="98" spans="1:26" ht="30" x14ac:dyDescent="0.25">
      <c r="A98" s="58">
        <v>94</v>
      </c>
      <c r="B98" s="46" t="s">
        <v>2368</v>
      </c>
      <c r="C98" s="142" t="s">
        <v>2369</v>
      </c>
      <c r="D98" s="46" t="s">
        <v>4460</v>
      </c>
      <c r="E98" s="18">
        <v>10</v>
      </c>
      <c r="F98" s="12" t="s">
        <v>2367</v>
      </c>
      <c r="G98" s="42">
        <v>23</v>
      </c>
      <c r="H98" s="42"/>
      <c r="I98" s="42">
        <v>7</v>
      </c>
      <c r="J98" s="42">
        <v>225</v>
      </c>
      <c r="K98" s="42">
        <v>6.5</v>
      </c>
      <c r="L98" s="42">
        <v>9.9</v>
      </c>
      <c r="M98" s="42"/>
      <c r="N98" s="42">
        <v>0.53</v>
      </c>
      <c r="O98" s="28"/>
      <c r="P98" s="29">
        <f>(40*G98)/MAX(G:G)</f>
        <v>23.589743589743591</v>
      </c>
      <c r="Q98" s="29">
        <f>(10*I98)/MAX(I:I)</f>
        <v>2.1875</v>
      </c>
      <c r="R98" s="29">
        <f>(10*J98)/MAX(J:J)</f>
        <v>7.7586206896551726</v>
      </c>
      <c r="S98" s="29">
        <f>(10*6)/K98</f>
        <v>9.2307692307692299</v>
      </c>
      <c r="T98" s="29">
        <f>(10*L98)/MAX(L:L)</f>
        <v>9.9</v>
      </c>
      <c r="U98" s="29">
        <f>(20*0.26)/N98</f>
        <v>9.8113207547169807</v>
      </c>
      <c r="V98" s="29">
        <f>SUM(P98:U98)</f>
        <v>62.477954264884971</v>
      </c>
      <c r="W98" s="29"/>
      <c r="X98" s="202"/>
      <c r="Y98" s="203"/>
      <c r="Z98" s="203"/>
    </row>
    <row r="99" spans="1:26" ht="30" x14ac:dyDescent="0.25">
      <c r="A99" s="55">
        <v>95</v>
      </c>
      <c r="B99" s="46" t="s">
        <v>2454</v>
      </c>
      <c r="C99" s="142" t="s">
        <v>2455</v>
      </c>
      <c r="D99" s="46" t="s">
        <v>915</v>
      </c>
      <c r="E99" s="18">
        <v>9</v>
      </c>
      <c r="F99" s="147" t="s">
        <v>916</v>
      </c>
      <c r="G99" s="42">
        <v>24.5</v>
      </c>
      <c r="H99" s="42"/>
      <c r="I99" s="42">
        <v>16</v>
      </c>
      <c r="J99" s="42">
        <v>232</v>
      </c>
      <c r="K99" s="42">
        <v>8.6</v>
      </c>
      <c r="L99" s="42">
        <v>8</v>
      </c>
      <c r="M99" s="42"/>
      <c r="N99" s="42">
        <v>0.56000000000000005</v>
      </c>
      <c r="O99" s="28"/>
      <c r="P99" s="29">
        <f>(40*G99)/MAX(G:G)</f>
        <v>25.128205128205128</v>
      </c>
      <c r="Q99" s="29">
        <f>(10*I99)/MAX(I:I)</f>
        <v>5</v>
      </c>
      <c r="R99" s="29">
        <f>(10*J99)/MAX(J:J)</f>
        <v>8</v>
      </c>
      <c r="S99" s="29">
        <f>(10*6)/K99</f>
        <v>6.9767441860465116</v>
      </c>
      <c r="T99" s="29">
        <f>(10*L99)/MAX(L:L)</f>
        <v>8</v>
      </c>
      <c r="U99" s="29">
        <f>(20*0.26)/N99</f>
        <v>9.2857142857142847</v>
      </c>
      <c r="V99" s="29">
        <f>SUM(P99:U99)</f>
        <v>62.390663599965919</v>
      </c>
      <c r="W99" s="29"/>
      <c r="X99" s="202"/>
      <c r="Y99" s="203"/>
      <c r="Z99" s="203"/>
    </row>
    <row r="100" spans="1:26" ht="30" x14ac:dyDescent="0.25">
      <c r="A100" s="58">
        <v>96</v>
      </c>
      <c r="B100" s="145" t="s">
        <v>2071</v>
      </c>
      <c r="C100" s="142" t="s">
        <v>2072</v>
      </c>
      <c r="D100" s="46" t="s">
        <v>61</v>
      </c>
      <c r="E100" s="18">
        <v>10</v>
      </c>
      <c r="F100" s="12" t="s">
        <v>67</v>
      </c>
      <c r="G100" s="30">
        <v>30.5</v>
      </c>
      <c r="H100" s="28"/>
      <c r="I100" s="28">
        <v>14</v>
      </c>
      <c r="J100" s="28">
        <v>220</v>
      </c>
      <c r="K100" s="28">
        <v>7.3</v>
      </c>
      <c r="L100" s="30">
        <v>6</v>
      </c>
      <c r="M100" s="28"/>
      <c r="N100" s="30">
        <v>1.08</v>
      </c>
      <c r="O100" s="28">
        <f>IF(N100&lt;&gt;"",INT(N100)*60+(N100-INT(N100))*100,"")</f>
        <v>68</v>
      </c>
      <c r="P100" s="29">
        <f>(40*G100)/MAX(G:G)</f>
        <v>31.282051282051281</v>
      </c>
      <c r="Q100" s="29">
        <f>(10*I100)/MAX(I:I)</f>
        <v>4.375</v>
      </c>
      <c r="R100" s="29">
        <f>(10*J100)/MAX(J:J)</f>
        <v>7.5862068965517242</v>
      </c>
      <c r="S100" s="29">
        <f>(10*6)/K100</f>
        <v>8.2191780821917817</v>
      </c>
      <c r="T100" s="29">
        <f>(10*L100)/MAX(L:L)</f>
        <v>6</v>
      </c>
      <c r="U100" s="29">
        <f>(20*0.26)/N100</f>
        <v>4.8148148148148149</v>
      </c>
      <c r="V100" s="29">
        <f>SUM(P100:U100)</f>
        <v>62.277251075609605</v>
      </c>
      <c r="W100" s="29"/>
      <c r="X100" s="202"/>
      <c r="Y100" s="203"/>
      <c r="Z100" s="203"/>
    </row>
    <row r="101" spans="1:26" ht="30" x14ac:dyDescent="0.25">
      <c r="A101" s="55">
        <v>97</v>
      </c>
      <c r="B101" s="12" t="s">
        <v>2077</v>
      </c>
      <c r="C101" s="142" t="s">
        <v>2078</v>
      </c>
      <c r="D101" s="46" t="s">
        <v>664</v>
      </c>
      <c r="E101" s="18">
        <v>9</v>
      </c>
      <c r="F101" s="46" t="s">
        <v>665</v>
      </c>
      <c r="G101" s="30">
        <v>22.5</v>
      </c>
      <c r="H101" s="28"/>
      <c r="I101" s="28">
        <v>8</v>
      </c>
      <c r="J101" s="28">
        <v>225</v>
      </c>
      <c r="K101" s="28">
        <v>7.2</v>
      </c>
      <c r="L101" s="30">
        <v>9</v>
      </c>
      <c r="M101" s="28"/>
      <c r="N101" s="30">
        <v>0.45</v>
      </c>
      <c r="O101" s="28">
        <f>IF(N101&lt;&gt;"",INT(N101)*60+(N101-INT(N101))*100,"")</f>
        <v>45</v>
      </c>
      <c r="P101" s="29">
        <f>(40*G101)/MAX(G:G)</f>
        <v>23.076923076923077</v>
      </c>
      <c r="Q101" s="29">
        <f>(10*I101)/MAX(I:I)</f>
        <v>2.5</v>
      </c>
      <c r="R101" s="29">
        <f>(10*J101)/MAX(J:J)</f>
        <v>7.7586206896551726</v>
      </c>
      <c r="S101" s="29">
        <f>(10*6)/K101</f>
        <v>8.3333333333333339</v>
      </c>
      <c r="T101" s="29">
        <f>(10*L101)/MAX(L:L)</f>
        <v>9</v>
      </c>
      <c r="U101" s="29">
        <f>(20*0.26)/N101</f>
        <v>11.555555555555555</v>
      </c>
      <c r="V101" s="29">
        <f>SUM(P101:U101)</f>
        <v>62.22443265546714</v>
      </c>
      <c r="W101" s="29"/>
      <c r="X101" s="202"/>
      <c r="Y101" s="203"/>
      <c r="Z101" s="203"/>
    </row>
    <row r="102" spans="1:26" ht="30" x14ac:dyDescent="0.25">
      <c r="A102" s="58">
        <v>98</v>
      </c>
      <c r="B102" s="12" t="s">
        <v>2475</v>
      </c>
      <c r="C102" s="142" t="s">
        <v>2476</v>
      </c>
      <c r="D102" s="46" t="s">
        <v>330</v>
      </c>
      <c r="E102" s="18">
        <v>11</v>
      </c>
      <c r="F102" s="46" t="s">
        <v>333</v>
      </c>
      <c r="G102" s="42">
        <v>29.5</v>
      </c>
      <c r="H102" s="42"/>
      <c r="I102" s="42">
        <v>13</v>
      </c>
      <c r="J102" s="42">
        <v>241</v>
      </c>
      <c r="K102" s="42">
        <v>7.1</v>
      </c>
      <c r="L102" s="42">
        <v>7</v>
      </c>
      <c r="M102" s="42"/>
      <c r="N102" s="42">
        <v>1.31</v>
      </c>
      <c r="O102" s="28"/>
      <c r="P102" s="29">
        <f>(40*G102)/MAX(G:G)</f>
        <v>30.256410256410255</v>
      </c>
      <c r="Q102" s="29">
        <f>(10*I102)/MAX(I:I)</f>
        <v>4.0625</v>
      </c>
      <c r="R102" s="29">
        <f>(10*J102)/MAX(J:J)</f>
        <v>8.3103448275862064</v>
      </c>
      <c r="S102" s="29">
        <f>(10*6)/K102</f>
        <v>8.4507042253521139</v>
      </c>
      <c r="T102" s="29">
        <f>(10*L102)/MAX(L:L)</f>
        <v>7</v>
      </c>
      <c r="U102" s="29">
        <f>(20*0.26)/N102</f>
        <v>3.9694656488549618</v>
      </c>
      <c r="V102" s="29">
        <f>SUM(P102:U102)</f>
        <v>62.049424958203538</v>
      </c>
      <c r="W102" s="29"/>
      <c r="X102" s="202"/>
      <c r="Y102" s="203"/>
      <c r="Z102" s="203"/>
    </row>
    <row r="103" spans="1:26" ht="30" x14ac:dyDescent="0.25">
      <c r="A103" s="55">
        <v>99</v>
      </c>
      <c r="B103" s="156" t="s">
        <v>2637</v>
      </c>
      <c r="C103" s="156" t="s">
        <v>2638</v>
      </c>
      <c r="D103" s="156" t="s">
        <v>430</v>
      </c>
      <c r="E103" s="18">
        <v>11</v>
      </c>
      <c r="F103" s="46" t="s">
        <v>420</v>
      </c>
      <c r="G103" s="42">
        <v>27</v>
      </c>
      <c r="H103" s="42"/>
      <c r="I103" s="42">
        <v>13</v>
      </c>
      <c r="J103" s="42">
        <v>235</v>
      </c>
      <c r="K103" s="42">
        <v>7.5</v>
      </c>
      <c r="L103" s="42">
        <v>9</v>
      </c>
      <c r="M103" s="42"/>
      <c r="N103" s="42">
        <v>1.01</v>
      </c>
      <c r="O103" s="28"/>
      <c r="P103" s="29">
        <f>(40*G103)/MAX(G:G)</f>
        <v>27.692307692307693</v>
      </c>
      <c r="Q103" s="29">
        <f>(10*I103)/MAX(I:I)</f>
        <v>4.0625</v>
      </c>
      <c r="R103" s="29">
        <f>(10*J103)/MAX(J:J)</f>
        <v>8.1034482758620694</v>
      </c>
      <c r="S103" s="29">
        <f>(10*6)/K103</f>
        <v>8</v>
      </c>
      <c r="T103" s="29">
        <f>(10*L103)/MAX(L:L)</f>
        <v>9</v>
      </c>
      <c r="U103" s="29">
        <f>(20*0.26)/N103</f>
        <v>5.1485148514851486</v>
      </c>
      <c r="V103" s="29">
        <f>SUM(P103:U103)</f>
        <v>62.006770819654911</v>
      </c>
      <c r="W103" s="29"/>
      <c r="X103" s="202"/>
      <c r="Y103" s="203"/>
      <c r="Z103" s="203"/>
    </row>
    <row r="104" spans="1:26" ht="30" x14ac:dyDescent="0.25">
      <c r="A104" s="58">
        <v>100</v>
      </c>
      <c r="B104" s="46" t="s">
        <v>2537</v>
      </c>
      <c r="C104" s="142" t="s">
        <v>2538</v>
      </c>
      <c r="D104" s="144" t="s">
        <v>4449</v>
      </c>
      <c r="E104" s="18">
        <v>10</v>
      </c>
      <c r="F104" s="46" t="s">
        <v>964</v>
      </c>
      <c r="G104" s="42">
        <v>25.5</v>
      </c>
      <c r="H104" s="42"/>
      <c r="I104" s="42">
        <v>24</v>
      </c>
      <c r="J104" s="42">
        <v>245</v>
      </c>
      <c r="K104" s="42">
        <v>7.4</v>
      </c>
      <c r="L104" s="42">
        <v>7</v>
      </c>
      <c r="M104" s="42"/>
      <c r="N104" s="42">
        <v>1.0900000000000001</v>
      </c>
      <c r="O104" s="28"/>
      <c r="P104" s="29">
        <f>(40*G104)/MAX(G:G)</f>
        <v>26.153846153846153</v>
      </c>
      <c r="Q104" s="29">
        <f>(10*I104)/MAX(I:I)</f>
        <v>7.5</v>
      </c>
      <c r="R104" s="29">
        <f>(10*J104)/MAX(J:J)</f>
        <v>8.4482758620689662</v>
      </c>
      <c r="S104" s="29">
        <f>(10*6)/K104</f>
        <v>8.108108108108107</v>
      </c>
      <c r="T104" s="29">
        <f>(10*L104)/MAX(L:L)</f>
        <v>7</v>
      </c>
      <c r="U104" s="29">
        <f>(20*0.26)/N104</f>
        <v>4.7706422018348622</v>
      </c>
      <c r="V104" s="29">
        <f>SUM(P104:U104)</f>
        <v>61.980872325858087</v>
      </c>
      <c r="W104" s="29"/>
      <c r="X104" s="202"/>
      <c r="Y104" s="203"/>
      <c r="Z104" s="203"/>
    </row>
    <row r="105" spans="1:26" ht="30" x14ac:dyDescent="0.25">
      <c r="A105" s="55">
        <v>101</v>
      </c>
      <c r="B105" s="144" t="s">
        <v>2692</v>
      </c>
      <c r="C105" s="142" t="s">
        <v>2693</v>
      </c>
      <c r="D105" s="144" t="s">
        <v>483</v>
      </c>
      <c r="E105" s="18">
        <v>10</v>
      </c>
      <c r="F105" s="46" t="s">
        <v>475</v>
      </c>
      <c r="G105" s="42">
        <v>29</v>
      </c>
      <c r="H105" s="42"/>
      <c r="I105" s="42">
        <v>21</v>
      </c>
      <c r="J105" s="42">
        <v>227</v>
      </c>
      <c r="K105" s="42">
        <v>7.6</v>
      </c>
      <c r="L105" s="42">
        <v>6</v>
      </c>
      <c r="M105" s="42"/>
      <c r="N105" s="42">
        <v>1.36</v>
      </c>
      <c r="O105" s="28"/>
      <c r="P105" s="29">
        <f>(40*G105)/MAX(G:G)</f>
        <v>29.743589743589745</v>
      </c>
      <c r="Q105" s="29">
        <f>(10*I105)/MAX(I:I)</f>
        <v>6.5625</v>
      </c>
      <c r="R105" s="29">
        <f>(10*J105)/MAX(J:J)</f>
        <v>7.8275862068965516</v>
      </c>
      <c r="S105" s="29">
        <f>(10*6)/K105</f>
        <v>7.8947368421052637</v>
      </c>
      <c r="T105" s="29">
        <f>(10*L105)/MAX(L:L)</f>
        <v>6</v>
      </c>
      <c r="U105" s="29">
        <f>(20*0.26)/N105</f>
        <v>3.8235294117647056</v>
      </c>
      <c r="V105" s="29">
        <f>SUM(P105:U105)</f>
        <v>61.851942204356256</v>
      </c>
      <c r="W105" s="29"/>
      <c r="X105" s="202"/>
      <c r="Y105" s="203"/>
      <c r="Z105" s="203"/>
    </row>
    <row r="106" spans="1:26" ht="30" x14ac:dyDescent="0.25">
      <c r="A106" s="58">
        <v>102</v>
      </c>
      <c r="B106" s="46" t="s">
        <v>2380</v>
      </c>
      <c r="C106" s="142" t="s">
        <v>2381</v>
      </c>
      <c r="D106" s="46" t="s">
        <v>4460</v>
      </c>
      <c r="E106" s="18">
        <v>11</v>
      </c>
      <c r="F106" s="46" t="s">
        <v>2367</v>
      </c>
      <c r="G106" s="42">
        <v>26</v>
      </c>
      <c r="H106" s="42"/>
      <c r="I106" s="42">
        <v>10</v>
      </c>
      <c r="J106" s="42">
        <v>242</v>
      </c>
      <c r="K106" s="42">
        <v>6.8</v>
      </c>
      <c r="L106" s="42">
        <v>9.9</v>
      </c>
      <c r="M106" s="42"/>
      <c r="N106" s="42">
        <v>1.05</v>
      </c>
      <c r="O106" s="28"/>
      <c r="P106" s="29">
        <f>(40*G106)/MAX(G:G)</f>
        <v>26.666666666666668</v>
      </c>
      <c r="Q106" s="29">
        <f>(10*I106)/MAX(I:I)</f>
        <v>3.125</v>
      </c>
      <c r="R106" s="29">
        <f>(10*J106)/MAX(J:J)</f>
        <v>8.3448275862068968</v>
      </c>
      <c r="S106" s="29">
        <f>(10*6)/K106</f>
        <v>8.8235294117647065</v>
      </c>
      <c r="T106" s="29">
        <f>(10*L106)/MAX(L:L)</f>
        <v>9.9</v>
      </c>
      <c r="U106" s="29">
        <f>(20*0.26)/N106</f>
        <v>4.9523809523809526</v>
      </c>
      <c r="V106" s="29">
        <f>SUM(P106:U106)</f>
        <v>61.812404617019226</v>
      </c>
      <c r="W106" s="29"/>
      <c r="X106" s="202"/>
      <c r="Y106" s="203"/>
      <c r="Z106" s="203"/>
    </row>
    <row r="107" spans="1:26" ht="30" x14ac:dyDescent="0.25">
      <c r="A107" s="55">
        <v>103</v>
      </c>
      <c r="B107" s="12" t="s">
        <v>2753</v>
      </c>
      <c r="C107" s="39" t="s">
        <v>2754</v>
      </c>
      <c r="D107" s="46" t="s">
        <v>532</v>
      </c>
      <c r="E107" s="42">
        <v>11</v>
      </c>
      <c r="F107" s="46" t="s">
        <v>543</v>
      </c>
      <c r="G107" s="42">
        <v>28.5</v>
      </c>
      <c r="H107" s="42"/>
      <c r="I107" s="42">
        <v>10</v>
      </c>
      <c r="J107" s="42">
        <v>230</v>
      </c>
      <c r="K107" s="42">
        <v>7.2</v>
      </c>
      <c r="L107" s="42">
        <v>8</v>
      </c>
      <c r="M107" s="42"/>
      <c r="N107" s="42">
        <v>1.02</v>
      </c>
      <c r="O107" s="28"/>
      <c r="P107" s="29">
        <f>(40*G107)/MAX(G:G)</f>
        <v>29.23076923076923</v>
      </c>
      <c r="Q107" s="29">
        <f>(10*I107)/MAX(I:I)</f>
        <v>3.125</v>
      </c>
      <c r="R107" s="29">
        <f>(10*J107)/MAX(J:J)</f>
        <v>7.931034482758621</v>
      </c>
      <c r="S107" s="29">
        <f>(10*6)/K107</f>
        <v>8.3333333333333339</v>
      </c>
      <c r="T107" s="29">
        <f>(10*L107)/MAX(L:L)</f>
        <v>8</v>
      </c>
      <c r="U107" s="29">
        <f>(20*0.26)/N107</f>
        <v>5.0980392156862742</v>
      </c>
      <c r="V107" s="29">
        <f>SUM(P107:U107)</f>
        <v>61.718176262547459</v>
      </c>
      <c r="W107" s="29"/>
      <c r="X107" s="202"/>
      <c r="Y107" s="203"/>
      <c r="Z107" s="203"/>
    </row>
    <row r="108" spans="1:26" ht="30" x14ac:dyDescent="0.25">
      <c r="A108" s="58">
        <v>104</v>
      </c>
      <c r="B108" s="12" t="s">
        <v>2460</v>
      </c>
      <c r="C108" s="39" t="s">
        <v>2461</v>
      </c>
      <c r="D108" s="12" t="s">
        <v>317</v>
      </c>
      <c r="E108" s="42">
        <v>9</v>
      </c>
      <c r="F108" s="62" t="s">
        <v>921</v>
      </c>
      <c r="G108" s="42">
        <v>21.5</v>
      </c>
      <c r="H108" s="42"/>
      <c r="I108" s="42">
        <v>15</v>
      </c>
      <c r="J108" s="42">
        <v>210</v>
      </c>
      <c r="K108" s="42">
        <v>8.1</v>
      </c>
      <c r="L108" s="42">
        <v>9</v>
      </c>
      <c r="M108" s="42"/>
      <c r="N108" s="42">
        <v>0.46</v>
      </c>
      <c r="O108" s="28"/>
      <c r="P108" s="29">
        <f>(40*G108)/MAX(G:G)</f>
        <v>22.051282051282051</v>
      </c>
      <c r="Q108" s="29">
        <f>(10*I108)/MAX(I:I)</f>
        <v>4.6875</v>
      </c>
      <c r="R108" s="29">
        <f>(10*J108)/MAX(J:J)</f>
        <v>7.2413793103448274</v>
      </c>
      <c r="S108" s="29">
        <f>(10*6)/K108</f>
        <v>7.4074074074074074</v>
      </c>
      <c r="T108" s="29">
        <f>(10*L108)/MAX(L:L)</f>
        <v>9</v>
      </c>
      <c r="U108" s="29">
        <f>(20*0.26)/N108</f>
        <v>11.304347826086957</v>
      </c>
      <c r="V108" s="29">
        <f>SUM(P108:U108)</f>
        <v>61.691916595121242</v>
      </c>
      <c r="W108" s="29"/>
      <c r="X108" s="202"/>
      <c r="Y108" s="203"/>
      <c r="Z108" s="203"/>
    </row>
    <row r="109" spans="1:26" ht="30" x14ac:dyDescent="0.25">
      <c r="A109" s="55">
        <v>105</v>
      </c>
      <c r="B109" s="12" t="s">
        <v>2393</v>
      </c>
      <c r="C109" s="142" t="s">
        <v>2394</v>
      </c>
      <c r="D109" s="46" t="s">
        <v>268</v>
      </c>
      <c r="E109" s="18">
        <v>10</v>
      </c>
      <c r="F109" s="46" t="s">
        <v>269</v>
      </c>
      <c r="G109" s="42">
        <v>26</v>
      </c>
      <c r="H109" s="42"/>
      <c r="I109" s="42">
        <v>13</v>
      </c>
      <c r="J109" s="42">
        <v>260</v>
      </c>
      <c r="K109" s="42">
        <v>8.6999999999999993</v>
      </c>
      <c r="L109" s="42">
        <v>9.9</v>
      </c>
      <c r="M109" s="42"/>
      <c r="N109" s="42">
        <v>1.01</v>
      </c>
      <c r="O109" s="28"/>
      <c r="P109" s="29">
        <f>(40*G109)/MAX(G:G)</f>
        <v>26.666666666666668</v>
      </c>
      <c r="Q109" s="29">
        <f>(10*I109)/MAX(I:I)</f>
        <v>4.0625</v>
      </c>
      <c r="R109" s="29">
        <f>(10*J109)/MAX(J:J)</f>
        <v>8.9655172413793096</v>
      </c>
      <c r="S109" s="29">
        <f>(10*6)/K109</f>
        <v>6.8965517241379315</v>
      </c>
      <c r="T109" s="29">
        <f>(10*L109)/MAX(L:L)</f>
        <v>9.9</v>
      </c>
      <c r="U109" s="29">
        <f>(20*0.26)/N109</f>
        <v>5.1485148514851486</v>
      </c>
      <c r="V109" s="29">
        <f>SUM(P109:U109)</f>
        <v>61.639750483669047</v>
      </c>
      <c r="W109" s="29"/>
      <c r="X109" s="202"/>
      <c r="Y109" s="203"/>
      <c r="Z109" s="203"/>
    </row>
    <row r="110" spans="1:26" ht="30" x14ac:dyDescent="0.25">
      <c r="A110" s="58">
        <v>106</v>
      </c>
      <c r="B110" s="45" t="s">
        <v>2517</v>
      </c>
      <c r="C110" s="142" t="s">
        <v>2518</v>
      </c>
      <c r="D110" s="144" t="s">
        <v>4449</v>
      </c>
      <c r="E110" s="18">
        <v>9</v>
      </c>
      <c r="F110" s="46" t="s">
        <v>371</v>
      </c>
      <c r="G110" s="42">
        <v>24</v>
      </c>
      <c r="H110" s="42"/>
      <c r="I110" s="42">
        <v>10</v>
      </c>
      <c r="J110" s="42">
        <v>230</v>
      </c>
      <c r="K110" s="42">
        <v>7.8</v>
      </c>
      <c r="L110" s="42">
        <v>9.3000000000000007</v>
      </c>
      <c r="M110" s="42"/>
      <c r="N110" s="42">
        <v>0.59</v>
      </c>
      <c r="O110" s="28"/>
      <c r="P110" s="29">
        <f>(40*G110)/MAX(G:G)</f>
        <v>24.615384615384617</v>
      </c>
      <c r="Q110" s="29">
        <f>(10*I110)/MAX(I:I)</f>
        <v>3.125</v>
      </c>
      <c r="R110" s="29">
        <f>(10*J110)/MAX(J:J)</f>
        <v>7.931034482758621</v>
      </c>
      <c r="S110" s="29">
        <f>(10*6)/K110</f>
        <v>7.6923076923076925</v>
      </c>
      <c r="T110" s="29">
        <f>(10*L110)/MAX(L:L)</f>
        <v>9.3000000000000007</v>
      </c>
      <c r="U110" s="29">
        <f>(20*0.26)/N110</f>
        <v>8.8135593220338997</v>
      </c>
      <c r="V110" s="29">
        <f>SUM(P110:U110)</f>
        <v>61.477286112484833</v>
      </c>
      <c r="W110" s="29"/>
      <c r="X110" s="202"/>
      <c r="Y110" s="203"/>
      <c r="Z110" s="203"/>
    </row>
    <row r="111" spans="1:26" ht="30" x14ac:dyDescent="0.25">
      <c r="A111" s="55">
        <v>107</v>
      </c>
      <c r="B111" s="171" t="s">
        <v>2608</v>
      </c>
      <c r="C111" s="142" t="s">
        <v>2609</v>
      </c>
      <c r="D111" s="46" t="s">
        <v>430</v>
      </c>
      <c r="E111" s="18">
        <v>9</v>
      </c>
      <c r="F111" s="46" t="s">
        <v>995</v>
      </c>
      <c r="G111" s="42">
        <v>24.5</v>
      </c>
      <c r="H111" s="42"/>
      <c r="I111" s="42">
        <v>19</v>
      </c>
      <c r="J111" s="42">
        <v>224</v>
      </c>
      <c r="K111" s="42">
        <v>7</v>
      </c>
      <c r="L111" s="42">
        <v>9</v>
      </c>
      <c r="M111" s="42"/>
      <c r="N111" s="42">
        <v>1.04</v>
      </c>
      <c r="O111" s="28"/>
      <c r="P111" s="29">
        <f>(40*G111)/MAX(G:G)</f>
        <v>25.128205128205128</v>
      </c>
      <c r="Q111" s="29">
        <f>(10*I111)/MAX(I:I)</f>
        <v>5.9375</v>
      </c>
      <c r="R111" s="29">
        <f>(10*J111)/MAX(J:J)</f>
        <v>7.7241379310344831</v>
      </c>
      <c r="S111" s="29">
        <f>(10*6)/K111</f>
        <v>8.5714285714285712</v>
      </c>
      <c r="T111" s="29">
        <f>(10*L111)/MAX(L:L)</f>
        <v>9</v>
      </c>
      <c r="U111" s="29">
        <f>(20*0.26)/N111</f>
        <v>5</v>
      </c>
      <c r="V111" s="29">
        <f>SUM(P111:U111)</f>
        <v>61.361271630668178</v>
      </c>
      <c r="W111" s="29"/>
      <c r="X111" s="202"/>
      <c r="Y111" s="203"/>
      <c r="Z111" s="203"/>
    </row>
    <row r="112" spans="1:26" ht="30" x14ac:dyDescent="0.25">
      <c r="A112" s="58">
        <v>108</v>
      </c>
      <c r="B112" s="12" t="s">
        <v>2221</v>
      </c>
      <c r="C112" s="142" t="s">
        <v>2222</v>
      </c>
      <c r="D112" s="46" t="s">
        <v>161</v>
      </c>
      <c r="E112" s="18">
        <v>10</v>
      </c>
      <c r="F112" s="147" t="s">
        <v>757</v>
      </c>
      <c r="G112" s="30">
        <v>21.5</v>
      </c>
      <c r="H112" s="28"/>
      <c r="I112" s="28">
        <v>28</v>
      </c>
      <c r="J112" s="28">
        <v>228</v>
      </c>
      <c r="K112" s="28">
        <v>7.7</v>
      </c>
      <c r="L112" s="30">
        <v>10</v>
      </c>
      <c r="M112" s="28"/>
      <c r="N112" s="30">
        <v>1.1000000000000001</v>
      </c>
      <c r="O112" s="28">
        <f>IF(N112&lt;&gt;"",INT(N112)*60+(N112-INT(N112))*100,"")</f>
        <v>70.000000000000014</v>
      </c>
      <c r="P112" s="29">
        <f>(40*G112)/MAX(G:G)</f>
        <v>22.051282051282051</v>
      </c>
      <c r="Q112" s="29">
        <f>(10*I112)/MAX(I:I)</f>
        <v>8.75</v>
      </c>
      <c r="R112" s="29">
        <f>(10*J112)/MAX(J:J)</f>
        <v>7.8620689655172411</v>
      </c>
      <c r="S112" s="29">
        <f>(10*6)/K112</f>
        <v>7.7922077922077921</v>
      </c>
      <c r="T112" s="29">
        <f>(10*L112)/MAX(L:L)</f>
        <v>10</v>
      </c>
      <c r="U112" s="29">
        <f>(20*0.26)/N112</f>
        <v>4.7272727272727266</v>
      </c>
      <c r="V112" s="29">
        <f>SUM(P112:U112)</f>
        <v>61.182831536279807</v>
      </c>
      <c r="W112" s="29"/>
      <c r="X112" s="202"/>
      <c r="Y112" s="203"/>
      <c r="Z112" s="203"/>
    </row>
    <row r="113" spans="1:26" ht="30" x14ac:dyDescent="0.25">
      <c r="A113" s="55">
        <v>109</v>
      </c>
      <c r="B113" s="46" t="s">
        <v>2450</v>
      </c>
      <c r="C113" s="142" t="s">
        <v>2451</v>
      </c>
      <c r="D113" s="46" t="s">
        <v>915</v>
      </c>
      <c r="E113" s="18">
        <v>9</v>
      </c>
      <c r="F113" s="46" t="s">
        <v>916</v>
      </c>
      <c r="G113" s="42">
        <v>26</v>
      </c>
      <c r="H113" s="42"/>
      <c r="I113" s="42">
        <v>13</v>
      </c>
      <c r="J113" s="42">
        <v>220</v>
      </c>
      <c r="K113" s="42">
        <v>8.5</v>
      </c>
      <c r="L113" s="42">
        <v>6</v>
      </c>
      <c r="M113" s="42"/>
      <c r="N113" s="42">
        <v>0.54</v>
      </c>
      <c r="O113" s="28"/>
      <c r="P113" s="29">
        <f>(40*G113)/MAX(G:G)</f>
        <v>26.666666666666668</v>
      </c>
      <c r="Q113" s="29">
        <f>(10*I113)/MAX(I:I)</f>
        <v>4.0625</v>
      </c>
      <c r="R113" s="29">
        <f>(10*J113)/MAX(J:J)</f>
        <v>7.5862068965517242</v>
      </c>
      <c r="S113" s="29">
        <f>(10*6)/K113</f>
        <v>7.0588235294117645</v>
      </c>
      <c r="T113" s="29">
        <f>(10*L113)/MAX(L:L)</f>
        <v>6</v>
      </c>
      <c r="U113" s="29">
        <f>(20*0.26)/N113</f>
        <v>9.6296296296296298</v>
      </c>
      <c r="V113" s="29">
        <f>SUM(P113:U113)</f>
        <v>61.003826722259788</v>
      </c>
      <c r="W113" s="29"/>
      <c r="X113" s="202"/>
      <c r="Y113" s="203"/>
      <c r="Z113" s="203"/>
    </row>
    <row r="114" spans="1:26" ht="30" x14ac:dyDescent="0.25">
      <c r="A114" s="58">
        <v>110</v>
      </c>
      <c r="B114" s="145" t="s">
        <v>2067</v>
      </c>
      <c r="C114" s="148" t="s">
        <v>2068</v>
      </c>
      <c r="D114" s="46" t="s">
        <v>61</v>
      </c>
      <c r="E114" s="18">
        <v>9</v>
      </c>
      <c r="F114" s="146" t="s">
        <v>63</v>
      </c>
      <c r="G114" s="30">
        <v>23.5</v>
      </c>
      <c r="H114" s="28"/>
      <c r="I114" s="28">
        <v>20</v>
      </c>
      <c r="J114" s="28">
        <v>214</v>
      </c>
      <c r="K114" s="28">
        <v>8.4</v>
      </c>
      <c r="L114" s="30">
        <v>7</v>
      </c>
      <c r="M114" s="28"/>
      <c r="N114" s="30">
        <v>0.56999999999999995</v>
      </c>
      <c r="O114" s="28">
        <f>IF(N114&lt;&gt;"",INT(N114)*60+(N114-INT(N114))*100,"")</f>
        <v>56.999999999999993</v>
      </c>
      <c r="P114" s="29">
        <f>(40*G114)/MAX(G:G)</f>
        <v>24.102564102564102</v>
      </c>
      <c r="Q114" s="29">
        <f>(10*I114)/MAX(I:I)</f>
        <v>6.25</v>
      </c>
      <c r="R114" s="29">
        <f>(10*J114)/MAX(J:J)</f>
        <v>7.3793103448275863</v>
      </c>
      <c r="S114" s="29">
        <f>(10*6)/K114</f>
        <v>7.1428571428571423</v>
      </c>
      <c r="T114" s="29">
        <f>(10*L114)/MAX(L:L)</f>
        <v>7</v>
      </c>
      <c r="U114" s="29">
        <f>(20*0.26)/N114</f>
        <v>9.1228070175438614</v>
      </c>
      <c r="V114" s="29">
        <f>SUM(P114:U114)</f>
        <v>60.997538607792691</v>
      </c>
      <c r="W114" s="29"/>
      <c r="X114" s="202"/>
      <c r="Y114" s="203"/>
      <c r="Z114" s="203"/>
    </row>
    <row r="115" spans="1:26" ht="30" x14ac:dyDescent="0.25">
      <c r="A115" s="55">
        <v>111</v>
      </c>
      <c r="B115" s="144" t="s">
        <v>2479</v>
      </c>
      <c r="C115" s="142" t="s">
        <v>2480</v>
      </c>
      <c r="D115" s="144" t="s">
        <v>338</v>
      </c>
      <c r="E115" s="18">
        <v>9</v>
      </c>
      <c r="F115" s="12" t="s">
        <v>339</v>
      </c>
      <c r="G115" s="42">
        <v>22</v>
      </c>
      <c r="H115" s="42"/>
      <c r="I115" s="42">
        <v>6</v>
      </c>
      <c r="J115" s="42">
        <v>227</v>
      </c>
      <c r="K115" s="42">
        <v>7.3</v>
      </c>
      <c r="L115" s="42">
        <v>10</v>
      </c>
      <c r="M115" s="42"/>
      <c r="N115" s="42">
        <v>0.5</v>
      </c>
      <c r="O115" s="28"/>
      <c r="P115" s="29">
        <f>(40*G115)/MAX(G:G)</f>
        <v>22.564102564102566</v>
      </c>
      <c r="Q115" s="29">
        <f>(10*I115)/MAX(I:I)</f>
        <v>1.875</v>
      </c>
      <c r="R115" s="29">
        <f>(10*J115)/MAX(J:J)</f>
        <v>7.8275862068965516</v>
      </c>
      <c r="S115" s="29">
        <f>(10*6)/K115</f>
        <v>8.2191780821917817</v>
      </c>
      <c r="T115" s="29">
        <f>(10*L115)/MAX(L:L)</f>
        <v>10</v>
      </c>
      <c r="U115" s="29">
        <f>(20*0.26)/N115</f>
        <v>10.4</v>
      </c>
      <c r="V115" s="29">
        <f>SUM(P115:U115)</f>
        <v>60.885866853190898</v>
      </c>
      <c r="W115" s="29"/>
      <c r="X115" s="202"/>
      <c r="Y115" s="203"/>
      <c r="Z115" s="203"/>
    </row>
    <row r="116" spans="1:26" s="22" customFormat="1" ht="30" x14ac:dyDescent="0.25">
      <c r="A116" s="58">
        <v>112</v>
      </c>
      <c r="B116" s="144" t="s">
        <v>2529</v>
      </c>
      <c r="C116" s="142" t="s">
        <v>2530</v>
      </c>
      <c r="D116" s="144" t="s">
        <v>4449</v>
      </c>
      <c r="E116" s="18">
        <v>9</v>
      </c>
      <c r="F116" s="46" t="s">
        <v>371</v>
      </c>
      <c r="G116" s="42">
        <v>20</v>
      </c>
      <c r="H116" s="42"/>
      <c r="I116" s="42">
        <v>18</v>
      </c>
      <c r="J116" s="42">
        <v>230</v>
      </c>
      <c r="K116" s="42">
        <v>7.1</v>
      </c>
      <c r="L116" s="42">
        <v>9</v>
      </c>
      <c r="M116" s="42"/>
      <c r="N116" s="42">
        <v>0.56000000000000005</v>
      </c>
      <c r="O116" s="28"/>
      <c r="P116" s="29">
        <f>(40*G116)/MAX(G:G)</f>
        <v>20.512820512820515</v>
      </c>
      <c r="Q116" s="29">
        <f>(10*I116)/MAX(I:I)</f>
        <v>5.625</v>
      </c>
      <c r="R116" s="29">
        <f>(10*J116)/MAX(J:J)</f>
        <v>7.931034482758621</v>
      </c>
      <c r="S116" s="29">
        <f>(10*6)/K116</f>
        <v>8.4507042253521139</v>
      </c>
      <c r="T116" s="29">
        <f>(10*L116)/MAX(L:L)</f>
        <v>9</v>
      </c>
      <c r="U116" s="29">
        <f>(20*0.26)/N116</f>
        <v>9.2857142857142847</v>
      </c>
      <c r="V116" s="29">
        <f>SUM(P116:U116)</f>
        <v>60.805273506645534</v>
      </c>
      <c r="W116" s="29"/>
      <c r="X116" s="202"/>
      <c r="Y116" s="203"/>
      <c r="Z116" s="203"/>
    </row>
    <row r="117" spans="1:26" s="22" customFormat="1" ht="30" x14ac:dyDescent="0.25">
      <c r="A117" s="55">
        <v>113</v>
      </c>
      <c r="B117" s="156" t="s">
        <v>2291</v>
      </c>
      <c r="C117" s="142" t="s">
        <v>2292</v>
      </c>
      <c r="D117" s="46" t="s">
        <v>165</v>
      </c>
      <c r="E117" s="41">
        <v>11</v>
      </c>
      <c r="F117" s="156" t="s">
        <v>181</v>
      </c>
      <c r="G117" s="30">
        <v>22.5</v>
      </c>
      <c r="H117" s="28"/>
      <c r="I117" s="28">
        <v>3</v>
      </c>
      <c r="J117" s="28">
        <v>255</v>
      </c>
      <c r="K117" s="28">
        <v>6.9</v>
      </c>
      <c r="L117" s="30">
        <v>10</v>
      </c>
      <c r="M117" s="28"/>
      <c r="N117" s="30">
        <v>0.56000000000000005</v>
      </c>
      <c r="O117" s="28">
        <f>IF(N117&lt;&gt;"",INT(N117)*60+(N117-INT(N117))*100,"")</f>
        <v>56.000000000000007</v>
      </c>
      <c r="P117" s="29">
        <f>(40*G117)/MAX(G:G)</f>
        <v>23.076923076923077</v>
      </c>
      <c r="Q117" s="29">
        <f>(10*I117)/MAX(I:I)</f>
        <v>0.9375</v>
      </c>
      <c r="R117" s="29">
        <f>(10*J117)/MAX(J:J)</f>
        <v>8.7931034482758612</v>
      </c>
      <c r="S117" s="29">
        <f>(10*6)/K117</f>
        <v>8.695652173913043</v>
      </c>
      <c r="T117" s="29">
        <f>(10*L117)/MAX(L:L)</f>
        <v>10</v>
      </c>
      <c r="U117" s="29">
        <f>(20*0.26)/N117</f>
        <v>9.2857142857142847</v>
      </c>
      <c r="V117" s="29">
        <f>SUM(P117:U117)</f>
        <v>60.788892984826269</v>
      </c>
      <c r="W117" s="29"/>
      <c r="X117" s="202"/>
      <c r="Y117" s="203"/>
      <c r="Z117" s="203"/>
    </row>
    <row r="118" spans="1:26" s="22" customFormat="1" ht="30" x14ac:dyDescent="0.25">
      <c r="A118" s="58">
        <v>114</v>
      </c>
      <c r="B118" s="144" t="s">
        <v>2421</v>
      </c>
      <c r="C118" s="142" t="s">
        <v>2422</v>
      </c>
      <c r="D118" s="144" t="s">
        <v>282</v>
      </c>
      <c r="E118" s="18">
        <v>9</v>
      </c>
      <c r="F118" s="12" t="s">
        <v>283</v>
      </c>
      <c r="G118" s="42">
        <v>25</v>
      </c>
      <c r="H118" s="42"/>
      <c r="I118" s="42">
        <v>11</v>
      </c>
      <c r="J118" s="42">
        <v>239</v>
      </c>
      <c r="K118" s="42">
        <v>7.3</v>
      </c>
      <c r="L118" s="42">
        <v>10</v>
      </c>
      <c r="M118" s="42"/>
      <c r="N118" s="42">
        <v>1</v>
      </c>
      <c r="O118" s="28"/>
      <c r="P118" s="29">
        <f>(40*G118)/MAX(G:G)</f>
        <v>25.641025641025642</v>
      </c>
      <c r="Q118" s="29">
        <f>(10*I118)/MAX(I:I)</f>
        <v>3.4375</v>
      </c>
      <c r="R118" s="29">
        <f>(10*J118)/MAX(J:J)</f>
        <v>8.2413793103448274</v>
      </c>
      <c r="S118" s="29">
        <f>(10*6)/K118</f>
        <v>8.2191780821917817</v>
      </c>
      <c r="T118" s="29">
        <f>(10*L118)/MAX(L:L)</f>
        <v>10</v>
      </c>
      <c r="U118" s="29">
        <f>(20*0.26)/N118</f>
        <v>5.2</v>
      </c>
      <c r="V118" s="29">
        <f>SUM(P118:U118)</f>
        <v>60.739083033562252</v>
      </c>
      <c r="W118" s="29"/>
      <c r="X118" s="202"/>
      <c r="Y118" s="203"/>
      <c r="Z118" s="203"/>
    </row>
    <row r="119" spans="1:26" s="22" customFormat="1" ht="30" x14ac:dyDescent="0.25">
      <c r="A119" s="55">
        <v>115</v>
      </c>
      <c r="B119" s="46" t="s">
        <v>2556</v>
      </c>
      <c r="C119" s="142" t="s">
        <v>2557</v>
      </c>
      <c r="D119" s="46" t="s">
        <v>380</v>
      </c>
      <c r="E119" s="18">
        <v>10</v>
      </c>
      <c r="F119" s="46" t="s">
        <v>381</v>
      </c>
      <c r="G119" s="42">
        <v>27</v>
      </c>
      <c r="H119" s="42"/>
      <c r="I119" s="42">
        <v>3</v>
      </c>
      <c r="J119" s="42">
        <v>223</v>
      </c>
      <c r="K119" s="42">
        <v>7.2</v>
      </c>
      <c r="L119" s="42">
        <v>7</v>
      </c>
      <c r="M119" s="42"/>
      <c r="N119" s="42">
        <v>0.57999999999999996</v>
      </c>
      <c r="O119" s="28"/>
      <c r="P119" s="29">
        <f>(40*G119)/MAX(G:G)</f>
        <v>27.692307692307693</v>
      </c>
      <c r="Q119" s="29">
        <f>(10*I119)/MAX(I:I)</f>
        <v>0.9375</v>
      </c>
      <c r="R119" s="29">
        <f>(10*J119)/MAX(J:J)</f>
        <v>7.6896551724137927</v>
      </c>
      <c r="S119" s="29">
        <f>(10*6)/K119</f>
        <v>8.3333333333333339</v>
      </c>
      <c r="T119" s="29">
        <f>(10*L119)/MAX(L:L)</f>
        <v>7</v>
      </c>
      <c r="U119" s="29">
        <f>(20*0.26)/N119</f>
        <v>8.9655172413793114</v>
      </c>
      <c r="V119" s="29">
        <f>SUM(P119:U119)</f>
        <v>60.618313439434132</v>
      </c>
      <c r="W119" s="29"/>
      <c r="X119" s="202"/>
      <c r="Y119" s="203"/>
      <c r="Z119" s="203"/>
    </row>
    <row r="120" spans="1:26" s="22" customFormat="1" ht="30" x14ac:dyDescent="0.25">
      <c r="A120" s="58">
        <v>116</v>
      </c>
      <c r="B120" s="12" t="s">
        <v>2779</v>
      </c>
      <c r="C120" s="43" t="s">
        <v>2780</v>
      </c>
      <c r="D120" s="46" t="s">
        <v>598</v>
      </c>
      <c r="E120" s="216">
        <v>9</v>
      </c>
      <c r="F120" s="46" t="s">
        <v>599</v>
      </c>
      <c r="G120" s="42">
        <v>31</v>
      </c>
      <c r="H120" s="42"/>
      <c r="I120" s="42">
        <v>15</v>
      </c>
      <c r="J120" s="42">
        <v>160</v>
      </c>
      <c r="K120" s="42">
        <v>8.6999999999999993</v>
      </c>
      <c r="L120" s="42">
        <v>9</v>
      </c>
      <c r="M120" s="42"/>
      <c r="N120" s="42">
        <v>2</v>
      </c>
      <c r="O120" s="28"/>
      <c r="P120" s="29">
        <f>(40*G120)/MAX(G:G)</f>
        <v>31.794871794871796</v>
      </c>
      <c r="Q120" s="29">
        <f>(10*I120)/MAX(I:I)</f>
        <v>4.6875</v>
      </c>
      <c r="R120" s="29">
        <f>(10*J120)/MAX(J:J)</f>
        <v>5.5172413793103452</v>
      </c>
      <c r="S120" s="29">
        <f>(10*6)/K120</f>
        <v>6.8965517241379315</v>
      </c>
      <c r="T120" s="29">
        <f>(10*L120)/MAX(L:L)</f>
        <v>9</v>
      </c>
      <c r="U120" s="29">
        <f>(20*0.26)/N120</f>
        <v>2.6</v>
      </c>
      <c r="V120" s="29">
        <f>SUM(P120:U120)</f>
        <v>60.496164898320075</v>
      </c>
      <c r="W120" s="29"/>
      <c r="X120" s="202"/>
      <c r="Y120" s="203"/>
      <c r="Z120" s="203"/>
    </row>
    <row r="121" spans="1:26" s="22" customFormat="1" ht="30" x14ac:dyDescent="0.25">
      <c r="A121" s="55">
        <v>117</v>
      </c>
      <c r="B121" s="144" t="s">
        <v>2063</v>
      </c>
      <c r="C121" s="142" t="s">
        <v>2064</v>
      </c>
      <c r="D121" s="46" t="s">
        <v>647</v>
      </c>
      <c r="E121" s="18">
        <v>10</v>
      </c>
      <c r="F121" s="46" t="s">
        <v>648</v>
      </c>
      <c r="G121" s="30">
        <v>23</v>
      </c>
      <c r="H121" s="28"/>
      <c r="I121" s="28">
        <v>15</v>
      </c>
      <c r="J121" s="28">
        <v>242</v>
      </c>
      <c r="K121" s="28">
        <v>7.6</v>
      </c>
      <c r="L121" s="30">
        <v>7</v>
      </c>
      <c r="M121" s="28"/>
      <c r="N121" s="30">
        <v>0.57999999999999996</v>
      </c>
      <c r="O121" s="28">
        <f>IF(N121&lt;&gt;"",INT(N121)*60+(N121-INT(N121))*100,"")</f>
        <v>57.999999999999993</v>
      </c>
      <c r="P121" s="29">
        <f>(40*G121)/MAX(G:G)</f>
        <v>23.589743589743591</v>
      </c>
      <c r="Q121" s="29">
        <f>(10*I121)/MAX(I:I)</f>
        <v>4.6875</v>
      </c>
      <c r="R121" s="29">
        <f>(10*J121)/MAX(J:J)</f>
        <v>8.3448275862068968</v>
      </c>
      <c r="S121" s="29">
        <f>(10*6)/K121</f>
        <v>7.8947368421052637</v>
      </c>
      <c r="T121" s="29">
        <f>(10*L121)/MAX(L:L)</f>
        <v>7</v>
      </c>
      <c r="U121" s="29">
        <f>(20*0.26)/N121</f>
        <v>8.9655172413793114</v>
      </c>
      <c r="V121" s="29">
        <f>SUM(P121:U121)</f>
        <v>60.482325259435065</v>
      </c>
      <c r="W121" s="29"/>
      <c r="X121" s="202"/>
      <c r="Y121" s="203"/>
      <c r="Z121" s="203"/>
    </row>
    <row r="122" spans="1:26" s="22" customFormat="1" ht="30" x14ac:dyDescent="0.25">
      <c r="A122" s="58">
        <v>118</v>
      </c>
      <c r="B122" s="46" t="s">
        <v>2349</v>
      </c>
      <c r="C122" s="142" t="s">
        <v>2350</v>
      </c>
      <c r="D122" s="46" t="s">
        <v>4451</v>
      </c>
      <c r="E122" s="18">
        <v>11</v>
      </c>
      <c r="F122" s="46" t="s">
        <v>220</v>
      </c>
      <c r="G122" s="42">
        <v>15</v>
      </c>
      <c r="H122" s="42"/>
      <c r="I122" s="42">
        <v>15</v>
      </c>
      <c r="J122" s="42">
        <v>245</v>
      </c>
      <c r="K122" s="42">
        <v>6.9</v>
      </c>
      <c r="L122" s="42">
        <v>10</v>
      </c>
      <c r="M122" s="42"/>
      <c r="N122" s="42">
        <v>0.4</v>
      </c>
      <c r="O122" s="28"/>
      <c r="P122" s="29">
        <f>(40*G122)/MAX(G:G)</f>
        <v>15.384615384615385</v>
      </c>
      <c r="Q122" s="29">
        <f>(10*I122)/MAX(I:I)</f>
        <v>4.6875</v>
      </c>
      <c r="R122" s="29">
        <f>(10*J122)/MAX(J:J)</f>
        <v>8.4482758620689662</v>
      </c>
      <c r="S122" s="29">
        <f>(10*6)/K122</f>
        <v>8.695652173913043</v>
      </c>
      <c r="T122" s="29">
        <f>(10*L122)/MAX(L:L)</f>
        <v>10</v>
      </c>
      <c r="U122" s="29">
        <f>(20*0.26)/N122</f>
        <v>13</v>
      </c>
      <c r="V122" s="29">
        <f>SUM(P122:U122)</f>
        <v>60.216043420597401</v>
      </c>
      <c r="W122" s="29"/>
      <c r="X122" s="202"/>
      <c r="Y122" s="203"/>
      <c r="Z122" s="203"/>
    </row>
    <row r="123" spans="1:26" s="22" customFormat="1" ht="30" x14ac:dyDescent="0.25">
      <c r="A123" s="55">
        <v>119</v>
      </c>
      <c r="B123" s="201" t="s">
        <v>2023</v>
      </c>
      <c r="C123" s="143" t="s">
        <v>2024</v>
      </c>
      <c r="D123" s="46" t="s">
        <v>4447</v>
      </c>
      <c r="E123" s="41">
        <v>9</v>
      </c>
      <c r="F123" s="46" t="s">
        <v>47</v>
      </c>
      <c r="G123" s="30">
        <v>27.5</v>
      </c>
      <c r="H123" s="28"/>
      <c r="I123" s="28">
        <v>9</v>
      </c>
      <c r="J123" s="28">
        <v>195</v>
      </c>
      <c r="K123" s="28">
        <v>7.2</v>
      </c>
      <c r="L123" s="30">
        <v>9</v>
      </c>
      <c r="M123" s="28"/>
      <c r="N123" s="30">
        <v>1.03</v>
      </c>
      <c r="O123" s="28">
        <f>IF(N123&lt;&gt;"",INT(N123)*60+(N123-INT(N123))*100,"")</f>
        <v>63</v>
      </c>
      <c r="P123" s="29">
        <f>(40*G123)/MAX(G:G)</f>
        <v>28.205128205128204</v>
      </c>
      <c r="Q123" s="29">
        <f>(10*I123)/MAX(I:I)</f>
        <v>2.8125</v>
      </c>
      <c r="R123" s="29">
        <f>(10*J123)/MAX(J:J)</f>
        <v>6.7241379310344831</v>
      </c>
      <c r="S123" s="29">
        <f>(10*6)/K123</f>
        <v>8.3333333333333339</v>
      </c>
      <c r="T123" s="29">
        <f>(10*L123)/MAX(L:L)</f>
        <v>9</v>
      </c>
      <c r="U123" s="29">
        <f>(20*0.26)/N123</f>
        <v>5.0485436893203888</v>
      </c>
      <c r="V123" s="29">
        <f>SUM(P123:U123)</f>
        <v>60.123643158816414</v>
      </c>
      <c r="W123" s="29"/>
      <c r="X123" s="202"/>
      <c r="Y123" s="203"/>
      <c r="Z123" s="203"/>
    </row>
    <row r="124" spans="1:26" s="22" customFormat="1" ht="30" x14ac:dyDescent="0.25">
      <c r="A124" s="58">
        <v>120</v>
      </c>
      <c r="B124" s="144" t="s">
        <v>2809</v>
      </c>
      <c r="C124" s="39" t="s">
        <v>2810</v>
      </c>
      <c r="D124" s="62" t="s">
        <v>2811</v>
      </c>
      <c r="E124" s="42">
        <v>11</v>
      </c>
      <c r="F124" s="62" t="s">
        <v>273</v>
      </c>
      <c r="G124" s="42">
        <v>18.5</v>
      </c>
      <c r="H124" s="42"/>
      <c r="I124" s="42">
        <v>15</v>
      </c>
      <c r="J124" s="42">
        <v>218</v>
      </c>
      <c r="K124" s="42">
        <v>7.1</v>
      </c>
      <c r="L124" s="42">
        <v>9</v>
      </c>
      <c r="M124" s="42"/>
      <c r="N124" s="42">
        <v>0.46</v>
      </c>
      <c r="O124" s="28"/>
      <c r="P124" s="29">
        <f>(40*G124)/MAX(G:G)</f>
        <v>18.974358974358974</v>
      </c>
      <c r="Q124" s="29">
        <f>(10*I124)/MAX(I:I)</f>
        <v>4.6875</v>
      </c>
      <c r="R124" s="29">
        <f>(10*J124)/MAX(J:J)</f>
        <v>7.5172413793103452</v>
      </c>
      <c r="S124" s="29">
        <f>(10*6)/K124</f>
        <v>8.4507042253521139</v>
      </c>
      <c r="T124" s="29">
        <f>(10*L124)/MAX(L:L)</f>
        <v>9</v>
      </c>
      <c r="U124" s="29">
        <f>(20*0.26)/N124</f>
        <v>11.304347826086957</v>
      </c>
      <c r="V124" s="29">
        <f>SUM(P124:U124)</f>
        <v>59.934152405108392</v>
      </c>
      <c r="W124" s="29"/>
      <c r="X124" s="202"/>
      <c r="Y124" s="203"/>
      <c r="Z124" s="203"/>
    </row>
    <row r="125" spans="1:26" s="22" customFormat="1" ht="30" x14ac:dyDescent="0.25">
      <c r="A125" s="55">
        <v>121</v>
      </c>
      <c r="B125" s="46" t="s">
        <v>2562</v>
      </c>
      <c r="C125" s="142" t="s">
        <v>2563</v>
      </c>
      <c r="D125" s="46" t="s">
        <v>380</v>
      </c>
      <c r="E125" s="18">
        <v>10</v>
      </c>
      <c r="F125" s="46" t="s">
        <v>381</v>
      </c>
      <c r="G125" s="42">
        <v>28.5</v>
      </c>
      <c r="H125" s="42"/>
      <c r="I125" s="42">
        <v>8</v>
      </c>
      <c r="J125" s="42">
        <v>240</v>
      </c>
      <c r="K125" s="42">
        <v>7.3</v>
      </c>
      <c r="L125" s="42">
        <v>7</v>
      </c>
      <c r="M125" s="42"/>
      <c r="N125" s="42">
        <v>1.1100000000000001</v>
      </c>
      <c r="O125" s="28"/>
      <c r="P125" s="29">
        <f>(40*G125)/MAX(G:G)</f>
        <v>29.23076923076923</v>
      </c>
      <c r="Q125" s="29">
        <f>(10*I125)/MAX(I:I)</f>
        <v>2.5</v>
      </c>
      <c r="R125" s="29">
        <f>(10*J125)/MAX(J:J)</f>
        <v>8.2758620689655178</v>
      </c>
      <c r="S125" s="29">
        <f>(10*6)/K125</f>
        <v>8.2191780821917817</v>
      </c>
      <c r="T125" s="29">
        <f>(10*L125)/MAX(L:L)</f>
        <v>7</v>
      </c>
      <c r="U125" s="29">
        <f>(20*0.26)/N125</f>
        <v>4.6846846846846848</v>
      </c>
      <c r="V125" s="29">
        <f>SUM(P125:U125)</f>
        <v>59.910494066611214</v>
      </c>
      <c r="W125" s="29"/>
      <c r="X125" s="202"/>
      <c r="Y125" s="203"/>
      <c r="Z125" s="203"/>
    </row>
    <row r="126" spans="1:26" s="22" customFormat="1" ht="30" x14ac:dyDescent="0.25">
      <c r="A126" s="58">
        <v>122</v>
      </c>
      <c r="B126" s="46" t="s">
        <v>2374</v>
      </c>
      <c r="C126" s="142" t="s">
        <v>2375</v>
      </c>
      <c r="D126" s="46" t="s">
        <v>4460</v>
      </c>
      <c r="E126" s="18">
        <v>11</v>
      </c>
      <c r="F126" s="46" t="s">
        <v>2367</v>
      </c>
      <c r="G126" s="42">
        <v>24.5</v>
      </c>
      <c r="H126" s="42"/>
      <c r="I126" s="42">
        <v>13</v>
      </c>
      <c r="J126" s="42">
        <v>208</v>
      </c>
      <c r="K126" s="42">
        <v>7</v>
      </c>
      <c r="L126" s="42">
        <v>9.9</v>
      </c>
      <c r="M126" s="42"/>
      <c r="N126" s="42">
        <v>1.03</v>
      </c>
      <c r="O126" s="28"/>
      <c r="P126" s="29">
        <f>(40*G126)/MAX(G:G)</f>
        <v>25.128205128205128</v>
      </c>
      <c r="Q126" s="29">
        <f>(10*I126)/MAX(I:I)</f>
        <v>4.0625</v>
      </c>
      <c r="R126" s="29">
        <f>(10*J126)/MAX(J:J)</f>
        <v>7.1724137931034484</v>
      </c>
      <c r="S126" s="29">
        <f>(10*6)/K126</f>
        <v>8.5714285714285712</v>
      </c>
      <c r="T126" s="29">
        <f>(10*L126)/MAX(L:L)</f>
        <v>9.9</v>
      </c>
      <c r="U126" s="29">
        <f>(20*0.26)/N126</f>
        <v>5.0485436893203888</v>
      </c>
      <c r="V126" s="29">
        <f>SUM(P126:U126)</f>
        <v>59.883091182057534</v>
      </c>
      <c r="W126" s="29"/>
      <c r="X126" s="202"/>
      <c r="Y126" s="203"/>
      <c r="Z126" s="203"/>
    </row>
    <row r="127" spans="1:26" s="22" customFormat="1" ht="30" x14ac:dyDescent="0.25">
      <c r="A127" s="55">
        <v>123</v>
      </c>
      <c r="B127" s="18" t="s">
        <v>2399</v>
      </c>
      <c r="C127" s="142" t="s">
        <v>2400</v>
      </c>
      <c r="D127" s="46" t="s">
        <v>268</v>
      </c>
      <c r="E127" s="18">
        <v>11</v>
      </c>
      <c r="F127" s="46" t="s">
        <v>269</v>
      </c>
      <c r="G127" s="42">
        <v>26</v>
      </c>
      <c r="H127" s="42"/>
      <c r="I127" s="42">
        <v>4</v>
      </c>
      <c r="J127" s="42">
        <v>205</v>
      </c>
      <c r="K127" s="42">
        <v>7.7</v>
      </c>
      <c r="L127" s="42">
        <v>8</v>
      </c>
      <c r="M127" s="42"/>
      <c r="N127" s="42">
        <v>0.57999999999999996</v>
      </c>
      <c r="O127" s="28"/>
      <c r="P127" s="29">
        <f>(40*G127)/MAX(G:G)</f>
        <v>26.666666666666668</v>
      </c>
      <c r="Q127" s="29">
        <f>(10*I127)/MAX(I:I)</f>
        <v>1.25</v>
      </c>
      <c r="R127" s="29">
        <f>(10*J127)/MAX(J:J)</f>
        <v>7.068965517241379</v>
      </c>
      <c r="S127" s="29">
        <f>(10*6)/K127</f>
        <v>7.7922077922077921</v>
      </c>
      <c r="T127" s="29">
        <f>(10*L127)/MAX(L:L)</f>
        <v>8</v>
      </c>
      <c r="U127" s="29">
        <f>(20*0.26)/N127</f>
        <v>8.9655172413793114</v>
      </c>
      <c r="V127" s="29">
        <f>SUM(P127:U127)</f>
        <v>59.743357217495145</v>
      </c>
      <c r="W127" s="29"/>
      <c r="X127" s="202"/>
      <c r="Y127" s="203"/>
      <c r="Z127" s="203"/>
    </row>
    <row r="128" spans="1:26" ht="30" x14ac:dyDescent="0.25">
      <c r="A128" s="58">
        <v>124</v>
      </c>
      <c r="B128" s="46" t="s">
        <v>2713</v>
      </c>
      <c r="C128" s="142" t="s">
        <v>2714</v>
      </c>
      <c r="D128" s="46" t="s">
        <v>4448</v>
      </c>
      <c r="E128" s="49">
        <v>9</v>
      </c>
      <c r="F128" s="46" t="s">
        <v>2706</v>
      </c>
      <c r="G128" s="42">
        <v>27</v>
      </c>
      <c r="H128" s="42"/>
      <c r="I128" s="42">
        <v>1</v>
      </c>
      <c r="J128" s="42">
        <v>165</v>
      </c>
      <c r="K128" s="42">
        <v>8.6999999999999993</v>
      </c>
      <c r="L128" s="42">
        <v>7</v>
      </c>
      <c r="M128" s="42"/>
      <c r="N128" s="42">
        <v>0.43</v>
      </c>
      <c r="O128" s="28"/>
      <c r="P128" s="29">
        <f>(40*G128)/MAX(G:G)</f>
        <v>27.692307692307693</v>
      </c>
      <c r="Q128" s="29">
        <f>(10*I128)/MAX(I:I)</f>
        <v>0.3125</v>
      </c>
      <c r="R128" s="29">
        <f>(10*J128)/MAX(J:J)</f>
        <v>5.6896551724137927</v>
      </c>
      <c r="S128" s="29">
        <f>(10*6)/K128</f>
        <v>6.8965517241379315</v>
      </c>
      <c r="T128" s="29">
        <f>(10*L128)/MAX(L:L)</f>
        <v>7</v>
      </c>
      <c r="U128" s="29">
        <f>(20*0.26)/N128</f>
        <v>12.093023255813954</v>
      </c>
      <c r="V128" s="29">
        <f>SUM(P128:U128)</f>
        <v>59.684037844673369</v>
      </c>
      <c r="W128" s="29"/>
      <c r="X128" s="202"/>
      <c r="Y128" s="203"/>
      <c r="Z128" s="203"/>
    </row>
    <row r="129" spans="1:26" ht="30" x14ac:dyDescent="0.25">
      <c r="A129" s="55">
        <v>125</v>
      </c>
      <c r="B129" s="46" t="s">
        <v>2438</v>
      </c>
      <c r="C129" s="142" t="s">
        <v>2439</v>
      </c>
      <c r="D129" s="46" t="s">
        <v>282</v>
      </c>
      <c r="E129" s="18">
        <v>11</v>
      </c>
      <c r="F129" s="46" t="s">
        <v>301</v>
      </c>
      <c r="G129" s="42">
        <v>25</v>
      </c>
      <c r="H129" s="42"/>
      <c r="I129" s="42">
        <v>13</v>
      </c>
      <c r="J129" s="42">
        <v>230</v>
      </c>
      <c r="K129" s="42">
        <v>8.1</v>
      </c>
      <c r="L129" s="42">
        <v>9.5</v>
      </c>
      <c r="M129" s="42"/>
      <c r="N129" s="42">
        <v>1.02</v>
      </c>
      <c r="O129" s="28"/>
      <c r="P129" s="29">
        <f>(40*G129)/MAX(G:G)</f>
        <v>25.641025641025642</v>
      </c>
      <c r="Q129" s="29">
        <f>(10*I129)/MAX(I:I)</f>
        <v>4.0625</v>
      </c>
      <c r="R129" s="29">
        <f>(10*J129)/MAX(J:J)</f>
        <v>7.931034482758621</v>
      </c>
      <c r="S129" s="29">
        <f>(10*6)/K129</f>
        <v>7.4074074074074074</v>
      </c>
      <c r="T129" s="29">
        <f>(10*L129)/MAX(L:L)</f>
        <v>9.5</v>
      </c>
      <c r="U129" s="29">
        <f>(20*0.26)/N129</f>
        <v>5.0980392156862742</v>
      </c>
      <c r="V129" s="29">
        <f>SUM(P129:U129)</f>
        <v>59.640006746877944</v>
      </c>
      <c r="W129" s="29"/>
      <c r="X129" s="202"/>
      <c r="Y129" s="203"/>
      <c r="Z129" s="203"/>
    </row>
    <row r="130" spans="1:26" ht="30" x14ac:dyDescent="0.25">
      <c r="A130" s="58">
        <v>126</v>
      </c>
      <c r="B130" s="144" t="s">
        <v>2731</v>
      </c>
      <c r="C130" s="39" t="s">
        <v>2732</v>
      </c>
      <c r="D130" s="46" t="s">
        <v>532</v>
      </c>
      <c r="E130" s="42">
        <v>10</v>
      </c>
      <c r="F130" s="62" t="s">
        <v>1131</v>
      </c>
      <c r="G130" s="42">
        <v>28</v>
      </c>
      <c r="H130" s="42"/>
      <c r="I130" s="42">
        <v>10</v>
      </c>
      <c r="J130" s="42">
        <v>225</v>
      </c>
      <c r="K130" s="42">
        <v>7.2</v>
      </c>
      <c r="L130" s="42">
        <v>8</v>
      </c>
      <c r="M130" s="42"/>
      <c r="N130" s="42">
        <v>1.41</v>
      </c>
      <c r="O130" s="28"/>
      <c r="P130" s="29">
        <f>(40*G130)/MAX(G:G)</f>
        <v>28.717948717948719</v>
      </c>
      <c r="Q130" s="29">
        <f>(10*I130)/MAX(I:I)</f>
        <v>3.125</v>
      </c>
      <c r="R130" s="29">
        <f>(10*J130)/MAX(J:J)</f>
        <v>7.7586206896551726</v>
      </c>
      <c r="S130" s="29">
        <f>(10*6)/K130</f>
        <v>8.3333333333333339</v>
      </c>
      <c r="T130" s="29">
        <f>(10*L130)/MAX(L:L)</f>
        <v>8</v>
      </c>
      <c r="U130" s="29">
        <f>(20*0.26)/N130</f>
        <v>3.687943262411348</v>
      </c>
      <c r="V130" s="29">
        <f>SUM(P130:U130)</f>
        <v>59.62284600334857</v>
      </c>
      <c r="W130" s="29"/>
      <c r="X130" s="202"/>
      <c r="Y130" s="203"/>
      <c r="Z130" s="203"/>
    </row>
    <row r="131" spans="1:26" ht="30" x14ac:dyDescent="0.25">
      <c r="A131" s="55">
        <v>127</v>
      </c>
      <c r="B131" s="46" t="s">
        <v>2580</v>
      </c>
      <c r="C131" s="18" t="s">
        <v>2581</v>
      </c>
      <c r="D131" s="46" t="s">
        <v>4522</v>
      </c>
      <c r="E131" s="18">
        <v>10</v>
      </c>
      <c r="F131" s="207" t="s">
        <v>388</v>
      </c>
      <c r="G131" s="42">
        <v>26</v>
      </c>
      <c r="H131" s="42"/>
      <c r="I131" s="42">
        <v>12</v>
      </c>
      <c r="J131" s="42">
        <v>229</v>
      </c>
      <c r="K131" s="42">
        <v>8.4</v>
      </c>
      <c r="L131" s="42">
        <v>4.5</v>
      </c>
      <c r="M131" s="42"/>
      <c r="N131" s="42">
        <v>0.54</v>
      </c>
      <c r="O131" s="28"/>
      <c r="P131" s="29">
        <f>(40*G131)/MAX(G:G)</f>
        <v>26.666666666666668</v>
      </c>
      <c r="Q131" s="29">
        <f>(10*I131)/MAX(I:I)</f>
        <v>3.75</v>
      </c>
      <c r="R131" s="29">
        <f>(10*J131)/MAX(J:J)</f>
        <v>7.8965517241379306</v>
      </c>
      <c r="S131" s="29">
        <f>(10*6)/K131</f>
        <v>7.1428571428571423</v>
      </c>
      <c r="T131" s="29">
        <f>(10*L131)/MAX(L:L)</f>
        <v>4.5</v>
      </c>
      <c r="U131" s="29">
        <f>(20*0.26)/N131</f>
        <v>9.6296296296296298</v>
      </c>
      <c r="V131" s="29">
        <f>SUM(P131:U131)</f>
        <v>59.585705163291379</v>
      </c>
      <c r="W131" s="29"/>
      <c r="X131" s="202"/>
      <c r="Y131" s="203"/>
      <c r="Z131" s="203"/>
    </row>
    <row r="132" spans="1:26" ht="45" x14ac:dyDescent="0.25">
      <c r="A132" s="58">
        <v>128</v>
      </c>
      <c r="B132" s="12" t="s">
        <v>2211</v>
      </c>
      <c r="C132" s="142" t="s">
        <v>2212</v>
      </c>
      <c r="D132" s="144" t="s">
        <v>161</v>
      </c>
      <c r="E132" s="18">
        <v>9</v>
      </c>
      <c r="F132" s="12" t="s">
        <v>162</v>
      </c>
      <c r="G132" s="30">
        <v>26.5</v>
      </c>
      <c r="H132" s="28"/>
      <c r="I132" s="28">
        <v>13</v>
      </c>
      <c r="J132" s="28">
        <v>215</v>
      </c>
      <c r="K132" s="28">
        <v>8.4</v>
      </c>
      <c r="L132" s="30">
        <v>9.5</v>
      </c>
      <c r="M132" s="28"/>
      <c r="N132" s="30">
        <v>1.27</v>
      </c>
      <c r="O132" s="28">
        <f>IF(N132&lt;&gt;"",INT(N132)*60+(N132-INT(N132))*100,"")</f>
        <v>87</v>
      </c>
      <c r="P132" s="29">
        <f>(40*G132)/MAX(G:G)</f>
        <v>27.179487179487179</v>
      </c>
      <c r="Q132" s="29">
        <f>(10*I132)/MAX(I:I)</f>
        <v>4.0625</v>
      </c>
      <c r="R132" s="29">
        <f>(10*J132)/MAX(J:J)</f>
        <v>7.4137931034482758</v>
      </c>
      <c r="S132" s="29">
        <f>(10*6)/K132</f>
        <v>7.1428571428571423</v>
      </c>
      <c r="T132" s="29">
        <f>(10*L132)/MAX(L:L)</f>
        <v>9.5</v>
      </c>
      <c r="U132" s="29">
        <f>(20*0.26)/N132</f>
        <v>4.0944881889763778</v>
      </c>
      <c r="V132" s="29">
        <f>SUM(P132:U132)</f>
        <v>59.393125614768969</v>
      </c>
      <c r="W132" s="29"/>
      <c r="X132" s="202"/>
      <c r="Y132" s="203"/>
      <c r="Z132" s="203"/>
    </row>
    <row r="133" spans="1:26" ht="30" x14ac:dyDescent="0.25">
      <c r="A133" s="55">
        <v>129</v>
      </c>
      <c r="B133" s="46" t="s">
        <v>2370</v>
      </c>
      <c r="C133" s="142" t="s">
        <v>2371</v>
      </c>
      <c r="D133" s="46" t="s">
        <v>4460</v>
      </c>
      <c r="E133" s="18">
        <v>10</v>
      </c>
      <c r="F133" s="12" t="s">
        <v>2367</v>
      </c>
      <c r="G133" s="42">
        <v>27</v>
      </c>
      <c r="H133" s="42"/>
      <c r="I133" s="42">
        <v>2</v>
      </c>
      <c r="J133" s="42">
        <v>175</v>
      </c>
      <c r="K133" s="42">
        <v>7.8</v>
      </c>
      <c r="L133" s="42">
        <v>7.5</v>
      </c>
      <c r="M133" s="42"/>
      <c r="N133" s="42">
        <v>0.53</v>
      </c>
      <c r="O133" s="28"/>
      <c r="P133" s="29">
        <f>(40*G133)/MAX(G:G)</f>
        <v>27.692307692307693</v>
      </c>
      <c r="Q133" s="29">
        <f>(10*I133)/MAX(I:I)</f>
        <v>0.625</v>
      </c>
      <c r="R133" s="29">
        <f>(10*J133)/MAX(J:J)</f>
        <v>6.0344827586206895</v>
      </c>
      <c r="S133" s="29">
        <f>(10*6)/K133</f>
        <v>7.6923076923076925</v>
      </c>
      <c r="T133" s="29">
        <f>(10*L133)/MAX(L:L)</f>
        <v>7.5</v>
      </c>
      <c r="U133" s="29">
        <f>(20*0.26)/N133</f>
        <v>9.8113207547169807</v>
      </c>
      <c r="V133" s="29">
        <f>SUM(P133:U133)</f>
        <v>59.355418897953058</v>
      </c>
      <c r="W133" s="29"/>
      <c r="X133" s="202"/>
      <c r="Y133" s="203"/>
      <c r="Z133" s="203"/>
    </row>
    <row r="134" spans="1:26" ht="45" x14ac:dyDescent="0.25">
      <c r="A134" s="58">
        <v>130</v>
      </c>
      <c r="B134" s="171" t="s">
        <v>2321</v>
      </c>
      <c r="C134" s="142" t="s">
        <v>2322</v>
      </c>
      <c r="D134" s="46" t="s">
        <v>2319</v>
      </c>
      <c r="E134" s="18">
        <v>10</v>
      </c>
      <c r="F134" s="46" t="s">
        <v>2320</v>
      </c>
      <c r="G134" s="30">
        <v>19</v>
      </c>
      <c r="H134" s="28"/>
      <c r="I134" s="28">
        <v>15</v>
      </c>
      <c r="J134" s="28">
        <v>222</v>
      </c>
      <c r="K134" s="28">
        <v>7.2</v>
      </c>
      <c r="L134" s="30">
        <v>10</v>
      </c>
      <c r="M134" s="28"/>
      <c r="N134" s="30">
        <v>0.57999999999999996</v>
      </c>
      <c r="O134" s="28">
        <f>IF(N134&lt;&gt;"",INT(N134)*60+(N134-INT(N134))*100,"")</f>
        <v>57.999999999999993</v>
      </c>
      <c r="P134" s="29">
        <f>(40*G134)/MAX(G:G)</f>
        <v>19.487179487179485</v>
      </c>
      <c r="Q134" s="29">
        <f>(10*I134)/MAX(I:I)</f>
        <v>4.6875</v>
      </c>
      <c r="R134" s="29">
        <f>(10*J134)/MAX(J:J)</f>
        <v>7.6551724137931032</v>
      </c>
      <c r="S134" s="29">
        <f>(10*6)/K134</f>
        <v>8.3333333333333339</v>
      </c>
      <c r="T134" s="29">
        <f>(10*L134)/MAX(L:L)</f>
        <v>10</v>
      </c>
      <c r="U134" s="29">
        <f>(20*0.26)/N134</f>
        <v>8.9655172413793114</v>
      </c>
      <c r="V134" s="29">
        <f>SUM(P134:U134)</f>
        <v>59.12870247568523</v>
      </c>
      <c r="W134" s="29"/>
      <c r="X134" s="202"/>
      <c r="Y134" s="203"/>
      <c r="Z134" s="203"/>
    </row>
    <row r="135" spans="1:26" ht="30" x14ac:dyDescent="0.25">
      <c r="A135" s="55">
        <v>131</v>
      </c>
      <c r="B135" s="46" t="s">
        <v>2519</v>
      </c>
      <c r="C135" s="142" t="s">
        <v>2520</v>
      </c>
      <c r="D135" s="144" t="s">
        <v>4449</v>
      </c>
      <c r="E135" s="18">
        <v>9</v>
      </c>
      <c r="F135" s="46" t="s">
        <v>371</v>
      </c>
      <c r="G135" s="42">
        <v>24</v>
      </c>
      <c r="H135" s="42"/>
      <c r="I135" s="42">
        <v>4</v>
      </c>
      <c r="J135" s="42">
        <v>180</v>
      </c>
      <c r="K135" s="42">
        <v>7.8</v>
      </c>
      <c r="L135" s="42">
        <v>9.5</v>
      </c>
      <c r="M135" s="42"/>
      <c r="N135" s="42">
        <v>0.53</v>
      </c>
      <c r="O135" s="28"/>
      <c r="P135" s="29">
        <f>(40*G135)/MAX(G:G)</f>
        <v>24.615384615384617</v>
      </c>
      <c r="Q135" s="29">
        <f>(10*I135)/MAX(I:I)</f>
        <v>1.25</v>
      </c>
      <c r="R135" s="29">
        <f>(10*J135)/MAX(J:J)</f>
        <v>6.2068965517241379</v>
      </c>
      <c r="S135" s="29">
        <f>(10*6)/K135</f>
        <v>7.6923076923076925</v>
      </c>
      <c r="T135" s="29">
        <f>(10*L135)/MAX(L:L)</f>
        <v>9.5</v>
      </c>
      <c r="U135" s="29">
        <f>(20*0.26)/N135</f>
        <v>9.8113207547169807</v>
      </c>
      <c r="V135" s="29">
        <f>SUM(P135:U135)</f>
        <v>59.07590961413343</v>
      </c>
      <c r="W135" s="29"/>
      <c r="X135" s="202"/>
      <c r="Y135" s="203"/>
      <c r="Z135" s="203"/>
    </row>
    <row r="136" spans="1:26" ht="45" x14ac:dyDescent="0.25">
      <c r="A136" s="58">
        <v>132</v>
      </c>
      <c r="B136" s="46" t="s">
        <v>2675</v>
      </c>
      <c r="C136" s="142" t="s">
        <v>2676</v>
      </c>
      <c r="D136" s="46" t="s">
        <v>4510</v>
      </c>
      <c r="E136" s="18">
        <v>10</v>
      </c>
      <c r="F136" s="46" t="s">
        <v>450</v>
      </c>
      <c r="G136" s="42">
        <v>24</v>
      </c>
      <c r="H136" s="42"/>
      <c r="I136" s="42">
        <v>10</v>
      </c>
      <c r="J136" s="42">
        <v>170</v>
      </c>
      <c r="K136" s="42">
        <v>8.4</v>
      </c>
      <c r="L136" s="42">
        <v>8</v>
      </c>
      <c r="M136" s="42"/>
      <c r="N136" s="42">
        <v>0.51</v>
      </c>
      <c r="O136" s="28"/>
      <c r="P136" s="29">
        <f>(40*G136)/MAX(G:G)</f>
        <v>24.615384615384617</v>
      </c>
      <c r="Q136" s="29">
        <f>(10*I136)/MAX(I:I)</f>
        <v>3.125</v>
      </c>
      <c r="R136" s="29">
        <f>(10*J136)/MAX(J:J)</f>
        <v>5.8620689655172411</v>
      </c>
      <c r="S136" s="29">
        <f>(10*6)/K136</f>
        <v>7.1428571428571423</v>
      </c>
      <c r="T136" s="29">
        <f>(10*L136)/MAX(L:L)</f>
        <v>8</v>
      </c>
      <c r="U136" s="29">
        <f>(20*0.26)/N136</f>
        <v>10.196078431372548</v>
      </c>
      <c r="V136" s="29">
        <f>SUM(P136:U136)</f>
        <v>58.941389155131553</v>
      </c>
      <c r="W136" s="29"/>
      <c r="X136" s="202"/>
      <c r="Y136" s="203"/>
      <c r="Z136" s="203"/>
    </row>
    <row r="137" spans="1:26" ht="30" x14ac:dyDescent="0.25">
      <c r="A137" s="55">
        <v>133</v>
      </c>
      <c r="B137" s="46" t="s">
        <v>2351</v>
      </c>
      <c r="C137" s="142" t="s">
        <v>2352</v>
      </c>
      <c r="D137" s="46" t="s">
        <v>4460</v>
      </c>
      <c r="E137" s="18">
        <v>9</v>
      </c>
      <c r="F137" s="46" t="s">
        <v>248</v>
      </c>
      <c r="G137" s="42">
        <v>20.5</v>
      </c>
      <c r="H137" s="42"/>
      <c r="I137" s="42">
        <v>10</v>
      </c>
      <c r="J137" s="42">
        <v>215</v>
      </c>
      <c r="K137" s="42">
        <v>7.1</v>
      </c>
      <c r="L137" s="42">
        <v>9.8000000000000007</v>
      </c>
      <c r="M137" s="42"/>
      <c r="N137" s="42">
        <v>0.56999999999999995</v>
      </c>
      <c r="O137" s="28"/>
      <c r="P137" s="29">
        <f>(40*G137)/MAX(G:G)</f>
        <v>21.025641025641026</v>
      </c>
      <c r="Q137" s="29">
        <f>(10*I137)/MAX(I:I)</f>
        <v>3.125</v>
      </c>
      <c r="R137" s="29">
        <f>(10*J137)/MAX(J:J)</f>
        <v>7.4137931034482758</v>
      </c>
      <c r="S137" s="29">
        <f>(10*6)/K137</f>
        <v>8.4507042253521139</v>
      </c>
      <c r="T137" s="29">
        <f>(10*L137)/MAX(L:L)</f>
        <v>9.8000000000000007</v>
      </c>
      <c r="U137" s="29">
        <f>(20*0.26)/N137</f>
        <v>9.1228070175438614</v>
      </c>
      <c r="V137" s="29">
        <f>SUM(P137:U137)</f>
        <v>58.937945371985279</v>
      </c>
      <c r="W137" s="29"/>
      <c r="X137" s="202"/>
      <c r="Y137" s="203"/>
      <c r="Z137" s="203"/>
    </row>
    <row r="138" spans="1:26" ht="30" x14ac:dyDescent="0.25">
      <c r="A138" s="58">
        <v>134</v>
      </c>
      <c r="B138" s="46" t="s">
        <v>2378</v>
      </c>
      <c r="C138" s="142" t="s">
        <v>2379</v>
      </c>
      <c r="D138" s="46" t="s">
        <v>4460</v>
      </c>
      <c r="E138" s="18">
        <v>11</v>
      </c>
      <c r="F138" s="46" t="s">
        <v>2367</v>
      </c>
      <c r="G138" s="42">
        <v>21.5</v>
      </c>
      <c r="H138" s="42"/>
      <c r="I138" s="42">
        <v>24</v>
      </c>
      <c r="J138" s="42">
        <v>225</v>
      </c>
      <c r="K138" s="42">
        <v>7</v>
      </c>
      <c r="L138" s="42">
        <v>8</v>
      </c>
      <c r="M138" s="42"/>
      <c r="N138" s="42">
        <v>1.03</v>
      </c>
      <c r="O138" s="28"/>
      <c r="P138" s="29">
        <f>(40*G138)/MAX(G:G)</f>
        <v>22.051282051282051</v>
      </c>
      <c r="Q138" s="29">
        <f>(10*I138)/MAX(I:I)</f>
        <v>7.5</v>
      </c>
      <c r="R138" s="29">
        <f>(10*J138)/MAX(J:J)</f>
        <v>7.7586206896551726</v>
      </c>
      <c r="S138" s="29">
        <f>(10*6)/K138</f>
        <v>8.5714285714285712</v>
      </c>
      <c r="T138" s="29">
        <f>(10*L138)/MAX(L:L)</f>
        <v>8</v>
      </c>
      <c r="U138" s="29">
        <f>(20*0.26)/N138</f>
        <v>5.0485436893203888</v>
      </c>
      <c r="V138" s="29">
        <f>SUM(P138:U138)</f>
        <v>58.929875001686185</v>
      </c>
      <c r="W138" s="29"/>
      <c r="X138" s="202"/>
      <c r="Y138" s="203"/>
      <c r="Z138" s="203"/>
    </row>
    <row r="139" spans="1:26" ht="45" x14ac:dyDescent="0.25">
      <c r="A139" s="55">
        <v>135</v>
      </c>
      <c r="B139" s="144" t="s">
        <v>2053</v>
      </c>
      <c r="C139" s="142" t="s">
        <v>2054</v>
      </c>
      <c r="D139" s="46" t="s">
        <v>51</v>
      </c>
      <c r="E139" s="18">
        <v>9</v>
      </c>
      <c r="F139" s="46" t="s">
        <v>52</v>
      </c>
      <c r="G139" s="30">
        <v>20</v>
      </c>
      <c r="H139" s="28"/>
      <c r="I139" s="28">
        <v>15</v>
      </c>
      <c r="J139" s="28">
        <v>210</v>
      </c>
      <c r="K139" s="28">
        <v>8.4</v>
      </c>
      <c r="L139" s="30">
        <v>8</v>
      </c>
      <c r="M139" s="28"/>
      <c r="N139" s="30">
        <v>0.46</v>
      </c>
      <c r="O139" s="28">
        <f>IF(N139&lt;&gt;"",INT(N139)*60+(N139-INT(N139))*100,"")</f>
        <v>46</v>
      </c>
      <c r="P139" s="29">
        <f>(40*G139)/MAX(G:G)</f>
        <v>20.512820512820515</v>
      </c>
      <c r="Q139" s="29">
        <f>(10*I139)/MAX(I:I)</f>
        <v>4.6875</v>
      </c>
      <c r="R139" s="29">
        <f>(10*J139)/MAX(J:J)</f>
        <v>7.2413793103448274</v>
      </c>
      <c r="S139" s="29">
        <f>(10*6)/K139</f>
        <v>7.1428571428571423</v>
      </c>
      <c r="T139" s="29">
        <f>(10*L139)/MAX(L:L)</f>
        <v>8</v>
      </c>
      <c r="U139" s="29">
        <f>(20*0.26)/N139</f>
        <v>11.304347826086957</v>
      </c>
      <c r="V139" s="29">
        <f>SUM(P139:U139)</f>
        <v>58.888904792109443</v>
      </c>
      <c r="W139" s="29"/>
      <c r="X139" s="202"/>
      <c r="Y139" s="203"/>
      <c r="Z139" s="203"/>
    </row>
    <row r="140" spans="1:26" ht="30" x14ac:dyDescent="0.25">
      <c r="A140" s="58">
        <v>136</v>
      </c>
      <c r="B140" s="12" t="s">
        <v>2775</v>
      </c>
      <c r="C140" s="43" t="s">
        <v>2776</v>
      </c>
      <c r="D140" s="46" t="s">
        <v>598</v>
      </c>
      <c r="E140" s="216">
        <v>9</v>
      </c>
      <c r="F140" s="46" t="s">
        <v>599</v>
      </c>
      <c r="G140" s="42">
        <v>32</v>
      </c>
      <c r="H140" s="42"/>
      <c r="I140" s="42">
        <v>10</v>
      </c>
      <c r="J140" s="42">
        <v>164</v>
      </c>
      <c r="K140" s="42">
        <v>9</v>
      </c>
      <c r="L140" s="42">
        <v>7</v>
      </c>
      <c r="M140" s="42"/>
      <c r="N140" s="42">
        <v>1.5</v>
      </c>
      <c r="O140" s="28"/>
      <c r="P140" s="29">
        <f>(40*G140)/MAX(G:G)</f>
        <v>32.820512820512818</v>
      </c>
      <c r="Q140" s="29">
        <f>(10*I140)/MAX(I:I)</f>
        <v>3.125</v>
      </c>
      <c r="R140" s="29">
        <f>(10*J140)/MAX(J:J)</f>
        <v>5.6551724137931032</v>
      </c>
      <c r="S140" s="29">
        <f>(10*6)/K140</f>
        <v>6.666666666666667</v>
      </c>
      <c r="T140" s="29">
        <f>(10*L140)/MAX(L:L)</f>
        <v>7</v>
      </c>
      <c r="U140" s="29">
        <f>(20*0.26)/N140</f>
        <v>3.4666666666666668</v>
      </c>
      <c r="V140" s="29">
        <f>SUM(P140:U140)</f>
        <v>58.734018567639254</v>
      </c>
      <c r="W140" s="29"/>
      <c r="X140" s="202"/>
      <c r="Y140" s="203"/>
      <c r="Z140" s="203"/>
    </row>
    <row r="141" spans="1:26" ht="30" x14ac:dyDescent="0.25">
      <c r="A141" s="55">
        <v>137</v>
      </c>
      <c r="B141" s="144" t="s">
        <v>2452</v>
      </c>
      <c r="C141" s="142" t="s">
        <v>2453</v>
      </c>
      <c r="D141" s="144" t="s">
        <v>915</v>
      </c>
      <c r="E141" s="18">
        <v>9</v>
      </c>
      <c r="F141" s="12" t="s">
        <v>916</v>
      </c>
      <c r="G141" s="42">
        <v>25.5</v>
      </c>
      <c r="H141" s="42"/>
      <c r="I141" s="42">
        <v>13</v>
      </c>
      <c r="J141" s="42">
        <v>250</v>
      </c>
      <c r="K141" s="42">
        <v>7.1</v>
      </c>
      <c r="L141" s="42">
        <v>6</v>
      </c>
      <c r="M141" s="42"/>
      <c r="N141" s="42">
        <v>1</v>
      </c>
      <c r="O141" s="28"/>
      <c r="P141" s="29">
        <f>(40*G141)/MAX(G:G)</f>
        <v>26.153846153846153</v>
      </c>
      <c r="Q141" s="29">
        <f>(10*I141)/MAX(I:I)</f>
        <v>4.0625</v>
      </c>
      <c r="R141" s="29">
        <f>(10*J141)/MAX(J:J)</f>
        <v>8.6206896551724146</v>
      </c>
      <c r="S141" s="29">
        <f>(10*6)/K141</f>
        <v>8.4507042253521139</v>
      </c>
      <c r="T141" s="29">
        <f>(10*L141)/MAX(L:L)</f>
        <v>6</v>
      </c>
      <c r="U141" s="29">
        <f>(20*0.26)/N141</f>
        <v>5.2</v>
      </c>
      <c r="V141" s="29">
        <f>SUM(P141:U141)</f>
        <v>58.487740034370681</v>
      </c>
      <c r="W141" s="29"/>
      <c r="X141" s="202"/>
      <c r="Y141" s="203"/>
      <c r="Z141" s="203"/>
    </row>
    <row r="142" spans="1:26" ht="30" x14ac:dyDescent="0.25">
      <c r="A142" s="58">
        <v>138</v>
      </c>
      <c r="B142" s="147" t="s">
        <v>2495</v>
      </c>
      <c r="C142" s="148" t="s">
        <v>2496</v>
      </c>
      <c r="D142" s="46" t="s">
        <v>338</v>
      </c>
      <c r="E142" s="18">
        <v>9</v>
      </c>
      <c r="F142" s="46" t="s">
        <v>360</v>
      </c>
      <c r="G142" s="42">
        <v>25</v>
      </c>
      <c r="H142" s="42"/>
      <c r="I142" s="42">
        <v>18</v>
      </c>
      <c r="J142" s="42">
        <v>210</v>
      </c>
      <c r="K142" s="42">
        <v>7.5</v>
      </c>
      <c r="L142" s="42">
        <v>7</v>
      </c>
      <c r="M142" s="42"/>
      <c r="N142" s="42">
        <v>1.05</v>
      </c>
      <c r="O142" s="28"/>
      <c r="P142" s="29">
        <f>(40*G142)/MAX(G:G)</f>
        <v>25.641025641025642</v>
      </c>
      <c r="Q142" s="29">
        <f>(10*I142)/MAX(I:I)</f>
        <v>5.625</v>
      </c>
      <c r="R142" s="29">
        <f>(10*J142)/MAX(J:J)</f>
        <v>7.2413793103448274</v>
      </c>
      <c r="S142" s="29">
        <f>(10*6)/K142</f>
        <v>8</v>
      </c>
      <c r="T142" s="29">
        <f>(10*L142)/MAX(L:L)</f>
        <v>7</v>
      </c>
      <c r="U142" s="29">
        <f>(20*0.26)/N142</f>
        <v>4.9523809523809526</v>
      </c>
      <c r="V142" s="29">
        <f>SUM(P142:U142)</f>
        <v>58.459785903751424</v>
      </c>
      <c r="W142" s="29"/>
      <c r="X142" s="202"/>
      <c r="Y142" s="203"/>
      <c r="Z142" s="203"/>
    </row>
    <row r="143" spans="1:26" ht="45" x14ac:dyDescent="0.25">
      <c r="A143" s="55">
        <v>139</v>
      </c>
      <c r="B143" s="152" t="s">
        <v>2163</v>
      </c>
      <c r="C143" s="153" t="s">
        <v>2164</v>
      </c>
      <c r="D143" s="152" t="s">
        <v>4450</v>
      </c>
      <c r="E143" s="154">
        <v>10</v>
      </c>
      <c r="F143" s="205" t="s">
        <v>127</v>
      </c>
      <c r="G143" s="30">
        <v>24</v>
      </c>
      <c r="H143" s="28"/>
      <c r="I143" s="28">
        <v>12</v>
      </c>
      <c r="J143" s="28">
        <v>210</v>
      </c>
      <c r="K143" s="28">
        <v>7</v>
      </c>
      <c r="L143" s="30">
        <v>9</v>
      </c>
      <c r="M143" s="28"/>
      <c r="N143" s="30">
        <v>1.02</v>
      </c>
      <c r="O143" s="28">
        <f>IF(N143&lt;&gt;"",INT(N143)*60+(N143-INT(N143))*100,"")</f>
        <v>62</v>
      </c>
      <c r="P143" s="29">
        <f>(40*G143)/MAX(G:G)</f>
        <v>24.615384615384617</v>
      </c>
      <c r="Q143" s="29">
        <f>(10*I143)/MAX(I:I)</f>
        <v>3.75</v>
      </c>
      <c r="R143" s="29">
        <f>(10*J143)/MAX(J:J)</f>
        <v>7.2413793103448274</v>
      </c>
      <c r="S143" s="29">
        <f>(10*6)/K143</f>
        <v>8.5714285714285712</v>
      </c>
      <c r="T143" s="29">
        <f>(10*L143)/MAX(L:L)</f>
        <v>9</v>
      </c>
      <c r="U143" s="29">
        <f>(20*0.26)/N143</f>
        <v>5.0980392156862742</v>
      </c>
      <c r="V143" s="29">
        <f>SUM(P143:U143)</f>
        <v>58.276231712844293</v>
      </c>
      <c r="W143" s="29"/>
      <c r="X143" s="202"/>
      <c r="Y143" s="203"/>
      <c r="Z143" s="203"/>
    </row>
    <row r="144" spans="1:26" ht="30" x14ac:dyDescent="0.25">
      <c r="A144" s="58">
        <v>140</v>
      </c>
      <c r="B144" s="12" t="s">
        <v>2616</v>
      </c>
      <c r="C144" s="142" t="s">
        <v>2617</v>
      </c>
      <c r="D144" s="46" t="s">
        <v>430</v>
      </c>
      <c r="E144" s="18">
        <v>10</v>
      </c>
      <c r="F144" s="46" t="s">
        <v>2618</v>
      </c>
      <c r="G144" s="42">
        <v>24</v>
      </c>
      <c r="H144" s="42"/>
      <c r="I144" s="42">
        <v>10</v>
      </c>
      <c r="J144" s="42">
        <v>222</v>
      </c>
      <c r="K144" s="42">
        <v>7.6</v>
      </c>
      <c r="L144" s="42">
        <v>10</v>
      </c>
      <c r="M144" s="42"/>
      <c r="N144" s="42">
        <v>1.05</v>
      </c>
      <c r="O144" s="28"/>
      <c r="P144" s="29">
        <f>(40*G144)/MAX(G:G)</f>
        <v>24.615384615384617</v>
      </c>
      <c r="Q144" s="29">
        <f>(10*I144)/MAX(I:I)</f>
        <v>3.125</v>
      </c>
      <c r="R144" s="29">
        <f>(10*J144)/MAX(J:J)</f>
        <v>7.6551724137931032</v>
      </c>
      <c r="S144" s="29">
        <f>(10*6)/K144</f>
        <v>7.8947368421052637</v>
      </c>
      <c r="T144" s="29">
        <f>(10*L144)/MAX(L:L)</f>
        <v>10</v>
      </c>
      <c r="U144" s="29">
        <f>(20*0.26)/N144</f>
        <v>4.9523809523809526</v>
      </c>
      <c r="V144" s="29">
        <f>SUM(P144:U144)</f>
        <v>58.242674823663933</v>
      </c>
      <c r="W144" s="29"/>
      <c r="X144" s="202"/>
      <c r="Y144" s="203"/>
      <c r="Z144" s="203"/>
    </row>
    <row r="145" spans="1:26" ht="30" x14ac:dyDescent="0.25">
      <c r="A145" s="55">
        <v>141</v>
      </c>
      <c r="B145" s="209" t="s">
        <v>2715</v>
      </c>
      <c r="C145" s="142" t="s">
        <v>2716</v>
      </c>
      <c r="D145" s="209" t="s">
        <v>528</v>
      </c>
      <c r="E145" s="41" t="s">
        <v>66</v>
      </c>
      <c r="F145" s="209" t="s">
        <v>1640</v>
      </c>
      <c r="G145" s="42">
        <v>28.5</v>
      </c>
      <c r="H145" s="42"/>
      <c r="I145" s="42">
        <v>3</v>
      </c>
      <c r="J145" s="42">
        <v>180</v>
      </c>
      <c r="K145" s="42">
        <v>9.4</v>
      </c>
      <c r="L145" s="42">
        <v>6</v>
      </c>
      <c r="M145" s="42"/>
      <c r="N145" s="42">
        <v>0.55000000000000004</v>
      </c>
      <c r="O145" s="28"/>
      <c r="P145" s="29">
        <f>(40*G145)/MAX(G:G)</f>
        <v>29.23076923076923</v>
      </c>
      <c r="Q145" s="29">
        <f>(10*I145)/MAX(I:I)</f>
        <v>0.9375</v>
      </c>
      <c r="R145" s="29">
        <f>(10*J145)/MAX(J:J)</f>
        <v>6.2068965517241379</v>
      </c>
      <c r="S145" s="29">
        <f>(10*6)/K145</f>
        <v>6.3829787234042552</v>
      </c>
      <c r="T145" s="29">
        <f>(10*L145)/MAX(L:L)</f>
        <v>6</v>
      </c>
      <c r="U145" s="29">
        <f>(20*0.26)/N145</f>
        <v>9.4545454545454533</v>
      </c>
      <c r="V145" s="29">
        <f>SUM(P145:U145)</f>
        <v>58.212689960443079</v>
      </c>
      <c r="W145" s="29"/>
      <c r="X145" s="202"/>
      <c r="Y145" s="203"/>
      <c r="Z145" s="203"/>
    </row>
    <row r="146" spans="1:26" ht="30" x14ac:dyDescent="0.25">
      <c r="A146" s="58">
        <v>142</v>
      </c>
      <c r="B146" s="144" t="s">
        <v>2737</v>
      </c>
      <c r="C146" s="39" t="s">
        <v>2738</v>
      </c>
      <c r="D146" s="46" t="s">
        <v>532</v>
      </c>
      <c r="E146" s="42">
        <v>10</v>
      </c>
      <c r="F146" s="62" t="s">
        <v>1131</v>
      </c>
      <c r="G146" s="42">
        <v>26</v>
      </c>
      <c r="H146" s="42"/>
      <c r="I146" s="42">
        <v>9</v>
      </c>
      <c r="J146" s="42">
        <v>220</v>
      </c>
      <c r="K146" s="42">
        <v>7.2</v>
      </c>
      <c r="L146" s="42">
        <v>8</v>
      </c>
      <c r="M146" s="42"/>
      <c r="N146" s="42">
        <v>1.1200000000000001</v>
      </c>
      <c r="O146" s="28"/>
      <c r="P146" s="29">
        <f>(40*G146)/MAX(G:G)</f>
        <v>26.666666666666668</v>
      </c>
      <c r="Q146" s="29">
        <f>(10*I146)/MAX(I:I)</f>
        <v>2.8125</v>
      </c>
      <c r="R146" s="29">
        <f>(10*J146)/MAX(J:J)</f>
        <v>7.5862068965517242</v>
      </c>
      <c r="S146" s="29">
        <f>(10*6)/K146</f>
        <v>8.3333333333333339</v>
      </c>
      <c r="T146" s="29">
        <f>(10*L146)/MAX(L:L)</f>
        <v>8</v>
      </c>
      <c r="U146" s="29">
        <f>(20*0.26)/N146</f>
        <v>4.6428571428571423</v>
      </c>
      <c r="V146" s="29">
        <f>SUM(P146:U146)</f>
        <v>58.041564039408868</v>
      </c>
      <c r="W146" s="29"/>
      <c r="X146" s="202"/>
      <c r="Y146" s="203"/>
      <c r="Z146" s="203"/>
    </row>
    <row r="147" spans="1:26" ht="45" x14ac:dyDescent="0.25">
      <c r="A147" s="55">
        <v>143</v>
      </c>
      <c r="B147" s="46" t="s">
        <v>2679</v>
      </c>
      <c r="C147" s="142" t="s">
        <v>2680</v>
      </c>
      <c r="D147" s="46" t="s">
        <v>4510</v>
      </c>
      <c r="E147" s="18">
        <v>10</v>
      </c>
      <c r="F147" s="46" t="s">
        <v>450</v>
      </c>
      <c r="G147" s="42">
        <v>24.5</v>
      </c>
      <c r="H147" s="42"/>
      <c r="I147" s="42">
        <v>10</v>
      </c>
      <c r="J147" s="42">
        <v>175</v>
      </c>
      <c r="K147" s="42">
        <v>8.1999999999999993</v>
      </c>
      <c r="L147" s="42">
        <v>7.5</v>
      </c>
      <c r="M147" s="42"/>
      <c r="N147" s="42">
        <v>0.59</v>
      </c>
      <c r="O147" s="28"/>
      <c r="P147" s="29">
        <f>(40*G147)/MAX(G:G)</f>
        <v>25.128205128205128</v>
      </c>
      <c r="Q147" s="29">
        <f>(10*I147)/MAX(I:I)</f>
        <v>3.125</v>
      </c>
      <c r="R147" s="29">
        <f>(10*J147)/MAX(J:J)</f>
        <v>6.0344827586206895</v>
      </c>
      <c r="S147" s="29">
        <f>(10*6)/K147</f>
        <v>7.3170731707317076</v>
      </c>
      <c r="T147" s="29">
        <f>(10*L147)/MAX(L:L)</f>
        <v>7.5</v>
      </c>
      <c r="U147" s="29">
        <f>(20*0.26)/N147</f>
        <v>8.8135593220338997</v>
      </c>
      <c r="V147" s="29">
        <f>SUM(P147:U147)</f>
        <v>57.918320379591421</v>
      </c>
      <c r="W147" s="29"/>
      <c r="X147" s="202"/>
      <c r="Y147" s="203"/>
      <c r="Z147" s="203"/>
    </row>
    <row r="148" spans="1:26" ht="30" x14ac:dyDescent="0.25">
      <c r="A148" s="58">
        <v>144</v>
      </c>
      <c r="B148" s="46" t="s">
        <v>2355</v>
      </c>
      <c r="C148" s="142" t="s">
        <v>2356</v>
      </c>
      <c r="D148" s="46" t="s">
        <v>4460</v>
      </c>
      <c r="E148" s="18">
        <v>9</v>
      </c>
      <c r="F148" s="46" t="s">
        <v>248</v>
      </c>
      <c r="G148" s="42">
        <v>19.5</v>
      </c>
      <c r="H148" s="42"/>
      <c r="I148" s="42">
        <v>8</v>
      </c>
      <c r="J148" s="42">
        <v>195</v>
      </c>
      <c r="K148" s="42">
        <v>6.8</v>
      </c>
      <c r="L148" s="42">
        <v>9.9</v>
      </c>
      <c r="M148" s="42"/>
      <c r="N148" s="42">
        <v>0.53</v>
      </c>
      <c r="O148" s="28"/>
      <c r="P148" s="29">
        <f>(40*G148)/MAX(G:G)</f>
        <v>20</v>
      </c>
      <c r="Q148" s="29">
        <f>(10*I148)/MAX(I:I)</f>
        <v>2.5</v>
      </c>
      <c r="R148" s="29">
        <f>(10*J148)/MAX(J:J)</f>
        <v>6.7241379310344831</v>
      </c>
      <c r="S148" s="29">
        <f>(10*6)/K148</f>
        <v>8.8235294117647065</v>
      </c>
      <c r="T148" s="29">
        <f>(10*L148)/MAX(L:L)</f>
        <v>9.9</v>
      </c>
      <c r="U148" s="29">
        <f>(20*0.26)/N148</f>
        <v>9.8113207547169807</v>
      </c>
      <c r="V148" s="29">
        <f>SUM(P148:U148)</f>
        <v>57.758988097516166</v>
      </c>
      <c r="W148" s="29"/>
      <c r="X148" s="202"/>
      <c r="Y148" s="203"/>
      <c r="Z148" s="203"/>
    </row>
    <row r="149" spans="1:26" ht="30" x14ac:dyDescent="0.25">
      <c r="A149" s="55">
        <v>145</v>
      </c>
      <c r="B149" s="147" t="s">
        <v>2415</v>
      </c>
      <c r="C149" s="148" t="s">
        <v>2416</v>
      </c>
      <c r="D149" s="46" t="s">
        <v>282</v>
      </c>
      <c r="E149" s="18">
        <v>9</v>
      </c>
      <c r="F149" s="46" t="s">
        <v>283</v>
      </c>
      <c r="G149" s="42">
        <v>21</v>
      </c>
      <c r="H149" s="42"/>
      <c r="I149" s="42">
        <v>16</v>
      </c>
      <c r="J149" s="42">
        <v>235</v>
      </c>
      <c r="K149" s="42">
        <v>7.8</v>
      </c>
      <c r="L149" s="42">
        <v>10</v>
      </c>
      <c r="M149" s="42"/>
      <c r="N149" s="42">
        <v>1</v>
      </c>
      <c r="O149" s="28"/>
      <c r="P149" s="29">
        <f>(40*G149)/MAX(G:G)</f>
        <v>21.53846153846154</v>
      </c>
      <c r="Q149" s="29">
        <f>(10*I149)/MAX(I:I)</f>
        <v>5</v>
      </c>
      <c r="R149" s="29">
        <f>(10*J149)/MAX(J:J)</f>
        <v>8.1034482758620694</v>
      </c>
      <c r="S149" s="29">
        <f>(10*6)/K149</f>
        <v>7.6923076923076925</v>
      </c>
      <c r="T149" s="29">
        <f>(10*L149)/MAX(L:L)</f>
        <v>10</v>
      </c>
      <c r="U149" s="29">
        <f>(20*0.26)/N149</f>
        <v>5.2</v>
      </c>
      <c r="V149" s="29">
        <f>SUM(P149:U149)</f>
        <v>57.534217506631308</v>
      </c>
      <c r="W149" s="29"/>
      <c r="X149" s="202"/>
      <c r="Y149" s="203"/>
      <c r="Z149" s="203"/>
    </row>
    <row r="150" spans="1:26" ht="30" x14ac:dyDescent="0.25">
      <c r="A150" s="58">
        <v>146</v>
      </c>
      <c r="B150" s="144" t="s">
        <v>2812</v>
      </c>
      <c r="C150" s="39" t="s">
        <v>2813</v>
      </c>
      <c r="D150" s="62" t="s">
        <v>4521</v>
      </c>
      <c r="E150" s="42">
        <v>11</v>
      </c>
      <c r="F150" s="62" t="s">
        <v>921</v>
      </c>
      <c r="G150" s="42">
        <v>21</v>
      </c>
      <c r="H150" s="42"/>
      <c r="I150" s="42">
        <v>10</v>
      </c>
      <c r="J150" s="42">
        <v>200</v>
      </c>
      <c r="K150" s="42">
        <v>8.4</v>
      </c>
      <c r="L150" s="42">
        <v>7</v>
      </c>
      <c r="M150" s="42"/>
      <c r="N150" s="42">
        <v>0.44</v>
      </c>
      <c r="O150" s="28"/>
      <c r="P150" s="29">
        <f>(40*G150)/MAX(G:G)</f>
        <v>21.53846153846154</v>
      </c>
      <c r="Q150" s="29">
        <f>(10*I150)/MAX(I:I)</f>
        <v>3.125</v>
      </c>
      <c r="R150" s="29">
        <f>(10*J150)/MAX(J:J)</f>
        <v>6.8965517241379306</v>
      </c>
      <c r="S150" s="29">
        <f>(10*6)/K150</f>
        <v>7.1428571428571423</v>
      </c>
      <c r="T150" s="29">
        <f>(10*L150)/MAX(L:L)</f>
        <v>7</v>
      </c>
      <c r="U150" s="29">
        <f>(20*0.26)/N150</f>
        <v>11.818181818181818</v>
      </c>
      <c r="V150" s="29">
        <f>SUM(P150:U150)</f>
        <v>57.521052223638428</v>
      </c>
      <c r="W150" s="29"/>
      <c r="X150" s="202"/>
      <c r="Y150" s="203"/>
      <c r="Z150" s="203"/>
    </row>
    <row r="151" spans="1:26" s="22" customFormat="1" ht="30" x14ac:dyDescent="0.25">
      <c r="A151" s="55">
        <v>147</v>
      </c>
      <c r="B151" s="147" t="s">
        <v>2337</v>
      </c>
      <c r="C151" s="148" t="s">
        <v>2338</v>
      </c>
      <c r="D151" s="46" t="s">
        <v>4451</v>
      </c>
      <c r="E151" s="18">
        <v>9</v>
      </c>
      <c r="F151" s="46" t="s">
        <v>220</v>
      </c>
      <c r="G151" s="42">
        <v>20</v>
      </c>
      <c r="H151" s="42"/>
      <c r="I151" s="42">
        <v>7</v>
      </c>
      <c r="J151" s="42">
        <v>250</v>
      </c>
      <c r="K151" s="42">
        <v>6.9</v>
      </c>
      <c r="L151" s="42">
        <v>7.5</v>
      </c>
      <c r="M151" s="42"/>
      <c r="N151" s="42">
        <v>0.52</v>
      </c>
      <c r="O151" s="28"/>
      <c r="P151" s="29">
        <f>(40*G151)/MAX(G:G)</f>
        <v>20.512820512820515</v>
      </c>
      <c r="Q151" s="29">
        <f>(10*I151)/MAX(I:I)</f>
        <v>2.1875</v>
      </c>
      <c r="R151" s="29">
        <f>(10*J151)/MAX(J:J)</f>
        <v>8.6206896551724146</v>
      </c>
      <c r="S151" s="29">
        <f>(10*6)/K151</f>
        <v>8.695652173913043</v>
      </c>
      <c r="T151" s="29">
        <f>(10*L151)/MAX(L:L)</f>
        <v>7.5</v>
      </c>
      <c r="U151" s="29">
        <f>(20*0.26)/N151</f>
        <v>10</v>
      </c>
      <c r="V151" s="29">
        <f>SUM(P151:U151)</f>
        <v>57.51666234190597</v>
      </c>
      <c r="W151" s="29"/>
      <c r="X151" s="202"/>
      <c r="Y151" s="203"/>
      <c r="Z151" s="203"/>
    </row>
    <row r="152" spans="1:26" ht="30" x14ac:dyDescent="0.25">
      <c r="A152" s="58">
        <v>148</v>
      </c>
      <c r="B152" s="12" t="s">
        <v>2777</v>
      </c>
      <c r="C152" s="43" t="s">
        <v>2778</v>
      </c>
      <c r="D152" s="46" t="s">
        <v>598</v>
      </c>
      <c r="E152" s="216">
        <v>9</v>
      </c>
      <c r="F152" s="46" t="s">
        <v>599</v>
      </c>
      <c r="G152" s="42">
        <v>30</v>
      </c>
      <c r="H152" s="42"/>
      <c r="I152" s="42">
        <v>4</v>
      </c>
      <c r="J152" s="42">
        <v>192</v>
      </c>
      <c r="K152" s="42">
        <v>8.1999999999999993</v>
      </c>
      <c r="L152" s="42">
        <v>8</v>
      </c>
      <c r="M152" s="42"/>
      <c r="N152" s="42">
        <v>1.48</v>
      </c>
      <c r="O152" s="28"/>
      <c r="P152" s="29">
        <f>(40*G152)/MAX(G:G)</f>
        <v>30.76923076923077</v>
      </c>
      <c r="Q152" s="29">
        <f>(10*I152)/MAX(I:I)</f>
        <v>1.25</v>
      </c>
      <c r="R152" s="29">
        <f>(10*J152)/MAX(J:J)</f>
        <v>6.6206896551724137</v>
      </c>
      <c r="S152" s="29">
        <f>(10*6)/K152</f>
        <v>7.3170731707317076</v>
      </c>
      <c r="T152" s="29">
        <f>(10*L152)/MAX(L:L)</f>
        <v>8</v>
      </c>
      <c r="U152" s="29">
        <f>(20*0.26)/N152</f>
        <v>3.5135135135135136</v>
      </c>
      <c r="V152" s="29">
        <f>SUM(P152:U152)</f>
        <v>57.470507108648412</v>
      </c>
      <c r="W152" s="29"/>
      <c r="X152" s="202"/>
      <c r="Y152" s="203"/>
      <c r="Z152" s="203"/>
    </row>
    <row r="153" spans="1:26" ht="30" x14ac:dyDescent="0.25">
      <c r="A153" s="55">
        <v>149</v>
      </c>
      <c r="B153" s="46" t="s">
        <v>2544</v>
      </c>
      <c r="C153" s="142" t="s">
        <v>2545</v>
      </c>
      <c r="D153" s="144" t="s">
        <v>4449</v>
      </c>
      <c r="E153" s="18">
        <v>11</v>
      </c>
      <c r="F153" s="46" t="s">
        <v>2541</v>
      </c>
      <c r="G153" s="42">
        <v>20</v>
      </c>
      <c r="H153" s="42"/>
      <c r="I153" s="42">
        <v>15</v>
      </c>
      <c r="J153" s="42">
        <v>234</v>
      </c>
      <c r="K153" s="42">
        <v>9</v>
      </c>
      <c r="L153" s="42">
        <v>8</v>
      </c>
      <c r="M153" s="42"/>
      <c r="N153" s="42">
        <v>0.55000000000000004</v>
      </c>
      <c r="O153" s="28"/>
      <c r="P153" s="29">
        <f>(40*G153)/MAX(G:G)</f>
        <v>20.512820512820515</v>
      </c>
      <c r="Q153" s="29">
        <f>(10*I153)/MAX(I:I)</f>
        <v>4.6875</v>
      </c>
      <c r="R153" s="29">
        <f>(10*J153)/MAX(J:J)</f>
        <v>8.068965517241379</v>
      </c>
      <c r="S153" s="29">
        <f>(10*6)/K153</f>
        <v>6.666666666666667</v>
      </c>
      <c r="T153" s="29">
        <f>(10*L153)/MAX(L:L)</f>
        <v>8</v>
      </c>
      <c r="U153" s="29">
        <f>(20*0.26)/N153</f>
        <v>9.4545454545454533</v>
      </c>
      <c r="V153" s="29">
        <f>SUM(P153:U153)</f>
        <v>57.390498151274009</v>
      </c>
      <c r="W153" s="29"/>
      <c r="X153" s="202"/>
      <c r="Y153" s="203"/>
      <c r="Z153" s="203"/>
    </row>
    <row r="154" spans="1:26" ht="45" x14ac:dyDescent="0.25">
      <c r="A154" s="58">
        <v>150</v>
      </c>
      <c r="B154" s="144" t="s">
        <v>2215</v>
      </c>
      <c r="C154" s="142" t="s">
        <v>2216</v>
      </c>
      <c r="D154" s="144" t="s">
        <v>161</v>
      </c>
      <c r="E154" s="18">
        <v>9</v>
      </c>
      <c r="F154" s="12" t="s">
        <v>162</v>
      </c>
      <c r="G154" s="30">
        <v>25.5</v>
      </c>
      <c r="H154" s="28"/>
      <c r="I154" s="28">
        <v>8</v>
      </c>
      <c r="J154" s="28">
        <v>210</v>
      </c>
      <c r="K154" s="28">
        <v>7.4</v>
      </c>
      <c r="L154" s="30">
        <v>8.5</v>
      </c>
      <c r="M154" s="28"/>
      <c r="N154" s="30">
        <v>1.07</v>
      </c>
      <c r="O154" s="28">
        <f>IF(N154&lt;&gt;"",INT(N154)*60+(N154-INT(N154))*100,"")</f>
        <v>67</v>
      </c>
      <c r="P154" s="29">
        <f>(40*G154)/MAX(G:G)</f>
        <v>26.153846153846153</v>
      </c>
      <c r="Q154" s="29">
        <f>(10*I154)/MAX(I:I)</f>
        <v>2.5</v>
      </c>
      <c r="R154" s="29">
        <f>(10*J154)/MAX(J:J)</f>
        <v>7.2413793103448274</v>
      </c>
      <c r="S154" s="29">
        <f>(10*6)/K154</f>
        <v>8.108108108108107</v>
      </c>
      <c r="T154" s="29">
        <f>(10*L154)/MAX(L:L)</f>
        <v>8.5</v>
      </c>
      <c r="U154" s="29">
        <f>(20*0.26)/N154</f>
        <v>4.8598130841121492</v>
      </c>
      <c r="V154" s="29">
        <f>SUM(P154:U154)</f>
        <v>57.363146656411232</v>
      </c>
      <c r="W154" s="29"/>
      <c r="X154" s="202"/>
      <c r="Y154" s="203"/>
      <c r="Z154" s="203"/>
    </row>
    <row r="155" spans="1:26" ht="30" x14ac:dyDescent="0.25">
      <c r="A155" s="55">
        <v>151</v>
      </c>
      <c r="B155" s="46" t="s">
        <v>2057</v>
      </c>
      <c r="C155" s="142" t="s">
        <v>2058</v>
      </c>
      <c r="D155" s="46" t="s">
        <v>647</v>
      </c>
      <c r="E155" s="18">
        <v>9</v>
      </c>
      <c r="F155" s="46" t="s">
        <v>648</v>
      </c>
      <c r="G155" s="30">
        <v>19.5</v>
      </c>
      <c r="H155" s="28"/>
      <c r="I155" s="28">
        <v>8</v>
      </c>
      <c r="J155" s="28">
        <v>225</v>
      </c>
      <c r="K155" s="28">
        <v>8.3000000000000007</v>
      </c>
      <c r="L155" s="30">
        <v>8</v>
      </c>
      <c r="M155" s="28"/>
      <c r="N155" s="30">
        <v>0.44</v>
      </c>
      <c r="O155" s="28">
        <f>IF(N155&lt;&gt;"",INT(N155)*60+(N155-INT(N155))*100,"")</f>
        <v>44</v>
      </c>
      <c r="P155" s="29">
        <f>(40*G155)/MAX(G:G)</f>
        <v>20</v>
      </c>
      <c r="Q155" s="29">
        <f>(10*I155)/MAX(I:I)</f>
        <v>2.5</v>
      </c>
      <c r="R155" s="29">
        <f>(10*J155)/MAX(J:J)</f>
        <v>7.7586206896551726</v>
      </c>
      <c r="S155" s="29">
        <f>(10*6)/K155</f>
        <v>7.2289156626506017</v>
      </c>
      <c r="T155" s="29">
        <f>(10*L155)/MAX(L:L)</f>
        <v>8</v>
      </c>
      <c r="U155" s="29">
        <f>(20*0.26)/N155</f>
        <v>11.818181818181818</v>
      </c>
      <c r="V155" s="29">
        <f>SUM(P155:U155)</f>
        <v>57.305718170487594</v>
      </c>
      <c r="W155" s="29"/>
      <c r="X155" s="202"/>
      <c r="Y155" s="203"/>
      <c r="Z155" s="203"/>
    </row>
    <row r="156" spans="1:26" ht="30" x14ac:dyDescent="0.25">
      <c r="A156" s="58">
        <v>152</v>
      </c>
      <c r="B156" s="45" t="s">
        <v>2531</v>
      </c>
      <c r="C156" s="142" t="s">
        <v>2532</v>
      </c>
      <c r="D156" s="144" t="s">
        <v>4449</v>
      </c>
      <c r="E156" s="18">
        <v>9</v>
      </c>
      <c r="F156" s="46" t="s">
        <v>371</v>
      </c>
      <c r="G156" s="42">
        <v>21</v>
      </c>
      <c r="H156" s="42"/>
      <c r="I156" s="42">
        <v>11</v>
      </c>
      <c r="J156" s="42">
        <v>215</v>
      </c>
      <c r="K156" s="42">
        <v>7.9</v>
      </c>
      <c r="L156" s="42">
        <v>7</v>
      </c>
      <c r="M156" s="42"/>
      <c r="N156" s="42">
        <v>0.51</v>
      </c>
      <c r="O156" s="28"/>
      <c r="P156" s="29">
        <f>(40*G156)/MAX(G:G)</f>
        <v>21.53846153846154</v>
      </c>
      <c r="Q156" s="29">
        <f>(10*I156)/MAX(I:I)</f>
        <v>3.4375</v>
      </c>
      <c r="R156" s="29">
        <f>(10*J156)/MAX(J:J)</f>
        <v>7.4137931034482758</v>
      </c>
      <c r="S156" s="29">
        <f>(10*6)/K156</f>
        <v>7.5949367088607591</v>
      </c>
      <c r="T156" s="29">
        <f>(10*L156)/MAX(L:L)</f>
        <v>7</v>
      </c>
      <c r="U156" s="29">
        <f>(20*0.26)/N156</f>
        <v>10.196078431372548</v>
      </c>
      <c r="V156" s="29">
        <f>SUM(P156:U156)</f>
        <v>57.180769782143123</v>
      </c>
      <c r="W156" s="29"/>
      <c r="X156" s="202"/>
      <c r="Y156" s="203"/>
      <c r="Z156" s="203"/>
    </row>
    <row r="157" spans="1:26" ht="30" x14ac:dyDescent="0.25">
      <c r="A157" s="55">
        <v>153</v>
      </c>
      <c r="B157" s="46" t="s">
        <v>2345</v>
      </c>
      <c r="C157" s="142" t="s">
        <v>2346</v>
      </c>
      <c r="D157" s="46" t="s">
        <v>4451</v>
      </c>
      <c r="E157" s="18">
        <v>11</v>
      </c>
      <c r="F157" s="46" t="s">
        <v>220</v>
      </c>
      <c r="G157" s="42">
        <v>20.5</v>
      </c>
      <c r="H157" s="42"/>
      <c r="I157" s="42">
        <v>10</v>
      </c>
      <c r="J157" s="42">
        <v>230</v>
      </c>
      <c r="K157" s="42">
        <v>7.4</v>
      </c>
      <c r="L157" s="42">
        <v>8</v>
      </c>
      <c r="M157" s="42"/>
      <c r="N157" s="42">
        <v>0.57999999999999996</v>
      </c>
      <c r="O157" s="28"/>
      <c r="P157" s="29">
        <f>(40*G157)/MAX(G:G)</f>
        <v>21.025641025641026</v>
      </c>
      <c r="Q157" s="29">
        <f>(10*I157)/MAX(I:I)</f>
        <v>3.125</v>
      </c>
      <c r="R157" s="29">
        <f>(10*J157)/MAX(J:J)</f>
        <v>7.931034482758621</v>
      </c>
      <c r="S157" s="29">
        <f>(10*6)/K157</f>
        <v>8.108108108108107</v>
      </c>
      <c r="T157" s="29">
        <f>(10*L157)/MAX(L:L)</f>
        <v>8</v>
      </c>
      <c r="U157" s="29">
        <f>(20*0.26)/N157</f>
        <v>8.9655172413793114</v>
      </c>
      <c r="V157" s="29">
        <f>SUM(P157:U157)</f>
        <v>57.155300857887063</v>
      </c>
      <c r="W157" s="29"/>
      <c r="X157" s="202"/>
      <c r="Y157" s="203"/>
      <c r="Z157" s="203"/>
    </row>
    <row r="158" spans="1:26" ht="30" x14ac:dyDescent="0.25">
      <c r="A158" s="58">
        <v>154</v>
      </c>
      <c r="B158" s="144" t="s">
        <v>2745</v>
      </c>
      <c r="C158" s="39" t="s">
        <v>2746</v>
      </c>
      <c r="D158" s="46" t="s">
        <v>532</v>
      </c>
      <c r="E158" s="42">
        <v>11</v>
      </c>
      <c r="F158" s="46" t="s">
        <v>540</v>
      </c>
      <c r="G158" s="42">
        <v>23</v>
      </c>
      <c r="H158" s="42"/>
      <c r="I158" s="42">
        <v>17</v>
      </c>
      <c r="J158" s="42">
        <v>240</v>
      </c>
      <c r="K158" s="42">
        <v>7.1</v>
      </c>
      <c r="L158" s="42">
        <v>7</v>
      </c>
      <c r="M158" s="42"/>
      <c r="N158" s="42">
        <v>1.1499999999999999</v>
      </c>
      <c r="O158" s="28"/>
      <c r="P158" s="29">
        <f>(40*G158)/MAX(G:G)</f>
        <v>23.589743589743591</v>
      </c>
      <c r="Q158" s="29">
        <f>(10*I158)/MAX(I:I)</f>
        <v>5.3125</v>
      </c>
      <c r="R158" s="29">
        <f>(10*J158)/MAX(J:J)</f>
        <v>8.2758620689655178</v>
      </c>
      <c r="S158" s="29">
        <f>(10*6)/K158</f>
        <v>8.4507042253521139</v>
      </c>
      <c r="T158" s="29">
        <f>(10*L158)/MAX(L:L)</f>
        <v>7</v>
      </c>
      <c r="U158" s="29">
        <f>(20*0.26)/N158</f>
        <v>4.5217391304347831</v>
      </c>
      <c r="V158" s="29">
        <f>SUM(P158:U158)</f>
        <v>57.150549014496001</v>
      </c>
      <c r="W158" s="29"/>
      <c r="X158" s="202"/>
      <c r="Y158" s="203"/>
      <c r="Z158" s="203"/>
    </row>
    <row r="159" spans="1:26" ht="30" x14ac:dyDescent="0.25">
      <c r="A159" s="55">
        <v>155</v>
      </c>
      <c r="B159" s="156" t="s">
        <v>2407</v>
      </c>
      <c r="C159" s="148" t="s">
        <v>2408</v>
      </c>
      <c r="D159" s="147" t="s">
        <v>272</v>
      </c>
      <c r="E159" s="18">
        <v>9</v>
      </c>
      <c r="F159" s="147" t="s">
        <v>273</v>
      </c>
      <c r="G159" s="42">
        <v>23.5</v>
      </c>
      <c r="H159" s="42"/>
      <c r="I159" s="42">
        <v>8</v>
      </c>
      <c r="J159" s="42">
        <v>182</v>
      </c>
      <c r="K159" s="42">
        <v>8.1</v>
      </c>
      <c r="L159" s="42">
        <v>6.5</v>
      </c>
      <c r="M159" s="42"/>
      <c r="N159" s="42">
        <v>0.51</v>
      </c>
      <c r="O159" s="28"/>
      <c r="P159" s="29">
        <f>(40*G159)/MAX(G:G)</f>
        <v>24.102564102564102</v>
      </c>
      <c r="Q159" s="29">
        <f>(10*I159)/MAX(I:I)</f>
        <v>2.5</v>
      </c>
      <c r="R159" s="29">
        <f>(10*J159)/MAX(J:J)</f>
        <v>6.2758620689655169</v>
      </c>
      <c r="S159" s="29">
        <f>(10*6)/K159</f>
        <v>7.4074074074074074</v>
      </c>
      <c r="T159" s="29">
        <f>(10*L159)/MAX(L:L)</f>
        <v>6.5</v>
      </c>
      <c r="U159" s="29">
        <f>(20*0.26)/N159</f>
        <v>10.196078431372548</v>
      </c>
      <c r="V159" s="29">
        <f>SUM(P159:U159)</f>
        <v>56.981912010309571</v>
      </c>
      <c r="W159" s="29"/>
      <c r="X159" s="202"/>
      <c r="Y159" s="203"/>
      <c r="Z159" s="203"/>
    </row>
    <row r="160" spans="1:26" ht="30" x14ac:dyDescent="0.25">
      <c r="A160" s="58">
        <v>156</v>
      </c>
      <c r="B160" s="144" t="s">
        <v>2806</v>
      </c>
      <c r="C160" s="39" t="s">
        <v>2807</v>
      </c>
      <c r="D160" s="38" t="s">
        <v>2808</v>
      </c>
      <c r="E160" s="42">
        <v>11</v>
      </c>
      <c r="F160" s="62" t="s">
        <v>529</v>
      </c>
      <c r="G160" s="42">
        <v>20</v>
      </c>
      <c r="H160" s="42"/>
      <c r="I160" s="42">
        <v>8</v>
      </c>
      <c r="J160" s="42">
        <v>200</v>
      </c>
      <c r="K160" s="42">
        <v>6.9</v>
      </c>
      <c r="L160" s="42">
        <v>7.9</v>
      </c>
      <c r="M160" s="42"/>
      <c r="N160" s="42">
        <v>0.5</v>
      </c>
      <c r="O160" s="28"/>
      <c r="P160" s="29">
        <f>(40*G160)/MAX(G:G)</f>
        <v>20.512820512820515</v>
      </c>
      <c r="Q160" s="29">
        <f>(10*I160)/MAX(I:I)</f>
        <v>2.5</v>
      </c>
      <c r="R160" s="29">
        <f>(10*J160)/MAX(J:J)</f>
        <v>6.8965517241379306</v>
      </c>
      <c r="S160" s="29">
        <f>(10*6)/K160</f>
        <v>8.695652173913043</v>
      </c>
      <c r="T160" s="29">
        <f>(10*L160)/MAX(L:L)</f>
        <v>7.9</v>
      </c>
      <c r="U160" s="29">
        <f>(20*0.26)/N160</f>
        <v>10.4</v>
      </c>
      <c r="V160" s="29">
        <f>SUM(P160:U160)</f>
        <v>56.905024410871491</v>
      </c>
      <c r="W160" s="29"/>
      <c r="X160" s="202"/>
      <c r="Y160" s="203"/>
      <c r="Z160" s="203"/>
    </row>
    <row r="161" spans="1:26" ht="30" x14ac:dyDescent="0.25">
      <c r="A161" s="55">
        <v>157</v>
      </c>
      <c r="B161" s="45" t="s">
        <v>2361</v>
      </c>
      <c r="C161" s="142" t="s">
        <v>2362</v>
      </c>
      <c r="D161" s="46" t="s">
        <v>4460</v>
      </c>
      <c r="E161" s="18">
        <v>9</v>
      </c>
      <c r="F161" s="46" t="s">
        <v>251</v>
      </c>
      <c r="G161" s="42">
        <v>18.5</v>
      </c>
      <c r="H161" s="42"/>
      <c r="I161" s="42">
        <v>10</v>
      </c>
      <c r="J161" s="42">
        <v>220</v>
      </c>
      <c r="K161" s="42">
        <v>7.3</v>
      </c>
      <c r="L161" s="42">
        <v>10</v>
      </c>
      <c r="M161" s="42"/>
      <c r="N161" s="42">
        <v>0.59</v>
      </c>
      <c r="O161" s="28"/>
      <c r="P161" s="29">
        <f>(40*G161)/MAX(G:G)</f>
        <v>18.974358974358974</v>
      </c>
      <c r="Q161" s="29">
        <f>(10*I161)/MAX(I:I)</f>
        <v>3.125</v>
      </c>
      <c r="R161" s="29">
        <f>(10*J161)/MAX(J:J)</f>
        <v>7.5862068965517242</v>
      </c>
      <c r="S161" s="29">
        <f>(10*6)/K161</f>
        <v>8.2191780821917817</v>
      </c>
      <c r="T161" s="29">
        <f>(10*L161)/MAX(L:L)</f>
        <v>10</v>
      </c>
      <c r="U161" s="29">
        <f>(20*0.26)/N161</f>
        <v>8.8135593220338997</v>
      </c>
      <c r="V161" s="29">
        <f>SUM(P161:U161)</f>
        <v>56.718303275136378</v>
      </c>
      <c r="W161" s="29"/>
      <c r="X161" s="202"/>
      <c r="Y161" s="203"/>
      <c r="Z161" s="203"/>
    </row>
    <row r="162" spans="1:26" ht="30" x14ac:dyDescent="0.25">
      <c r="A162" s="58">
        <v>158</v>
      </c>
      <c r="B162" s="12" t="s">
        <v>2225</v>
      </c>
      <c r="C162" s="142" t="s">
        <v>2226</v>
      </c>
      <c r="D162" s="46" t="s">
        <v>161</v>
      </c>
      <c r="E162" s="18">
        <v>10</v>
      </c>
      <c r="F162" s="46" t="s">
        <v>757</v>
      </c>
      <c r="G162" s="30">
        <v>20.5</v>
      </c>
      <c r="H162" s="28"/>
      <c r="I162" s="28">
        <v>14</v>
      </c>
      <c r="J162" s="28">
        <v>255</v>
      </c>
      <c r="K162" s="28">
        <v>7.7</v>
      </c>
      <c r="L162" s="30">
        <v>9.5</v>
      </c>
      <c r="M162" s="28"/>
      <c r="N162" s="30">
        <v>1.01</v>
      </c>
      <c r="O162" s="28">
        <f>IF(N162&lt;&gt;"",INT(N162)*60+(N162-INT(N162))*100,"")</f>
        <v>61</v>
      </c>
      <c r="P162" s="29">
        <f>(40*G162)/MAX(G:G)</f>
        <v>21.025641025641026</v>
      </c>
      <c r="Q162" s="29">
        <f>(10*I162)/MAX(I:I)</f>
        <v>4.375</v>
      </c>
      <c r="R162" s="29">
        <f>(10*J162)/MAX(J:J)</f>
        <v>8.7931034482758612</v>
      </c>
      <c r="S162" s="29">
        <f>(10*6)/K162</f>
        <v>7.7922077922077921</v>
      </c>
      <c r="T162" s="29">
        <f>(10*L162)/MAX(L:L)</f>
        <v>9.5</v>
      </c>
      <c r="U162" s="29">
        <f>(20*0.26)/N162</f>
        <v>5.1485148514851486</v>
      </c>
      <c r="V162" s="29">
        <f>SUM(P162:U162)</f>
        <v>56.634467117609823</v>
      </c>
      <c r="W162" s="29"/>
      <c r="X162" s="202"/>
      <c r="Y162" s="203"/>
      <c r="Z162" s="203"/>
    </row>
    <row r="163" spans="1:26" ht="30" x14ac:dyDescent="0.25">
      <c r="A163" s="55">
        <v>159</v>
      </c>
      <c r="B163" s="46" t="s">
        <v>2333</v>
      </c>
      <c r="C163" s="142" t="s">
        <v>2334</v>
      </c>
      <c r="D163" s="46" t="s">
        <v>4451</v>
      </c>
      <c r="E163" s="18">
        <v>9</v>
      </c>
      <c r="F163" s="46" t="s">
        <v>220</v>
      </c>
      <c r="G163" s="42">
        <v>22.5</v>
      </c>
      <c r="H163" s="42"/>
      <c r="I163" s="42">
        <v>2</v>
      </c>
      <c r="J163" s="42">
        <v>220</v>
      </c>
      <c r="K163" s="42">
        <v>8</v>
      </c>
      <c r="L163" s="42">
        <v>8</v>
      </c>
      <c r="M163" s="42"/>
      <c r="N163" s="42">
        <v>0.54</v>
      </c>
      <c r="O163" s="28"/>
      <c r="P163" s="29">
        <f>(40*G163)/MAX(G:G)</f>
        <v>23.076923076923077</v>
      </c>
      <c r="Q163" s="29">
        <f>(10*I163)/MAX(I:I)</f>
        <v>0.625</v>
      </c>
      <c r="R163" s="29">
        <f>(10*J163)/MAX(J:J)</f>
        <v>7.5862068965517242</v>
      </c>
      <c r="S163" s="29">
        <f>(10*6)/K163</f>
        <v>7.5</v>
      </c>
      <c r="T163" s="29">
        <f>(10*L163)/MAX(L:L)</f>
        <v>8</v>
      </c>
      <c r="U163" s="29">
        <f>(20*0.26)/N163</f>
        <v>9.6296296296296298</v>
      </c>
      <c r="V163" s="29">
        <f>SUM(P163:U163)</f>
        <v>56.417759603104429</v>
      </c>
      <c r="W163" s="29"/>
      <c r="X163" s="202"/>
      <c r="Y163" s="203"/>
      <c r="Z163" s="203"/>
    </row>
    <row r="164" spans="1:26" ht="30" x14ac:dyDescent="0.25">
      <c r="A164" s="58">
        <v>160</v>
      </c>
      <c r="B164" s="209" t="s">
        <v>2717</v>
      </c>
      <c r="C164" s="142" t="s">
        <v>2718</v>
      </c>
      <c r="D164" s="46" t="s">
        <v>528</v>
      </c>
      <c r="E164" s="18">
        <v>10</v>
      </c>
      <c r="F164" s="46" t="s">
        <v>529</v>
      </c>
      <c r="G164" s="42">
        <v>25</v>
      </c>
      <c r="H164" s="42"/>
      <c r="I164" s="42">
        <v>10</v>
      </c>
      <c r="J164" s="42">
        <v>200</v>
      </c>
      <c r="K164" s="42">
        <v>7.6</v>
      </c>
      <c r="L164" s="42">
        <v>7.6</v>
      </c>
      <c r="M164" s="42"/>
      <c r="N164" s="42">
        <v>1</v>
      </c>
      <c r="O164" s="28"/>
      <c r="P164" s="29">
        <f>(40*G164)/MAX(G:G)</f>
        <v>25.641025641025642</v>
      </c>
      <c r="Q164" s="29">
        <f>(10*I164)/MAX(I:I)</f>
        <v>3.125</v>
      </c>
      <c r="R164" s="29">
        <f>(10*J164)/MAX(J:J)</f>
        <v>6.8965517241379306</v>
      </c>
      <c r="S164" s="29">
        <f>(10*6)/K164</f>
        <v>7.8947368421052637</v>
      </c>
      <c r="T164" s="29">
        <f>(10*L164)/MAX(L:L)</f>
        <v>7.6</v>
      </c>
      <c r="U164" s="29">
        <f>(20*0.26)/N164</f>
        <v>5.2</v>
      </c>
      <c r="V164" s="29">
        <f>SUM(P164:U164)</f>
        <v>56.357314207268836</v>
      </c>
      <c r="W164" s="29"/>
      <c r="X164" s="202"/>
      <c r="Y164" s="203"/>
      <c r="Z164" s="203"/>
    </row>
    <row r="165" spans="1:26" ht="30" x14ac:dyDescent="0.25">
      <c r="A165" s="55">
        <v>161</v>
      </c>
      <c r="B165" s="147" t="s">
        <v>2521</v>
      </c>
      <c r="C165" s="148" t="s">
        <v>2522</v>
      </c>
      <c r="D165" s="144" t="s">
        <v>4449</v>
      </c>
      <c r="E165" s="18">
        <v>9</v>
      </c>
      <c r="F165" s="46" t="s">
        <v>371</v>
      </c>
      <c r="G165" s="42">
        <v>21</v>
      </c>
      <c r="H165" s="42"/>
      <c r="I165" s="42">
        <v>9</v>
      </c>
      <c r="J165" s="42">
        <v>190</v>
      </c>
      <c r="K165" s="42">
        <v>8</v>
      </c>
      <c r="L165" s="42">
        <v>9</v>
      </c>
      <c r="M165" s="42"/>
      <c r="N165" s="42">
        <v>0.59</v>
      </c>
      <c r="O165" s="28"/>
      <c r="P165" s="29">
        <f>(40*G165)/MAX(G:G)</f>
        <v>21.53846153846154</v>
      </c>
      <c r="Q165" s="29">
        <f>(10*I165)/MAX(I:I)</f>
        <v>2.8125</v>
      </c>
      <c r="R165" s="29">
        <f>(10*J165)/MAX(J:J)</f>
        <v>6.5517241379310347</v>
      </c>
      <c r="S165" s="29">
        <f>(10*6)/K165</f>
        <v>7.5</v>
      </c>
      <c r="T165" s="29">
        <f>(10*L165)/MAX(L:L)</f>
        <v>9</v>
      </c>
      <c r="U165" s="29">
        <f>(20*0.26)/N165</f>
        <v>8.8135593220338997</v>
      </c>
      <c r="V165" s="29">
        <f>SUM(P165:U165)</f>
        <v>56.216244998426475</v>
      </c>
      <c r="W165" s="29"/>
      <c r="X165" s="202"/>
      <c r="Y165" s="203"/>
      <c r="Z165" s="203"/>
    </row>
    <row r="166" spans="1:26" ht="30" x14ac:dyDescent="0.25">
      <c r="A166" s="58">
        <v>162</v>
      </c>
      <c r="B166" s="45" t="s">
        <v>2467</v>
      </c>
      <c r="C166" s="142" t="s">
        <v>2468</v>
      </c>
      <c r="D166" s="46" t="s">
        <v>4453</v>
      </c>
      <c r="E166" s="18">
        <v>10</v>
      </c>
      <c r="F166" s="46" t="s">
        <v>4466</v>
      </c>
      <c r="G166" s="42">
        <v>15.5</v>
      </c>
      <c r="H166" s="42"/>
      <c r="I166" s="42">
        <v>17</v>
      </c>
      <c r="J166" s="42">
        <v>243</v>
      </c>
      <c r="K166" s="42">
        <v>7.1</v>
      </c>
      <c r="L166" s="42">
        <v>8.5</v>
      </c>
      <c r="M166" s="42"/>
      <c r="N166" s="42">
        <v>0.54</v>
      </c>
      <c r="O166" s="28"/>
      <c r="P166" s="29">
        <f>(40*G166)/MAX(G:G)</f>
        <v>15.897435897435898</v>
      </c>
      <c r="Q166" s="29">
        <f>(10*I166)/MAX(I:I)</f>
        <v>5.3125</v>
      </c>
      <c r="R166" s="29">
        <f>(10*J166)/MAX(J:J)</f>
        <v>8.3793103448275854</v>
      </c>
      <c r="S166" s="29">
        <f>(10*6)/K166</f>
        <v>8.4507042253521139</v>
      </c>
      <c r="T166" s="29">
        <f>(10*L166)/MAX(L:L)</f>
        <v>8.5</v>
      </c>
      <c r="U166" s="29">
        <f>(20*0.26)/N166</f>
        <v>9.6296296296296298</v>
      </c>
      <c r="V166" s="29">
        <f>SUM(P166:U166)</f>
        <v>56.16958009724523</v>
      </c>
      <c r="W166" s="29"/>
      <c r="X166" s="202"/>
      <c r="Y166" s="203"/>
      <c r="Z166" s="203"/>
    </row>
    <row r="167" spans="1:26" ht="30" x14ac:dyDescent="0.25">
      <c r="A167" s="55">
        <v>163</v>
      </c>
      <c r="B167" s="209" t="s">
        <v>2719</v>
      </c>
      <c r="C167" s="142" t="s">
        <v>2720</v>
      </c>
      <c r="D167" s="46" t="s">
        <v>528</v>
      </c>
      <c r="E167" s="18">
        <v>10</v>
      </c>
      <c r="F167" s="46" t="s">
        <v>529</v>
      </c>
      <c r="G167" s="42">
        <v>17.5</v>
      </c>
      <c r="H167" s="42"/>
      <c r="I167" s="42">
        <v>11</v>
      </c>
      <c r="J167" s="42">
        <v>210</v>
      </c>
      <c r="K167" s="42">
        <v>7</v>
      </c>
      <c r="L167" s="42">
        <v>7.9</v>
      </c>
      <c r="M167" s="42"/>
      <c r="N167" s="42">
        <v>0.47</v>
      </c>
      <c r="O167" s="28"/>
      <c r="P167" s="29">
        <f>(40*G167)/MAX(G:G)</f>
        <v>17.948717948717949</v>
      </c>
      <c r="Q167" s="29">
        <f>(10*I167)/MAX(I:I)</f>
        <v>3.4375</v>
      </c>
      <c r="R167" s="29">
        <f>(10*J167)/MAX(J:J)</f>
        <v>7.2413793103448274</v>
      </c>
      <c r="S167" s="29">
        <f>(10*6)/K167</f>
        <v>8.5714285714285712</v>
      </c>
      <c r="T167" s="29">
        <f>(10*L167)/MAX(L:L)</f>
        <v>7.9</v>
      </c>
      <c r="U167" s="29">
        <f>(20*0.26)/N167</f>
        <v>11.063829787234043</v>
      </c>
      <c r="V167" s="29">
        <f>SUM(P167:U167)</f>
        <v>56.162855617725384</v>
      </c>
      <c r="W167" s="29"/>
      <c r="X167" s="202"/>
      <c r="Y167" s="203"/>
      <c r="Z167" s="203"/>
    </row>
    <row r="168" spans="1:26" ht="30" x14ac:dyDescent="0.25">
      <c r="A168" s="58">
        <v>164</v>
      </c>
      <c r="B168" s="46" t="s">
        <v>2568</v>
      </c>
      <c r="C168" s="142" t="s">
        <v>2569</v>
      </c>
      <c r="D168" s="46" t="s">
        <v>380</v>
      </c>
      <c r="E168" s="18">
        <v>10</v>
      </c>
      <c r="F168" s="46" t="s">
        <v>381</v>
      </c>
      <c r="G168" s="42">
        <v>20</v>
      </c>
      <c r="H168" s="42"/>
      <c r="I168" s="42">
        <v>3</v>
      </c>
      <c r="J168" s="42">
        <v>232</v>
      </c>
      <c r="K168" s="42">
        <v>7.2</v>
      </c>
      <c r="L168" s="42">
        <v>7.5</v>
      </c>
      <c r="M168" s="42"/>
      <c r="N168" s="42">
        <v>0.48</v>
      </c>
      <c r="O168" s="28"/>
      <c r="P168" s="29">
        <f>(40*G168)/MAX(G:G)</f>
        <v>20.512820512820515</v>
      </c>
      <c r="Q168" s="29">
        <f>(10*I168)/MAX(I:I)</f>
        <v>0.9375</v>
      </c>
      <c r="R168" s="29">
        <f>(10*J168)/MAX(J:J)</f>
        <v>8</v>
      </c>
      <c r="S168" s="29">
        <f>(10*6)/K168</f>
        <v>8.3333333333333339</v>
      </c>
      <c r="T168" s="29">
        <f>(10*L168)/MAX(L:L)</f>
        <v>7.5</v>
      </c>
      <c r="U168" s="29">
        <f>(20*0.26)/N168</f>
        <v>10.833333333333334</v>
      </c>
      <c r="V168" s="29">
        <f>SUM(P168:U168)</f>
        <v>56.116987179487182</v>
      </c>
      <c r="W168" s="29"/>
      <c r="X168" s="202"/>
      <c r="Y168" s="203"/>
      <c r="Z168" s="203"/>
    </row>
    <row r="169" spans="1:26" ht="30" x14ac:dyDescent="0.25">
      <c r="A169" s="55">
        <v>165</v>
      </c>
      <c r="B169" s="156" t="s">
        <v>2269</v>
      </c>
      <c r="C169" s="43" t="s">
        <v>2270</v>
      </c>
      <c r="D169" s="46" t="s">
        <v>165</v>
      </c>
      <c r="E169" s="41">
        <v>9</v>
      </c>
      <c r="F169" s="156" t="s">
        <v>166</v>
      </c>
      <c r="G169" s="30">
        <v>22</v>
      </c>
      <c r="H169" s="28"/>
      <c r="I169" s="28">
        <v>0</v>
      </c>
      <c r="J169" s="28">
        <v>190</v>
      </c>
      <c r="K169" s="28">
        <v>7.9</v>
      </c>
      <c r="L169" s="30">
        <v>9.5</v>
      </c>
      <c r="M169" s="28"/>
      <c r="N169" s="30">
        <v>0.53</v>
      </c>
      <c r="O169" s="28">
        <f>IF(N169&lt;&gt;"",INT(N169)*60+(N169-INT(N169))*100,"")</f>
        <v>53</v>
      </c>
      <c r="P169" s="29">
        <f>(40*G169)/MAX(G:G)</f>
        <v>22.564102564102566</v>
      </c>
      <c r="Q169" s="29">
        <f>(10*I169)/MAX(I:I)</f>
        <v>0</v>
      </c>
      <c r="R169" s="29">
        <f>(10*J169)/MAX(J:J)</f>
        <v>6.5517241379310347</v>
      </c>
      <c r="S169" s="29">
        <f>(10*6)/K169</f>
        <v>7.5949367088607591</v>
      </c>
      <c r="T169" s="29">
        <f>(10*L169)/MAX(L:L)</f>
        <v>9.5</v>
      </c>
      <c r="U169" s="29">
        <f>(20*0.26)/N169</f>
        <v>9.8113207547169807</v>
      </c>
      <c r="V169" s="29">
        <f>SUM(P169:U169)</f>
        <v>56.022084165611339</v>
      </c>
      <c r="W169" s="29"/>
      <c r="X169" s="202"/>
      <c r="Y169" s="203"/>
      <c r="Z169" s="203"/>
    </row>
    <row r="170" spans="1:26" ht="30" x14ac:dyDescent="0.25">
      <c r="A170" s="58">
        <v>166</v>
      </c>
      <c r="B170" s="45" t="s">
        <v>2546</v>
      </c>
      <c r="C170" s="142" t="s">
        <v>2547</v>
      </c>
      <c r="D170" s="144" t="s">
        <v>4449</v>
      </c>
      <c r="E170" s="18">
        <v>11</v>
      </c>
      <c r="F170" s="46" t="s">
        <v>2541</v>
      </c>
      <c r="G170" s="42">
        <v>18</v>
      </c>
      <c r="H170" s="42"/>
      <c r="I170" s="42">
        <v>15</v>
      </c>
      <c r="J170" s="42">
        <v>240</v>
      </c>
      <c r="K170" s="42">
        <v>8.6999999999999993</v>
      </c>
      <c r="L170" s="42">
        <v>7.5</v>
      </c>
      <c r="M170" s="42"/>
      <c r="N170" s="42">
        <v>0.51</v>
      </c>
      <c r="O170" s="28"/>
      <c r="P170" s="29">
        <f>(40*G170)/MAX(G:G)</f>
        <v>18.46153846153846</v>
      </c>
      <c r="Q170" s="29">
        <f>(10*I170)/MAX(I:I)</f>
        <v>4.6875</v>
      </c>
      <c r="R170" s="29">
        <f>(10*J170)/MAX(J:J)</f>
        <v>8.2758620689655178</v>
      </c>
      <c r="S170" s="29">
        <f>(10*6)/K170</f>
        <v>6.8965517241379315</v>
      </c>
      <c r="T170" s="29">
        <f>(10*L170)/MAX(L:L)</f>
        <v>7.5</v>
      </c>
      <c r="U170" s="29">
        <f>(20*0.26)/N170</f>
        <v>10.196078431372548</v>
      </c>
      <c r="V170" s="29">
        <f>SUM(P170:U170)</f>
        <v>56.017530686014453</v>
      </c>
      <c r="W170" s="29"/>
      <c r="X170" s="202"/>
      <c r="Y170" s="203"/>
      <c r="Z170" s="203"/>
    </row>
    <row r="171" spans="1:26" ht="30" x14ac:dyDescent="0.25">
      <c r="A171" s="55">
        <v>167</v>
      </c>
      <c r="B171" s="12" t="s">
        <v>2185</v>
      </c>
      <c r="C171" s="142" t="s">
        <v>2186</v>
      </c>
      <c r="D171" s="46" t="s">
        <v>4508</v>
      </c>
      <c r="E171" s="18">
        <v>11</v>
      </c>
      <c r="F171" s="46" t="s">
        <v>134</v>
      </c>
      <c r="G171" s="221">
        <v>26</v>
      </c>
      <c r="H171" s="222"/>
      <c r="I171" s="222">
        <v>15</v>
      </c>
      <c r="J171" s="222">
        <v>224</v>
      </c>
      <c r="K171" s="222">
        <v>6.3</v>
      </c>
      <c r="L171" s="221">
        <v>3.2</v>
      </c>
      <c r="M171" s="222"/>
      <c r="N171" s="221">
        <v>1.25</v>
      </c>
      <c r="O171" s="28">
        <f>IF(N171&lt;&gt;"",INT(N171)*60+(N171-INT(N171))*100,"")</f>
        <v>85</v>
      </c>
      <c r="P171" s="29">
        <f>(40*G171)/MAX(G:G)</f>
        <v>26.666666666666668</v>
      </c>
      <c r="Q171" s="29">
        <f>(10*I171)/MAX(I:I)</f>
        <v>4.6875</v>
      </c>
      <c r="R171" s="29">
        <f>(10*J171)/MAX(J:J)</f>
        <v>7.7241379310344831</v>
      </c>
      <c r="S171" s="29">
        <f>(10*6)/K171</f>
        <v>9.5238095238095237</v>
      </c>
      <c r="T171" s="29">
        <f>(10*L171)/MAX(L:L)</f>
        <v>3.2</v>
      </c>
      <c r="U171" s="29">
        <f>(20*0.26)/N171</f>
        <v>4.16</v>
      </c>
      <c r="V171" s="29">
        <f>SUM(P171:U171)</f>
        <v>55.96211412151068</v>
      </c>
      <c r="W171" s="29"/>
      <c r="X171" s="202"/>
      <c r="Y171" s="203"/>
      <c r="Z171" s="203"/>
    </row>
    <row r="172" spans="1:26" ht="30" x14ac:dyDescent="0.25">
      <c r="A172" s="58">
        <v>168</v>
      </c>
      <c r="B172" s="144" t="s">
        <v>2801</v>
      </c>
      <c r="C172" s="39" t="s">
        <v>2802</v>
      </c>
      <c r="D172" s="38" t="s">
        <v>282</v>
      </c>
      <c r="E172" s="42">
        <v>11</v>
      </c>
      <c r="F172" s="62" t="s">
        <v>2429</v>
      </c>
      <c r="G172" s="42">
        <v>20.5</v>
      </c>
      <c r="H172" s="42"/>
      <c r="I172" s="42">
        <v>10</v>
      </c>
      <c r="J172" s="42">
        <v>235</v>
      </c>
      <c r="K172" s="42">
        <v>6.7</v>
      </c>
      <c r="L172" s="42">
        <v>10</v>
      </c>
      <c r="M172" s="42"/>
      <c r="N172" s="42">
        <v>1.1000000000000001</v>
      </c>
      <c r="O172" s="28"/>
      <c r="P172" s="29">
        <f>(40*G172)/MAX(G:G)</f>
        <v>21.025641025641026</v>
      </c>
      <c r="Q172" s="29">
        <f>(10*I172)/MAX(I:I)</f>
        <v>3.125</v>
      </c>
      <c r="R172" s="29">
        <f>(10*J172)/MAX(J:J)</f>
        <v>8.1034482758620694</v>
      </c>
      <c r="S172" s="29">
        <f>(10*6)/K172</f>
        <v>8.9552238805970141</v>
      </c>
      <c r="T172" s="29">
        <f>(10*L172)/MAX(L:L)</f>
        <v>10</v>
      </c>
      <c r="U172" s="29">
        <f>(20*0.26)/N172</f>
        <v>4.7272727272727266</v>
      </c>
      <c r="V172" s="29">
        <f>SUM(P172:U172)</f>
        <v>55.93658590937283</v>
      </c>
      <c r="W172" s="29"/>
      <c r="X172" s="202"/>
      <c r="Y172" s="203"/>
      <c r="Z172" s="203"/>
    </row>
    <row r="173" spans="1:26" ht="30" x14ac:dyDescent="0.25">
      <c r="A173" s="55">
        <v>169</v>
      </c>
      <c r="B173" s="144" t="s">
        <v>2735</v>
      </c>
      <c r="C173" s="39" t="s">
        <v>2736</v>
      </c>
      <c r="D173" s="46" t="s">
        <v>532</v>
      </c>
      <c r="E173" s="42">
        <v>10</v>
      </c>
      <c r="F173" s="62" t="s">
        <v>1131</v>
      </c>
      <c r="G173" s="42">
        <v>23</v>
      </c>
      <c r="H173" s="42"/>
      <c r="I173" s="42">
        <v>11</v>
      </c>
      <c r="J173" s="42">
        <v>230</v>
      </c>
      <c r="K173" s="42">
        <v>7.3</v>
      </c>
      <c r="L173" s="42">
        <v>7.5</v>
      </c>
      <c r="M173" s="42"/>
      <c r="N173" s="42">
        <v>1</v>
      </c>
      <c r="O173" s="28"/>
      <c r="P173" s="29">
        <f>(40*G173)/MAX(G:G)</f>
        <v>23.589743589743591</v>
      </c>
      <c r="Q173" s="29">
        <f>(10*I173)/MAX(I:I)</f>
        <v>3.4375</v>
      </c>
      <c r="R173" s="29">
        <f>(10*J173)/MAX(J:J)</f>
        <v>7.931034482758621</v>
      </c>
      <c r="S173" s="29">
        <f>(10*6)/K173</f>
        <v>8.2191780821917817</v>
      </c>
      <c r="T173" s="29">
        <f>(10*L173)/MAX(L:L)</f>
        <v>7.5</v>
      </c>
      <c r="U173" s="29">
        <f>(20*0.26)/N173</f>
        <v>5.2</v>
      </c>
      <c r="V173" s="29">
        <f>SUM(P173:U173)</f>
        <v>55.877456154693995</v>
      </c>
      <c r="W173" s="29"/>
      <c r="X173" s="202"/>
      <c r="Y173" s="203"/>
      <c r="Z173" s="203"/>
    </row>
    <row r="174" spans="1:26" ht="30" x14ac:dyDescent="0.25">
      <c r="A174" s="58">
        <v>170</v>
      </c>
      <c r="B174" s="12" t="s">
        <v>2785</v>
      </c>
      <c r="C174" s="43" t="s">
        <v>2786</v>
      </c>
      <c r="D174" s="46" t="s">
        <v>598</v>
      </c>
      <c r="E174" s="216">
        <v>9</v>
      </c>
      <c r="F174" s="46" t="s">
        <v>599</v>
      </c>
      <c r="G174" s="42">
        <v>31</v>
      </c>
      <c r="H174" s="42"/>
      <c r="I174" s="42">
        <v>5</v>
      </c>
      <c r="J174" s="42">
        <v>140</v>
      </c>
      <c r="K174" s="42">
        <v>8.5</v>
      </c>
      <c r="L174" s="42">
        <v>8</v>
      </c>
      <c r="M174" s="42"/>
      <c r="N174" s="42">
        <v>2</v>
      </c>
      <c r="O174" s="28"/>
      <c r="P174" s="29">
        <f>(40*G174)/MAX(G:G)</f>
        <v>31.794871794871796</v>
      </c>
      <c r="Q174" s="29">
        <f>(10*I174)/MAX(I:I)</f>
        <v>1.5625</v>
      </c>
      <c r="R174" s="29">
        <f>(10*J174)/MAX(J:J)</f>
        <v>4.8275862068965516</v>
      </c>
      <c r="S174" s="29">
        <f>(10*6)/K174</f>
        <v>7.0588235294117645</v>
      </c>
      <c r="T174" s="29">
        <f>(10*L174)/MAX(L:L)</f>
        <v>8</v>
      </c>
      <c r="U174" s="29">
        <f>(20*0.26)/N174</f>
        <v>2.6</v>
      </c>
      <c r="V174" s="29">
        <f>SUM(P174:U174)</f>
        <v>55.84378153118012</v>
      </c>
      <c r="W174" s="29"/>
      <c r="X174" s="202"/>
      <c r="Y174" s="203"/>
      <c r="Z174" s="203"/>
    </row>
    <row r="175" spans="1:26" ht="30" x14ac:dyDescent="0.25">
      <c r="A175" s="55">
        <v>171</v>
      </c>
      <c r="B175" s="156" t="s">
        <v>2261</v>
      </c>
      <c r="C175" s="43" t="s">
        <v>2262</v>
      </c>
      <c r="D175" s="46" t="s">
        <v>165</v>
      </c>
      <c r="E175" s="41">
        <v>9</v>
      </c>
      <c r="F175" s="156" t="s">
        <v>166</v>
      </c>
      <c r="G175" s="30">
        <v>17.5</v>
      </c>
      <c r="H175" s="28"/>
      <c r="I175" s="28">
        <v>7</v>
      </c>
      <c r="J175" s="28">
        <v>240</v>
      </c>
      <c r="K175" s="28">
        <v>7.5</v>
      </c>
      <c r="L175" s="30">
        <v>9.4</v>
      </c>
      <c r="M175" s="28"/>
      <c r="N175" s="30">
        <v>0.52</v>
      </c>
      <c r="O175" s="28">
        <f>IF(N175&lt;&gt;"",INT(N175)*60+(N175-INT(N175))*100,"")</f>
        <v>52</v>
      </c>
      <c r="P175" s="29">
        <f>(40*G175)/MAX(G:G)</f>
        <v>17.948717948717949</v>
      </c>
      <c r="Q175" s="29">
        <f>(10*I175)/MAX(I:I)</f>
        <v>2.1875</v>
      </c>
      <c r="R175" s="29">
        <f>(10*J175)/MAX(J:J)</f>
        <v>8.2758620689655178</v>
      </c>
      <c r="S175" s="29">
        <f>(10*6)/K175</f>
        <v>8</v>
      </c>
      <c r="T175" s="29">
        <f>(10*L175)/MAX(L:L)</f>
        <v>9.4</v>
      </c>
      <c r="U175" s="29">
        <f>(20*0.26)/N175</f>
        <v>10</v>
      </c>
      <c r="V175" s="29">
        <f>SUM(P175:U175)</f>
        <v>55.812080017683463</v>
      </c>
      <c r="W175" s="29"/>
      <c r="X175" s="202"/>
      <c r="Y175" s="203"/>
      <c r="Z175" s="203"/>
    </row>
    <row r="176" spans="1:26" ht="30" x14ac:dyDescent="0.25">
      <c r="A176" s="58">
        <v>172</v>
      </c>
      <c r="B176" s="12" t="s">
        <v>2313</v>
      </c>
      <c r="C176" s="142" t="s">
        <v>2314</v>
      </c>
      <c r="D176" s="159" t="s">
        <v>193</v>
      </c>
      <c r="E176" s="160">
        <v>11</v>
      </c>
      <c r="F176" s="159" t="s">
        <v>194</v>
      </c>
      <c r="G176" s="30">
        <v>24</v>
      </c>
      <c r="H176" s="28"/>
      <c r="I176" s="28">
        <v>12</v>
      </c>
      <c r="J176" s="28">
        <v>230</v>
      </c>
      <c r="K176" s="28">
        <v>9.1999999999999993</v>
      </c>
      <c r="L176" s="30">
        <v>8.5</v>
      </c>
      <c r="M176" s="28"/>
      <c r="N176" s="30">
        <v>1.1599999999999999</v>
      </c>
      <c r="O176" s="28">
        <f>IF(N176&lt;&gt;"",INT(N176)*60+(N176-INT(N176))*100,"")</f>
        <v>76</v>
      </c>
      <c r="P176" s="29">
        <f>(40*G176)/MAX(G:G)</f>
        <v>24.615384615384617</v>
      </c>
      <c r="Q176" s="29">
        <f>(10*I176)/MAX(I:I)</f>
        <v>3.75</v>
      </c>
      <c r="R176" s="29">
        <f>(10*J176)/MAX(J:J)</f>
        <v>7.931034482758621</v>
      </c>
      <c r="S176" s="29">
        <f>(10*6)/K176</f>
        <v>6.5217391304347831</v>
      </c>
      <c r="T176" s="29">
        <f>(10*L176)/MAX(L:L)</f>
        <v>8.5</v>
      </c>
      <c r="U176" s="29">
        <f>(20*0.26)/N176</f>
        <v>4.4827586206896557</v>
      </c>
      <c r="V176" s="29">
        <f>SUM(P176:U176)</f>
        <v>55.800916849267679</v>
      </c>
      <c r="W176" s="29"/>
      <c r="X176" s="202"/>
      <c r="Y176" s="203"/>
      <c r="Z176" s="203"/>
    </row>
    <row r="177" spans="1:26" ht="30" x14ac:dyDescent="0.25">
      <c r="A177" s="55">
        <v>173</v>
      </c>
      <c r="B177" s="144" t="s">
        <v>2803</v>
      </c>
      <c r="C177" s="39" t="s">
        <v>2804</v>
      </c>
      <c r="D177" s="38" t="s">
        <v>2805</v>
      </c>
      <c r="E177" s="42">
        <v>11</v>
      </c>
      <c r="F177" s="62" t="s">
        <v>381</v>
      </c>
      <c r="G177" s="42">
        <v>17.5</v>
      </c>
      <c r="H177" s="42"/>
      <c r="I177" s="42">
        <v>10</v>
      </c>
      <c r="J177" s="42">
        <v>223</v>
      </c>
      <c r="K177" s="42">
        <v>7.1</v>
      </c>
      <c r="L177" s="42">
        <v>7.7</v>
      </c>
      <c r="M177" s="42"/>
      <c r="N177" s="42">
        <v>0.48</v>
      </c>
      <c r="O177" s="28"/>
      <c r="P177" s="29">
        <f>(40*G177)/MAX(G:G)</f>
        <v>17.948717948717949</v>
      </c>
      <c r="Q177" s="29">
        <f>(10*I177)/MAX(I:I)</f>
        <v>3.125</v>
      </c>
      <c r="R177" s="29">
        <f>(10*J177)/MAX(J:J)</f>
        <v>7.6896551724137927</v>
      </c>
      <c r="S177" s="29">
        <f>(10*6)/K177</f>
        <v>8.4507042253521139</v>
      </c>
      <c r="T177" s="29">
        <f>(10*L177)/MAX(L:L)</f>
        <v>7.7</v>
      </c>
      <c r="U177" s="29">
        <f>(20*0.26)/N177</f>
        <v>10.833333333333334</v>
      </c>
      <c r="V177" s="29">
        <f>SUM(P177:U177)</f>
        <v>55.747410679817193</v>
      </c>
      <c r="W177" s="29"/>
      <c r="X177" s="202"/>
      <c r="Y177" s="203"/>
      <c r="Z177" s="203"/>
    </row>
    <row r="178" spans="1:26" ht="30" x14ac:dyDescent="0.25">
      <c r="A178" s="58">
        <v>174</v>
      </c>
      <c r="B178" s="12" t="s">
        <v>2773</v>
      </c>
      <c r="C178" s="43" t="s">
        <v>2774</v>
      </c>
      <c r="D178" s="46" t="s">
        <v>598</v>
      </c>
      <c r="E178" s="216">
        <v>9</v>
      </c>
      <c r="F178" s="46" t="s">
        <v>599</v>
      </c>
      <c r="G178" s="42">
        <v>30</v>
      </c>
      <c r="H178" s="42"/>
      <c r="I178" s="42">
        <v>0</v>
      </c>
      <c r="J178" s="42">
        <v>191</v>
      </c>
      <c r="K178" s="42">
        <v>8.8000000000000007</v>
      </c>
      <c r="L178" s="42">
        <v>8</v>
      </c>
      <c r="M178" s="42"/>
      <c r="N178" s="42">
        <v>1.5</v>
      </c>
      <c r="O178" s="28"/>
      <c r="P178" s="29">
        <f>(40*G178)/MAX(G:G)</f>
        <v>30.76923076923077</v>
      </c>
      <c r="Q178" s="29">
        <f>(10*I178)/MAX(I:I)</f>
        <v>0</v>
      </c>
      <c r="R178" s="29">
        <f>(10*J178)/MAX(J:J)</f>
        <v>6.5862068965517242</v>
      </c>
      <c r="S178" s="29">
        <f>(10*6)/K178</f>
        <v>6.8181818181818175</v>
      </c>
      <c r="T178" s="29">
        <f>(10*L178)/MAX(L:L)</f>
        <v>8</v>
      </c>
      <c r="U178" s="29">
        <f>(20*0.26)/N178</f>
        <v>3.4666666666666668</v>
      </c>
      <c r="V178" s="29">
        <f>SUM(P178:U178)</f>
        <v>55.640286150630985</v>
      </c>
      <c r="W178" s="29"/>
      <c r="X178" s="202"/>
      <c r="Y178" s="203"/>
      <c r="Z178" s="203"/>
    </row>
    <row r="179" spans="1:26" ht="30" x14ac:dyDescent="0.25">
      <c r="A179" s="55">
        <v>175</v>
      </c>
      <c r="B179" s="46" t="s">
        <v>2061</v>
      </c>
      <c r="C179" s="142" t="s">
        <v>2062</v>
      </c>
      <c r="D179" s="46" t="s">
        <v>647</v>
      </c>
      <c r="E179" s="18">
        <v>10</v>
      </c>
      <c r="F179" s="46" t="s">
        <v>648</v>
      </c>
      <c r="G179" s="30">
        <v>20</v>
      </c>
      <c r="H179" s="28"/>
      <c r="I179" s="28">
        <v>10</v>
      </c>
      <c r="J179" s="28">
        <v>215</v>
      </c>
      <c r="K179" s="28">
        <v>8.4</v>
      </c>
      <c r="L179" s="30">
        <v>7</v>
      </c>
      <c r="M179" s="28"/>
      <c r="N179" s="30">
        <v>0.5</v>
      </c>
      <c r="O179" s="28">
        <f>IF(N179&lt;&gt;"",INT(N179)*60+(N179-INT(N179))*100,"")</f>
        <v>50</v>
      </c>
      <c r="P179" s="29">
        <f>(40*G179)/MAX(G:G)</f>
        <v>20.512820512820515</v>
      </c>
      <c r="Q179" s="29">
        <f>(10*I179)/MAX(I:I)</f>
        <v>3.125</v>
      </c>
      <c r="R179" s="29">
        <f>(10*J179)/MAX(J:J)</f>
        <v>7.4137931034482758</v>
      </c>
      <c r="S179" s="29">
        <f>(10*6)/K179</f>
        <v>7.1428571428571423</v>
      </c>
      <c r="T179" s="29">
        <f>(10*L179)/MAX(L:L)</f>
        <v>7</v>
      </c>
      <c r="U179" s="29">
        <f>(20*0.26)/N179</f>
        <v>10.4</v>
      </c>
      <c r="V179" s="29">
        <f>SUM(P179:U179)</f>
        <v>55.594470759125933</v>
      </c>
      <c r="W179" s="29"/>
      <c r="X179" s="202"/>
      <c r="Y179" s="203"/>
      <c r="Z179" s="203"/>
    </row>
    <row r="180" spans="1:26" ht="30" x14ac:dyDescent="0.25">
      <c r="A180" s="58">
        <v>176</v>
      </c>
      <c r="B180" s="46" t="s">
        <v>2409</v>
      </c>
      <c r="C180" s="142" t="s">
        <v>2410</v>
      </c>
      <c r="D180" s="46" t="s">
        <v>282</v>
      </c>
      <c r="E180" s="18">
        <v>9</v>
      </c>
      <c r="F180" s="46" t="s">
        <v>301</v>
      </c>
      <c r="G180" s="42">
        <v>21</v>
      </c>
      <c r="H180" s="42"/>
      <c r="I180" s="42">
        <v>15</v>
      </c>
      <c r="J180" s="42">
        <v>230</v>
      </c>
      <c r="K180" s="42">
        <v>7.6</v>
      </c>
      <c r="L180" s="42">
        <v>9</v>
      </c>
      <c r="M180" s="42"/>
      <c r="N180" s="42">
        <v>1.1499999999999999</v>
      </c>
      <c r="O180" s="28"/>
      <c r="P180" s="29">
        <f>(40*G180)/MAX(G:G)</f>
        <v>21.53846153846154</v>
      </c>
      <c r="Q180" s="29">
        <f>(10*I180)/MAX(I:I)</f>
        <v>4.6875</v>
      </c>
      <c r="R180" s="29">
        <f>(10*J180)/MAX(J:J)</f>
        <v>7.931034482758621</v>
      </c>
      <c r="S180" s="29">
        <f>(10*6)/K180</f>
        <v>7.8947368421052637</v>
      </c>
      <c r="T180" s="29">
        <f>(10*L180)/MAX(L:L)</f>
        <v>9</v>
      </c>
      <c r="U180" s="29">
        <f>(20*0.26)/N180</f>
        <v>4.5217391304347831</v>
      </c>
      <c r="V180" s="29">
        <f>SUM(P180:U180)</f>
        <v>55.573471993760208</v>
      </c>
      <c r="W180" s="29"/>
      <c r="X180" s="202"/>
      <c r="Y180" s="203"/>
      <c r="Z180" s="203"/>
    </row>
    <row r="181" spans="1:26" ht="30" x14ac:dyDescent="0.25">
      <c r="A181" s="55">
        <v>177</v>
      </c>
      <c r="B181" s="145" t="s">
        <v>2273</v>
      </c>
      <c r="C181" s="142" t="s">
        <v>2274</v>
      </c>
      <c r="D181" s="46" t="s">
        <v>165</v>
      </c>
      <c r="E181" s="41">
        <v>10</v>
      </c>
      <c r="F181" s="156" t="s">
        <v>166</v>
      </c>
      <c r="G181" s="30">
        <v>19</v>
      </c>
      <c r="H181" s="28"/>
      <c r="I181" s="28">
        <v>0</v>
      </c>
      <c r="J181" s="28">
        <v>230</v>
      </c>
      <c r="K181" s="28">
        <v>7.2</v>
      </c>
      <c r="L181" s="30">
        <v>10</v>
      </c>
      <c r="M181" s="28"/>
      <c r="N181" s="30">
        <v>0.53</v>
      </c>
      <c r="O181" s="28">
        <f>IF(N181&lt;&gt;"",INT(N181)*60+(N181-INT(N181))*100,"")</f>
        <v>53</v>
      </c>
      <c r="P181" s="29">
        <f>(40*G181)/MAX(G:G)</f>
        <v>19.487179487179485</v>
      </c>
      <c r="Q181" s="29">
        <f>(10*I181)/MAX(I:I)</f>
        <v>0</v>
      </c>
      <c r="R181" s="29">
        <f>(10*J181)/MAX(J:J)</f>
        <v>7.931034482758621</v>
      </c>
      <c r="S181" s="29">
        <f>(10*6)/K181</f>
        <v>8.3333333333333339</v>
      </c>
      <c r="T181" s="29">
        <f>(10*L181)/MAX(L:L)</f>
        <v>10</v>
      </c>
      <c r="U181" s="29">
        <f>(20*0.26)/N181</f>
        <v>9.8113207547169807</v>
      </c>
      <c r="V181" s="29">
        <f>SUM(P181:U181)</f>
        <v>55.562868057988425</v>
      </c>
      <c r="W181" s="29"/>
      <c r="X181" s="202"/>
      <c r="Y181" s="203"/>
      <c r="Z181" s="203"/>
    </row>
    <row r="182" spans="1:26" ht="30" x14ac:dyDescent="0.25">
      <c r="A182" s="58">
        <v>178</v>
      </c>
      <c r="B182" s="46" t="s">
        <v>2539</v>
      </c>
      <c r="C182" s="142" t="s">
        <v>2540</v>
      </c>
      <c r="D182" s="144" t="s">
        <v>4449</v>
      </c>
      <c r="E182" s="18">
        <v>11</v>
      </c>
      <c r="F182" s="46" t="s">
        <v>2541</v>
      </c>
      <c r="G182" s="42">
        <v>20</v>
      </c>
      <c r="H182" s="42"/>
      <c r="I182" s="42">
        <v>11</v>
      </c>
      <c r="J182" s="42">
        <v>200</v>
      </c>
      <c r="K182" s="42">
        <v>8</v>
      </c>
      <c r="L182" s="42">
        <v>7</v>
      </c>
      <c r="M182" s="42"/>
      <c r="N182" s="42">
        <v>0.51</v>
      </c>
      <c r="O182" s="28"/>
      <c r="P182" s="29">
        <f>(40*G182)/MAX(G:G)</f>
        <v>20.512820512820515</v>
      </c>
      <c r="Q182" s="29">
        <f>(10*I182)/MAX(I:I)</f>
        <v>3.4375</v>
      </c>
      <c r="R182" s="29">
        <f>(10*J182)/MAX(J:J)</f>
        <v>6.8965517241379306</v>
      </c>
      <c r="S182" s="29">
        <f>(10*6)/K182</f>
        <v>7.5</v>
      </c>
      <c r="T182" s="29">
        <f>(10*L182)/MAX(L:L)</f>
        <v>7</v>
      </c>
      <c r="U182" s="29">
        <f>(20*0.26)/N182</f>
        <v>10.196078431372548</v>
      </c>
      <c r="V182" s="29">
        <f>SUM(P182:U182)</f>
        <v>55.542950668330995</v>
      </c>
      <c r="W182" s="29"/>
      <c r="X182" s="202"/>
      <c r="Y182" s="203"/>
      <c r="Z182" s="203"/>
    </row>
    <row r="183" spans="1:26" ht="45" x14ac:dyDescent="0.25">
      <c r="A183" s="55">
        <v>179</v>
      </c>
      <c r="B183" s="147" t="s">
        <v>2671</v>
      </c>
      <c r="C183" s="142" t="s">
        <v>2672</v>
      </c>
      <c r="D183" s="46" t="s">
        <v>4510</v>
      </c>
      <c r="E183" s="18">
        <v>9</v>
      </c>
      <c r="F183" s="46" t="s">
        <v>450</v>
      </c>
      <c r="G183" s="42">
        <v>25.5</v>
      </c>
      <c r="H183" s="42"/>
      <c r="I183" s="42">
        <v>12</v>
      </c>
      <c r="J183" s="42">
        <v>180</v>
      </c>
      <c r="K183" s="42">
        <v>8</v>
      </c>
      <c r="L183" s="42">
        <v>7</v>
      </c>
      <c r="M183" s="42"/>
      <c r="N183" s="42">
        <v>1.08</v>
      </c>
      <c r="O183" s="28"/>
      <c r="P183" s="29">
        <f>(40*G183)/MAX(G:G)</f>
        <v>26.153846153846153</v>
      </c>
      <c r="Q183" s="29">
        <f>(10*I183)/MAX(I:I)</f>
        <v>3.75</v>
      </c>
      <c r="R183" s="29">
        <f>(10*J183)/MAX(J:J)</f>
        <v>6.2068965517241379</v>
      </c>
      <c r="S183" s="29">
        <f>(10*6)/K183</f>
        <v>7.5</v>
      </c>
      <c r="T183" s="29">
        <f>(10*L183)/MAX(L:L)</f>
        <v>7</v>
      </c>
      <c r="U183" s="29">
        <f>(20*0.26)/N183</f>
        <v>4.8148148148148149</v>
      </c>
      <c r="V183" s="29">
        <f>SUM(P183:U183)</f>
        <v>55.425557520385105</v>
      </c>
      <c r="W183" s="29"/>
      <c r="X183" s="202"/>
      <c r="Y183" s="203"/>
      <c r="Z183" s="203"/>
    </row>
    <row r="184" spans="1:26" ht="45" x14ac:dyDescent="0.25">
      <c r="A184" s="58">
        <v>180</v>
      </c>
      <c r="B184" s="12" t="s">
        <v>2570</v>
      </c>
      <c r="C184" s="142" t="s">
        <v>2571</v>
      </c>
      <c r="D184" s="46" t="s">
        <v>384</v>
      </c>
      <c r="E184" s="18">
        <v>9</v>
      </c>
      <c r="F184" s="46" t="s">
        <v>385</v>
      </c>
      <c r="G184" s="42">
        <v>14</v>
      </c>
      <c r="H184" s="42"/>
      <c r="I184" s="42">
        <v>17</v>
      </c>
      <c r="J184" s="42">
        <v>255</v>
      </c>
      <c r="K184" s="42">
        <v>7.6</v>
      </c>
      <c r="L184" s="42">
        <v>7.5</v>
      </c>
      <c r="M184" s="42"/>
      <c r="N184" s="42">
        <v>0.45</v>
      </c>
      <c r="O184" s="28"/>
      <c r="P184" s="29">
        <f>(40*G184)/MAX(G:G)</f>
        <v>14.358974358974359</v>
      </c>
      <c r="Q184" s="29">
        <f>(10*I184)/MAX(I:I)</f>
        <v>5.3125</v>
      </c>
      <c r="R184" s="29">
        <f>(10*J184)/MAX(J:J)</f>
        <v>8.7931034482758612</v>
      </c>
      <c r="S184" s="29">
        <f>(10*6)/K184</f>
        <v>7.8947368421052637</v>
      </c>
      <c r="T184" s="29">
        <f>(10*L184)/MAX(L:L)</f>
        <v>7.5</v>
      </c>
      <c r="U184" s="29">
        <f>(20*0.26)/N184</f>
        <v>11.555555555555555</v>
      </c>
      <c r="V184" s="29">
        <f>SUM(P184:U184)</f>
        <v>55.41487020491104</v>
      </c>
      <c r="W184" s="29"/>
      <c r="X184" s="202"/>
      <c r="Y184" s="203"/>
      <c r="Z184" s="203"/>
    </row>
    <row r="185" spans="1:26" ht="30" x14ac:dyDescent="0.25">
      <c r="A185" s="55">
        <v>181</v>
      </c>
      <c r="B185" s="147" t="s">
        <v>2523</v>
      </c>
      <c r="C185" s="148" t="s">
        <v>2524</v>
      </c>
      <c r="D185" s="144" t="s">
        <v>4449</v>
      </c>
      <c r="E185" s="18">
        <v>9</v>
      </c>
      <c r="F185" s="46" t="s">
        <v>371</v>
      </c>
      <c r="G185" s="42">
        <v>19</v>
      </c>
      <c r="H185" s="42"/>
      <c r="I185" s="42">
        <v>17</v>
      </c>
      <c r="J185" s="42">
        <v>195</v>
      </c>
      <c r="K185" s="42">
        <v>8.5</v>
      </c>
      <c r="L185" s="42">
        <v>8</v>
      </c>
      <c r="M185" s="42"/>
      <c r="N185" s="42">
        <v>0.59</v>
      </c>
      <c r="O185" s="28"/>
      <c r="P185" s="29">
        <f>(40*G185)/MAX(G:G)</f>
        <v>19.487179487179485</v>
      </c>
      <c r="Q185" s="29">
        <f>(10*I185)/MAX(I:I)</f>
        <v>5.3125</v>
      </c>
      <c r="R185" s="29">
        <f>(10*J185)/MAX(J:J)</f>
        <v>6.7241379310344831</v>
      </c>
      <c r="S185" s="29">
        <f>(10*6)/K185</f>
        <v>7.0588235294117645</v>
      </c>
      <c r="T185" s="29">
        <f>(10*L185)/MAX(L:L)</f>
        <v>8</v>
      </c>
      <c r="U185" s="29">
        <f>(20*0.26)/N185</f>
        <v>8.8135593220338997</v>
      </c>
      <c r="V185" s="29">
        <f>SUM(P185:U185)</f>
        <v>55.39620026965963</v>
      </c>
      <c r="W185" s="29"/>
      <c r="X185" s="202"/>
      <c r="Y185" s="203"/>
      <c r="Z185" s="203"/>
    </row>
    <row r="186" spans="1:26" ht="30" x14ac:dyDescent="0.25">
      <c r="A186" s="58">
        <v>182</v>
      </c>
      <c r="B186" s="46" t="s">
        <v>2376</v>
      </c>
      <c r="C186" s="142" t="s">
        <v>2377</v>
      </c>
      <c r="D186" s="46" t="s">
        <v>4460</v>
      </c>
      <c r="E186" s="18">
        <v>11</v>
      </c>
      <c r="F186" s="46" t="s">
        <v>2367</v>
      </c>
      <c r="G186" s="42">
        <v>18</v>
      </c>
      <c r="H186" s="42"/>
      <c r="I186" s="42">
        <v>7</v>
      </c>
      <c r="J186" s="42">
        <v>240</v>
      </c>
      <c r="K186" s="42">
        <v>8</v>
      </c>
      <c r="L186" s="42">
        <v>9.5</v>
      </c>
      <c r="M186" s="42"/>
      <c r="N186" s="42">
        <v>0.56000000000000005</v>
      </c>
      <c r="O186" s="28"/>
      <c r="P186" s="29">
        <f>(40*G186)/MAX(G:G)</f>
        <v>18.46153846153846</v>
      </c>
      <c r="Q186" s="29">
        <f>(10*I186)/MAX(I:I)</f>
        <v>2.1875</v>
      </c>
      <c r="R186" s="29">
        <f>(10*J186)/MAX(J:J)</f>
        <v>8.2758620689655178</v>
      </c>
      <c r="S186" s="29">
        <f>(10*6)/K186</f>
        <v>7.5</v>
      </c>
      <c r="T186" s="29">
        <f>(10*L186)/MAX(L:L)</f>
        <v>9.5</v>
      </c>
      <c r="U186" s="29">
        <f>(20*0.26)/N186</f>
        <v>9.2857142857142847</v>
      </c>
      <c r="V186" s="29">
        <f>SUM(P186:U186)</f>
        <v>55.210614816218261</v>
      </c>
      <c r="W186" s="29"/>
      <c r="X186" s="202"/>
      <c r="Y186" s="203"/>
      <c r="Z186" s="203"/>
    </row>
    <row r="187" spans="1:26" ht="30" x14ac:dyDescent="0.25">
      <c r="A187" s="55">
        <v>183</v>
      </c>
      <c r="B187" s="46" t="s">
        <v>2477</v>
      </c>
      <c r="C187" s="142" t="s">
        <v>2478</v>
      </c>
      <c r="D187" s="46" t="s">
        <v>338</v>
      </c>
      <c r="E187" s="18">
        <v>9</v>
      </c>
      <c r="F187" s="46" t="s">
        <v>339</v>
      </c>
      <c r="G187" s="42">
        <v>22</v>
      </c>
      <c r="H187" s="42"/>
      <c r="I187" s="42">
        <v>6</v>
      </c>
      <c r="J187" s="42">
        <v>225</v>
      </c>
      <c r="K187" s="42">
        <v>7.5</v>
      </c>
      <c r="L187" s="42">
        <v>6</v>
      </c>
      <c r="M187" s="42"/>
      <c r="N187" s="42">
        <v>0.57999999999999996</v>
      </c>
      <c r="O187" s="28"/>
      <c r="P187" s="29">
        <f>(40*G187)/MAX(G:G)</f>
        <v>22.564102564102566</v>
      </c>
      <c r="Q187" s="29">
        <f>(10*I187)/MAX(I:I)</f>
        <v>1.875</v>
      </c>
      <c r="R187" s="29">
        <f>(10*J187)/MAX(J:J)</f>
        <v>7.7586206896551726</v>
      </c>
      <c r="S187" s="29">
        <f>(10*6)/K187</f>
        <v>8</v>
      </c>
      <c r="T187" s="29">
        <f>(10*L187)/MAX(L:L)</f>
        <v>6</v>
      </c>
      <c r="U187" s="29">
        <f>(20*0.26)/N187</f>
        <v>8.9655172413793114</v>
      </c>
      <c r="V187" s="29">
        <f>SUM(P187:U187)</f>
        <v>55.163240495137046</v>
      </c>
      <c r="W187" s="29"/>
      <c r="X187" s="202"/>
      <c r="Y187" s="203"/>
      <c r="Z187" s="203"/>
    </row>
    <row r="188" spans="1:26" ht="30" x14ac:dyDescent="0.25">
      <c r="A188" s="58">
        <v>184</v>
      </c>
      <c r="B188" s="12" t="s">
        <v>2079</v>
      </c>
      <c r="C188" s="142" t="s">
        <v>2080</v>
      </c>
      <c r="D188" s="46" t="s">
        <v>664</v>
      </c>
      <c r="E188" s="18">
        <v>9</v>
      </c>
      <c r="F188" s="46" t="s">
        <v>665</v>
      </c>
      <c r="G188" s="30">
        <v>21</v>
      </c>
      <c r="H188" s="28"/>
      <c r="I188" s="28">
        <v>3</v>
      </c>
      <c r="J188" s="28">
        <v>218</v>
      </c>
      <c r="K188" s="28">
        <v>7</v>
      </c>
      <c r="L188" s="30">
        <v>7</v>
      </c>
      <c r="M188" s="28"/>
      <c r="N188" s="30">
        <v>0.55000000000000004</v>
      </c>
      <c r="O188" s="28">
        <f>IF(N188&lt;&gt;"",INT(N188)*60+(N188-INT(N188))*100,"")</f>
        <v>55.000000000000007</v>
      </c>
      <c r="P188" s="29">
        <f>(40*G188)/MAX(G:G)</f>
        <v>21.53846153846154</v>
      </c>
      <c r="Q188" s="29">
        <f>(10*I188)/MAX(I:I)</f>
        <v>0.9375</v>
      </c>
      <c r="R188" s="29">
        <f>(10*J188)/MAX(J:J)</f>
        <v>7.5172413793103452</v>
      </c>
      <c r="S188" s="29">
        <f>(10*6)/K188</f>
        <v>8.5714285714285712</v>
      </c>
      <c r="T188" s="29">
        <f>(10*L188)/MAX(L:L)</f>
        <v>7</v>
      </c>
      <c r="U188" s="29">
        <f>(20*0.26)/N188</f>
        <v>9.4545454545454533</v>
      </c>
      <c r="V188" s="29">
        <f>SUM(P188:U188)</f>
        <v>55.019176943745912</v>
      </c>
      <c r="W188" s="29"/>
      <c r="X188" s="202"/>
      <c r="Y188" s="203"/>
      <c r="Z188" s="203"/>
    </row>
    <row r="189" spans="1:26" ht="30" x14ac:dyDescent="0.25">
      <c r="A189" s="55">
        <v>185</v>
      </c>
      <c r="B189" s="161" t="s">
        <v>2299</v>
      </c>
      <c r="C189" s="142" t="s">
        <v>2300</v>
      </c>
      <c r="D189" s="159" t="s">
        <v>193</v>
      </c>
      <c r="E189" s="160">
        <v>9</v>
      </c>
      <c r="F189" s="159" t="s">
        <v>194</v>
      </c>
      <c r="G189" s="30">
        <v>24</v>
      </c>
      <c r="H189" s="28"/>
      <c r="I189" s="28">
        <v>11</v>
      </c>
      <c r="J189" s="28">
        <v>200</v>
      </c>
      <c r="K189" s="28">
        <v>7.8</v>
      </c>
      <c r="L189" s="30">
        <v>8</v>
      </c>
      <c r="M189" s="28"/>
      <c r="N189" s="30">
        <v>1.2</v>
      </c>
      <c r="O189" s="28">
        <f>IF(N189&lt;&gt;"",INT(N189)*60+(N189-INT(N189))*100,"")</f>
        <v>80</v>
      </c>
      <c r="P189" s="29">
        <f>(40*G189)/MAX(G:G)</f>
        <v>24.615384615384617</v>
      </c>
      <c r="Q189" s="29">
        <f>(10*I189)/MAX(I:I)</f>
        <v>3.4375</v>
      </c>
      <c r="R189" s="29">
        <f>(10*J189)/MAX(J:J)</f>
        <v>6.8965517241379306</v>
      </c>
      <c r="S189" s="29">
        <f>(10*6)/K189</f>
        <v>7.6923076923076925</v>
      </c>
      <c r="T189" s="29">
        <f>(10*L189)/MAX(L:L)</f>
        <v>8</v>
      </c>
      <c r="U189" s="29">
        <f>(20*0.26)/N189</f>
        <v>4.3333333333333339</v>
      </c>
      <c r="V189" s="29">
        <f>SUM(P189:U189)</f>
        <v>54.975077365163578</v>
      </c>
      <c r="W189" s="29"/>
      <c r="X189" s="202"/>
      <c r="Y189" s="203"/>
      <c r="Z189" s="203"/>
    </row>
    <row r="190" spans="1:26" ht="30" x14ac:dyDescent="0.25">
      <c r="A190" s="58">
        <v>186</v>
      </c>
      <c r="B190" s="46" t="s">
        <v>2440</v>
      </c>
      <c r="C190" s="142" t="s">
        <v>2441</v>
      </c>
      <c r="D190" s="46" t="s">
        <v>282</v>
      </c>
      <c r="E190" s="18">
        <v>11</v>
      </c>
      <c r="F190" s="46" t="s">
        <v>301</v>
      </c>
      <c r="G190" s="42">
        <v>21</v>
      </c>
      <c r="H190" s="42"/>
      <c r="I190" s="42">
        <v>20</v>
      </c>
      <c r="J190" s="42">
        <v>200</v>
      </c>
      <c r="K190" s="42">
        <v>8.6</v>
      </c>
      <c r="L190" s="42">
        <v>9.1</v>
      </c>
      <c r="M190" s="42"/>
      <c r="N190" s="42">
        <v>1.25</v>
      </c>
      <c r="O190" s="28"/>
      <c r="P190" s="29">
        <f>(40*G190)/MAX(G:G)</f>
        <v>21.53846153846154</v>
      </c>
      <c r="Q190" s="29">
        <f>(10*I190)/MAX(I:I)</f>
        <v>6.25</v>
      </c>
      <c r="R190" s="29">
        <f>(10*J190)/MAX(J:J)</f>
        <v>6.8965517241379306</v>
      </c>
      <c r="S190" s="29">
        <f>(10*6)/K190</f>
        <v>6.9767441860465116</v>
      </c>
      <c r="T190" s="29">
        <f>(10*L190)/MAX(L:L)</f>
        <v>9.1</v>
      </c>
      <c r="U190" s="29">
        <f>(20*0.26)/N190</f>
        <v>4.16</v>
      </c>
      <c r="V190" s="29">
        <f>SUM(P190:U190)</f>
        <v>54.921757448645977</v>
      </c>
      <c r="W190" s="29"/>
      <c r="X190" s="202"/>
      <c r="Y190" s="203"/>
      <c r="Z190" s="203"/>
    </row>
    <row r="191" spans="1:26" ht="30" x14ac:dyDescent="0.25">
      <c r="A191" s="55">
        <v>187</v>
      </c>
      <c r="B191" s="147" t="s">
        <v>2417</v>
      </c>
      <c r="C191" s="148" t="s">
        <v>2418</v>
      </c>
      <c r="D191" s="46" t="s">
        <v>282</v>
      </c>
      <c r="E191" s="18">
        <v>9</v>
      </c>
      <c r="F191" s="46" t="s">
        <v>283</v>
      </c>
      <c r="G191" s="42">
        <v>20</v>
      </c>
      <c r="H191" s="42"/>
      <c r="I191" s="42">
        <v>15</v>
      </c>
      <c r="J191" s="42">
        <v>222</v>
      </c>
      <c r="K191" s="42">
        <v>7.2</v>
      </c>
      <c r="L191" s="42">
        <v>9.1999999999999993</v>
      </c>
      <c r="M191" s="42"/>
      <c r="N191" s="42">
        <v>1.18</v>
      </c>
      <c r="O191" s="28"/>
      <c r="P191" s="29">
        <f>(40*G191)/MAX(G:G)</f>
        <v>20.512820512820515</v>
      </c>
      <c r="Q191" s="29">
        <f>(10*I191)/MAX(I:I)</f>
        <v>4.6875</v>
      </c>
      <c r="R191" s="29">
        <f>(10*J191)/MAX(J:J)</f>
        <v>7.6551724137931032</v>
      </c>
      <c r="S191" s="29">
        <f>(10*6)/K191</f>
        <v>8.3333333333333339</v>
      </c>
      <c r="T191" s="29">
        <f>(10*L191)/MAX(L:L)</f>
        <v>9.1999999999999993</v>
      </c>
      <c r="U191" s="29">
        <f>(20*0.26)/N191</f>
        <v>4.4067796610169498</v>
      </c>
      <c r="V191" s="29">
        <f>SUM(P191:U191)</f>
        <v>54.795605920963901</v>
      </c>
      <c r="W191" s="29"/>
      <c r="X191" s="202"/>
      <c r="Y191" s="203"/>
      <c r="Z191" s="203"/>
    </row>
    <row r="192" spans="1:26" ht="30" x14ac:dyDescent="0.25">
      <c r="A192" s="58">
        <v>188</v>
      </c>
      <c r="B192" s="46" t="s">
        <v>2462</v>
      </c>
      <c r="C192" s="142" t="s">
        <v>2463</v>
      </c>
      <c r="D192" s="46" t="s">
        <v>924</v>
      </c>
      <c r="E192" s="18">
        <v>9</v>
      </c>
      <c r="F192" s="46" t="s">
        <v>925</v>
      </c>
      <c r="G192" s="42">
        <v>18.5</v>
      </c>
      <c r="H192" s="42"/>
      <c r="I192" s="42">
        <v>7</v>
      </c>
      <c r="J192" s="42">
        <v>235</v>
      </c>
      <c r="K192" s="42">
        <v>7.4</v>
      </c>
      <c r="L192" s="42">
        <v>7.1</v>
      </c>
      <c r="M192" s="42"/>
      <c r="N192" s="42">
        <v>0.51</v>
      </c>
      <c r="O192" s="28"/>
      <c r="P192" s="29">
        <f>(40*G192)/MAX(G:G)</f>
        <v>18.974358974358974</v>
      </c>
      <c r="Q192" s="29">
        <f>(10*I192)/MAX(I:I)</f>
        <v>2.1875</v>
      </c>
      <c r="R192" s="29">
        <f>(10*J192)/MAX(J:J)</f>
        <v>8.1034482758620694</v>
      </c>
      <c r="S192" s="29">
        <f>(10*6)/K192</f>
        <v>8.108108108108107</v>
      </c>
      <c r="T192" s="29">
        <f>(10*L192)/MAX(L:L)</f>
        <v>7.1</v>
      </c>
      <c r="U192" s="29">
        <f>(20*0.26)/N192</f>
        <v>10.196078431372548</v>
      </c>
      <c r="V192" s="29">
        <f>SUM(P192:U192)</f>
        <v>54.669493789701697</v>
      </c>
      <c r="W192" s="29"/>
      <c r="X192" s="202"/>
      <c r="Y192" s="203"/>
      <c r="Z192" s="203"/>
    </row>
    <row r="193" spans="1:26" ht="30" x14ac:dyDescent="0.25">
      <c r="A193" s="55">
        <v>189</v>
      </c>
      <c r="B193" s="46" t="s">
        <v>2653</v>
      </c>
      <c r="C193" s="142" t="s">
        <v>2654</v>
      </c>
      <c r="D193" s="46" t="s">
        <v>1018</v>
      </c>
      <c r="E193" s="18">
        <v>9</v>
      </c>
      <c r="F193" s="147" t="s">
        <v>1019</v>
      </c>
      <c r="G193" s="42">
        <v>14</v>
      </c>
      <c r="H193" s="42"/>
      <c r="I193" s="42">
        <v>13</v>
      </c>
      <c r="J193" s="42">
        <v>210</v>
      </c>
      <c r="K193" s="42">
        <v>6</v>
      </c>
      <c r="L193" s="42">
        <v>8.5</v>
      </c>
      <c r="M193" s="42"/>
      <c r="N193" s="42">
        <v>0.5</v>
      </c>
      <c r="O193" s="28"/>
      <c r="P193" s="29">
        <f>(40*G193)/MAX(G:G)</f>
        <v>14.358974358974359</v>
      </c>
      <c r="Q193" s="29">
        <f>(10*I193)/MAX(I:I)</f>
        <v>4.0625</v>
      </c>
      <c r="R193" s="29">
        <f>(10*J193)/MAX(J:J)</f>
        <v>7.2413793103448274</v>
      </c>
      <c r="S193" s="29">
        <f>(10*6)/K193</f>
        <v>10</v>
      </c>
      <c r="T193" s="29">
        <f>(10*L193)/MAX(L:L)</f>
        <v>8.5</v>
      </c>
      <c r="U193" s="29">
        <f>(20*0.26)/N193</f>
        <v>10.4</v>
      </c>
      <c r="V193" s="29">
        <f>SUM(P193:U193)</f>
        <v>54.562853669319182</v>
      </c>
      <c r="W193" s="29"/>
      <c r="X193" s="202"/>
      <c r="Y193" s="203"/>
      <c r="Z193" s="203"/>
    </row>
    <row r="194" spans="1:26" ht="30" x14ac:dyDescent="0.25">
      <c r="A194" s="58">
        <v>190</v>
      </c>
      <c r="B194" s="12" t="s">
        <v>2783</v>
      </c>
      <c r="C194" s="43" t="s">
        <v>2784</v>
      </c>
      <c r="D194" s="46" t="s">
        <v>598</v>
      </c>
      <c r="E194" s="216">
        <v>9</v>
      </c>
      <c r="F194" s="46" t="s">
        <v>599</v>
      </c>
      <c r="G194" s="42">
        <v>27.5</v>
      </c>
      <c r="H194" s="42"/>
      <c r="I194" s="42">
        <v>0</v>
      </c>
      <c r="J194" s="42">
        <v>189</v>
      </c>
      <c r="K194" s="42">
        <v>8.1999999999999993</v>
      </c>
      <c r="L194" s="42">
        <v>9</v>
      </c>
      <c r="M194" s="42"/>
      <c r="N194" s="42">
        <v>1.56</v>
      </c>
      <c r="O194" s="28"/>
      <c r="P194" s="29">
        <f>(40*G194)/MAX(G:G)</f>
        <v>28.205128205128204</v>
      </c>
      <c r="Q194" s="29">
        <f>(10*I194)/MAX(I:I)</f>
        <v>0</v>
      </c>
      <c r="R194" s="29">
        <f>(10*J194)/MAX(J:J)</f>
        <v>6.5172413793103452</v>
      </c>
      <c r="S194" s="29">
        <f>(10*6)/K194</f>
        <v>7.3170731707317076</v>
      </c>
      <c r="T194" s="29">
        <f>(10*L194)/MAX(L:L)</f>
        <v>9</v>
      </c>
      <c r="U194" s="29">
        <f>(20*0.26)/N194</f>
        <v>3.3333333333333335</v>
      </c>
      <c r="V194" s="29">
        <f>SUM(P194:U194)</f>
        <v>54.372776088503599</v>
      </c>
      <c r="W194" s="29"/>
      <c r="X194" s="202"/>
      <c r="Y194" s="203"/>
      <c r="Z194" s="203"/>
    </row>
    <row r="195" spans="1:26" ht="30" x14ac:dyDescent="0.25">
      <c r="A195" s="55">
        <v>191</v>
      </c>
      <c r="B195" s="46" t="s">
        <v>4520</v>
      </c>
      <c r="C195" s="142" t="s">
        <v>2464</v>
      </c>
      <c r="D195" s="46" t="s">
        <v>924</v>
      </c>
      <c r="E195" s="18">
        <v>9</v>
      </c>
      <c r="F195" s="46" t="s">
        <v>925</v>
      </c>
      <c r="G195" s="42">
        <v>17</v>
      </c>
      <c r="H195" s="42"/>
      <c r="I195" s="42">
        <v>16</v>
      </c>
      <c r="J195" s="42">
        <v>212</v>
      </c>
      <c r="K195" s="42">
        <v>7.5</v>
      </c>
      <c r="L195" s="42">
        <v>6.8</v>
      </c>
      <c r="M195" s="42"/>
      <c r="N195" s="42">
        <v>0.53</v>
      </c>
      <c r="O195" s="28"/>
      <c r="P195" s="29">
        <f>(40*G195)/MAX(G:G)</f>
        <v>17.435897435897434</v>
      </c>
      <c r="Q195" s="29">
        <f>(10*I195)/MAX(I:I)</f>
        <v>5</v>
      </c>
      <c r="R195" s="29">
        <f>(10*J195)/MAX(J:J)</f>
        <v>7.3103448275862073</v>
      </c>
      <c r="S195" s="29">
        <f>(10*6)/K195</f>
        <v>8</v>
      </c>
      <c r="T195" s="29">
        <f>(10*L195)/MAX(L:L)</f>
        <v>6.8</v>
      </c>
      <c r="U195" s="29">
        <f>(20*0.26)/N195</f>
        <v>9.8113207547169807</v>
      </c>
      <c r="V195" s="29">
        <f>SUM(P195:U195)</f>
        <v>54.357563018200615</v>
      </c>
      <c r="W195" s="29"/>
      <c r="X195" s="202"/>
      <c r="Y195" s="203"/>
      <c r="Z195" s="203"/>
    </row>
    <row r="196" spans="1:26" ht="30" x14ac:dyDescent="0.25">
      <c r="A196" s="58">
        <v>192</v>
      </c>
      <c r="B196" s="144" t="s">
        <v>2132</v>
      </c>
      <c r="C196" s="142" t="s">
        <v>2133</v>
      </c>
      <c r="D196" s="144" t="s">
        <v>98</v>
      </c>
      <c r="E196" s="18">
        <v>11</v>
      </c>
      <c r="F196" s="151" t="s">
        <v>708</v>
      </c>
      <c r="G196" s="30">
        <v>16.5</v>
      </c>
      <c r="H196" s="28"/>
      <c r="I196" s="28">
        <v>22</v>
      </c>
      <c r="J196" s="28">
        <v>265</v>
      </c>
      <c r="K196" s="28">
        <v>7.3</v>
      </c>
      <c r="L196" s="30">
        <v>9.5</v>
      </c>
      <c r="M196" s="28"/>
      <c r="N196" s="30">
        <v>1.41</v>
      </c>
      <c r="O196" s="28">
        <f>IF(N196&lt;&gt;"",INT(N196)*60+(N196-INT(N196))*100,"")</f>
        <v>101</v>
      </c>
      <c r="P196" s="29">
        <f>(40*G196)/MAX(G:G)</f>
        <v>16.923076923076923</v>
      </c>
      <c r="Q196" s="29">
        <f>(10*I196)/MAX(I:I)</f>
        <v>6.875</v>
      </c>
      <c r="R196" s="29">
        <f>(10*J196)/MAX(J:J)</f>
        <v>9.137931034482758</v>
      </c>
      <c r="S196" s="29">
        <f>(10*6)/K196</f>
        <v>8.2191780821917817</v>
      </c>
      <c r="T196" s="29">
        <f>(10*L196)/MAX(L:L)</f>
        <v>9.5</v>
      </c>
      <c r="U196" s="29">
        <f>(20*0.26)/N196</f>
        <v>3.687943262411348</v>
      </c>
      <c r="V196" s="29">
        <f>SUM(P196:U196)</f>
        <v>54.343129302162808</v>
      </c>
      <c r="W196" s="29"/>
      <c r="X196" s="202"/>
      <c r="Y196" s="203"/>
      <c r="Z196" s="203"/>
    </row>
    <row r="197" spans="1:26" ht="30" x14ac:dyDescent="0.25">
      <c r="A197" s="55">
        <v>193</v>
      </c>
      <c r="B197" s="46" t="s">
        <v>2434</v>
      </c>
      <c r="C197" s="142" t="s">
        <v>2435</v>
      </c>
      <c r="D197" s="46" t="s">
        <v>282</v>
      </c>
      <c r="E197" s="18">
        <v>11</v>
      </c>
      <c r="F197" s="46" t="s">
        <v>2429</v>
      </c>
      <c r="G197" s="42">
        <v>24</v>
      </c>
      <c r="H197" s="42"/>
      <c r="I197" s="42">
        <v>7</v>
      </c>
      <c r="J197" s="42">
        <v>189</v>
      </c>
      <c r="K197" s="42">
        <v>7.2</v>
      </c>
      <c r="L197" s="42">
        <v>7.8</v>
      </c>
      <c r="M197" s="42"/>
      <c r="N197" s="42">
        <v>1.08</v>
      </c>
      <c r="O197" s="28"/>
      <c r="P197" s="29">
        <f>(40*G197)/MAX(G:G)</f>
        <v>24.615384615384617</v>
      </c>
      <c r="Q197" s="29">
        <f>(10*I197)/MAX(I:I)</f>
        <v>2.1875</v>
      </c>
      <c r="R197" s="29">
        <f>(10*J197)/MAX(J:J)</f>
        <v>6.5172413793103452</v>
      </c>
      <c r="S197" s="29">
        <f>(10*6)/K197</f>
        <v>8.3333333333333339</v>
      </c>
      <c r="T197" s="29">
        <f>(10*L197)/MAX(L:L)</f>
        <v>7.8</v>
      </c>
      <c r="U197" s="29">
        <f>(20*0.26)/N197</f>
        <v>4.8148148148148149</v>
      </c>
      <c r="V197" s="29">
        <f>SUM(P197:U197)</f>
        <v>54.268274142843111</v>
      </c>
      <c r="W197" s="29"/>
      <c r="X197" s="202"/>
      <c r="Y197" s="203"/>
      <c r="Z197" s="203"/>
    </row>
    <row r="198" spans="1:26" ht="30" x14ac:dyDescent="0.25">
      <c r="A198" s="58">
        <v>194</v>
      </c>
      <c r="B198" s="145" t="s">
        <v>2503</v>
      </c>
      <c r="C198" s="142" t="s">
        <v>2504</v>
      </c>
      <c r="D198" s="12" t="s">
        <v>338</v>
      </c>
      <c r="E198" s="18">
        <v>9</v>
      </c>
      <c r="F198" s="46" t="s">
        <v>360</v>
      </c>
      <c r="G198" s="42">
        <v>24.5</v>
      </c>
      <c r="H198" s="42"/>
      <c r="I198" s="42">
        <v>6</v>
      </c>
      <c r="J198" s="42">
        <v>225</v>
      </c>
      <c r="K198" s="42">
        <v>7.7</v>
      </c>
      <c r="L198" s="42">
        <v>8</v>
      </c>
      <c r="M198" s="42"/>
      <c r="N198" s="42">
        <v>1.43</v>
      </c>
      <c r="O198" s="28"/>
      <c r="P198" s="29">
        <f>(40*G198)/MAX(G:G)</f>
        <v>25.128205128205128</v>
      </c>
      <c r="Q198" s="29">
        <f>(10*I198)/MAX(I:I)</f>
        <v>1.875</v>
      </c>
      <c r="R198" s="29">
        <f>(10*J198)/MAX(J:J)</f>
        <v>7.7586206896551726</v>
      </c>
      <c r="S198" s="29">
        <f>(10*6)/K198</f>
        <v>7.7922077922077921</v>
      </c>
      <c r="T198" s="29">
        <f>(10*L198)/MAX(L:L)</f>
        <v>8</v>
      </c>
      <c r="U198" s="29">
        <f>(20*0.26)/N198</f>
        <v>3.6363636363636367</v>
      </c>
      <c r="V198" s="29">
        <f>SUM(P198:U198)</f>
        <v>54.190397246431729</v>
      </c>
      <c r="W198" s="29"/>
      <c r="X198" s="202"/>
      <c r="Y198" s="203"/>
      <c r="Z198" s="203"/>
    </row>
    <row r="199" spans="1:26" ht="30" x14ac:dyDescent="0.25">
      <c r="A199" s="55">
        <v>195</v>
      </c>
      <c r="B199" s="12" t="s">
        <v>2787</v>
      </c>
      <c r="C199" s="43" t="s">
        <v>2788</v>
      </c>
      <c r="D199" s="46" t="s">
        <v>598</v>
      </c>
      <c r="E199" s="216">
        <v>9</v>
      </c>
      <c r="F199" s="46" t="s">
        <v>599</v>
      </c>
      <c r="G199" s="42">
        <v>28</v>
      </c>
      <c r="H199" s="42"/>
      <c r="I199" s="42">
        <v>0</v>
      </c>
      <c r="J199" s="42">
        <v>187</v>
      </c>
      <c r="K199" s="42">
        <v>8.1</v>
      </c>
      <c r="L199" s="42">
        <v>9</v>
      </c>
      <c r="M199" s="42"/>
      <c r="N199" s="42">
        <v>2.02</v>
      </c>
      <c r="O199" s="28"/>
      <c r="P199" s="29">
        <f>(40*G199)/MAX(G:G)</f>
        <v>28.717948717948719</v>
      </c>
      <c r="Q199" s="29">
        <f>(10*I199)/MAX(I:I)</f>
        <v>0</v>
      </c>
      <c r="R199" s="29">
        <f>(10*J199)/MAX(J:J)</f>
        <v>6.4482758620689653</v>
      </c>
      <c r="S199" s="29">
        <f>(10*6)/K199</f>
        <v>7.4074074074074074</v>
      </c>
      <c r="T199" s="29">
        <f>(10*L199)/MAX(L:L)</f>
        <v>9</v>
      </c>
      <c r="U199" s="29">
        <f>(20*0.26)/N199</f>
        <v>2.5742574257425743</v>
      </c>
      <c r="V199" s="29">
        <f>SUM(P199:U199)</f>
        <v>54.147889413167661</v>
      </c>
      <c r="W199" s="29"/>
      <c r="X199" s="202"/>
      <c r="Y199" s="203"/>
      <c r="Z199" s="203"/>
    </row>
    <row r="200" spans="1:26" ht="30" x14ac:dyDescent="0.25">
      <c r="A200" s="58">
        <v>196</v>
      </c>
      <c r="B200" s="145" t="s">
        <v>2275</v>
      </c>
      <c r="C200" s="142" t="s">
        <v>2276</v>
      </c>
      <c r="D200" s="46" t="s">
        <v>165</v>
      </c>
      <c r="E200" s="41">
        <v>10</v>
      </c>
      <c r="F200" s="156" t="s">
        <v>166</v>
      </c>
      <c r="G200" s="30">
        <v>17</v>
      </c>
      <c r="H200" s="28"/>
      <c r="I200" s="28">
        <v>16</v>
      </c>
      <c r="J200" s="28">
        <v>250</v>
      </c>
      <c r="K200" s="28">
        <v>7.2</v>
      </c>
      <c r="L200" s="30">
        <v>9.8000000000000007</v>
      </c>
      <c r="M200" s="28"/>
      <c r="N200" s="30">
        <v>1.07</v>
      </c>
      <c r="O200" s="28">
        <f>IF(N200&lt;&gt;"",INT(N200)*60+(N200-INT(N200))*100,"")</f>
        <v>67</v>
      </c>
      <c r="P200" s="29">
        <f>(40*G200)/MAX(G:G)</f>
        <v>17.435897435897434</v>
      </c>
      <c r="Q200" s="29">
        <f>(10*I200)/MAX(I:I)</f>
        <v>5</v>
      </c>
      <c r="R200" s="29">
        <f>(10*J200)/MAX(J:J)</f>
        <v>8.6206896551724146</v>
      </c>
      <c r="S200" s="29">
        <f>(10*6)/K200</f>
        <v>8.3333333333333339</v>
      </c>
      <c r="T200" s="29">
        <f>(10*L200)/MAX(L:L)</f>
        <v>9.8000000000000007</v>
      </c>
      <c r="U200" s="29">
        <f>(20*0.26)/N200</f>
        <v>4.8598130841121492</v>
      </c>
      <c r="V200" s="29">
        <f>SUM(P200:U200)</f>
        <v>54.049733508515331</v>
      </c>
      <c r="W200" s="29"/>
      <c r="X200" s="202"/>
      <c r="Y200" s="203"/>
      <c r="Z200" s="203"/>
    </row>
    <row r="201" spans="1:26" ht="30" x14ac:dyDescent="0.25">
      <c r="A201" s="55">
        <v>197</v>
      </c>
      <c r="B201" s="156" t="s">
        <v>2283</v>
      </c>
      <c r="C201" s="142" t="s">
        <v>2284</v>
      </c>
      <c r="D201" s="46" t="s">
        <v>165</v>
      </c>
      <c r="E201" s="41">
        <v>10</v>
      </c>
      <c r="F201" s="156" t="s">
        <v>181</v>
      </c>
      <c r="G201" s="30">
        <v>17</v>
      </c>
      <c r="H201" s="28"/>
      <c r="I201" s="28">
        <v>16</v>
      </c>
      <c r="J201" s="28">
        <v>245</v>
      </c>
      <c r="K201" s="28">
        <v>7.1</v>
      </c>
      <c r="L201" s="30">
        <v>10</v>
      </c>
      <c r="M201" s="28"/>
      <c r="N201" s="30">
        <v>1.1100000000000001</v>
      </c>
      <c r="O201" s="28">
        <f>IF(N201&lt;&gt;"",INT(N201)*60+(N201-INT(N201))*100,"")</f>
        <v>71.000000000000014</v>
      </c>
      <c r="P201" s="29">
        <f>(40*G201)/MAX(G:G)</f>
        <v>17.435897435897434</v>
      </c>
      <c r="Q201" s="29">
        <f>(10*I201)/MAX(I:I)</f>
        <v>5</v>
      </c>
      <c r="R201" s="29">
        <f>(10*J201)/MAX(J:J)</f>
        <v>8.4482758620689662</v>
      </c>
      <c r="S201" s="29">
        <f>(10*6)/K201</f>
        <v>8.4507042253521139</v>
      </c>
      <c r="T201" s="29">
        <f>(10*L201)/MAX(L:L)</f>
        <v>10</v>
      </c>
      <c r="U201" s="29">
        <f>(20*0.26)/N201</f>
        <v>4.6846846846846848</v>
      </c>
      <c r="V201" s="29">
        <f>SUM(P201:U201)</f>
        <v>54.019562208003194</v>
      </c>
      <c r="W201" s="29"/>
      <c r="X201" s="202"/>
      <c r="Y201" s="203"/>
      <c r="Z201" s="203"/>
    </row>
    <row r="202" spans="1:26" ht="30" x14ac:dyDescent="0.25">
      <c r="A202" s="58">
        <v>198</v>
      </c>
      <c r="B202" s="208" t="s">
        <v>2586</v>
      </c>
      <c r="C202" s="18" t="s">
        <v>2587</v>
      </c>
      <c r="D202" s="46" t="s">
        <v>4522</v>
      </c>
      <c r="E202" s="18">
        <v>10</v>
      </c>
      <c r="F202" s="46" t="s">
        <v>388</v>
      </c>
      <c r="G202" s="42">
        <v>19</v>
      </c>
      <c r="H202" s="42"/>
      <c r="I202" s="42">
        <v>31</v>
      </c>
      <c r="J202" s="42">
        <v>235</v>
      </c>
      <c r="K202" s="42">
        <v>8.5</v>
      </c>
      <c r="L202" s="42">
        <v>4.5</v>
      </c>
      <c r="M202" s="42"/>
      <c r="N202" s="42">
        <v>1.01</v>
      </c>
      <c r="O202" s="28"/>
      <c r="P202" s="29">
        <f>(40*G202)/MAX(G:G)</f>
        <v>19.487179487179485</v>
      </c>
      <c r="Q202" s="29">
        <f>(10*I202)/MAX(I:I)</f>
        <v>9.6875</v>
      </c>
      <c r="R202" s="29">
        <f>(10*J202)/MAX(J:J)</f>
        <v>8.1034482758620694</v>
      </c>
      <c r="S202" s="29">
        <f>(10*6)/K202</f>
        <v>7.0588235294117645</v>
      </c>
      <c r="T202" s="29">
        <f>(10*L202)/MAX(L:L)</f>
        <v>4.5</v>
      </c>
      <c r="U202" s="29">
        <f>(20*0.26)/N202</f>
        <v>5.1485148514851486</v>
      </c>
      <c r="V202" s="29">
        <f>SUM(P202:U202)</f>
        <v>53.985466143938467</v>
      </c>
      <c r="W202" s="29"/>
      <c r="X202" s="202"/>
      <c r="Y202" s="203"/>
      <c r="Z202" s="203"/>
    </row>
    <row r="203" spans="1:26" ht="30" x14ac:dyDescent="0.25">
      <c r="A203" s="55">
        <v>199</v>
      </c>
      <c r="B203" s="46" t="s">
        <v>2582</v>
      </c>
      <c r="C203" s="18" t="s">
        <v>2583</v>
      </c>
      <c r="D203" s="46" t="s">
        <v>4522</v>
      </c>
      <c r="E203" s="18">
        <v>10</v>
      </c>
      <c r="F203" s="46" t="s">
        <v>388</v>
      </c>
      <c r="G203" s="42">
        <v>22</v>
      </c>
      <c r="H203" s="42"/>
      <c r="I203" s="42">
        <v>12</v>
      </c>
      <c r="J203" s="42">
        <v>252</v>
      </c>
      <c r="K203" s="42">
        <v>7.6</v>
      </c>
      <c r="L203" s="42">
        <v>6</v>
      </c>
      <c r="M203" s="42"/>
      <c r="N203" s="42">
        <v>1.08</v>
      </c>
      <c r="O203" s="28"/>
      <c r="P203" s="29">
        <f>(40*G203)/MAX(G:G)</f>
        <v>22.564102564102566</v>
      </c>
      <c r="Q203" s="29">
        <f>(10*I203)/MAX(I:I)</f>
        <v>3.75</v>
      </c>
      <c r="R203" s="29">
        <f>(10*J203)/MAX(J:J)</f>
        <v>8.6896551724137936</v>
      </c>
      <c r="S203" s="29">
        <f>(10*6)/K203</f>
        <v>7.8947368421052637</v>
      </c>
      <c r="T203" s="29">
        <f>(10*L203)/MAX(L:L)</f>
        <v>6</v>
      </c>
      <c r="U203" s="29">
        <f>(20*0.26)/N203</f>
        <v>4.8148148148148149</v>
      </c>
      <c r="V203" s="29">
        <f>SUM(P203:U203)</f>
        <v>53.71330939343644</v>
      </c>
      <c r="W203" s="29"/>
      <c r="X203" s="202"/>
      <c r="Y203" s="203"/>
      <c r="Z203" s="203"/>
    </row>
    <row r="204" spans="1:26" ht="30" x14ac:dyDescent="0.25">
      <c r="A204" s="58">
        <v>200</v>
      </c>
      <c r="B204" s="144" t="s">
        <v>2733</v>
      </c>
      <c r="C204" s="39" t="s">
        <v>2734</v>
      </c>
      <c r="D204" s="46" t="s">
        <v>532</v>
      </c>
      <c r="E204" s="42">
        <v>10</v>
      </c>
      <c r="F204" s="62" t="s">
        <v>1131</v>
      </c>
      <c r="G204" s="42">
        <v>20.5</v>
      </c>
      <c r="H204" s="42"/>
      <c r="I204" s="42">
        <v>12</v>
      </c>
      <c r="J204" s="42">
        <v>215</v>
      </c>
      <c r="K204" s="42">
        <v>7.3</v>
      </c>
      <c r="L204" s="42">
        <v>8</v>
      </c>
      <c r="M204" s="42"/>
      <c r="N204" s="42">
        <v>1</v>
      </c>
      <c r="O204" s="28"/>
      <c r="P204" s="29">
        <f>(40*G204)/MAX(G:G)</f>
        <v>21.025641025641026</v>
      </c>
      <c r="Q204" s="29">
        <f>(10*I204)/MAX(I:I)</f>
        <v>3.75</v>
      </c>
      <c r="R204" s="29">
        <f>(10*J204)/MAX(J:J)</f>
        <v>7.4137931034482758</v>
      </c>
      <c r="S204" s="29">
        <f>(10*6)/K204</f>
        <v>8.2191780821917817</v>
      </c>
      <c r="T204" s="29">
        <f>(10*L204)/MAX(L:L)</f>
        <v>8</v>
      </c>
      <c r="U204" s="29">
        <f>(20*0.26)/N204</f>
        <v>5.2</v>
      </c>
      <c r="V204" s="29">
        <f>SUM(P204:U204)</f>
        <v>53.608612211281084</v>
      </c>
      <c r="W204" s="29"/>
      <c r="X204" s="202"/>
      <c r="Y204" s="203"/>
      <c r="Z204" s="203"/>
    </row>
    <row r="205" spans="1:26" ht="30" x14ac:dyDescent="0.25">
      <c r="A205" s="55">
        <v>201</v>
      </c>
      <c r="B205" s="147" t="s">
        <v>2442</v>
      </c>
      <c r="C205" s="142" t="s">
        <v>2443</v>
      </c>
      <c r="D205" s="46" t="s">
        <v>282</v>
      </c>
      <c r="E205" s="18">
        <v>11</v>
      </c>
      <c r="F205" s="46" t="s">
        <v>301</v>
      </c>
      <c r="G205" s="42">
        <v>23</v>
      </c>
      <c r="H205" s="42"/>
      <c r="I205" s="42">
        <v>1</v>
      </c>
      <c r="J205" s="42">
        <v>240</v>
      </c>
      <c r="K205" s="42">
        <v>7.9</v>
      </c>
      <c r="L205" s="42">
        <v>9.5</v>
      </c>
      <c r="M205" s="42"/>
      <c r="N205" s="42">
        <v>1.2</v>
      </c>
      <c r="O205" s="28"/>
      <c r="P205" s="29">
        <f>(40*G205)/MAX(G:G)</f>
        <v>23.589743589743591</v>
      </c>
      <c r="Q205" s="29">
        <f>(10*I205)/MAX(I:I)</f>
        <v>0.3125</v>
      </c>
      <c r="R205" s="29">
        <f>(10*J205)/MAX(J:J)</f>
        <v>8.2758620689655178</v>
      </c>
      <c r="S205" s="29">
        <f>(10*6)/K205</f>
        <v>7.5949367088607591</v>
      </c>
      <c r="T205" s="29">
        <f>(10*L205)/MAX(L:L)</f>
        <v>9.5</v>
      </c>
      <c r="U205" s="29">
        <f>(20*0.26)/N205</f>
        <v>4.3333333333333339</v>
      </c>
      <c r="V205" s="29">
        <f>SUM(P205:U205)</f>
        <v>53.6063757009032</v>
      </c>
      <c r="W205" s="29"/>
      <c r="X205" s="202"/>
      <c r="Y205" s="203"/>
      <c r="Z205" s="203"/>
    </row>
    <row r="206" spans="1:26" ht="30" x14ac:dyDescent="0.25">
      <c r="A206" s="58">
        <v>202</v>
      </c>
      <c r="B206" s="144" t="s">
        <v>2578</v>
      </c>
      <c r="C206" s="18" t="s">
        <v>2579</v>
      </c>
      <c r="D206" s="46" t="s">
        <v>4522</v>
      </c>
      <c r="E206" s="18">
        <v>9</v>
      </c>
      <c r="F206" s="12" t="s">
        <v>388</v>
      </c>
      <c r="G206" s="42">
        <v>20</v>
      </c>
      <c r="H206" s="42"/>
      <c r="I206" s="42">
        <v>12</v>
      </c>
      <c r="J206" s="42">
        <v>198</v>
      </c>
      <c r="K206" s="42">
        <v>7.9</v>
      </c>
      <c r="L206" s="42">
        <v>6</v>
      </c>
      <c r="M206" s="42"/>
      <c r="N206" s="42">
        <v>0.59</v>
      </c>
      <c r="O206" s="28"/>
      <c r="P206" s="29">
        <f>(40*G206)/MAX(G:G)</f>
        <v>20.512820512820515</v>
      </c>
      <c r="Q206" s="29">
        <f>(10*I206)/MAX(I:I)</f>
        <v>3.75</v>
      </c>
      <c r="R206" s="29">
        <f>(10*J206)/MAX(J:J)</f>
        <v>6.8275862068965516</v>
      </c>
      <c r="S206" s="29">
        <f>(10*6)/K206</f>
        <v>7.5949367088607591</v>
      </c>
      <c r="T206" s="29">
        <f>(10*L206)/MAX(L:L)</f>
        <v>6</v>
      </c>
      <c r="U206" s="29">
        <f>(20*0.26)/N206</f>
        <v>8.8135593220338997</v>
      </c>
      <c r="V206" s="29">
        <f>SUM(P206:U206)</f>
        <v>53.49890275061172</v>
      </c>
      <c r="W206" s="29"/>
      <c r="X206" s="202"/>
      <c r="Y206" s="203"/>
      <c r="Z206" s="203"/>
    </row>
    <row r="207" spans="1:26" ht="30" x14ac:dyDescent="0.25">
      <c r="A207" s="55">
        <v>203</v>
      </c>
      <c r="B207" s="161" t="s">
        <v>2305</v>
      </c>
      <c r="C207" s="142" t="s">
        <v>2306</v>
      </c>
      <c r="D207" s="159" t="s">
        <v>193</v>
      </c>
      <c r="E207" s="160">
        <v>9</v>
      </c>
      <c r="F207" s="159" t="s">
        <v>194</v>
      </c>
      <c r="G207" s="30">
        <v>23.5</v>
      </c>
      <c r="H207" s="28"/>
      <c r="I207" s="28">
        <v>9</v>
      </c>
      <c r="J207" s="28">
        <v>195</v>
      </c>
      <c r="K207" s="28">
        <v>7.9</v>
      </c>
      <c r="L207" s="30">
        <v>8</v>
      </c>
      <c r="M207" s="28"/>
      <c r="N207" s="30">
        <v>1.22</v>
      </c>
      <c r="O207" s="28">
        <f>IF(N207&lt;&gt;"",INT(N207)*60+(N207-INT(N207))*100,"")</f>
        <v>82</v>
      </c>
      <c r="P207" s="29">
        <f>(40*G207)/MAX(G:G)</f>
        <v>24.102564102564102</v>
      </c>
      <c r="Q207" s="29">
        <f>(10*I207)/MAX(I:I)</f>
        <v>2.8125</v>
      </c>
      <c r="R207" s="29">
        <f>(10*J207)/MAX(J:J)</f>
        <v>6.7241379310344831</v>
      </c>
      <c r="S207" s="29">
        <f>(10*6)/K207</f>
        <v>7.5949367088607591</v>
      </c>
      <c r="T207" s="29">
        <f>(10*L207)/MAX(L:L)</f>
        <v>8</v>
      </c>
      <c r="U207" s="29">
        <f>(20*0.26)/N207</f>
        <v>4.2622950819672134</v>
      </c>
      <c r="V207" s="29">
        <f>SUM(P207:U207)</f>
        <v>53.49643382442656</v>
      </c>
      <c r="W207" s="29"/>
      <c r="X207" s="202"/>
      <c r="Y207" s="203"/>
      <c r="Z207" s="203"/>
    </row>
    <row r="208" spans="1:26" ht="30" x14ac:dyDescent="0.25">
      <c r="A208" s="58">
        <v>204</v>
      </c>
      <c r="B208" s="145" t="s">
        <v>2073</v>
      </c>
      <c r="C208" s="142" t="s">
        <v>2074</v>
      </c>
      <c r="D208" s="46" t="s">
        <v>61</v>
      </c>
      <c r="E208" s="18">
        <v>10</v>
      </c>
      <c r="F208" s="12" t="s">
        <v>67</v>
      </c>
      <c r="G208" s="30">
        <v>24</v>
      </c>
      <c r="H208" s="28"/>
      <c r="I208" s="28">
        <v>8</v>
      </c>
      <c r="J208" s="28">
        <v>240</v>
      </c>
      <c r="K208" s="28">
        <v>7.6</v>
      </c>
      <c r="L208" s="30">
        <v>6</v>
      </c>
      <c r="M208" s="28"/>
      <c r="N208" s="30">
        <v>1.24</v>
      </c>
      <c r="O208" s="28">
        <f>IF(N208&lt;&gt;"",INT(N208)*60+(N208-INT(N208))*100,"")</f>
        <v>84</v>
      </c>
      <c r="P208" s="29">
        <f>(40*G208)/MAX(G:G)</f>
        <v>24.615384615384617</v>
      </c>
      <c r="Q208" s="29">
        <f>(10*I208)/MAX(I:I)</f>
        <v>2.5</v>
      </c>
      <c r="R208" s="29">
        <f>(10*J208)/MAX(J:J)</f>
        <v>8.2758620689655178</v>
      </c>
      <c r="S208" s="29">
        <f>(10*6)/K208</f>
        <v>7.8947368421052637</v>
      </c>
      <c r="T208" s="29">
        <f>(10*L208)/MAX(L:L)</f>
        <v>6</v>
      </c>
      <c r="U208" s="29">
        <f>(20*0.26)/N208</f>
        <v>4.193548387096774</v>
      </c>
      <c r="V208" s="29">
        <f>SUM(P208:U208)</f>
        <v>53.479531913552172</v>
      </c>
      <c r="W208" s="29"/>
      <c r="X208" s="202"/>
      <c r="Y208" s="203"/>
      <c r="Z208" s="203"/>
    </row>
    <row r="209" spans="1:26" ht="30" x14ac:dyDescent="0.25">
      <c r="A209" s="55">
        <v>205</v>
      </c>
      <c r="B209" s="45" t="s">
        <v>2487</v>
      </c>
      <c r="C209" s="142" t="s">
        <v>2488</v>
      </c>
      <c r="D209" s="46" t="s">
        <v>338</v>
      </c>
      <c r="E209" s="18">
        <v>9</v>
      </c>
      <c r="F209" s="46" t="s">
        <v>339</v>
      </c>
      <c r="G209" s="42">
        <v>22</v>
      </c>
      <c r="H209" s="42"/>
      <c r="I209" s="42">
        <v>7</v>
      </c>
      <c r="J209" s="42">
        <v>228</v>
      </c>
      <c r="K209" s="42">
        <v>7.3</v>
      </c>
      <c r="L209" s="42">
        <v>8</v>
      </c>
      <c r="M209" s="42"/>
      <c r="N209" s="42">
        <v>1.1200000000000001</v>
      </c>
      <c r="O209" s="28"/>
      <c r="P209" s="29">
        <f>(40*G209)/MAX(G:G)</f>
        <v>22.564102564102566</v>
      </c>
      <c r="Q209" s="29">
        <f>(10*I209)/MAX(I:I)</f>
        <v>2.1875</v>
      </c>
      <c r="R209" s="29">
        <f>(10*J209)/MAX(J:J)</f>
        <v>7.8620689655172411</v>
      </c>
      <c r="S209" s="29">
        <f>(10*6)/K209</f>
        <v>8.2191780821917817</v>
      </c>
      <c r="T209" s="29">
        <f>(10*L209)/MAX(L:L)</f>
        <v>8</v>
      </c>
      <c r="U209" s="29">
        <f>(20*0.26)/N209</f>
        <v>4.6428571428571423</v>
      </c>
      <c r="V209" s="29">
        <f>SUM(P209:U209)</f>
        <v>53.475706754668735</v>
      </c>
      <c r="W209" s="29"/>
      <c r="X209" s="202"/>
      <c r="Y209" s="203"/>
      <c r="Z209" s="203"/>
    </row>
    <row r="210" spans="1:26" ht="45" x14ac:dyDescent="0.25">
      <c r="A210" s="58">
        <v>206</v>
      </c>
      <c r="B210" s="45" t="s">
        <v>2673</v>
      </c>
      <c r="C210" s="142" t="s">
        <v>2674</v>
      </c>
      <c r="D210" s="46" t="s">
        <v>4510</v>
      </c>
      <c r="E210" s="18">
        <v>9</v>
      </c>
      <c r="F210" s="46" t="s">
        <v>450</v>
      </c>
      <c r="G210" s="42">
        <v>18.5</v>
      </c>
      <c r="H210" s="42"/>
      <c r="I210" s="42">
        <v>10</v>
      </c>
      <c r="J210" s="42">
        <v>180</v>
      </c>
      <c r="K210" s="42">
        <v>7.8</v>
      </c>
      <c r="L210" s="42">
        <v>8.5</v>
      </c>
      <c r="M210" s="42"/>
      <c r="N210" s="42">
        <v>0.57999999999999996</v>
      </c>
      <c r="O210" s="28"/>
      <c r="P210" s="29">
        <f>(40*G210)/MAX(G:G)</f>
        <v>18.974358974358974</v>
      </c>
      <c r="Q210" s="29">
        <f>(10*I210)/MAX(I:I)</f>
        <v>3.125</v>
      </c>
      <c r="R210" s="29">
        <f>(10*J210)/MAX(J:J)</f>
        <v>6.2068965517241379</v>
      </c>
      <c r="S210" s="29">
        <f>(10*6)/K210</f>
        <v>7.6923076923076925</v>
      </c>
      <c r="T210" s="29">
        <f>(10*L210)/MAX(L:L)</f>
        <v>8.5</v>
      </c>
      <c r="U210" s="29">
        <f>(20*0.26)/N210</f>
        <v>8.9655172413793114</v>
      </c>
      <c r="V210" s="29">
        <f>SUM(P210:U210)</f>
        <v>53.464080459770116</v>
      </c>
      <c r="W210" s="29"/>
      <c r="X210" s="202"/>
      <c r="Y210" s="203"/>
      <c r="Z210" s="203"/>
    </row>
    <row r="211" spans="1:26" ht="30" x14ac:dyDescent="0.25">
      <c r="A211" s="55">
        <v>207</v>
      </c>
      <c r="B211" s="144" t="s">
        <v>2465</v>
      </c>
      <c r="C211" s="142" t="s">
        <v>2466</v>
      </c>
      <c r="D211" s="46" t="s">
        <v>4453</v>
      </c>
      <c r="E211" s="18">
        <v>10</v>
      </c>
      <c r="F211" s="46" t="s">
        <v>4466</v>
      </c>
      <c r="G211" s="42">
        <v>16</v>
      </c>
      <c r="H211" s="42"/>
      <c r="I211" s="42">
        <v>12</v>
      </c>
      <c r="J211" s="42">
        <v>210</v>
      </c>
      <c r="K211" s="42">
        <v>7.6</v>
      </c>
      <c r="L211" s="42">
        <v>8.5</v>
      </c>
      <c r="M211" s="42"/>
      <c r="N211" s="42">
        <v>0.54</v>
      </c>
      <c r="O211" s="28"/>
      <c r="P211" s="29">
        <f>(40*G211)/MAX(G:G)</f>
        <v>16.410256410256409</v>
      </c>
      <c r="Q211" s="29">
        <f>(10*I211)/MAX(I:I)</f>
        <v>3.75</v>
      </c>
      <c r="R211" s="29">
        <f>(10*J211)/MAX(J:J)</f>
        <v>7.2413793103448274</v>
      </c>
      <c r="S211" s="29">
        <f>(10*6)/K211</f>
        <v>7.8947368421052637</v>
      </c>
      <c r="T211" s="29">
        <f>(10*L211)/MAX(L:L)</f>
        <v>8.5</v>
      </c>
      <c r="U211" s="29">
        <f>(20*0.26)/N211</f>
        <v>9.6296296296296298</v>
      </c>
      <c r="V211" s="29">
        <f>SUM(P211:U211)</f>
        <v>53.426002192336128</v>
      </c>
      <c r="W211" s="29"/>
      <c r="X211" s="202"/>
      <c r="Y211" s="203"/>
      <c r="Z211" s="203"/>
    </row>
    <row r="212" spans="1:26" ht="30" x14ac:dyDescent="0.25">
      <c r="A212" s="58">
        <v>208</v>
      </c>
      <c r="B212" s="207" t="s">
        <v>2584</v>
      </c>
      <c r="C212" s="18" t="s">
        <v>2585</v>
      </c>
      <c r="D212" s="46" t="s">
        <v>4522</v>
      </c>
      <c r="E212" s="18">
        <v>10</v>
      </c>
      <c r="F212" s="46" t="s">
        <v>388</v>
      </c>
      <c r="G212" s="42">
        <v>24</v>
      </c>
      <c r="H212" s="42"/>
      <c r="I212" s="42">
        <v>15</v>
      </c>
      <c r="J212" s="42">
        <v>189</v>
      </c>
      <c r="K212" s="42">
        <v>8.6</v>
      </c>
      <c r="L212" s="42">
        <v>6</v>
      </c>
      <c r="M212" s="42"/>
      <c r="N212" s="42">
        <v>1.1299999999999999</v>
      </c>
      <c r="O212" s="28"/>
      <c r="P212" s="29">
        <f>(40*G212)/MAX(G:G)</f>
        <v>24.615384615384617</v>
      </c>
      <c r="Q212" s="29">
        <f>(10*I212)/MAX(I:I)</f>
        <v>4.6875</v>
      </c>
      <c r="R212" s="29">
        <f>(10*J212)/MAX(J:J)</f>
        <v>6.5172413793103452</v>
      </c>
      <c r="S212" s="29">
        <f>(10*6)/K212</f>
        <v>6.9767441860465116</v>
      </c>
      <c r="T212" s="29">
        <f>(10*L212)/MAX(L:L)</f>
        <v>6</v>
      </c>
      <c r="U212" s="29">
        <f>(20*0.26)/N212</f>
        <v>4.6017699115044257</v>
      </c>
      <c r="V212" s="29">
        <f>SUM(P212:U212)</f>
        <v>53.398640092245898</v>
      </c>
      <c r="W212" s="29"/>
      <c r="X212" s="202"/>
      <c r="Y212" s="203"/>
      <c r="Z212" s="203"/>
    </row>
    <row r="213" spans="1:26" ht="30" x14ac:dyDescent="0.25">
      <c r="A213" s="55">
        <v>209</v>
      </c>
      <c r="B213" s="144" t="s">
        <v>2527</v>
      </c>
      <c r="C213" s="142" t="s">
        <v>2528</v>
      </c>
      <c r="D213" s="144" t="s">
        <v>4449</v>
      </c>
      <c r="E213" s="18">
        <v>9</v>
      </c>
      <c r="F213" s="46" t="s">
        <v>371</v>
      </c>
      <c r="G213" s="42">
        <v>20</v>
      </c>
      <c r="H213" s="42"/>
      <c r="I213" s="42">
        <v>13</v>
      </c>
      <c r="J213" s="42">
        <v>200</v>
      </c>
      <c r="K213" s="42">
        <v>8</v>
      </c>
      <c r="L213" s="42">
        <v>9.1999999999999993</v>
      </c>
      <c r="M213" s="42"/>
      <c r="N213" s="42">
        <v>1.03</v>
      </c>
      <c r="O213" s="28"/>
      <c r="P213" s="29">
        <f>(40*G213)/MAX(G:G)</f>
        <v>20.512820512820515</v>
      </c>
      <c r="Q213" s="29">
        <f>(10*I213)/MAX(I:I)</f>
        <v>4.0625</v>
      </c>
      <c r="R213" s="29">
        <f>(10*J213)/MAX(J:J)</f>
        <v>6.8965517241379306</v>
      </c>
      <c r="S213" s="29">
        <f>(10*6)/K213</f>
        <v>7.5</v>
      </c>
      <c r="T213" s="29">
        <f>(10*L213)/MAX(L:L)</f>
        <v>9.1999999999999993</v>
      </c>
      <c r="U213" s="29">
        <f>(20*0.26)/N213</f>
        <v>5.0485436893203888</v>
      </c>
      <c r="V213" s="29">
        <f>SUM(P213:U213)</f>
        <v>53.220415926278839</v>
      </c>
      <c r="W213" s="29"/>
      <c r="X213" s="202"/>
      <c r="Y213" s="203"/>
      <c r="Z213" s="203"/>
    </row>
    <row r="214" spans="1:26" ht="30" x14ac:dyDescent="0.25">
      <c r="A214" s="58">
        <v>210</v>
      </c>
      <c r="B214" s="156" t="s">
        <v>2255</v>
      </c>
      <c r="C214" s="43" t="s">
        <v>2256</v>
      </c>
      <c r="D214" s="46" t="s">
        <v>165</v>
      </c>
      <c r="E214" s="41">
        <v>9</v>
      </c>
      <c r="F214" s="156" t="s">
        <v>166</v>
      </c>
      <c r="G214" s="30">
        <v>16</v>
      </c>
      <c r="H214" s="28"/>
      <c r="I214" s="28">
        <v>4</v>
      </c>
      <c r="J214" s="28">
        <v>215</v>
      </c>
      <c r="K214" s="28">
        <v>7.4</v>
      </c>
      <c r="L214" s="30">
        <v>10</v>
      </c>
      <c r="M214" s="28"/>
      <c r="N214" s="30">
        <v>0.52</v>
      </c>
      <c r="O214" s="28">
        <f>IF(N214&lt;&gt;"",INT(N214)*60+(N214-INT(N214))*100,"")</f>
        <v>52</v>
      </c>
      <c r="P214" s="29">
        <f>(40*G214)/MAX(G:G)</f>
        <v>16.410256410256409</v>
      </c>
      <c r="Q214" s="29">
        <f>(10*I214)/MAX(I:I)</f>
        <v>1.25</v>
      </c>
      <c r="R214" s="29">
        <f>(10*J214)/MAX(J:J)</f>
        <v>7.4137931034482758</v>
      </c>
      <c r="S214" s="29">
        <f>(10*6)/K214</f>
        <v>8.108108108108107</v>
      </c>
      <c r="T214" s="29">
        <f>(10*L214)/MAX(L:L)</f>
        <v>10</v>
      </c>
      <c r="U214" s="29">
        <f>(20*0.26)/N214</f>
        <v>10</v>
      </c>
      <c r="V214" s="29">
        <f>SUM(P214:U214)</f>
        <v>53.182157621812792</v>
      </c>
      <c r="W214" s="29"/>
      <c r="X214" s="202"/>
      <c r="Y214" s="203"/>
      <c r="Z214" s="203"/>
    </row>
    <row r="215" spans="1:26" ht="30" x14ac:dyDescent="0.25">
      <c r="A215" s="55">
        <v>211</v>
      </c>
      <c r="B215" s="144" t="s">
        <v>2749</v>
      </c>
      <c r="C215" s="39" t="s">
        <v>2750</v>
      </c>
      <c r="D215" s="46" t="s">
        <v>532</v>
      </c>
      <c r="E215" s="42">
        <v>11</v>
      </c>
      <c r="F215" s="46" t="s">
        <v>540</v>
      </c>
      <c r="G215" s="42">
        <v>24</v>
      </c>
      <c r="H215" s="42"/>
      <c r="I215" s="42">
        <v>7</v>
      </c>
      <c r="J215" s="42">
        <v>240</v>
      </c>
      <c r="K215" s="42">
        <v>7.3</v>
      </c>
      <c r="L215" s="42">
        <v>5</v>
      </c>
      <c r="M215" s="42"/>
      <c r="N215" s="42">
        <v>1.08</v>
      </c>
      <c r="O215" s="28"/>
      <c r="P215" s="29">
        <f>(40*G215)/MAX(G:G)</f>
        <v>24.615384615384617</v>
      </c>
      <c r="Q215" s="29">
        <f>(10*I215)/MAX(I:I)</f>
        <v>2.1875</v>
      </c>
      <c r="R215" s="29">
        <f>(10*J215)/MAX(J:J)</f>
        <v>8.2758620689655178</v>
      </c>
      <c r="S215" s="29">
        <f>(10*6)/K215</f>
        <v>8.2191780821917817</v>
      </c>
      <c r="T215" s="29">
        <f>(10*L215)/MAX(L:L)</f>
        <v>5</v>
      </c>
      <c r="U215" s="29">
        <f>(20*0.26)/N215</f>
        <v>4.8148148148148149</v>
      </c>
      <c r="V215" s="29">
        <f>SUM(P215:U215)</f>
        <v>53.112739581356735</v>
      </c>
      <c r="W215" s="29"/>
      <c r="X215" s="202"/>
      <c r="Y215" s="203"/>
      <c r="Z215" s="203"/>
    </row>
    <row r="216" spans="1:26" ht="30" x14ac:dyDescent="0.25">
      <c r="A216" s="58">
        <v>212</v>
      </c>
      <c r="B216" s="144" t="s">
        <v>2181</v>
      </c>
      <c r="C216" s="142" t="s">
        <v>2182</v>
      </c>
      <c r="D216" s="46" t="s">
        <v>4508</v>
      </c>
      <c r="E216" s="18">
        <v>10</v>
      </c>
      <c r="F216" s="12" t="s">
        <v>134</v>
      </c>
      <c r="G216" s="30">
        <v>24.5</v>
      </c>
      <c r="H216" s="28"/>
      <c r="I216" s="28">
        <v>12</v>
      </c>
      <c r="J216" s="28">
        <v>217</v>
      </c>
      <c r="K216" s="28">
        <v>7.3</v>
      </c>
      <c r="L216" s="30">
        <v>4</v>
      </c>
      <c r="M216" s="28"/>
      <c r="N216" s="30">
        <v>1.18</v>
      </c>
      <c r="O216" s="28">
        <f>IF(N216&lt;&gt;"",INT(N216)*60+(N216-INT(N216))*100,"")</f>
        <v>78</v>
      </c>
      <c r="P216" s="29">
        <f>(40*G216)/MAX(G:G)</f>
        <v>25.128205128205128</v>
      </c>
      <c r="Q216" s="29">
        <f>(10*I216)/MAX(I:I)</f>
        <v>3.75</v>
      </c>
      <c r="R216" s="29">
        <f>(10*J216)/MAX(J:J)</f>
        <v>7.4827586206896548</v>
      </c>
      <c r="S216" s="29">
        <f>(10*6)/K216</f>
        <v>8.2191780821917817</v>
      </c>
      <c r="T216" s="29">
        <f>(10*L216)/MAX(L:L)</f>
        <v>4</v>
      </c>
      <c r="U216" s="29">
        <f>(20*0.26)/N216</f>
        <v>4.4067796610169498</v>
      </c>
      <c r="V216" s="29">
        <f>SUM(P216:U216)</f>
        <v>52.986921492103512</v>
      </c>
      <c r="W216" s="29"/>
      <c r="X216" s="202"/>
      <c r="Y216" s="203"/>
      <c r="Z216" s="203"/>
    </row>
    <row r="217" spans="1:26" ht="30" x14ac:dyDescent="0.25">
      <c r="A217" s="55">
        <v>213</v>
      </c>
      <c r="B217" s="145" t="s">
        <v>2075</v>
      </c>
      <c r="C217" s="142" t="s">
        <v>2076</v>
      </c>
      <c r="D217" s="46" t="s">
        <v>61</v>
      </c>
      <c r="E217" s="18">
        <v>10</v>
      </c>
      <c r="F217" s="12" t="s">
        <v>67</v>
      </c>
      <c r="G217" s="30">
        <v>22.5</v>
      </c>
      <c r="H217" s="28"/>
      <c r="I217" s="28">
        <v>7</v>
      </c>
      <c r="J217" s="28">
        <v>238</v>
      </c>
      <c r="K217" s="28">
        <v>7</v>
      </c>
      <c r="L217" s="30">
        <v>6</v>
      </c>
      <c r="M217" s="28"/>
      <c r="N217" s="30">
        <v>1.1399999999999999</v>
      </c>
      <c r="O217" s="28">
        <f>IF(N217&lt;&gt;"",INT(N217)*60+(N217-INT(N217))*100,"")</f>
        <v>73.999999999999986</v>
      </c>
      <c r="P217" s="29">
        <f>(40*G217)/MAX(G:G)</f>
        <v>23.076923076923077</v>
      </c>
      <c r="Q217" s="29">
        <f>(10*I217)/MAX(I:I)</f>
        <v>2.1875</v>
      </c>
      <c r="R217" s="29">
        <f>(10*J217)/MAX(J:J)</f>
        <v>8.2068965517241388</v>
      </c>
      <c r="S217" s="29">
        <f>(10*6)/K217</f>
        <v>8.5714285714285712</v>
      </c>
      <c r="T217" s="29">
        <f>(10*L217)/MAX(L:L)</f>
        <v>6</v>
      </c>
      <c r="U217" s="29">
        <f>(20*0.26)/N217</f>
        <v>4.5614035087719307</v>
      </c>
      <c r="V217" s="29">
        <f>SUM(P217:U217)</f>
        <v>52.604151708847716</v>
      </c>
      <c r="W217" s="29"/>
      <c r="X217" s="202"/>
      <c r="Y217" s="203"/>
      <c r="Z217" s="203"/>
    </row>
    <row r="218" spans="1:26" ht="30" x14ac:dyDescent="0.25">
      <c r="A218" s="58">
        <v>214</v>
      </c>
      <c r="B218" s="144" t="s">
        <v>2690</v>
      </c>
      <c r="C218" s="142" t="s">
        <v>2691</v>
      </c>
      <c r="D218" s="46" t="s">
        <v>483</v>
      </c>
      <c r="E218" s="18" t="s">
        <v>62</v>
      </c>
      <c r="F218" s="12" t="s">
        <v>484</v>
      </c>
      <c r="G218" s="42">
        <v>21</v>
      </c>
      <c r="H218" s="42"/>
      <c r="I218" s="42">
        <v>15</v>
      </c>
      <c r="J218" s="42">
        <v>210</v>
      </c>
      <c r="K218" s="42">
        <v>7.4</v>
      </c>
      <c r="L218" s="42">
        <v>6</v>
      </c>
      <c r="M218" s="42"/>
      <c r="N218" s="42">
        <v>1.08</v>
      </c>
      <c r="O218" s="28"/>
      <c r="P218" s="29">
        <f>(40*G218)/MAX(G:G)</f>
        <v>21.53846153846154</v>
      </c>
      <c r="Q218" s="29">
        <f>(10*I218)/MAX(I:I)</f>
        <v>4.6875</v>
      </c>
      <c r="R218" s="29">
        <f>(10*J218)/MAX(J:J)</f>
        <v>7.2413793103448274</v>
      </c>
      <c r="S218" s="29">
        <f>(10*6)/K218</f>
        <v>8.108108108108107</v>
      </c>
      <c r="T218" s="29">
        <f>(10*L218)/MAX(L:L)</f>
        <v>6</v>
      </c>
      <c r="U218" s="29">
        <f>(20*0.26)/N218</f>
        <v>4.8148148148148149</v>
      </c>
      <c r="V218" s="29">
        <f>SUM(P218:U218)</f>
        <v>52.390263771729288</v>
      </c>
      <c r="W218" s="29"/>
      <c r="X218" s="202"/>
      <c r="Y218" s="203"/>
      <c r="Z218" s="203"/>
    </row>
    <row r="219" spans="1:26" ht="30" x14ac:dyDescent="0.25">
      <c r="A219" s="55">
        <v>215</v>
      </c>
      <c r="B219" s="46" t="s">
        <v>2542</v>
      </c>
      <c r="C219" s="142" t="s">
        <v>2543</v>
      </c>
      <c r="D219" s="144" t="s">
        <v>4449</v>
      </c>
      <c r="E219" s="18">
        <v>11</v>
      </c>
      <c r="F219" s="46" t="s">
        <v>2541</v>
      </c>
      <c r="G219" s="42">
        <v>17</v>
      </c>
      <c r="H219" s="42"/>
      <c r="I219" s="42">
        <v>11</v>
      </c>
      <c r="J219" s="42">
        <v>250</v>
      </c>
      <c r="K219" s="42">
        <v>8.1</v>
      </c>
      <c r="L219" s="42">
        <v>6</v>
      </c>
      <c r="M219" s="42"/>
      <c r="N219" s="42">
        <v>0.55000000000000004</v>
      </c>
      <c r="O219" s="28"/>
      <c r="P219" s="29">
        <f>(40*G219)/MAX(G:G)</f>
        <v>17.435897435897434</v>
      </c>
      <c r="Q219" s="29">
        <f>(10*I219)/MAX(I:I)</f>
        <v>3.4375</v>
      </c>
      <c r="R219" s="29">
        <f>(10*J219)/MAX(J:J)</f>
        <v>8.6206896551724146</v>
      </c>
      <c r="S219" s="29">
        <f>(10*6)/K219</f>
        <v>7.4074074074074074</v>
      </c>
      <c r="T219" s="29">
        <f>(10*L219)/MAX(L:L)</f>
        <v>6</v>
      </c>
      <c r="U219" s="29">
        <f>(20*0.26)/N219</f>
        <v>9.4545454545454533</v>
      </c>
      <c r="V219" s="29">
        <f>SUM(P219:U219)</f>
        <v>52.356039953022709</v>
      </c>
      <c r="W219" s="29"/>
      <c r="X219" s="202"/>
      <c r="Y219" s="203"/>
      <c r="Z219" s="203"/>
    </row>
    <row r="220" spans="1:26" ht="30" x14ac:dyDescent="0.25">
      <c r="A220" s="58">
        <v>216</v>
      </c>
      <c r="B220" s="144" t="s">
        <v>2729</v>
      </c>
      <c r="C220" s="39" t="s">
        <v>2730</v>
      </c>
      <c r="D220" s="46" t="s">
        <v>532</v>
      </c>
      <c r="E220" s="42">
        <v>11</v>
      </c>
      <c r="F220" s="62" t="s">
        <v>540</v>
      </c>
      <c r="G220" s="42">
        <v>22</v>
      </c>
      <c r="H220" s="42"/>
      <c r="I220" s="42">
        <v>12</v>
      </c>
      <c r="J220" s="42">
        <v>241</v>
      </c>
      <c r="K220" s="42">
        <v>7.3</v>
      </c>
      <c r="L220" s="42">
        <v>5</v>
      </c>
      <c r="M220" s="42"/>
      <c r="N220" s="42">
        <v>1.18</v>
      </c>
      <c r="O220" s="28"/>
      <c r="P220" s="29">
        <f>(40*G220)/MAX(G:G)</f>
        <v>22.564102564102566</v>
      </c>
      <c r="Q220" s="29">
        <f>(10*I220)/MAX(I:I)</f>
        <v>3.75</v>
      </c>
      <c r="R220" s="29">
        <f>(10*J220)/MAX(J:J)</f>
        <v>8.3103448275862064</v>
      </c>
      <c r="S220" s="29">
        <f>(10*6)/K220</f>
        <v>8.2191780821917817</v>
      </c>
      <c r="T220" s="29">
        <f>(10*L220)/MAX(L:L)</f>
        <v>5</v>
      </c>
      <c r="U220" s="29">
        <f>(20*0.26)/N220</f>
        <v>4.4067796610169498</v>
      </c>
      <c r="V220" s="29">
        <f>SUM(P220:U220)</f>
        <v>52.250405134897505</v>
      </c>
      <c r="W220" s="29"/>
      <c r="X220" s="202"/>
      <c r="Y220" s="203"/>
      <c r="Z220" s="203"/>
    </row>
    <row r="221" spans="1:26" ht="30" x14ac:dyDescent="0.25">
      <c r="A221" s="55">
        <v>217</v>
      </c>
      <c r="B221" s="46" t="s">
        <v>2576</v>
      </c>
      <c r="C221" s="18" t="s">
        <v>2577</v>
      </c>
      <c r="D221" s="46" t="s">
        <v>4522</v>
      </c>
      <c r="E221" s="18">
        <v>9</v>
      </c>
      <c r="F221" s="46" t="s">
        <v>388</v>
      </c>
      <c r="G221" s="42">
        <v>24.5</v>
      </c>
      <c r="H221" s="42"/>
      <c r="I221" s="42">
        <v>12</v>
      </c>
      <c r="J221" s="42">
        <v>210</v>
      </c>
      <c r="K221" s="42">
        <v>7.9</v>
      </c>
      <c r="L221" s="42">
        <v>4.5</v>
      </c>
      <c r="M221" s="42"/>
      <c r="N221" s="42">
        <v>1.36</v>
      </c>
      <c r="O221" s="28"/>
      <c r="P221" s="29">
        <f>(40*G221)/MAX(G:G)</f>
        <v>25.128205128205128</v>
      </c>
      <c r="Q221" s="29">
        <f>(10*I221)/MAX(I:I)</f>
        <v>3.75</v>
      </c>
      <c r="R221" s="29">
        <f>(10*J221)/MAX(J:J)</f>
        <v>7.2413793103448274</v>
      </c>
      <c r="S221" s="29">
        <f>(10*6)/K221</f>
        <v>7.5949367088607591</v>
      </c>
      <c r="T221" s="29">
        <f>(10*L221)/MAX(L:L)</f>
        <v>4.5</v>
      </c>
      <c r="U221" s="29">
        <f>(20*0.26)/N221</f>
        <v>3.8235294117647056</v>
      </c>
      <c r="V221" s="29">
        <f>SUM(P221:U221)</f>
        <v>52.038050559175417</v>
      </c>
      <c r="W221" s="29"/>
      <c r="X221" s="202"/>
      <c r="Y221" s="203"/>
      <c r="Z221" s="203"/>
    </row>
    <row r="222" spans="1:26" ht="30" x14ac:dyDescent="0.25">
      <c r="A222" s="58">
        <v>218</v>
      </c>
      <c r="B222" s="46" t="s">
        <v>2564</v>
      </c>
      <c r="C222" s="142" t="s">
        <v>2565</v>
      </c>
      <c r="D222" s="46" t="s">
        <v>380</v>
      </c>
      <c r="E222" s="18">
        <v>10</v>
      </c>
      <c r="F222" s="46" t="s">
        <v>381</v>
      </c>
      <c r="G222" s="42">
        <v>18</v>
      </c>
      <c r="H222" s="42"/>
      <c r="I222" s="42">
        <v>3</v>
      </c>
      <c r="J222" s="42">
        <v>219</v>
      </c>
      <c r="K222" s="42">
        <v>7.5</v>
      </c>
      <c r="L222" s="42">
        <v>7</v>
      </c>
      <c r="M222" s="42"/>
      <c r="N222" s="42">
        <v>0.52</v>
      </c>
      <c r="O222" s="28"/>
      <c r="P222" s="29">
        <f>(40*G222)/MAX(G:G)</f>
        <v>18.46153846153846</v>
      </c>
      <c r="Q222" s="29">
        <f>(10*I222)/MAX(I:I)</f>
        <v>0.9375</v>
      </c>
      <c r="R222" s="29">
        <f>(10*J222)/MAX(J:J)</f>
        <v>7.5517241379310347</v>
      </c>
      <c r="S222" s="29">
        <f>(10*6)/K222</f>
        <v>8</v>
      </c>
      <c r="T222" s="29">
        <f>(10*L222)/MAX(L:L)</f>
        <v>7</v>
      </c>
      <c r="U222" s="29">
        <f>(20*0.26)/N222</f>
        <v>10</v>
      </c>
      <c r="V222" s="29">
        <f>SUM(P222:U222)</f>
        <v>51.950762599469499</v>
      </c>
      <c r="W222" s="29"/>
      <c r="X222" s="202"/>
      <c r="Y222" s="203"/>
      <c r="Z222" s="203"/>
    </row>
    <row r="223" spans="1:26" ht="30" x14ac:dyDescent="0.25">
      <c r="A223" s="55">
        <v>219</v>
      </c>
      <c r="B223" s="144" t="s">
        <v>2436</v>
      </c>
      <c r="C223" s="142" t="s">
        <v>2437</v>
      </c>
      <c r="D223" s="144" t="s">
        <v>282</v>
      </c>
      <c r="E223" s="18">
        <v>11</v>
      </c>
      <c r="F223" s="12" t="s">
        <v>2429</v>
      </c>
      <c r="G223" s="42">
        <v>18</v>
      </c>
      <c r="H223" s="42"/>
      <c r="I223" s="42">
        <v>11</v>
      </c>
      <c r="J223" s="42">
        <v>236</v>
      </c>
      <c r="K223" s="42">
        <v>7.6</v>
      </c>
      <c r="L223" s="42">
        <v>9</v>
      </c>
      <c r="M223" s="42"/>
      <c r="N223" s="42">
        <v>1.07</v>
      </c>
      <c r="O223" s="28"/>
      <c r="P223" s="29">
        <f>(40*G223)/MAX(G:G)</f>
        <v>18.46153846153846</v>
      </c>
      <c r="Q223" s="29">
        <f>(10*I223)/MAX(I:I)</f>
        <v>3.4375</v>
      </c>
      <c r="R223" s="29">
        <f>(10*J223)/MAX(J:J)</f>
        <v>8.137931034482758</v>
      </c>
      <c r="S223" s="29">
        <f>(10*6)/K223</f>
        <v>7.8947368421052637</v>
      </c>
      <c r="T223" s="29">
        <f>(10*L223)/MAX(L:L)</f>
        <v>9</v>
      </c>
      <c r="U223" s="29">
        <f>(20*0.26)/N223</f>
        <v>4.8598130841121492</v>
      </c>
      <c r="V223" s="29">
        <f>SUM(P223:U223)</f>
        <v>51.791519422238629</v>
      </c>
      <c r="W223" s="29"/>
      <c r="X223" s="202"/>
      <c r="Y223" s="203"/>
      <c r="Z223" s="203"/>
    </row>
    <row r="224" spans="1:26" ht="30" x14ac:dyDescent="0.25">
      <c r="A224" s="58">
        <v>220</v>
      </c>
      <c r="B224" s="151" t="s">
        <v>2134</v>
      </c>
      <c r="C224" s="142" t="s">
        <v>2135</v>
      </c>
      <c r="D224" s="144" t="s">
        <v>98</v>
      </c>
      <c r="E224" s="18">
        <v>11</v>
      </c>
      <c r="F224" s="151" t="s">
        <v>708</v>
      </c>
      <c r="G224" s="30">
        <v>17.5</v>
      </c>
      <c r="H224" s="28"/>
      <c r="I224" s="28">
        <v>23</v>
      </c>
      <c r="J224" s="28">
        <v>220</v>
      </c>
      <c r="K224" s="28">
        <v>7.4</v>
      </c>
      <c r="L224" s="30">
        <v>7.5</v>
      </c>
      <c r="M224" s="28"/>
      <c r="N224" s="30">
        <v>1.57</v>
      </c>
      <c r="O224" s="28">
        <f>IF(N224&lt;&gt;"",INT(N224)*60+(N224-INT(N224))*100,"")</f>
        <v>117</v>
      </c>
      <c r="P224" s="29">
        <f>(40*G224)/MAX(G:G)</f>
        <v>17.948717948717949</v>
      </c>
      <c r="Q224" s="29">
        <f>(10*I224)/MAX(I:I)</f>
        <v>7.1875</v>
      </c>
      <c r="R224" s="29">
        <f>(10*J224)/MAX(J:J)</f>
        <v>7.5862068965517242</v>
      </c>
      <c r="S224" s="29">
        <f>(10*6)/K224</f>
        <v>8.108108108108107</v>
      </c>
      <c r="T224" s="29">
        <f>(10*L224)/MAX(L:L)</f>
        <v>7.5</v>
      </c>
      <c r="U224" s="29">
        <f>(20*0.26)/N224</f>
        <v>3.3121019108280256</v>
      </c>
      <c r="V224" s="29">
        <f>SUM(P224:U224)</f>
        <v>51.642634864205803</v>
      </c>
      <c r="W224" s="29"/>
      <c r="X224" s="202"/>
      <c r="Y224" s="203"/>
      <c r="Z224" s="203"/>
    </row>
    <row r="225" spans="1:26" ht="30" x14ac:dyDescent="0.25">
      <c r="A225" s="55">
        <v>221</v>
      </c>
      <c r="B225" s="144" t="s">
        <v>2688</v>
      </c>
      <c r="C225" s="142" t="s">
        <v>2689</v>
      </c>
      <c r="D225" s="46" t="s">
        <v>474</v>
      </c>
      <c r="E225" s="18">
        <v>10</v>
      </c>
      <c r="F225" s="46" t="s">
        <v>475</v>
      </c>
      <c r="G225" s="42">
        <v>25</v>
      </c>
      <c r="H225" s="42"/>
      <c r="I225" s="42">
        <v>6</v>
      </c>
      <c r="J225" s="42">
        <v>200</v>
      </c>
      <c r="K225" s="42">
        <v>8.3000000000000007</v>
      </c>
      <c r="L225" s="42">
        <v>6</v>
      </c>
      <c r="M225" s="42"/>
      <c r="N225" s="42">
        <v>1.3</v>
      </c>
      <c r="O225" s="28"/>
      <c r="P225" s="29">
        <f>(40*G225)/MAX(G:G)</f>
        <v>25.641025641025642</v>
      </c>
      <c r="Q225" s="29">
        <f>(10*I225)/MAX(I:I)</f>
        <v>1.875</v>
      </c>
      <c r="R225" s="29">
        <f>(10*J225)/MAX(J:J)</f>
        <v>6.8965517241379306</v>
      </c>
      <c r="S225" s="29">
        <f>(10*6)/K225</f>
        <v>7.2289156626506017</v>
      </c>
      <c r="T225" s="29">
        <f>(10*L225)/MAX(L:L)</f>
        <v>6</v>
      </c>
      <c r="U225" s="29">
        <f>(20*0.26)/N225</f>
        <v>4</v>
      </c>
      <c r="V225" s="29">
        <f>SUM(P225:U225)</f>
        <v>51.641493027814171</v>
      </c>
      <c r="W225" s="29"/>
      <c r="X225" s="202"/>
      <c r="Y225" s="203"/>
      <c r="Z225" s="203"/>
    </row>
    <row r="226" spans="1:26" ht="45" x14ac:dyDescent="0.25">
      <c r="A226" s="58">
        <v>222</v>
      </c>
      <c r="B226" s="144" t="s">
        <v>2681</v>
      </c>
      <c r="C226" s="142" t="s">
        <v>2682</v>
      </c>
      <c r="D226" s="46" t="s">
        <v>4510</v>
      </c>
      <c r="E226" s="18">
        <v>11</v>
      </c>
      <c r="F226" s="46" t="s">
        <v>450</v>
      </c>
      <c r="G226" s="42">
        <v>23</v>
      </c>
      <c r="H226" s="42"/>
      <c r="I226" s="42">
        <v>7</v>
      </c>
      <c r="J226" s="42">
        <v>180</v>
      </c>
      <c r="K226" s="42">
        <v>8</v>
      </c>
      <c r="L226" s="42">
        <v>7.5</v>
      </c>
      <c r="M226" s="42"/>
      <c r="N226" s="42">
        <v>1.1299999999999999</v>
      </c>
      <c r="O226" s="28"/>
      <c r="P226" s="29">
        <f>(40*G226)/MAX(G:G)</f>
        <v>23.589743589743591</v>
      </c>
      <c r="Q226" s="29">
        <f>(10*I226)/MAX(I:I)</f>
        <v>2.1875</v>
      </c>
      <c r="R226" s="29">
        <f>(10*J226)/MAX(J:J)</f>
        <v>6.2068965517241379</v>
      </c>
      <c r="S226" s="29">
        <f>(10*6)/K226</f>
        <v>7.5</v>
      </c>
      <c r="T226" s="29">
        <f>(10*L226)/MAX(L:L)</f>
        <v>7.5</v>
      </c>
      <c r="U226" s="29">
        <f>(20*0.26)/N226</f>
        <v>4.6017699115044257</v>
      </c>
      <c r="V226" s="29">
        <f>SUM(P226:U226)</f>
        <v>51.58591005297216</v>
      </c>
      <c r="W226" s="29"/>
      <c r="X226" s="202"/>
      <c r="Y226" s="203"/>
      <c r="Z226" s="203"/>
    </row>
    <row r="227" spans="1:26" ht="30" x14ac:dyDescent="0.25">
      <c r="A227" s="55">
        <v>223</v>
      </c>
      <c r="B227" s="171" t="s">
        <v>2606</v>
      </c>
      <c r="C227" s="142" t="s">
        <v>2607</v>
      </c>
      <c r="D227" s="46" t="s">
        <v>430</v>
      </c>
      <c r="E227" s="18">
        <v>9</v>
      </c>
      <c r="F227" s="46" t="s">
        <v>995</v>
      </c>
      <c r="G227" s="42">
        <v>18</v>
      </c>
      <c r="H227" s="42"/>
      <c r="I227" s="42">
        <v>12</v>
      </c>
      <c r="J227" s="42">
        <v>210</v>
      </c>
      <c r="K227" s="42">
        <v>7.4</v>
      </c>
      <c r="L227" s="42">
        <v>9</v>
      </c>
      <c r="M227" s="42"/>
      <c r="N227" s="42">
        <v>1.05</v>
      </c>
      <c r="O227" s="28"/>
      <c r="P227" s="29">
        <f>(40*G227)/MAX(G:G)</f>
        <v>18.46153846153846</v>
      </c>
      <c r="Q227" s="29">
        <f>(10*I227)/MAX(I:I)</f>
        <v>3.75</v>
      </c>
      <c r="R227" s="29">
        <f>(10*J227)/MAX(J:J)</f>
        <v>7.2413793103448274</v>
      </c>
      <c r="S227" s="29">
        <f>(10*6)/K227</f>
        <v>8.108108108108107</v>
      </c>
      <c r="T227" s="29">
        <f>(10*L227)/MAX(L:L)</f>
        <v>9</v>
      </c>
      <c r="U227" s="29">
        <f>(20*0.26)/N227</f>
        <v>4.9523809523809526</v>
      </c>
      <c r="V227" s="29">
        <f>SUM(P227:U227)</f>
        <v>51.51340683237234</v>
      </c>
      <c r="W227" s="29"/>
      <c r="X227" s="202"/>
      <c r="Y227" s="203"/>
      <c r="Z227" s="203"/>
    </row>
    <row r="228" spans="1:26" ht="30" x14ac:dyDescent="0.25">
      <c r="A228" s="58">
        <v>224</v>
      </c>
      <c r="B228" s="151" t="s">
        <v>2126</v>
      </c>
      <c r="C228" s="142" t="s">
        <v>2127</v>
      </c>
      <c r="D228" s="144" t="s">
        <v>98</v>
      </c>
      <c r="E228" s="18">
        <v>9</v>
      </c>
      <c r="F228" s="151" t="s">
        <v>708</v>
      </c>
      <c r="G228" s="30">
        <v>15.5</v>
      </c>
      <c r="H228" s="28"/>
      <c r="I228" s="28">
        <v>20</v>
      </c>
      <c r="J228" s="28">
        <v>245</v>
      </c>
      <c r="K228" s="28">
        <v>7.4</v>
      </c>
      <c r="L228" s="30">
        <v>9</v>
      </c>
      <c r="M228" s="28"/>
      <c r="N228" s="30">
        <v>1.4</v>
      </c>
      <c r="O228" s="28">
        <f>IF(N228&lt;&gt;"",INT(N228)*60+(N228-INT(N228))*100,"")</f>
        <v>100</v>
      </c>
      <c r="P228" s="29">
        <f>(40*G228)/MAX(G:G)</f>
        <v>15.897435897435898</v>
      </c>
      <c r="Q228" s="29">
        <f>(10*I228)/MAX(I:I)</f>
        <v>6.25</v>
      </c>
      <c r="R228" s="29">
        <f>(10*J228)/MAX(J:J)</f>
        <v>8.4482758620689662</v>
      </c>
      <c r="S228" s="29">
        <f>(10*6)/K228</f>
        <v>8.108108108108107</v>
      </c>
      <c r="T228" s="29">
        <f>(10*L228)/MAX(L:L)</f>
        <v>9</v>
      </c>
      <c r="U228" s="29">
        <f>(20*0.26)/N228</f>
        <v>3.7142857142857149</v>
      </c>
      <c r="V228" s="29">
        <f>SUM(P228:U228)</f>
        <v>51.418105581898686</v>
      </c>
      <c r="W228" s="29"/>
      <c r="X228" s="202"/>
      <c r="Y228" s="203"/>
      <c r="Z228" s="203"/>
    </row>
    <row r="229" spans="1:26" ht="45" x14ac:dyDescent="0.25">
      <c r="A229" s="55">
        <v>225</v>
      </c>
      <c r="B229" s="46" t="s">
        <v>2661</v>
      </c>
      <c r="C229" s="142" t="s">
        <v>2662</v>
      </c>
      <c r="D229" s="46" t="s">
        <v>4510</v>
      </c>
      <c r="E229" s="18">
        <v>9</v>
      </c>
      <c r="F229" s="46" t="s">
        <v>450</v>
      </c>
      <c r="G229" s="42">
        <v>21.5</v>
      </c>
      <c r="H229" s="42"/>
      <c r="I229" s="42">
        <v>12</v>
      </c>
      <c r="J229" s="42">
        <v>170</v>
      </c>
      <c r="K229" s="42">
        <v>8.1999999999999993</v>
      </c>
      <c r="L229" s="42">
        <v>7.5</v>
      </c>
      <c r="M229" s="42"/>
      <c r="N229" s="42">
        <v>1.06</v>
      </c>
      <c r="O229" s="28"/>
      <c r="P229" s="29">
        <f>(40*G229)/MAX(G:G)</f>
        <v>22.051282051282051</v>
      </c>
      <c r="Q229" s="29">
        <f>(10*I229)/MAX(I:I)</f>
        <v>3.75</v>
      </c>
      <c r="R229" s="29">
        <f>(10*J229)/MAX(J:J)</f>
        <v>5.8620689655172411</v>
      </c>
      <c r="S229" s="29">
        <f>(10*6)/K229</f>
        <v>7.3170731707317076</v>
      </c>
      <c r="T229" s="29">
        <f>(10*L229)/MAX(L:L)</f>
        <v>7.5</v>
      </c>
      <c r="U229" s="29">
        <f>(20*0.26)/N229</f>
        <v>4.9056603773584904</v>
      </c>
      <c r="V229" s="29">
        <f>SUM(P229:U229)</f>
        <v>51.386084564889487</v>
      </c>
      <c r="W229" s="29"/>
      <c r="X229" s="202"/>
      <c r="Y229" s="203"/>
      <c r="Z229" s="203"/>
    </row>
    <row r="230" spans="1:26" ht="30" x14ac:dyDescent="0.25">
      <c r="A230" s="58">
        <v>226</v>
      </c>
      <c r="B230" s="18" t="s">
        <v>2444</v>
      </c>
      <c r="C230" s="142" t="s">
        <v>2445</v>
      </c>
      <c r="D230" s="46" t="s">
        <v>314</v>
      </c>
      <c r="E230" s="18">
        <v>9</v>
      </c>
      <c r="F230" s="46" t="s">
        <v>315</v>
      </c>
      <c r="G230" s="42">
        <v>11.5</v>
      </c>
      <c r="H230" s="42"/>
      <c r="I230" s="42">
        <v>17</v>
      </c>
      <c r="J230" s="42">
        <v>235</v>
      </c>
      <c r="K230" s="42">
        <v>6.7</v>
      </c>
      <c r="L230" s="42">
        <v>7</v>
      </c>
      <c r="M230" s="42"/>
      <c r="N230" s="42">
        <v>0.51</v>
      </c>
      <c r="O230" s="28"/>
      <c r="P230" s="29">
        <f>(40*G230)/MAX(G:G)</f>
        <v>11.794871794871796</v>
      </c>
      <c r="Q230" s="29">
        <f>(10*I230)/MAX(I:I)</f>
        <v>5.3125</v>
      </c>
      <c r="R230" s="29">
        <f>(10*J230)/MAX(J:J)</f>
        <v>8.1034482758620694</v>
      </c>
      <c r="S230" s="29">
        <f>(10*6)/K230</f>
        <v>8.9552238805970141</v>
      </c>
      <c r="T230" s="29">
        <f>(10*L230)/MAX(L:L)</f>
        <v>7</v>
      </c>
      <c r="U230" s="29">
        <f>(20*0.26)/N230</f>
        <v>10.196078431372548</v>
      </c>
      <c r="V230" s="29">
        <f>SUM(P230:U230)</f>
        <v>51.362122382703426</v>
      </c>
      <c r="W230" s="29"/>
      <c r="X230" s="202"/>
      <c r="Y230" s="203"/>
      <c r="Z230" s="203"/>
    </row>
    <row r="231" spans="1:26" ht="30" x14ac:dyDescent="0.25">
      <c r="A231" s="55">
        <v>227</v>
      </c>
      <c r="B231" s="144" t="s">
        <v>2794</v>
      </c>
      <c r="C231" s="39" t="s">
        <v>2795</v>
      </c>
      <c r="D231" s="38" t="s">
        <v>2796</v>
      </c>
      <c r="E231" s="42">
        <v>11</v>
      </c>
      <c r="F231" s="62" t="s">
        <v>194</v>
      </c>
      <c r="G231" s="42">
        <v>20</v>
      </c>
      <c r="H231" s="42"/>
      <c r="I231" s="42">
        <v>13</v>
      </c>
      <c r="J231" s="42">
        <v>195</v>
      </c>
      <c r="K231" s="42">
        <v>8</v>
      </c>
      <c r="L231" s="42">
        <v>8.1999999999999993</v>
      </c>
      <c r="M231" s="42"/>
      <c r="N231" s="42">
        <v>1.23</v>
      </c>
      <c r="O231" s="28"/>
      <c r="P231" s="29">
        <f>(40*G231)/MAX(G:G)</f>
        <v>20.512820512820515</v>
      </c>
      <c r="Q231" s="29">
        <f>(10*I231)/MAX(I:I)</f>
        <v>4.0625</v>
      </c>
      <c r="R231" s="29">
        <f>(10*J231)/MAX(J:J)</f>
        <v>6.7241379310344831</v>
      </c>
      <c r="S231" s="29">
        <f>(10*6)/K231</f>
        <v>7.5</v>
      </c>
      <c r="T231" s="29">
        <f>(10*L231)/MAX(L:L)</f>
        <v>8.1999999999999993</v>
      </c>
      <c r="U231" s="29">
        <f>(20*0.26)/N231</f>
        <v>4.2276422764227641</v>
      </c>
      <c r="V231" s="29">
        <f>SUM(P231:U231)</f>
        <v>51.227100720277768</v>
      </c>
      <c r="W231" s="29"/>
      <c r="X231" s="202"/>
      <c r="Y231" s="203"/>
      <c r="Z231" s="203"/>
    </row>
    <row r="232" spans="1:26" ht="45" x14ac:dyDescent="0.25">
      <c r="A232" s="58">
        <v>228</v>
      </c>
      <c r="B232" s="152" t="s">
        <v>2159</v>
      </c>
      <c r="C232" s="153" t="s">
        <v>2160</v>
      </c>
      <c r="D232" s="152" t="s">
        <v>4450</v>
      </c>
      <c r="E232" s="154">
        <v>10</v>
      </c>
      <c r="F232" s="152" t="s">
        <v>127</v>
      </c>
      <c r="G232" s="30">
        <v>16</v>
      </c>
      <c r="H232" s="28"/>
      <c r="I232" s="28">
        <v>22</v>
      </c>
      <c r="J232" s="28">
        <v>185</v>
      </c>
      <c r="K232" s="28">
        <v>8</v>
      </c>
      <c r="L232" s="30">
        <v>9</v>
      </c>
      <c r="M232" s="28"/>
      <c r="N232" s="30">
        <v>1.03</v>
      </c>
      <c r="O232" s="28">
        <f>IF(N232&lt;&gt;"",INT(N232)*60+(N232-INT(N232))*100,"")</f>
        <v>63</v>
      </c>
      <c r="P232" s="29">
        <f>(40*G232)/MAX(G:G)</f>
        <v>16.410256410256409</v>
      </c>
      <c r="Q232" s="29">
        <f>(10*I232)/MAX(I:I)</f>
        <v>6.875</v>
      </c>
      <c r="R232" s="29">
        <f>(10*J232)/MAX(J:J)</f>
        <v>6.3793103448275863</v>
      </c>
      <c r="S232" s="29">
        <f>(10*6)/K232</f>
        <v>7.5</v>
      </c>
      <c r="T232" s="29">
        <f>(10*L232)/MAX(L:L)</f>
        <v>9</v>
      </c>
      <c r="U232" s="29">
        <f>(20*0.26)/N232</f>
        <v>5.0485436893203888</v>
      </c>
      <c r="V232" s="29">
        <f>SUM(P232:U232)</f>
        <v>51.213110444404386</v>
      </c>
      <c r="W232" s="29"/>
      <c r="X232" s="202"/>
      <c r="Y232" s="203"/>
      <c r="Z232" s="203"/>
    </row>
    <row r="233" spans="1:26" ht="30" x14ac:dyDescent="0.25">
      <c r="A233" s="55">
        <v>229</v>
      </c>
      <c r="B233" s="161" t="s">
        <v>2301</v>
      </c>
      <c r="C233" s="142" t="s">
        <v>2302</v>
      </c>
      <c r="D233" s="159" t="s">
        <v>193</v>
      </c>
      <c r="E233" s="160">
        <v>9</v>
      </c>
      <c r="F233" s="159" t="s">
        <v>194</v>
      </c>
      <c r="G233" s="30">
        <v>20.5</v>
      </c>
      <c r="H233" s="28"/>
      <c r="I233" s="28">
        <v>11</v>
      </c>
      <c r="J233" s="28">
        <v>195</v>
      </c>
      <c r="K233" s="28">
        <v>8.3000000000000007</v>
      </c>
      <c r="L233" s="30">
        <v>8</v>
      </c>
      <c r="M233" s="28"/>
      <c r="N233" s="30">
        <v>1.1499999999999999</v>
      </c>
      <c r="O233" s="28">
        <f>IF(N233&lt;&gt;"",INT(N233)*60+(N233-INT(N233))*100,"")</f>
        <v>74.999999999999986</v>
      </c>
      <c r="P233" s="29">
        <f>(40*G233)/MAX(G:G)</f>
        <v>21.025641025641026</v>
      </c>
      <c r="Q233" s="29">
        <f>(10*I233)/MAX(I:I)</f>
        <v>3.4375</v>
      </c>
      <c r="R233" s="29">
        <f>(10*J233)/MAX(J:J)</f>
        <v>6.7241379310344831</v>
      </c>
      <c r="S233" s="29">
        <f>(10*6)/K233</f>
        <v>7.2289156626506017</v>
      </c>
      <c r="T233" s="29">
        <f>(10*L233)/MAX(L:L)</f>
        <v>8</v>
      </c>
      <c r="U233" s="29">
        <f>(20*0.26)/N233</f>
        <v>4.5217391304347831</v>
      </c>
      <c r="V233" s="29">
        <f>SUM(P233:U233)</f>
        <v>50.937933749760894</v>
      </c>
      <c r="W233" s="29"/>
      <c r="X233" s="202"/>
      <c r="Y233" s="203"/>
      <c r="Z233" s="203"/>
    </row>
    <row r="234" spans="1:26" ht="30" x14ac:dyDescent="0.25">
      <c r="A234" s="58">
        <v>230</v>
      </c>
      <c r="B234" s="147" t="s">
        <v>2493</v>
      </c>
      <c r="C234" s="148" t="s">
        <v>2494</v>
      </c>
      <c r="D234" s="46" t="s">
        <v>338</v>
      </c>
      <c r="E234" s="18">
        <v>9</v>
      </c>
      <c r="F234" s="147" t="s">
        <v>339</v>
      </c>
      <c r="G234" s="42">
        <v>21.5</v>
      </c>
      <c r="H234" s="42"/>
      <c r="I234" s="42">
        <v>9</v>
      </c>
      <c r="J234" s="42">
        <v>205</v>
      </c>
      <c r="K234" s="42">
        <v>7.3</v>
      </c>
      <c r="L234" s="42">
        <v>6</v>
      </c>
      <c r="M234" s="42"/>
      <c r="N234" s="42">
        <v>1.1000000000000001</v>
      </c>
      <c r="O234" s="28"/>
      <c r="P234" s="29">
        <f>(40*G234)/MAX(G:G)</f>
        <v>22.051282051282051</v>
      </c>
      <c r="Q234" s="29">
        <f>(10*I234)/MAX(I:I)</f>
        <v>2.8125</v>
      </c>
      <c r="R234" s="29">
        <f>(10*J234)/MAX(J:J)</f>
        <v>7.068965517241379</v>
      </c>
      <c r="S234" s="29">
        <f>(10*6)/K234</f>
        <v>8.2191780821917817</v>
      </c>
      <c r="T234" s="29">
        <f>(10*L234)/MAX(L:L)</f>
        <v>6</v>
      </c>
      <c r="U234" s="29">
        <f>(20*0.26)/N234</f>
        <v>4.7272727272727266</v>
      </c>
      <c r="V234" s="29">
        <f>SUM(P234:U234)</f>
        <v>50.87919837798794</v>
      </c>
      <c r="W234" s="29"/>
      <c r="X234" s="202"/>
      <c r="Y234" s="203"/>
      <c r="Z234" s="203"/>
    </row>
    <row r="235" spans="1:26" ht="30" x14ac:dyDescent="0.25">
      <c r="A235" s="55">
        <v>231</v>
      </c>
      <c r="B235" s="145" t="s">
        <v>2245</v>
      </c>
      <c r="C235" s="149" t="s">
        <v>2246</v>
      </c>
      <c r="D235" s="46" t="s">
        <v>165</v>
      </c>
      <c r="E235" s="41">
        <v>9</v>
      </c>
      <c r="F235" s="156" t="s">
        <v>166</v>
      </c>
      <c r="G235" s="30">
        <v>12</v>
      </c>
      <c r="H235" s="28"/>
      <c r="I235" s="28">
        <v>11</v>
      </c>
      <c r="J235" s="28">
        <v>220</v>
      </c>
      <c r="K235" s="28">
        <v>7.6</v>
      </c>
      <c r="L235" s="30">
        <v>9.8000000000000007</v>
      </c>
      <c r="M235" s="28"/>
      <c r="N235" s="30">
        <v>0.53</v>
      </c>
      <c r="O235" s="28">
        <f>IF(N235&lt;&gt;"",INT(N235)*60+(N235-INT(N235))*100,"")</f>
        <v>53</v>
      </c>
      <c r="P235" s="29">
        <f>(40*G235)/MAX(G:G)</f>
        <v>12.307692307692308</v>
      </c>
      <c r="Q235" s="29">
        <f>(10*I235)/MAX(I:I)</f>
        <v>3.4375</v>
      </c>
      <c r="R235" s="29">
        <f>(10*J235)/MAX(J:J)</f>
        <v>7.5862068965517242</v>
      </c>
      <c r="S235" s="29">
        <f>(10*6)/K235</f>
        <v>7.8947368421052637</v>
      </c>
      <c r="T235" s="29">
        <f>(10*L235)/MAX(L:L)</f>
        <v>9.8000000000000007</v>
      </c>
      <c r="U235" s="29">
        <f>(20*0.26)/N235</f>
        <v>9.8113207547169807</v>
      </c>
      <c r="V235" s="29">
        <f>SUM(P235:U235)</f>
        <v>50.837456801066274</v>
      </c>
      <c r="W235" s="29"/>
      <c r="X235" s="202"/>
      <c r="Y235" s="203"/>
      <c r="Z235" s="203"/>
    </row>
    <row r="236" spans="1:26" ht="45" x14ac:dyDescent="0.25">
      <c r="A236" s="58">
        <v>232</v>
      </c>
      <c r="B236" s="46" t="s">
        <v>2667</v>
      </c>
      <c r="C236" s="142" t="s">
        <v>2668</v>
      </c>
      <c r="D236" s="46" t="s">
        <v>4510</v>
      </c>
      <c r="E236" s="18">
        <v>9</v>
      </c>
      <c r="F236" s="46" t="s">
        <v>450</v>
      </c>
      <c r="G236" s="42">
        <v>23</v>
      </c>
      <c r="H236" s="42"/>
      <c r="I236" s="42">
        <v>8</v>
      </c>
      <c r="J236" s="42">
        <v>175</v>
      </c>
      <c r="K236" s="42">
        <v>8</v>
      </c>
      <c r="L236" s="42">
        <v>7</v>
      </c>
      <c r="M236" s="42"/>
      <c r="N236" s="42">
        <v>1.26</v>
      </c>
      <c r="O236" s="28"/>
      <c r="P236" s="29">
        <f>(40*G236)/MAX(G:G)</f>
        <v>23.589743589743591</v>
      </c>
      <c r="Q236" s="29">
        <f>(10*I236)/MAX(I:I)</f>
        <v>2.5</v>
      </c>
      <c r="R236" s="29">
        <f>(10*J236)/MAX(J:J)</f>
        <v>6.0344827586206895</v>
      </c>
      <c r="S236" s="29">
        <f>(10*6)/K236</f>
        <v>7.5</v>
      </c>
      <c r="T236" s="29">
        <f>(10*L236)/MAX(L:L)</f>
        <v>7</v>
      </c>
      <c r="U236" s="29">
        <f>(20*0.26)/N236</f>
        <v>4.1269841269841274</v>
      </c>
      <c r="V236" s="29">
        <f>SUM(P236:U236)</f>
        <v>50.751210475348408</v>
      </c>
      <c r="W236" s="29"/>
      <c r="X236" s="202"/>
      <c r="Y236" s="203"/>
      <c r="Z236" s="203"/>
    </row>
    <row r="237" spans="1:26" ht="30" x14ac:dyDescent="0.25">
      <c r="A237" s="55">
        <v>233</v>
      </c>
      <c r="B237" s="144" t="s">
        <v>2799</v>
      </c>
      <c r="C237" s="39" t="s">
        <v>2800</v>
      </c>
      <c r="D237" s="38" t="s">
        <v>2796</v>
      </c>
      <c r="E237" s="42">
        <v>11</v>
      </c>
      <c r="F237" s="62" t="s">
        <v>194</v>
      </c>
      <c r="G237" s="42">
        <v>20</v>
      </c>
      <c r="H237" s="42"/>
      <c r="I237" s="42">
        <v>12</v>
      </c>
      <c r="J237" s="42">
        <v>205</v>
      </c>
      <c r="K237" s="42">
        <v>9.1</v>
      </c>
      <c r="L237" s="42">
        <v>8.5</v>
      </c>
      <c r="M237" s="42"/>
      <c r="N237" s="42">
        <v>1.21</v>
      </c>
      <c r="O237" s="28"/>
      <c r="P237" s="29">
        <f>(40*G237)/MAX(G:G)</f>
        <v>20.512820512820515</v>
      </c>
      <c r="Q237" s="29">
        <f>(10*I237)/MAX(I:I)</f>
        <v>3.75</v>
      </c>
      <c r="R237" s="29">
        <f>(10*J237)/MAX(J:J)</f>
        <v>7.068965517241379</v>
      </c>
      <c r="S237" s="29">
        <f>(10*6)/K237</f>
        <v>6.593406593406594</v>
      </c>
      <c r="T237" s="29">
        <f>(10*L237)/MAX(L:L)</f>
        <v>8.5</v>
      </c>
      <c r="U237" s="29">
        <f>(20*0.26)/N237</f>
        <v>4.2975206611570247</v>
      </c>
      <c r="V237" s="29">
        <f>SUM(P237:U237)</f>
        <v>50.722713284625506</v>
      </c>
      <c r="W237" s="29"/>
      <c r="X237" s="202"/>
      <c r="Y237" s="203"/>
      <c r="Z237" s="203"/>
    </row>
    <row r="238" spans="1:26" ht="30" x14ac:dyDescent="0.25">
      <c r="A238" s="58">
        <v>234</v>
      </c>
      <c r="B238" s="62" t="s">
        <v>2201</v>
      </c>
      <c r="C238" s="142" t="s">
        <v>2202</v>
      </c>
      <c r="D238" s="46" t="s">
        <v>140</v>
      </c>
      <c r="E238" s="18">
        <v>10</v>
      </c>
      <c r="F238" s="46" t="s">
        <v>150</v>
      </c>
      <c r="G238" s="30">
        <v>18.5</v>
      </c>
      <c r="H238" s="28"/>
      <c r="I238" s="28">
        <v>6</v>
      </c>
      <c r="J238" s="28">
        <v>260</v>
      </c>
      <c r="K238" s="28">
        <v>7.4</v>
      </c>
      <c r="L238" s="30">
        <v>7.8</v>
      </c>
      <c r="M238" s="28"/>
      <c r="N238" s="30">
        <v>1.06</v>
      </c>
      <c r="O238" s="28">
        <f>IF(N238&lt;&gt;"",INT(N238)*60+(N238-INT(N238))*100,"")</f>
        <v>66</v>
      </c>
      <c r="P238" s="29">
        <f>(40*G238)/MAX(G:G)</f>
        <v>18.974358974358974</v>
      </c>
      <c r="Q238" s="29">
        <f>(10*I238)/MAX(I:I)</f>
        <v>1.875</v>
      </c>
      <c r="R238" s="29">
        <f>(10*J238)/MAX(J:J)</f>
        <v>8.9655172413793096</v>
      </c>
      <c r="S238" s="29">
        <f>(10*6)/K238</f>
        <v>8.108108108108107</v>
      </c>
      <c r="T238" s="29">
        <f>(10*L238)/MAX(L:L)</f>
        <v>7.8</v>
      </c>
      <c r="U238" s="29">
        <f>(20*0.26)/N238</f>
        <v>4.9056603773584904</v>
      </c>
      <c r="V238" s="29">
        <f>SUM(P238:U238)</f>
        <v>50.628644701204877</v>
      </c>
      <c r="W238" s="29"/>
      <c r="X238" s="202"/>
      <c r="Y238" s="203"/>
      <c r="Z238" s="203"/>
    </row>
    <row r="239" spans="1:26" ht="30" x14ac:dyDescent="0.25">
      <c r="A239" s="55">
        <v>235</v>
      </c>
      <c r="B239" s="144" t="s">
        <v>2382</v>
      </c>
      <c r="C239" s="39" t="s">
        <v>2383</v>
      </c>
      <c r="D239" s="46" t="s">
        <v>4460</v>
      </c>
      <c r="E239" s="42">
        <v>11</v>
      </c>
      <c r="F239" s="46" t="s">
        <v>251</v>
      </c>
      <c r="G239" s="42">
        <v>15</v>
      </c>
      <c r="H239" s="42"/>
      <c r="I239" s="42">
        <v>18</v>
      </c>
      <c r="J239" s="42">
        <v>210</v>
      </c>
      <c r="K239" s="42">
        <v>7.7</v>
      </c>
      <c r="L239" s="42">
        <v>9.5</v>
      </c>
      <c r="M239" s="42"/>
      <c r="N239" s="42">
        <v>1.03</v>
      </c>
      <c r="O239" s="28"/>
      <c r="P239" s="29">
        <f>(40*G239)/MAX(G:G)</f>
        <v>15.384615384615385</v>
      </c>
      <c r="Q239" s="29">
        <f>(10*I239)/MAX(I:I)</f>
        <v>5.625</v>
      </c>
      <c r="R239" s="29">
        <f>(10*J239)/MAX(J:J)</f>
        <v>7.2413793103448274</v>
      </c>
      <c r="S239" s="29">
        <f>(10*6)/K239</f>
        <v>7.7922077922077921</v>
      </c>
      <c r="T239" s="29">
        <f>(10*L239)/MAX(L:L)</f>
        <v>9.5</v>
      </c>
      <c r="U239" s="29">
        <f>(20*0.26)/N239</f>
        <v>5.0485436893203888</v>
      </c>
      <c r="V239" s="29">
        <f>SUM(P239:U239)</f>
        <v>50.591746176488392</v>
      </c>
      <c r="W239" s="29"/>
      <c r="X239" s="202"/>
      <c r="Y239" s="203"/>
      <c r="Z239" s="203"/>
    </row>
    <row r="240" spans="1:26" ht="30" x14ac:dyDescent="0.25">
      <c r="A240" s="58">
        <v>236</v>
      </c>
      <c r="B240" s="12" t="s">
        <v>2187</v>
      </c>
      <c r="C240" s="142" t="s">
        <v>2188</v>
      </c>
      <c r="D240" s="46" t="s">
        <v>4508</v>
      </c>
      <c r="E240" s="18">
        <v>11</v>
      </c>
      <c r="F240" s="147" t="s">
        <v>134</v>
      </c>
      <c r="G240" s="30">
        <v>24</v>
      </c>
      <c r="H240" s="28"/>
      <c r="I240" s="28">
        <v>6</v>
      </c>
      <c r="J240" s="28">
        <v>230</v>
      </c>
      <c r="K240" s="28">
        <v>6.9</v>
      </c>
      <c r="L240" s="30">
        <v>3.5</v>
      </c>
      <c r="M240" s="28"/>
      <c r="N240" s="30">
        <v>1.31</v>
      </c>
      <c r="O240" s="28">
        <f>IF(N240&lt;&gt;"",INT(N240)*60+(N240-INT(N240))*100,"")</f>
        <v>91</v>
      </c>
      <c r="P240" s="29">
        <f>(40*G240)/MAX(G:G)</f>
        <v>24.615384615384617</v>
      </c>
      <c r="Q240" s="29">
        <f>(10*I240)/MAX(I:I)</f>
        <v>1.875</v>
      </c>
      <c r="R240" s="29">
        <f>(10*J240)/MAX(J:J)</f>
        <v>7.931034482758621</v>
      </c>
      <c r="S240" s="29">
        <f>(10*6)/K240</f>
        <v>8.695652173913043</v>
      </c>
      <c r="T240" s="29">
        <f>(10*L240)/MAX(L:L)</f>
        <v>3.5</v>
      </c>
      <c r="U240" s="29">
        <f>(20*0.26)/N240</f>
        <v>3.9694656488549618</v>
      </c>
      <c r="V240" s="29">
        <f>SUM(P240:U240)</f>
        <v>50.586536920911243</v>
      </c>
      <c r="W240" s="29"/>
      <c r="X240" s="202"/>
      <c r="Y240" s="203"/>
      <c r="Z240" s="203"/>
    </row>
    <row r="241" spans="1:26" ht="30" x14ac:dyDescent="0.25">
      <c r="A241" s="55">
        <v>237</v>
      </c>
      <c r="B241" s="144" t="s">
        <v>2497</v>
      </c>
      <c r="C241" s="142" t="s">
        <v>2498</v>
      </c>
      <c r="D241" s="144" t="s">
        <v>338</v>
      </c>
      <c r="E241" s="18">
        <v>9</v>
      </c>
      <c r="F241" s="12" t="s">
        <v>360</v>
      </c>
      <c r="G241" s="42">
        <v>15</v>
      </c>
      <c r="H241" s="42"/>
      <c r="I241" s="42">
        <v>8</v>
      </c>
      <c r="J241" s="42">
        <v>200</v>
      </c>
      <c r="K241" s="42">
        <v>7.5</v>
      </c>
      <c r="L241" s="42">
        <v>7.5</v>
      </c>
      <c r="M241" s="42"/>
      <c r="N241" s="42">
        <v>0.51</v>
      </c>
      <c r="O241" s="28"/>
      <c r="P241" s="29">
        <f>(40*G241)/MAX(G:G)</f>
        <v>15.384615384615385</v>
      </c>
      <c r="Q241" s="29">
        <f>(10*I241)/MAX(I:I)</f>
        <v>2.5</v>
      </c>
      <c r="R241" s="29">
        <f>(10*J241)/MAX(J:J)</f>
        <v>6.8965517241379306</v>
      </c>
      <c r="S241" s="29">
        <f>(10*6)/K241</f>
        <v>8</v>
      </c>
      <c r="T241" s="29">
        <f>(10*L241)/MAX(L:L)</f>
        <v>7.5</v>
      </c>
      <c r="U241" s="29">
        <f>(20*0.26)/N241</f>
        <v>10.196078431372548</v>
      </c>
      <c r="V241" s="29">
        <f>SUM(P241:U241)</f>
        <v>50.477245540125864</v>
      </c>
      <c r="W241" s="29"/>
      <c r="X241" s="202"/>
      <c r="Y241" s="203"/>
      <c r="Z241" s="203"/>
    </row>
    <row r="242" spans="1:26" ht="30" x14ac:dyDescent="0.25">
      <c r="A242" s="58">
        <v>238</v>
      </c>
      <c r="B242" s="144" t="s">
        <v>2469</v>
      </c>
      <c r="C242" s="142" t="s">
        <v>2470</v>
      </c>
      <c r="D242" s="46" t="s">
        <v>4453</v>
      </c>
      <c r="E242" s="18">
        <v>10</v>
      </c>
      <c r="F242" s="46" t="s">
        <v>4466</v>
      </c>
      <c r="G242" s="42">
        <v>18</v>
      </c>
      <c r="H242" s="42"/>
      <c r="I242" s="42">
        <v>10</v>
      </c>
      <c r="J242" s="42">
        <v>227</v>
      </c>
      <c r="K242" s="42">
        <v>8</v>
      </c>
      <c r="L242" s="42">
        <v>9</v>
      </c>
      <c r="M242" s="42"/>
      <c r="N242" s="42">
        <v>1.1499999999999999</v>
      </c>
      <c r="O242" s="28"/>
      <c r="P242" s="29">
        <f>(40*G242)/MAX(G:G)</f>
        <v>18.46153846153846</v>
      </c>
      <c r="Q242" s="29">
        <f>(10*I242)/MAX(I:I)</f>
        <v>3.125</v>
      </c>
      <c r="R242" s="29">
        <f>(10*J242)/MAX(J:J)</f>
        <v>7.8275862068965516</v>
      </c>
      <c r="S242" s="29">
        <f>(10*6)/K242</f>
        <v>7.5</v>
      </c>
      <c r="T242" s="29">
        <f>(10*L242)/MAX(L:L)</f>
        <v>9</v>
      </c>
      <c r="U242" s="29">
        <f>(20*0.26)/N242</f>
        <v>4.5217391304347831</v>
      </c>
      <c r="V242" s="29">
        <f>SUM(P242:U242)</f>
        <v>50.435863798869789</v>
      </c>
      <c r="W242" s="29"/>
      <c r="X242" s="202"/>
      <c r="Y242" s="203"/>
      <c r="Z242" s="203"/>
    </row>
    <row r="243" spans="1:26" ht="30" x14ac:dyDescent="0.25">
      <c r="A243" s="55">
        <v>239</v>
      </c>
      <c r="B243" s="46" t="s">
        <v>2357</v>
      </c>
      <c r="C243" s="142" t="s">
        <v>2358</v>
      </c>
      <c r="D243" s="46" t="s">
        <v>4460</v>
      </c>
      <c r="E243" s="18">
        <v>9</v>
      </c>
      <c r="F243" s="46" t="s">
        <v>248</v>
      </c>
      <c r="G243" s="42">
        <v>18.5</v>
      </c>
      <c r="H243" s="42"/>
      <c r="I243" s="42">
        <v>11</v>
      </c>
      <c r="J243" s="42">
        <v>155</v>
      </c>
      <c r="K243" s="42">
        <v>8</v>
      </c>
      <c r="L243" s="42">
        <v>9.8000000000000007</v>
      </c>
      <c r="M243" s="42"/>
      <c r="N243" s="42">
        <v>1.02</v>
      </c>
      <c r="O243" s="28"/>
      <c r="P243" s="29">
        <f>(40*G243)/MAX(G:G)</f>
        <v>18.974358974358974</v>
      </c>
      <c r="Q243" s="29">
        <f>(10*I243)/MAX(I:I)</f>
        <v>3.4375</v>
      </c>
      <c r="R243" s="29">
        <f>(10*J243)/MAX(J:J)</f>
        <v>5.3448275862068968</v>
      </c>
      <c r="S243" s="29">
        <f>(10*6)/K243</f>
        <v>7.5</v>
      </c>
      <c r="T243" s="29">
        <f>(10*L243)/MAX(L:L)</f>
        <v>9.8000000000000007</v>
      </c>
      <c r="U243" s="29">
        <f>(20*0.26)/N243</f>
        <v>5.0980392156862742</v>
      </c>
      <c r="V243" s="29">
        <f>SUM(P243:U243)</f>
        <v>50.154725776252135</v>
      </c>
      <c r="W243" s="29"/>
      <c r="X243" s="202"/>
      <c r="Y243" s="203"/>
      <c r="Z243" s="203"/>
    </row>
    <row r="244" spans="1:26" ht="30" x14ac:dyDescent="0.25">
      <c r="A244" s="58">
        <v>240</v>
      </c>
      <c r="B244" s="46" t="s">
        <v>2327</v>
      </c>
      <c r="C244" s="142" t="s">
        <v>2328</v>
      </c>
      <c r="D244" s="46" t="s">
        <v>4462</v>
      </c>
      <c r="E244" s="18">
        <v>9</v>
      </c>
      <c r="F244" s="46" t="s">
        <v>215</v>
      </c>
      <c r="G244" s="30">
        <v>18.5</v>
      </c>
      <c r="H244" s="28"/>
      <c r="I244" s="28">
        <v>4</v>
      </c>
      <c r="J244" s="28">
        <v>140</v>
      </c>
      <c r="K244" s="28">
        <v>9.6</v>
      </c>
      <c r="L244" s="30">
        <v>8.6</v>
      </c>
      <c r="M244" s="28"/>
      <c r="N244" s="30">
        <v>0.52</v>
      </c>
      <c r="O244" s="28"/>
      <c r="P244" s="29">
        <f>(40*G244)/MAX(G:G)</f>
        <v>18.974358974358974</v>
      </c>
      <c r="Q244" s="29">
        <f>(10*I244)/MAX(I:I)</f>
        <v>1.25</v>
      </c>
      <c r="R244" s="29">
        <f>(10*J244)/MAX(J:J)</f>
        <v>4.8275862068965516</v>
      </c>
      <c r="S244" s="29">
        <f>(10*6)/K244</f>
        <v>6.25</v>
      </c>
      <c r="T244" s="29">
        <f>(10*L244)/MAX(L:L)</f>
        <v>8.6</v>
      </c>
      <c r="U244" s="29">
        <f>(20*0.26)/N244</f>
        <v>10</v>
      </c>
      <c r="V244" s="29">
        <f>SUM(P244:U244)</f>
        <v>49.901945181255527</v>
      </c>
      <c r="W244" s="29"/>
      <c r="X244" s="202"/>
      <c r="Y244" s="203"/>
      <c r="Z244" s="203"/>
    </row>
    <row r="245" spans="1:26" ht="30" x14ac:dyDescent="0.25">
      <c r="A245" s="55">
        <v>241</v>
      </c>
      <c r="B245" s="12" t="s">
        <v>2311</v>
      </c>
      <c r="C245" s="142" t="s">
        <v>2312</v>
      </c>
      <c r="D245" s="159" t="s">
        <v>193</v>
      </c>
      <c r="E245" s="160">
        <v>11</v>
      </c>
      <c r="F245" s="159" t="s">
        <v>194</v>
      </c>
      <c r="G245" s="30">
        <v>21</v>
      </c>
      <c r="H245" s="28"/>
      <c r="I245" s="28">
        <v>9</v>
      </c>
      <c r="J245" s="28">
        <v>170</v>
      </c>
      <c r="K245" s="28">
        <v>7.9</v>
      </c>
      <c r="L245" s="30">
        <v>8</v>
      </c>
      <c r="M245" s="28"/>
      <c r="N245" s="30">
        <v>1.28</v>
      </c>
      <c r="O245" s="28">
        <f>IF(N245&lt;&gt;"",INT(N245)*60+(N245-INT(N245))*100,"")</f>
        <v>88</v>
      </c>
      <c r="P245" s="29">
        <f>(40*G245)/MAX(G:G)</f>
        <v>21.53846153846154</v>
      </c>
      <c r="Q245" s="29">
        <f>(10*I245)/MAX(I:I)</f>
        <v>2.8125</v>
      </c>
      <c r="R245" s="29">
        <f>(10*J245)/MAX(J:J)</f>
        <v>5.8620689655172411</v>
      </c>
      <c r="S245" s="29">
        <f>(10*6)/K245</f>
        <v>7.5949367088607591</v>
      </c>
      <c r="T245" s="29">
        <f>(10*L245)/MAX(L:L)</f>
        <v>8</v>
      </c>
      <c r="U245" s="29">
        <f>(20*0.26)/N245</f>
        <v>4.0625</v>
      </c>
      <c r="V245" s="29">
        <f>SUM(P245:U245)</f>
        <v>49.870467212839543</v>
      </c>
      <c r="W245" s="29"/>
      <c r="X245" s="202"/>
      <c r="Y245" s="203"/>
      <c r="Z245" s="203"/>
    </row>
    <row r="246" spans="1:26" ht="30" x14ac:dyDescent="0.25">
      <c r="A246" s="58">
        <v>242</v>
      </c>
      <c r="B246" s="46" t="s">
        <v>2552</v>
      </c>
      <c r="C246" s="142" t="s">
        <v>2553</v>
      </c>
      <c r="D246" s="46" t="s">
        <v>380</v>
      </c>
      <c r="E246" s="18">
        <v>9</v>
      </c>
      <c r="F246" s="46" t="s">
        <v>381</v>
      </c>
      <c r="G246" s="42">
        <v>14.5</v>
      </c>
      <c r="H246" s="42"/>
      <c r="I246" s="42">
        <v>20</v>
      </c>
      <c r="J246" s="42">
        <v>213</v>
      </c>
      <c r="K246" s="42">
        <v>7.5</v>
      </c>
      <c r="L246" s="42">
        <v>4.5</v>
      </c>
      <c r="M246" s="42"/>
      <c r="N246" s="42">
        <v>0.59</v>
      </c>
      <c r="O246" s="28"/>
      <c r="P246" s="29">
        <f>(40*G246)/MAX(G:G)</f>
        <v>14.871794871794872</v>
      </c>
      <c r="Q246" s="29">
        <f>(10*I246)/MAX(I:I)</f>
        <v>6.25</v>
      </c>
      <c r="R246" s="29">
        <f>(10*J246)/MAX(J:J)</f>
        <v>7.3448275862068968</v>
      </c>
      <c r="S246" s="29">
        <f>(10*6)/K246</f>
        <v>8</v>
      </c>
      <c r="T246" s="29">
        <f>(10*L246)/MAX(L:L)</f>
        <v>4.5</v>
      </c>
      <c r="U246" s="29">
        <f>(20*0.26)/N246</f>
        <v>8.8135593220338997</v>
      </c>
      <c r="V246" s="29">
        <f>SUM(P246:U246)</f>
        <v>49.780181780035662</v>
      </c>
      <c r="W246" s="29"/>
      <c r="X246" s="202"/>
      <c r="Y246" s="203"/>
      <c r="Z246" s="203"/>
    </row>
    <row r="247" spans="1:26" ht="30" x14ac:dyDescent="0.25">
      <c r="A247" s="55">
        <v>243</v>
      </c>
      <c r="B247" s="156" t="s">
        <v>2271</v>
      </c>
      <c r="C247" s="43" t="s">
        <v>2272</v>
      </c>
      <c r="D247" s="46" t="s">
        <v>165</v>
      </c>
      <c r="E247" s="41">
        <v>9</v>
      </c>
      <c r="F247" s="156" t="s">
        <v>166</v>
      </c>
      <c r="G247" s="30">
        <v>19</v>
      </c>
      <c r="H247" s="28"/>
      <c r="I247" s="28">
        <v>0</v>
      </c>
      <c r="J247" s="28">
        <v>215</v>
      </c>
      <c r="K247" s="28">
        <v>7.3</v>
      </c>
      <c r="L247" s="30">
        <v>9.5</v>
      </c>
      <c r="M247" s="28"/>
      <c r="N247" s="30">
        <v>1.01</v>
      </c>
      <c r="O247" s="28">
        <f>IF(N247&lt;&gt;"",INT(N247)*60+(N247-INT(N247))*100,"")</f>
        <v>61</v>
      </c>
      <c r="P247" s="29">
        <f>(40*G247)/MAX(G:G)</f>
        <v>19.487179487179485</v>
      </c>
      <c r="Q247" s="29">
        <f>(10*I247)/MAX(I:I)</f>
        <v>0</v>
      </c>
      <c r="R247" s="29">
        <f>(10*J247)/MAX(J:J)</f>
        <v>7.4137931034482758</v>
      </c>
      <c r="S247" s="29">
        <f>(10*6)/K247</f>
        <v>8.2191780821917817</v>
      </c>
      <c r="T247" s="29">
        <f>(10*L247)/MAX(L:L)</f>
        <v>9.5</v>
      </c>
      <c r="U247" s="29">
        <f>(20*0.26)/N247</f>
        <v>5.1485148514851486</v>
      </c>
      <c r="V247" s="29">
        <f>SUM(P247:U247)</f>
        <v>49.768665524304687</v>
      </c>
      <c r="W247" s="29"/>
      <c r="X247" s="202"/>
      <c r="Y247" s="203"/>
      <c r="Z247" s="203"/>
    </row>
    <row r="248" spans="1:26" ht="30" x14ac:dyDescent="0.25">
      <c r="A248" s="58">
        <v>244</v>
      </c>
      <c r="B248" s="12" t="s">
        <v>2307</v>
      </c>
      <c r="C248" s="142" t="s">
        <v>2308</v>
      </c>
      <c r="D248" s="159" t="s">
        <v>193</v>
      </c>
      <c r="E248" s="160">
        <v>10</v>
      </c>
      <c r="F248" s="159" t="s">
        <v>194</v>
      </c>
      <c r="G248" s="30">
        <v>16</v>
      </c>
      <c r="H248" s="28"/>
      <c r="I248" s="28">
        <v>15</v>
      </c>
      <c r="J248" s="28">
        <v>215</v>
      </c>
      <c r="K248" s="28">
        <v>7.3</v>
      </c>
      <c r="L248" s="30">
        <v>8.5</v>
      </c>
      <c r="M248" s="28"/>
      <c r="N248" s="30">
        <v>1.1499999999999999</v>
      </c>
      <c r="O248" s="28">
        <f>IF(N248&lt;&gt;"",INT(N248)*60+(N248-INT(N248))*100,"")</f>
        <v>74.999999999999986</v>
      </c>
      <c r="P248" s="29">
        <f>(40*G248)/MAX(G:G)</f>
        <v>16.410256410256409</v>
      </c>
      <c r="Q248" s="29">
        <f>(10*I248)/MAX(I:I)</f>
        <v>4.6875</v>
      </c>
      <c r="R248" s="29">
        <f>(10*J248)/MAX(J:J)</f>
        <v>7.4137931034482758</v>
      </c>
      <c r="S248" s="29">
        <f>(10*6)/K248</f>
        <v>8.2191780821917817</v>
      </c>
      <c r="T248" s="29">
        <f>(10*L248)/MAX(L:L)</f>
        <v>8.5</v>
      </c>
      <c r="U248" s="29">
        <f>(20*0.26)/N248</f>
        <v>4.5217391304347831</v>
      </c>
      <c r="V248" s="29">
        <f>SUM(P248:U248)</f>
        <v>49.752466726331249</v>
      </c>
      <c r="W248" s="29"/>
      <c r="X248" s="202"/>
      <c r="Y248" s="203"/>
      <c r="Z248" s="203"/>
    </row>
    <row r="249" spans="1:26" ht="30" x14ac:dyDescent="0.25">
      <c r="A249" s="55">
        <v>245</v>
      </c>
      <c r="B249" s="46" t="s">
        <v>2295</v>
      </c>
      <c r="C249" s="142" t="s">
        <v>2296</v>
      </c>
      <c r="D249" s="46" t="s">
        <v>187</v>
      </c>
      <c r="E249" s="18">
        <v>9</v>
      </c>
      <c r="F249" s="46" t="s">
        <v>188</v>
      </c>
      <c r="G249" s="30">
        <v>17</v>
      </c>
      <c r="H249" s="28"/>
      <c r="I249" s="28">
        <v>10</v>
      </c>
      <c r="J249" s="28">
        <v>228</v>
      </c>
      <c r="K249" s="28">
        <v>6.7</v>
      </c>
      <c r="L249" s="30">
        <v>7.5</v>
      </c>
      <c r="M249" s="28"/>
      <c r="N249" s="30">
        <v>1.08</v>
      </c>
      <c r="O249" s="28">
        <f>IF(N249&lt;&gt;"",INT(N249)*60+(N249-INT(N249))*100,"")</f>
        <v>68</v>
      </c>
      <c r="P249" s="29">
        <f>(40*G249)/MAX(G:G)</f>
        <v>17.435897435897434</v>
      </c>
      <c r="Q249" s="29">
        <f>(10*I249)/MAX(I:I)</f>
        <v>3.125</v>
      </c>
      <c r="R249" s="29">
        <f>(10*J249)/MAX(J:J)</f>
        <v>7.8620689655172411</v>
      </c>
      <c r="S249" s="29">
        <f>(10*6)/K249</f>
        <v>8.9552238805970141</v>
      </c>
      <c r="T249" s="29">
        <f>(10*L249)/MAX(L:L)</f>
        <v>7.5</v>
      </c>
      <c r="U249" s="29">
        <f>(20*0.26)/N249</f>
        <v>4.8148148148148149</v>
      </c>
      <c r="V249" s="29">
        <f>SUM(P249:U249)</f>
        <v>49.693005096826504</v>
      </c>
      <c r="W249" s="29"/>
      <c r="X249" s="202"/>
      <c r="Y249" s="203"/>
      <c r="Z249" s="203"/>
    </row>
    <row r="250" spans="1:26" ht="30" x14ac:dyDescent="0.25">
      <c r="A250" s="58">
        <v>246</v>
      </c>
      <c r="B250" s="144" t="s">
        <v>2499</v>
      </c>
      <c r="C250" s="142" t="s">
        <v>2500</v>
      </c>
      <c r="D250" s="144" t="s">
        <v>338</v>
      </c>
      <c r="E250" s="18">
        <v>9</v>
      </c>
      <c r="F250" s="12" t="s">
        <v>360</v>
      </c>
      <c r="G250" s="42">
        <v>23.5</v>
      </c>
      <c r="H250" s="42"/>
      <c r="I250" s="42">
        <v>3</v>
      </c>
      <c r="J250" s="42">
        <v>220</v>
      </c>
      <c r="K250" s="42">
        <v>7.5</v>
      </c>
      <c r="L250" s="42">
        <v>4.5</v>
      </c>
      <c r="M250" s="42"/>
      <c r="N250" s="42">
        <v>1.1399999999999999</v>
      </c>
      <c r="O250" s="28"/>
      <c r="P250" s="29">
        <f>(40*G250)/MAX(G:G)</f>
        <v>24.102564102564102</v>
      </c>
      <c r="Q250" s="29">
        <f>(10*I250)/MAX(I:I)</f>
        <v>0.9375</v>
      </c>
      <c r="R250" s="29">
        <f>(10*J250)/MAX(J:J)</f>
        <v>7.5862068965517242</v>
      </c>
      <c r="S250" s="29">
        <f>(10*6)/K250</f>
        <v>8</v>
      </c>
      <c r="T250" s="29">
        <f>(10*L250)/MAX(L:L)</f>
        <v>4.5</v>
      </c>
      <c r="U250" s="29">
        <f>(20*0.26)/N250</f>
        <v>4.5614035087719307</v>
      </c>
      <c r="V250" s="29">
        <f>SUM(P250:U250)</f>
        <v>49.687674507887756</v>
      </c>
      <c r="W250" s="29"/>
      <c r="X250" s="202"/>
      <c r="Y250" s="203"/>
      <c r="Z250" s="203"/>
    </row>
    <row r="251" spans="1:26" ht="30" x14ac:dyDescent="0.25">
      <c r="A251" s="55">
        <v>247</v>
      </c>
      <c r="B251" s="46" t="s">
        <v>2548</v>
      </c>
      <c r="C251" s="142" t="s">
        <v>2549</v>
      </c>
      <c r="D251" s="46" t="s">
        <v>380</v>
      </c>
      <c r="E251" s="18">
        <v>9</v>
      </c>
      <c r="F251" s="46" t="s">
        <v>381</v>
      </c>
      <c r="G251" s="42">
        <v>15.5</v>
      </c>
      <c r="H251" s="42"/>
      <c r="I251" s="42">
        <v>8</v>
      </c>
      <c r="J251" s="42">
        <v>192</v>
      </c>
      <c r="K251" s="42">
        <v>8.1999999999999993</v>
      </c>
      <c r="L251" s="42">
        <v>7.7</v>
      </c>
      <c r="M251" s="42"/>
      <c r="N251" s="42">
        <v>0.54</v>
      </c>
      <c r="O251" s="28"/>
      <c r="P251" s="29">
        <f>(40*G251)/MAX(G:G)</f>
        <v>15.897435897435898</v>
      </c>
      <c r="Q251" s="29">
        <f>(10*I251)/MAX(I:I)</f>
        <v>2.5</v>
      </c>
      <c r="R251" s="29">
        <f>(10*J251)/MAX(J:J)</f>
        <v>6.6206896551724137</v>
      </c>
      <c r="S251" s="29">
        <f>(10*6)/K251</f>
        <v>7.3170731707317076</v>
      </c>
      <c r="T251" s="29">
        <f>(10*L251)/MAX(L:L)</f>
        <v>7.7</v>
      </c>
      <c r="U251" s="29">
        <f>(20*0.26)/N251</f>
        <v>9.6296296296296298</v>
      </c>
      <c r="V251" s="29">
        <f>SUM(P251:U251)</f>
        <v>49.66482835296965</v>
      </c>
      <c r="W251" s="29"/>
      <c r="X251" s="202"/>
      <c r="Y251" s="203"/>
      <c r="Z251" s="203"/>
    </row>
    <row r="252" spans="1:26" ht="45" x14ac:dyDescent="0.25">
      <c r="A252" s="58">
        <v>248</v>
      </c>
      <c r="B252" s="46" t="s">
        <v>2665</v>
      </c>
      <c r="C252" s="142" t="s">
        <v>2666</v>
      </c>
      <c r="D252" s="46" t="s">
        <v>4510</v>
      </c>
      <c r="E252" s="18">
        <v>9</v>
      </c>
      <c r="F252" s="46" t="s">
        <v>450</v>
      </c>
      <c r="G252" s="42">
        <v>22</v>
      </c>
      <c r="H252" s="42"/>
      <c r="I252" s="42">
        <v>10</v>
      </c>
      <c r="J252" s="42">
        <v>170</v>
      </c>
      <c r="K252" s="42">
        <v>8.1999999999999993</v>
      </c>
      <c r="L252" s="42">
        <v>7</v>
      </c>
      <c r="M252" s="42"/>
      <c r="N252" s="42">
        <v>1.38</v>
      </c>
      <c r="O252" s="28"/>
      <c r="P252" s="29">
        <f>(40*G252)/MAX(G:G)</f>
        <v>22.564102564102566</v>
      </c>
      <c r="Q252" s="29">
        <f>(10*I252)/MAX(I:I)</f>
        <v>3.125</v>
      </c>
      <c r="R252" s="29">
        <f>(10*J252)/MAX(J:J)</f>
        <v>5.8620689655172411</v>
      </c>
      <c r="S252" s="29">
        <f>(10*6)/K252</f>
        <v>7.3170731707317076</v>
      </c>
      <c r="T252" s="29">
        <f>(10*L252)/MAX(L:L)</f>
        <v>7</v>
      </c>
      <c r="U252" s="29">
        <f>(20*0.26)/N252</f>
        <v>3.7681159420289858</v>
      </c>
      <c r="V252" s="29">
        <f>SUM(P252:U252)</f>
        <v>49.636360642380502</v>
      </c>
      <c r="W252" s="29"/>
      <c r="X252" s="202"/>
      <c r="Y252" s="203"/>
      <c r="Z252" s="203"/>
    </row>
    <row r="253" spans="1:26" ht="30" x14ac:dyDescent="0.25">
      <c r="A253" s="55">
        <v>249</v>
      </c>
      <c r="B253" s="144" t="s">
        <v>2419</v>
      </c>
      <c r="C253" s="142" t="s">
        <v>2420</v>
      </c>
      <c r="D253" s="144" t="s">
        <v>282</v>
      </c>
      <c r="E253" s="18">
        <v>9</v>
      </c>
      <c r="F253" s="12" t="s">
        <v>283</v>
      </c>
      <c r="G253" s="42">
        <v>19</v>
      </c>
      <c r="H253" s="42"/>
      <c r="I253" s="42">
        <v>7</v>
      </c>
      <c r="J253" s="42">
        <v>220</v>
      </c>
      <c r="K253" s="42">
        <v>9</v>
      </c>
      <c r="L253" s="42">
        <v>8.6</v>
      </c>
      <c r="M253" s="42"/>
      <c r="N253" s="42">
        <v>1.04</v>
      </c>
      <c r="O253" s="28"/>
      <c r="P253" s="29">
        <f>(40*G253)/MAX(G:G)</f>
        <v>19.487179487179485</v>
      </c>
      <c r="Q253" s="29">
        <f>(10*I253)/MAX(I:I)</f>
        <v>2.1875</v>
      </c>
      <c r="R253" s="29">
        <f>(10*J253)/MAX(J:J)</f>
        <v>7.5862068965517242</v>
      </c>
      <c r="S253" s="29">
        <f>(10*6)/K253</f>
        <v>6.666666666666667</v>
      </c>
      <c r="T253" s="29">
        <f>(10*L253)/MAX(L:L)</f>
        <v>8.6</v>
      </c>
      <c r="U253" s="29">
        <f>(20*0.26)/N253</f>
        <v>5</v>
      </c>
      <c r="V253" s="29">
        <f>SUM(P253:U253)</f>
        <v>49.527553050397877</v>
      </c>
      <c r="W253" s="29"/>
      <c r="X253" s="202"/>
      <c r="Y253" s="203"/>
      <c r="Z253" s="203"/>
    </row>
    <row r="254" spans="1:26" ht="30" x14ac:dyDescent="0.25">
      <c r="A254" s="58">
        <v>250</v>
      </c>
      <c r="B254" s="144" t="s">
        <v>2550</v>
      </c>
      <c r="C254" s="142" t="s">
        <v>2551</v>
      </c>
      <c r="D254" s="46" t="s">
        <v>380</v>
      </c>
      <c r="E254" s="18">
        <v>9</v>
      </c>
      <c r="F254" s="46" t="s">
        <v>381</v>
      </c>
      <c r="G254" s="42">
        <v>20</v>
      </c>
      <c r="H254" s="42"/>
      <c r="I254" s="42">
        <v>10</v>
      </c>
      <c r="J254" s="42">
        <v>190</v>
      </c>
      <c r="K254" s="42">
        <v>7.7</v>
      </c>
      <c r="L254" s="42">
        <v>6.5</v>
      </c>
      <c r="M254" s="42"/>
      <c r="N254" s="42">
        <v>1.06</v>
      </c>
      <c r="O254" s="28"/>
      <c r="P254" s="29">
        <f>(40*G254)/MAX(G:G)</f>
        <v>20.512820512820515</v>
      </c>
      <c r="Q254" s="29">
        <f>(10*I254)/MAX(I:I)</f>
        <v>3.125</v>
      </c>
      <c r="R254" s="29">
        <f>(10*J254)/MAX(J:J)</f>
        <v>6.5517241379310347</v>
      </c>
      <c r="S254" s="29">
        <f>(10*6)/K254</f>
        <v>7.7922077922077921</v>
      </c>
      <c r="T254" s="29">
        <f>(10*L254)/MAX(L:L)</f>
        <v>6.5</v>
      </c>
      <c r="U254" s="29">
        <f>(20*0.26)/N254</f>
        <v>4.9056603773584904</v>
      </c>
      <c r="V254" s="29">
        <f>SUM(P254:U254)</f>
        <v>49.387412820317834</v>
      </c>
      <c r="W254" s="29"/>
      <c r="X254" s="202"/>
      <c r="Y254" s="203"/>
      <c r="Z254" s="203"/>
    </row>
    <row r="255" spans="1:26" ht="30" x14ac:dyDescent="0.25">
      <c r="A255" s="55">
        <v>251</v>
      </c>
      <c r="B255" s="144" t="s">
        <v>2141</v>
      </c>
      <c r="C255" s="142" t="s">
        <v>2142</v>
      </c>
      <c r="D255" s="144" t="s">
        <v>112</v>
      </c>
      <c r="E255" s="18">
        <v>9</v>
      </c>
      <c r="F255" s="12" t="s">
        <v>113</v>
      </c>
      <c r="G255" s="30">
        <v>11</v>
      </c>
      <c r="H255" s="28"/>
      <c r="I255" s="28">
        <v>15</v>
      </c>
      <c r="J255" s="28">
        <v>270</v>
      </c>
      <c r="K255" s="28">
        <v>8.6999999999999993</v>
      </c>
      <c r="L255" s="30">
        <v>7.5</v>
      </c>
      <c r="M255" s="28"/>
      <c r="N255" s="30">
        <v>0.54</v>
      </c>
      <c r="O255" s="28">
        <f>IF(N255&lt;&gt;"",INT(N255)*60+(N255-INT(N255))*100,"")</f>
        <v>54</v>
      </c>
      <c r="P255" s="29">
        <f>(40*G255)/MAX(G:G)</f>
        <v>11.282051282051283</v>
      </c>
      <c r="Q255" s="29">
        <f>(10*I255)/MAX(I:I)</f>
        <v>4.6875</v>
      </c>
      <c r="R255" s="29">
        <f>(10*J255)/MAX(J:J)</f>
        <v>9.3103448275862064</v>
      </c>
      <c r="S255" s="29">
        <f>(10*6)/K255</f>
        <v>6.8965517241379315</v>
      </c>
      <c r="T255" s="29">
        <f>(10*L255)/MAX(L:L)</f>
        <v>7.5</v>
      </c>
      <c r="U255" s="29">
        <f>(20*0.26)/N255</f>
        <v>9.6296296296296298</v>
      </c>
      <c r="V255" s="29">
        <f>SUM(P255:U255)</f>
        <v>49.306077463405046</v>
      </c>
      <c r="W255" s="29"/>
      <c r="X255" s="202"/>
      <c r="Y255" s="203"/>
      <c r="Z255" s="203"/>
    </row>
    <row r="256" spans="1:26" ht="30" x14ac:dyDescent="0.25">
      <c r="A256" s="58">
        <v>252</v>
      </c>
      <c r="B256" s="144" t="s">
        <v>2797</v>
      </c>
      <c r="C256" s="39" t="s">
        <v>2798</v>
      </c>
      <c r="D256" s="38" t="s">
        <v>2796</v>
      </c>
      <c r="E256" s="42">
        <v>11</v>
      </c>
      <c r="F256" s="62" t="s">
        <v>194</v>
      </c>
      <c r="G256" s="42">
        <v>19</v>
      </c>
      <c r="H256" s="42"/>
      <c r="I256" s="42">
        <v>11</v>
      </c>
      <c r="J256" s="42">
        <v>210</v>
      </c>
      <c r="K256" s="42">
        <v>8.8000000000000007</v>
      </c>
      <c r="L256" s="42">
        <v>8</v>
      </c>
      <c r="M256" s="42"/>
      <c r="N256" s="42">
        <v>1.23</v>
      </c>
      <c r="O256" s="28"/>
      <c r="P256" s="29">
        <f>(40*G256)/MAX(G:G)</f>
        <v>19.487179487179485</v>
      </c>
      <c r="Q256" s="29">
        <f>(10*I256)/MAX(I:I)</f>
        <v>3.4375</v>
      </c>
      <c r="R256" s="29">
        <f>(10*J256)/MAX(J:J)</f>
        <v>7.2413793103448274</v>
      </c>
      <c r="S256" s="29">
        <f>(10*6)/K256</f>
        <v>6.8181818181818175</v>
      </c>
      <c r="T256" s="29">
        <f>(10*L256)/MAX(L:L)</f>
        <v>8</v>
      </c>
      <c r="U256" s="29">
        <f>(20*0.26)/N256</f>
        <v>4.2276422764227641</v>
      </c>
      <c r="V256" s="29">
        <f>SUM(P256:U256)</f>
        <v>49.211882892128898</v>
      </c>
      <c r="W256" s="29"/>
      <c r="X256" s="202"/>
      <c r="Y256" s="203"/>
      <c r="Z256" s="203"/>
    </row>
    <row r="257" spans="1:26" ht="30" x14ac:dyDescent="0.25">
      <c r="A257" s="55">
        <v>253</v>
      </c>
      <c r="B257" s="46" t="s">
        <v>2554</v>
      </c>
      <c r="C257" s="142" t="s">
        <v>2555</v>
      </c>
      <c r="D257" s="46" t="s">
        <v>380</v>
      </c>
      <c r="E257" s="18">
        <v>9</v>
      </c>
      <c r="F257" s="46" t="s">
        <v>381</v>
      </c>
      <c r="G257" s="42">
        <v>14.5</v>
      </c>
      <c r="H257" s="42"/>
      <c r="I257" s="42">
        <v>4</v>
      </c>
      <c r="J257" s="42">
        <v>253</v>
      </c>
      <c r="K257" s="42">
        <v>7.3</v>
      </c>
      <c r="L257" s="42">
        <v>7</v>
      </c>
      <c r="M257" s="42"/>
      <c r="N257" s="42">
        <v>0.56999999999999995</v>
      </c>
      <c r="O257" s="28"/>
      <c r="P257" s="29">
        <f>(40*G257)/MAX(G:G)</f>
        <v>14.871794871794872</v>
      </c>
      <c r="Q257" s="29">
        <f>(10*I257)/MAX(I:I)</f>
        <v>1.25</v>
      </c>
      <c r="R257" s="29">
        <f>(10*J257)/MAX(J:J)</f>
        <v>8.7241379310344822</v>
      </c>
      <c r="S257" s="29">
        <f>(10*6)/K257</f>
        <v>8.2191780821917817</v>
      </c>
      <c r="T257" s="29">
        <f>(10*L257)/MAX(L:L)</f>
        <v>7</v>
      </c>
      <c r="U257" s="29">
        <f>(20*0.26)/N257</f>
        <v>9.1228070175438614</v>
      </c>
      <c r="V257" s="29">
        <f>SUM(P257:U257)</f>
        <v>49.187917902564998</v>
      </c>
      <c r="W257" s="29"/>
      <c r="X257" s="202"/>
      <c r="Y257" s="203"/>
      <c r="Z257" s="203"/>
    </row>
    <row r="258" spans="1:26" ht="30" x14ac:dyDescent="0.25">
      <c r="A258" s="58">
        <v>254</v>
      </c>
      <c r="B258" s="156" t="s">
        <v>2267</v>
      </c>
      <c r="C258" s="43" t="s">
        <v>2268</v>
      </c>
      <c r="D258" s="46" t="s">
        <v>165</v>
      </c>
      <c r="E258" s="41">
        <v>9</v>
      </c>
      <c r="F258" s="156" t="s">
        <v>166</v>
      </c>
      <c r="G258" s="30">
        <v>16</v>
      </c>
      <c r="H258" s="28"/>
      <c r="I258" s="28">
        <v>10</v>
      </c>
      <c r="J258" s="28">
        <v>210</v>
      </c>
      <c r="K258" s="28">
        <v>7.6</v>
      </c>
      <c r="L258" s="30">
        <v>10</v>
      </c>
      <c r="M258" s="28"/>
      <c r="N258" s="30">
        <v>1.1599999999999999</v>
      </c>
      <c r="O258" s="28">
        <f>IF(N258&lt;&gt;"",INT(N258)*60+(N258-INT(N258))*100,"")</f>
        <v>76</v>
      </c>
      <c r="P258" s="29">
        <f>(40*G258)/MAX(G:G)</f>
        <v>16.410256410256409</v>
      </c>
      <c r="Q258" s="29">
        <f>(10*I258)/MAX(I:I)</f>
        <v>3.125</v>
      </c>
      <c r="R258" s="29">
        <f>(10*J258)/MAX(J:J)</f>
        <v>7.2413793103448274</v>
      </c>
      <c r="S258" s="29">
        <f>(10*6)/K258</f>
        <v>7.8947368421052637</v>
      </c>
      <c r="T258" s="29">
        <f>(10*L258)/MAX(L:L)</f>
        <v>10</v>
      </c>
      <c r="U258" s="29">
        <f>(20*0.26)/N258</f>
        <v>4.4827586206896557</v>
      </c>
      <c r="V258" s="29">
        <f>SUM(P258:U258)</f>
        <v>49.154131183396153</v>
      </c>
      <c r="W258" s="29"/>
      <c r="X258" s="202"/>
      <c r="Y258" s="203"/>
      <c r="Z258" s="203"/>
    </row>
    <row r="259" spans="1:26" ht="30" x14ac:dyDescent="0.25">
      <c r="A259" s="55">
        <v>255</v>
      </c>
      <c r="B259" s="12" t="s">
        <v>2339</v>
      </c>
      <c r="C259" s="142" t="s">
        <v>2340</v>
      </c>
      <c r="D259" s="46" t="s">
        <v>4451</v>
      </c>
      <c r="E259" s="18">
        <v>9</v>
      </c>
      <c r="F259" s="12" t="s">
        <v>220</v>
      </c>
      <c r="G259" s="42">
        <v>19.5</v>
      </c>
      <c r="H259" s="42"/>
      <c r="I259" s="42">
        <v>8</v>
      </c>
      <c r="J259" s="42">
        <v>200</v>
      </c>
      <c r="K259" s="42">
        <v>8.1999999999999993</v>
      </c>
      <c r="L259" s="42">
        <v>7</v>
      </c>
      <c r="M259" s="42"/>
      <c r="N259" s="42">
        <v>1</v>
      </c>
      <c r="O259" s="28"/>
      <c r="P259" s="29">
        <f>(40*G259)/MAX(G:G)</f>
        <v>20</v>
      </c>
      <c r="Q259" s="29">
        <f>(10*I259)/MAX(I:I)</f>
        <v>2.5</v>
      </c>
      <c r="R259" s="29">
        <f>(10*J259)/MAX(J:J)</f>
        <v>6.8965517241379306</v>
      </c>
      <c r="S259" s="29">
        <f>(10*6)/K259</f>
        <v>7.3170731707317076</v>
      </c>
      <c r="T259" s="29">
        <f>(10*L259)/MAX(L:L)</f>
        <v>7</v>
      </c>
      <c r="U259" s="29">
        <f>(20*0.26)/N259</f>
        <v>5.2</v>
      </c>
      <c r="V259" s="29">
        <f>SUM(P259:U259)</f>
        <v>48.913624894869642</v>
      </c>
      <c r="W259" s="29"/>
      <c r="X259" s="202"/>
      <c r="Y259" s="203"/>
      <c r="Z259" s="203"/>
    </row>
    <row r="260" spans="1:26" ht="30" x14ac:dyDescent="0.25">
      <c r="A260" s="58">
        <v>256</v>
      </c>
      <c r="B260" s="62" t="s">
        <v>2199</v>
      </c>
      <c r="C260" s="142" t="s">
        <v>2200</v>
      </c>
      <c r="D260" s="46" t="s">
        <v>140</v>
      </c>
      <c r="E260" s="18">
        <v>9</v>
      </c>
      <c r="F260" s="46" t="s">
        <v>141</v>
      </c>
      <c r="G260" s="30">
        <v>15</v>
      </c>
      <c r="H260" s="28"/>
      <c r="I260" s="28">
        <v>15</v>
      </c>
      <c r="J260" s="28">
        <v>220</v>
      </c>
      <c r="K260" s="28">
        <v>7.2</v>
      </c>
      <c r="L260" s="30">
        <v>7.8</v>
      </c>
      <c r="M260" s="28"/>
      <c r="N260" s="30">
        <v>1.08</v>
      </c>
      <c r="O260" s="28">
        <f>IF(N260&lt;&gt;"",INT(N260)*60+(N260-INT(N260))*100,"")</f>
        <v>68</v>
      </c>
      <c r="P260" s="29">
        <f>(40*G260)/MAX(G:G)</f>
        <v>15.384615384615385</v>
      </c>
      <c r="Q260" s="29">
        <f>(10*I260)/MAX(I:I)</f>
        <v>4.6875</v>
      </c>
      <c r="R260" s="29">
        <f>(10*J260)/MAX(J:J)</f>
        <v>7.5862068965517242</v>
      </c>
      <c r="S260" s="29">
        <f>(10*6)/K260</f>
        <v>8.3333333333333339</v>
      </c>
      <c r="T260" s="29">
        <f>(10*L260)/MAX(L:L)</f>
        <v>7.8</v>
      </c>
      <c r="U260" s="29">
        <f>(20*0.26)/N260</f>
        <v>4.8148148148148149</v>
      </c>
      <c r="V260" s="29">
        <f>SUM(P260:U260)</f>
        <v>48.606470429315259</v>
      </c>
      <c r="W260" s="29"/>
      <c r="X260" s="202"/>
      <c r="Y260" s="203"/>
      <c r="Z260" s="203"/>
    </row>
    <row r="261" spans="1:26" ht="30" x14ac:dyDescent="0.25">
      <c r="A261" s="55">
        <v>257</v>
      </c>
      <c r="B261" s="46" t="s">
        <v>2124</v>
      </c>
      <c r="C261" s="142" t="s">
        <v>2125</v>
      </c>
      <c r="D261" s="46" t="s">
        <v>4456</v>
      </c>
      <c r="E261" s="18">
        <v>11</v>
      </c>
      <c r="F261" s="12" t="s">
        <v>83</v>
      </c>
      <c r="G261" s="30">
        <v>15</v>
      </c>
      <c r="H261" s="28"/>
      <c r="I261" s="28">
        <v>17</v>
      </c>
      <c r="J261" s="28">
        <v>230</v>
      </c>
      <c r="K261" s="28">
        <v>8.4</v>
      </c>
      <c r="L261" s="30">
        <v>8.6999999999999993</v>
      </c>
      <c r="M261" s="28"/>
      <c r="N261" s="30">
        <v>1.26</v>
      </c>
      <c r="O261" s="28">
        <f>IF(N261&lt;&gt;"",INT(N261)*60+(N261-INT(N261))*100,"")</f>
        <v>86</v>
      </c>
      <c r="P261" s="29">
        <f>(40*G261)/MAX(G:G)</f>
        <v>15.384615384615385</v>
      </c>
      <c r="Q261" s="29">
        <f>(10*I261)/MAX(I:I)</f>
        <v>5.3125</v>
      </c>
      <c r="R261" s="29">
        <f>(10*J261)/MAX(J:J)</f>
        <v>7.931034482758621</v>
      </c>
      <c r="S261" s="29">
        <f>(10*6)/K261</f>
        <v>7.1428571428571423</v>
      </c>
      <c r="T261" s="29">
        <f>(10*L261)/MAX(L:L)</f>
        <v>8.6999999999999993</v>
      </c>
      <c r="U261" s="29">
        <f>(20*0.26)/N261</f>
        <v>4.1269841269841274</v>
      </c>
      <c r="V261" s="29">
        <f>SUM(P261:U261)</f>
        <v>48.597991137215274</v>
      </c>
      <c r="W261" s="29"/>
      <c r="X261" s="202"/>
      <c r="Y261" s="203"/>
      <c r="Z261" s="203"/>
    </row>
    <row r="262" spans="1:26" ht="45" x14ac:dyDescent="0.25">
      <c r="A262" s="58">
        <v>258</v>
      </c>
      <c r="B262" s="46" t="s">
        <v>2317</v>
      </c>
      <c r="C262" s="142" t="s">
        <v>2318</v>
      </c>
      <c r="D262" s="46" t="s">
        <v>2319</v>
      </c>
      <c r="E262" s="18">
        <v>10</v>
      </c>
      <c r="F262" s="46" t="s">
        <v>2320</v>
      </c>
      <c r="G262" s="30">
        <v>15</v>
      </c>
      <c r="H262" s="28"/>
      <c r="I262" s="28">
        <v>19</v>
      </c>
      <c r="J262" s="28">
        <v>219</v>
      </c>
      <c r="K262" s="28">
        <v>7.5</v>
      </c>
      <c r="L262" s="30">
        <v>7</v>
      </c>
      <c r="M262" s="28"/>
      <c r="N262" s="30">
        <v>1.1499999999999999</v>
      </c>
      <c r="O262" s="28">
        <f>IF(N262&lt;&gt;"",INT(N262)*60+(N262-INT(N262))*100,"")</f>
        <v>74.999999999999986</v>
      </c>
      <c r="P262" s="29">
        <f>(40*G262)/MAX(G:G)</f>
        <v>15.384615384615385</v>
      </c>
      <c r="Q262" s="29">
        <f>(10*I262)/MAX(I:I)</f>
        <v>5.9375</v>
      </c>
      <c r="R262" s="29">
        <f>(10*J262)/MAX(J:J)</f>
        <v>7.5517241379310347</v>
      </c>
      <c r="S262" s="29">
        <f>(10*6)/K262</f>
        <v>8</v>
      </c>
      <c r="T262" s="29">
        <f>(10*L262)/MAX(L:L)</f>
        <v>7</v>
      </c>
      <c r="U262" s="29">
        <f>(20*0.26)/N262</f>
        <v>4.5217391304347831</v>
      </c>
      <c r="V262" s="29">
        <f>SUM(P262:U262)</f>
        <v>48.3955786529812</v>
      </c>
      <c r="W262" s="29"/>
      <c r="X262" s="202"/>
      <c r="Y262" s="203"/>
      <c r="Z262" s="203"/>
    </row>
    <row r="263" spans="1:26" ht="30" x14ac:dyDescent="0.25">
      <c r="A263" s="55">
        <v>259</v>
      </c>
      <c r="B263" s="45" t="s">
        <v>2425</v>
      </c>
      <c r="C263" s="142" t="s">
        <v>2426</v>
      </c>
      <c r="D263" s="46" t="s">
        <v>282</v>
      </c>
      <c r="E263" s="18">
        <v>9</v>
      </c>
      <c r="F263" s="46" t="s">
        <v>283</v>
      </c>
      <c r="G263" s="42">
        <v>21</v>
      </c>
      <c r="H263" s="42"/>
      <c r="I263" s="42">
        <v>1</v>
      </c>
      <c r="J263" s="42">
        <v>176</v>
      </c>
      <c r="K263" s="42">
        <v>7.5</v>
      </c>
      <c r="L263" s="42">
        <v>8.8000000000000007</v>
      </c>
      <c r="M263" s="42"/>
      <c r="N263" s="42">
        <v>1.42</v>
      </c>
      <c r="O263" s="28"/>
      <c r="P263" s="29">
        <f>(40*G263)/MAX(G:G)</f>
        <v>21.53846153846154</v>
      </c>
      <c r="Q263" s="29">
        <f>(10*I263)/MAX(I:I)</f>
        <v>0.3125</v>
      </c>
      <c r="R263" s="29">
        <f>(10*J263)/MAX(J:J)</f>
        <v>6.068965517241379</v>
      </c>
      <c r="S263" s="29">
        <f>(10*6)/K263</f>
        <v>8</v>
      </c>
      <c r="T263" s="29">
        <f>(10*L263)/MAX(L:L)</f>
        <v>8.8000000000000007</v>
      </c>
      <c r="U263" s="29">
        <f>(20*0.26)/N263</f>
        <v>3.6619718309859159</v>
      </c>
      <c r="V263" s="29">
        <f>SUM(P263:U263)</f>
        <v>48.381898886688845</v>
      </c>
      <c r="W263" s="29"/>
      <c r="X263" s="202"/>
      <c r="Y263" s="203"/>
      <c r="Z263" s="203"/>
    </row>
    <row r="264" spans="1:26" ht="30" x14ac:dyDescent="0.25">
      <c r="A264" s="58">
        <v>260</v>
      </c>
      <c r="B264" s="145" t="s">
        <v>2277</v>
      </c>
      <c r="C264" s="142" t="s">
        <v>2278</v>
      </c>
      <c r="D264" s="46" t="s">
        <v>165</v>
      </c>
      <c r="E264" s="41">
        <v>10</v>
      </c>
      <c r="F264" s="156" t="s">
        <v>166</v>
      </c>
      <c r="G264" s="30">
        <v>12.5</v>
      </c>
      <c r="H264" s="28"/>
      <c r="I264" s="28">
        <v>15</v>
      </c>
      <c r="J264" s="28">
        <v>230</v>
      </c>
      <c r="K264" s="28">
        <v>7.3</v>
      </c>
      <c r="L264" s="30">
        <v>10</v>
      </c>
      <c r="M264" s="28"/>
      <c r="N264" s="30">
        <v>1.1299999999999999</v>
      </c>
      <c r="O264" s="28">
        <f>IF(N264&lt;&gt;"",INT(N264)*60+(N264-INT(N264))*100,"")</f>
        <v>72.999999999999986</v>
      </c>
      <c r="P264" s="29">
        <f>(40*G264)/MAX(G:G)</f>
        <v>12.820512820512821</v>
      </c>
      <c r="Q264" s="29">
        <f>(10*I264)/MAX(I:I)</f>
        <v>4.6875</v>
      </c>
      <c r="R264" s="29">
        <f>(10*J264)/MAX(J:J)</f>
        <v>7.931034482758621</v>
      </c>
      <c r="S264" s="29">
        <f>(10*6)/K264</f>
        <v>8.2191780821917817</v>
      </c>
      <c r="T264" s="29">
        <f>(10*L264)/MAX(L:L)</f>
        <v>10</v>
      </c>
      <c r="U264" s="29">
        <f>(20*0.26)/N264</f>
        <v>4.6017699115044257</v>
      </c>
      <c r="V264" s="29">
        <f>SUM(P264:U264)</f>
        <v>48.259995296967652</v>
      </c>
      <c r="W264" s="29"/>
      <c r="X264" s="202"/>
      <c r="Y264" s="203"/>
      <c r="Z264" s="203"/>
    </row>
    <row r="265" spans="1:26" ht="30" x14ac:dyDescent="0.25">
      <c r="A265" s="55">
        <v>261</v>
      </c>
      <c r="B265" s="144" t="s">
        <v>2525</v>
      </c>
      <c r="C265" s="142" t="s">
        <v>2526</v>
      </c>
      <c r="D265" s="144" t="s">
        <v>4449</v>
      </c>
      <c r="E265" s="18">
        <v>9</v>
      </c>
      <c r="F265" s="46" t="s">
        <v>371</v>
      </c>
      <c r="G265" s="42">
        <v>17</v>
      </c>
      <c r="H265" s="42"/>
      <c r="I265" s="42">
        <v>7</v>
      </c>
      <c r="J265" s="42">
        <v>250</v>
      </c>
      <c r="K265" s="42">
        <v>7.5</v>
      </c>
      <c r="L265" s="42">
        <v>7</v>
      </c>
      <c r="M265" s="42"/>
      <c r="N265" s="42">
        <v>1.06</v>
      </c>
      <c r="O265" s="28"/>
      <c r="P265" s="29">
        <f>(40*G265)/MAX(G:G)</f>
        <v>17.435897435897434</v>
      </c>
      <c r="Q265" s="29">
        <f>(10*I265)/MAX(I:I)</f>
        <v>2.1875</v>
      </c>
      <c r="R265" s="29">
        <f>(10*J265)/MAX(J:J)</f>
        <v>8.6206896551724146</v>
      </c>
      <c r="S265" s="29">
        <f>(10*6)/K265</f>
        <v>8</v>
      </c>
      <c r="T265" s="29">
        <f>(10*L265)/MAX(L:L)</f>
        <v>7</v>
      </c>
      <c r="U265" s="29">
        <f>(20*0.26)/N265</f>
        <v>4.9056603773584904</v>
      </c>
      <c r="V265" s="29">
        <f>SUM(P265:U265)</f>
        <v>48.149747468428345</v>
      </c>
      <c r="W265" s="29"/>
      <c r="X265" s="202"/>
      <c r="Y265" s="203"/>
      <c r="Z265" s="203"/>
    </row>
    <row r="266" spans="1:26" ht="30" x14ac:dyDescent="0.25">
      <c r="A266" s="58">
        <v>262</v>
      </c>
      <c r="B266" s="145" t="s">
        <v>2251</v>
      </c>
      <c r="C266" s="43" t="s">
        <v>2252</v>
      </c>
      <c r="D266" s="46" t="s">
        <v>165</v>
      </c>
      <c r="E266" s="41">
        <v>9</v>
      </c>
      <c r="F266" s="156" t="s">
        <v>166</v>
      </c>
      <c r="G266" s="30">
        <v>14</v>
      </c>
      <c r="H266" s="28"/>
      <c r="I266" s="28">
        <v>10</v>
      </c>
      <c r="J266" s="28">
        <v>220</v>
      </c>
      <c r="K266" s="28">
        <v>7.4</v>
      </c>
      <c r="L266" s="30">
        <v>9.8000000000000007</v>
      </c>
      <c r="M266" s="28"/>
      <c r="N266" s="30">
        <v>1.01</v>
      </c>
      <c r="O266" s="28">
        <f>IF(N266&lt;&gt;"",INT(N266)*60+(N266-INT(N266))*100,"")</f>
        <v>61</v>
      </c>
      <c r="P266" s="29">
        <f>(40*G266)/MAX(G:G)</f>
        <v>14.358974358974359</v>
      </c>
      <c r="Q266" s="29">
        <f>(10*I266)/MAX(I:I)</f>
        <v>3.125</v>
      </c>
      <c r="R266" s="29">
        <f>(10*J266)/MAX(J:J)</f>
        <v>7.5862068965517242</v>
      </c>
      <c r="S266" s="29">
        <f>(10*6)/K266</f>
        <v>8.108108108108107</v>
      </c>
      <c r="T266" s="29">
        <f>(10*L266)/MAX(L:L)</f>
        <v>9.8000000000000007</v>
      </c>
      <c r="U266" s="29">
        <f>(20*0.26)/N266</f>
        <v>5.1485148514851486</v>
      </c>
      <c r="V266" s="29">
        <f>SUM(P266:U266)</f>
        <v>48.126804215119336</v>
      </c>
      <c r="W266" s="29"/>
      <c r="X266" s="202"/>
      <c r="Y266" s="203"/>
      <c r="Z266" s="203"/>
    </row>
    <row r="267" spans="1:26" ht="30" x14ac:dyDescent="0.25">
      <c r="A267" s="55">
        <v>263</v>
      </c>
      <c r="B267" s="147" t="s">
        <v>2485</v>
      </c>
      <c r="C267" s="142" t="s">
        <v>2486</v>
      </c>
      <c r="D267" s="46" t="s">
        <v>338</v>
      </c>
      <c r="E267" s="18">
        <v>9</v>
      </c>
      <c r="F267" s="46" t="s">
        <v>339</v>
      </c>
      <c r="G267" s="42">
        <v>20</v>
      </c>
      <c r="H267" s="42"/>
      <c r="I267" s="42">
        <v>2</v>
      </c>
      <c r="J267" s="42">
        <v>191</v>
      </c>
      <c r="K267" s="42">
        <v>7.2</v>
      </c>
      <c r="L267" s="42">
        <v>7</v>
      </c>
      <c r="M267" s="42"/>
      <c r="N267" s="42">
        <v>1.05</v>
      </c>
      <c r="O267" s="28"/>
      <c r="P267" s="29">
        <f>(40*G267)/MAX(G:G)</f>
        <v>20.512820512820515</v>
      </c>
      <c r="Q267" s="29">
        <f>(10*I267)/MAX(I:I)</f>
        <v>0.625</v>
      </c>
      <c r="R267" s="29">
        <f>(10*J267)/MAX(J:J)</f>
        <v>6.5862068965517242</v>
      </c>
      <c r="S267" s="29">
        <f>(10*6)/K267</f>
        <v>8.3333333333333339</v>
      </c>
      <c r="T267" s="29">
        <f>(10*L267)/MAX(L:L)</f>
        <v>7</v>
      </c>
      <c r="U267" s="29">
        <f>(20*0.26)/N267</f>
        <v>4.9523809523809526</v>
      </c>
      <c r="V267" s="29">
        <f>SUM(P267:U267)</f>
        <v>48.009741695086532</v>
      </c>
      <c r="W267" s="29"/>
      <c r="X267" s="202"/>
      <c r="Y267" s="203"/>
      <c r="Z267" s="203"/>
    </row>
    <row r="268" spans="1:26" ht="30" x14ac:dyDescent="0.25">
      <c r="A268" s="58">
        <v>264</v>
      </c>
      <c r="B268" s="144" t="s">
        <v>2791</v>
      </c>
      <c r="C268" s="39" t="s">
        <v>2792</v>
      </c>
      <c r="D268" s="38" t="s">
        <v>2793</v>
      </c>
      <c r="E268" s="42">
        <v>11</v>
      </c>
      <c r="F268" s="62" t="s">
        <v>181</v>
      </c>
      <c r="G268" s="42">
        <v>14</v>
      </c>
      <c r="H268" s="42"/>
      <c r="I268" s="42">
        <v>9</v>
      </c>
      <c r="J268" s="42">
        <v>235</v>
      </c>
      <c r="K268" s="42">
        <v>7.4</v>
      </c>
      <c r="L268" s="42">
        <v>10</v>
      </c>
      <c r="M268" s="42"/>
      <c r="N268" s="42">
        <v>1.1399999999999999</v>
      </c>
      <c r="O268" s="28"/>
      <c r="P268" s="29">
        <f>(40*G268)/MAX(G:G)</f>
        <v>14.358974358974359</v>
      </c>
      <c r="Q268" s="29">
        <f>(10*I268)/MAX(I:I)</f>
        <v>2.8125</v>
      </c>
      <c r="R268" s="29">
        <f>(10*J268)/MAX(J:J)</f>
        <v>8.1034482758620694</v>
      </c>
      <c r="S268" s="29">
        <f>(10*6)/K268</f>
        <v>8.108108108108107</v>
      </c>
      <c r="T268" s="29">
        <f>(10*L268)/MAX(L:L)</f>
        <v>10</v>
      </c>
      <c r="U268" s="29">
        <f>(20*0.26)/N268</f>
        <v>4.5614035087719307</v>
      </c>
      <c r="V268" s="29">
        <f>SUM(P268:U268)</f>
        <v>47.944434251716466</v>
      </c>
      <c r="W268" s="29"/>
      <c r="X268" s="202"/>
      <c r="Y268" s="203"/>
      <c r="Z268" s="203"/>
    </row>
    <row r="269" spans="1:26" ht="45" x14ac:dyDescent="0.25">
      <c r="A269" s="55">
        <v>265</v>
      </c>
      <c r="B269" s="12" t="s">
        <v>2649</v>
      </c>
      <c r="C269" s="142" t="s">
        <v>2650</v>
      </c>
      <c r="D269" s="144" t="s">
        <v>430</v>
      </c>
      <c r="E269" s="18">
        <v>11</v>
      </c>
      <c r="F269" s="12" t="s">
        <v>431</v>
      </c>
      <c r="G269" s="42">
        <v>16</v>
      </c>
      <c r="H269" s="42"/>
      <c r="I269" s="42">
        <v>10</v>
      </c>
      <c r="J269" s="42">
        <v>205</v>
      </c>
      <c r="K269" s="42">
        <v>7.9</v>
      </c>
      <c r="L269" s="42">
        <v>9</v>
      </c>
      <c r="M269" s="42"/>
      <c r="N269" s="42">
        <v>1.1200000000000001</v>
      </c>
      <c r="O269" s="28"/>
      <c r="P269" s="29">
        <f>(40*G269)/MAX(G:G)</f>
        <v>16.410256410256409</v>
      </c>
      <c r="Q269" s="29">
        <f>(10*I269)/MAX(I:I)</f>
        <v>3.125</v>
      </c>
      <c r="R269" s="29">
        <f>(10*J269)/MAX(J:J)</f>
        <v>7.068965517241379</v>
      </c>
      <c r="S269" s="29">
        <f>(10*6)/K269</f>
        <v>7.5949367088607591</v>
      </c>
      <c r="T269" s="29">
        <f>(10*L269)/MAX(L:L)</f>
        <v>9</v>
      </c>
      <c r="U269" s="29">
        <f>(20*0.26)/N269</f>
        <v>4.6428571428571423</v>
      </c>
      <c r="V269" s="29">
        <f>SUM(P269:U269)</f>
        <v>47.842015779215686</v>
      </c>
      <c r="W269" s="29"/>
      <c r="X269" s="202"/>
      <c r="Y269" s="203"/>
      <c r="Z269" s="203"/>
    </row>
    <row r="270" spans="1:26" ht="30" x14ac:dyDescent="0.25">
      <c r="A270" s="58">
        <v>266</v>
      </c>
      <c r="B270" s="144" t="s">
        <v>2353</v>
      </c>
      <c r="C270" s="142" t="s">
        <v>2354</v>
      </c>
      <c r="D270" s="46" t="s">
        <v>4460</v>
      </c>
      <c r="E270" s="18">
        <v>9</v>
      </c>
      <c r="F270" s="46" t="s">
        <v>248</v>
      </c>
      <c r="G270" s="42">
        <v>17.5</v>
      </c>
      <c r="H270" s="42"/>
      <c r="I270" s="42">
        <v>3</v>
      </c>
      <c r="J270" s="42">
        <v>200</v>
      </c>
      <c r="K270" s="42">
        <v>7.3</v>
      </c>
      <c r="L270" s="42">
        <v>9</v>
      </c>
      <c r="M270" s="42"/>
      <c r="N270" s="42">
        <v>1.08</v>
      </c>
      <c r="O270" s="28"/>
      <c r="P270" s="29">
        <f>(40*G270)/MAX(G:G)</f>
        <v>17.948717948717949</v>
      </c>
      <c r="Q270" s="29">
        <f>(10*I270)/MAX(I:I)</f>
        <v>0.9375</v>
      </c>
      <c r="R270" s="29">
        <f>(10*J270)/MAX(J:J)</f>
        <v>6.8965517241379306</v>
      </c>
      <c r="S270" s="29">
        <f>(10*6)/K270</f>
        <v>8.2191780821917817</v>
      </c>
      <c r="T270" s="29">
        <f>(10*L270)/MAX(L:L)</f>
        <v>9</v>
      </c>
      <c r="U270" s="29">
        <f>(20*0.26)/N270</f>
        <v>4.8148148148148149</v>
      </c>
      <c r="V270" s="29">
        <f>SUM(P270:U270)</f>
        <v>47.816762569862476</v>
      </c>
      <c r="W270" s="29"/>
      <c r="X270" s="202"/>
      <c r="Y270" s="203"/>
      <c r="Z270" s="203"/>
    </row>
    <row r="271" spans="1:26" ht="30" x14ac:dyDescent="0.25">
      <c r="A271" s="55">
        <v>267</v>
      </c>
      <c r="B271" s="12" t="s">
        <v>2189</v>
      </c>
      <c r="C271" s="142" t="s">
        <v>2190</v>
      </c>
      <c r="D271" s="46" t="s">
        <v>4508</v>
      </c>
      <c r="E271" s="18">
        <v>11</v>
      </c>
      <c r="F271" s="147" t="s">
        <v>134</v>
      </c>
      <c r="G271" s="30">
        <v>23</v>
      </c>
      <c r="H271" s="28"/>
      <c r="I271" s="28">
        <v>9</v>
      </c>
      <c r="J271" s="28">
        <v>212</v>
      </c>
      <c r="K271" s="28">
        <v>7.1</v>
      </c>
      <c r="L271" s="30">
        <v>2.2000000000000002</v>
      </c>
      <c r="M271" s="28"/>
      <c r="N271" s="30">
        <v>1.54</v>
      </c>
      <c r="O271" s="28">
        <f>IF(N271&lt;&gt;"",INT(N271)*60+(N271-INT(N271))*100,"")</f>
        <v>114</v>
      </c>
      <c r="P271" s="29">
        <f>(40*G271)/MAX(G:G)</f>
        <v>23.589743589743591</v>
      </c>
      <c r="Q271" s="29">
        <f>(10*I271)/MAX(I:I)</f>
        <v>2.8125</v>
      </c>
      <c r="R271" s="29">
        <f>(10*J271)/MAX(J:J)</f>
        <v>7.3103448275862073</v>
      </c>
      <c r="S271" s="29">
        <f>(10*6)/K271</f>
        <v>8.4507042253521139</v>
      </c>
      <c r="T271" s="29">
        <f>(10*L271)/MAX(L:L)</f>
        <v>2.2000000000000002</v>
      </c>
      <c r="U271" s="29">
        <f>(20*0.26)/N271</f>
        <v>3.3766233766233769</v>
      </c>
      <c r="V271" s="29">
        <f>SUM(P271:U271)</f>
        <v>47.739916019305291</v>
      </c>
      <c r="W271" s="29"/>
      <c r="X271" s="202"/>
      <c r="Y271" s="203"/>
      <c r="Z271" s="203"/>
    </row>
    <row r="272" spans="1:26" ht="45" x14ac:dyDescent="0.25">
      <c r="A272" s="58">
        <v>268</v>
      </c>
      <c r="B272" s="46" t="s">
        <v>2669</v>
      </c>
      <c r="C272" s="142" t="s">
        <v>2670</v>
      </c>
      <c r="D272" s="46" t="s">
        <v>4510</v>
      </c>
      <c r="E272" s="18">
        <v>9</v>
      </c>
      <c r="F272" s="46" t="s">
        <v>450</v>
      </c>
      <c r="G272" s="42">
        <v>19.5</v>
      </c>
      <c r="H272" s="42"/>
      <c r="I272" s="42">
        <v>6</v>
      </c>
      <c r="J272" s="42">
        <v>180</v>
      </c>
      <c r="K272" s="42">
        <v>8.1999999999999993</v>
      </c>
      <c r="L272" s="42">
        <v>7.5</v>
      </c>
      <c r="M272" s="42"/>
      <c r="N272" s="42">
        <v>1.08</v>
      </c>
      <c r="O272" s="28"/>
      <c r="P272" s="29">
        <f>(40*G272)/MAX(G:G)</f>
        <v>20</v>
      </c>
      <c r="Q272" s="29">
        <f>(10*I272)/MAX(I:I)</f>
        <v>1.875</v>
      </c>
      <c r="R272" s="29">
        <f>(10*J272)/MAX(J:J)</f>
        <v>6.2068965517241379</v>
      </c>
      <c r="S272" s="29">
        <f>(10*6)/K272</f>
        <v>7.3170731707317076</v>
      </c>
      <c r="T272" s="29">
        <f>(10*L272)/MAX(L:L)</f>
        <v>7.5</v>
      </c>
      <c r="U272" s="29">
        <f>(20*0.26)/N272</f>
        <v>4.8148148148148149</v>
      </c>
      <c r="V272" s="29">
        <f>SUM(P272:U272)</f>
        <v>47.713784537270662</v>
      </c>
      <c r="W272" s="29"/>
      <c r="X272" s="202"/>
      <c r="Y272" s="203"/>
      <c r="Z272" s="203"/>
    </row>
    <row r="273" spans="1:26" ht="30" x14ac:dyDescent="0.25">
      <c r="A273" s="55">
        <v>269</v>
      </c>
      <c r="B273" s="46" t="s">
        <v>2509</v>
      </c>
      <c r="C273" s="142" t="s">
        <v>2510</v>
      </c>
      <c r="D273" s="144" t="s">
        <v>4449</v>
      </c>
      <c r="E273" s="18">
        <v>9</v>
      </c>
      <c r="F273" s="46" t="s">
        <v>371</v>
      </c>
      <c r="G273" s="42">
        <v>11</v>
      </c>
      <c r="H273" s="42"/>
      <c r="I273" s="42">
        <v>7</v>
      </c>
      <c r="J273" s="42">
        <v>200</v>
      </c>
      <c r="K273" s="42">
        <v>8</v>
      </c>
      <c r="L273" s="42">
        <v>9</v>
      </c>
      <c r="M273" s="42"/>
      <c r="N273" s="42">
        <v>0.48</v>
      </c>
      <c r="O273" s="28"/>
      <c r="P273" s="29">
        <f>(40*G273)/MAX(G:G)</f>
        <v>11.282051282051283</v>
      </c>
      <c r="Q273" s="29">
        <f>(10*I273)/MAX(I:I)</f>
        <v>2.1875</v>
      </c>
      <c r="R273" s="29">
        <f>(10*J273)/MAX(J:J)</f>
        <v>6.8965517241379306</v>
      </c>
      <c r="S273" s="29">
        <f>(10*6)/K273</f>
        <v>7.5</v>
      </c>
      <c r="T273" s="29">
        <f>(10*L273)/MAX(L:L)</f>
        <v>9</v>
      </c>
      <c r="U273" s="29">
        <f>(20*0.26)/N273</f>
        <v>10.833333333333334</v>
      </c>
      <c r="V273" s="29">
        <f>SUM(P273:U273)</f>
        <v>47.699436339522549</v>
      </c>
      <c r="W273" s="29"/>
      <c r="X273" s="202"/>
      <c r="Y273" s="203"/>
      <c r="Z273" s="203"/>
    </row>
    <row r="274" spans="1:26" ht="45" x14ac:dyDescent="0.25">
      <c r="A274" s="58">
        <v>270</v>
      </c>
      <c r="B274" s="145" t="s">
        <v>2323</v>
      </c>
      <c r="C274" s="142" t="s">
        <v>2324</v>
      </c>
      <c r="D274" s="46" t="s">
        <v>2319</v>
      </c>
      <c r="E274" s="18">
        <v>10</v>
      </c>
      <c r="F274" s="46" t="s">
        <v>2320</v>
      </c>
      <c r="G274" s="30">
        <v>15</v>
      </c>
      <c r="H274" s="28"/>
      <c r="I274" s="28">
        <v>15</v>
      </c>
      <c r="J274" s="28">
        <v>221</v>
      </c>
      <c r="K274" s="28">
        <v>7.4</v>
      </c>
      <c r="L274" s="30">
        <v>7</v>
      </c>
      <c r="M274" s="28"/>
      <c r="N274" s="30">
        <v>1.0900000000000001</v>
      </c>
      <c r="O274" s="28">
        <f>IF(N274&lt;&gt;"",INT(N274)*60+(N274-INT(N274))*100,"")</f>
        <v>69</v>
      </c>
      <c r="P274" s="29">
        <f>(40*G274)/MAX(G:G)</f>
        <v>15.384615384615385</v>
      </c>
      <c r="Q274" s="29">
        <f>(10*I274)/MAX(I:I)</f>
        <v>4.6875</v>
      </c>
      <c r="R274" s="29">
        <f>(10*J274)/MAX(J:J)</f>
        <v>7.6206896551724137</v>
      </c>
      <c r="S274" s="29">
        <f>(10*6)/K274</f>
        <v>8.108108108108107</v>
      </c>
      <c r="T274" s="29">
        <f>(10*L274)/MAX(L:L)</f>
        <v>7</v>
      </c>
      <c r="U274" s="29">
        <f>(20*0.26)/N274</f>
        <v>4.7706422018348622</v>
      </c>
      <c r="V274" s="29">
        <f>SUM(P274:U274)</f>
        <v>47.571555349730765</v>
      </c>
      <c r="W274" s="29"/>
      <c r="X274" s="202"/>
      <c r="Y274" s="203"/>
      <c r="Z274" s="203"/>
    </row>
    <row r="275" spans="1:26" ht="30" x14ac:dyDescent="0.25">
      <c r="A275" s="55">
        <v>271</v>
      </c>
      <c r="B275" s="144" t="s">
        <v>2059</v>
      </c>
      <c r="C275" s="142" t="s">
        <v>2060</v>
      </c>
      <c r="D275" s="46" t="s">
        <v>647</v>
      </c>
      <c r="E275" s="18">
        <v>9</v>
      </c>
      <c r="F275" s="46" t="s">
        <v>648</v>
      </c>
      <c r="G275" s="30">
        <v>19</v>
      </c>
      <c r="H275" s="28"/>
      <c r="I275" s="28">
        <v>10</v>
      </c>
      <c r="J275" s="28">
        <v>195</v>
      </c>
      <c r="K275" s="28">
        <v>8</v>
      </c>
      <c r="L275" s="30">
        <v>6</v>
      </c>
      <c r="M275" s="28"/>
      <c r="N275" s="30">
        <v>1.1200000000000001</v>
      </c>
      <c r="O275" s="28">
        <f>IF(N275&lt;&gt;"",INT(N275)*60+(N275-INT(N275))*100,"")</f>
        <v>72.000000000000014</v>
      </c>
      <c r="P275" s="29">
        <f>(40*G275)/MAX(G:G)</f>
        <v>19.487179487179485</v>
      </c>
      <c r="Q275" s="29">
        <f>(10*I275)/MAX(I:I)</f>
        <v>3.125</v>
      </c>
      <c r="R275" s="29">
        <f>(10*J275)/MAX(J:J)</f>
        <v>6.7241379310344831</v>
      </c>
      <c r="S275" s="29">
        <f>(10*6)/K275</f>
        <v>7.5</v>
      </c>
      <c r="T275" s="29">
        <f>(10*L275)/MAX(L:L)</f>
        <v>6</v>
      </c>
      <c r="U275" s="29">
        <f>(20*0.26)/N275</f>
        <v>4.6428571428571423</v>
      </c>
      <c r="V275" s="29">
        <f>SUM(P275:U275)</f>
        <v>47.479174561071105</v>
      </c>
      <c r="W275" s="29"/>
      <c r="X275" s="202"/>
      <c r="Y275" s="203"/>
      <c r="Z275" s="203"/>
    </row>
    <row r="276" spans="1:26" ht="45" x14ac:dyDescent="0.25">
      <c r="A276" s="58">
        <v>272</v>
      </c>
      <c r="B276" s="144" t="s">
        <v>2663</v>
      </c>
      <c r="C276" s="142" t="s">
        <v>2664</v>
      </c>
      <c r="D276" s="46" t="s">
        <v>4510</v>
      </c>
      <c r="E276" s="18">
        <v>9</v>
      </c>
      <c r="F276" s="46" t="s">
        <v>450</v>
      </c>
      <c r="G276" s="42">
        <v>17.5</v>
      </c>
      <c r="H276" s="42"/>
      <c r="I276" s="42">
        <v>8</v>
      </c>
      <c r="J276" s="42">
        <v>180</v>
      </c>
      <c r="K276" s="42">
        <v>7.8</v>
      </c>
      <c r="L276" s="42">
        <v>8</v>
      </c>
      <c r="M276" s="42"/>
      <c r="N276" s="42">
        <v>1.02</v>
      </c>
      <c r="O276" s="28"/>
      <c r="P276" s="29">
        <f>(40*G276)/MAX(G:G)</f>
        <v>17.948717948717949</v>
      </c>
      <c r="Q276" s="29">
        <f>(10*I276)/MAX(I:I)</f>
        <v>2.5</v>
      </c>
      <c r="R276" s="29">
        <f>(10*J276)/MAX(J:J)</f>
        <v>6.2068965517241379</v>
      </c>
      <c r="S276" s="29">
        <f>(10*6)/K276</f>
        <v>7.6923076923076925</v>
      </c>
      <c r="T276" s="29">
        <f>(10*L276)/MAX(L:L)</f>
        <v>8</v>
      </c>
      <c r="U276" s="29">
        <f>(20*0.26)/N276</f>
        <v>5.0980392156862742</v>
      </c>
      <c r="V276" s="29">
        <f>SUM(P276:U276)</f>
        <v>47.445961408436048</v>
      </c>
      <c r="W276" s="29"/>
      <c r="X276" s="202"/>
      <c r="Y276" s="203"/>
      <c r="Z276" s="203"/>
    </row>
    <row r="277" spans="1:26" ht="30" x14ac:dyDescent="0.25">
      <c r="A277" s="55">
        <v>273</v>
      </c>
      <c r="B277" s="156" t="s">
        <v>2259</v>
      </c>
      <c r="C277" s="43" t="s">
        <v>2260</v>
      </c>
      <c r="D277" s="46" t="s">
        <v>165</v>
      </c>
      <c r="E277" s="41">
        <v>9</v>
      </c>
      <c r="F277" s="156" t="s">
        <v>166</v>
      </c>
      <c r="G277" s="30">
        <v>10.5</v>
      </c>
      <c r="H277" s="28"/>
      <c r="I277" s="28">
        <v>4</v>
      </c>
      <c r="J277" s="28">
        <v>220</v>
      </c>
      <c r="K277" s="28">
        <v>7.8</v>
      </c>
      <c r="L277" s="30">
        <v>10</v>
      </c>
      <c r="M277" s="28"/>
      <c r="N277" s="30">
        <v>0.52</v>
      </c>
      <c r="O277" s="28">
        <f>IF(N277&lt;&gt;"",INT(N277)*60+(N277-INT(N277))*100,"")</f>
        <v>52</v>
      </c>
      <c r="P277" s="29">
        <f>(40*G277)/MAX(G:G)</f>
        <v>10.76923076923077</v>
      </c>
      <c r="Q277" s="29">
        <f>(10*I277)/MAX(I:I)</f>
        <v>1.25</v>
      </c>
      <c r="R277" s="29">
        <f>(10*J277)/MAX(J:J)</f>
        <v>7.5862068965517242</v>
      </c>
      <c r="S277" s="29">
        <f>(10*6)/K277</f>
        <v>7.6923076923076925</v>
      </c>
      <c r="T277" s="29">
        <f>(10*L277)/MAX(L:L)</f>
        <v>10</v>
      </c>
      <c r="U277" s="29">
        <f>(20*0.26)/N277</f>
        <v>10</v>
      </c>
      <c r="V277" s="29">
        <f>SUM(P277:U277)</f>
        <v>47.297745358090189</v>
      </c>
      <c r="W277" s="29"/>
      <c r="X277" s="202"/>
      <c r="Y277" s="203"/>
      <c r="Z277" s="203"/>
    </row>
    <row r="278" spans="1:26" ht="30" x14ac:dyDescent="0.25">
      <c r="A278" s="58">
        <v>274</v>
      </c>
      <c r="B278" s="156" t="s">
        <v>2253</v>
      </c>
      <c r="C278" s="43" t="s">
        <v>2254</v>
      </c>
      <c r="D278" s="46" t="s">
        <v>165</v>
      </c>
      <c r="E278" s="41">
        <v>9</v>
      </c>
      <c r="F278" s="156" t="s">
        <v>166</v>
      </c>
      <c r="G278" s="30">
        <v>14.5</v>
      </c>
      <c r="H278" s="28"/>
      <c r="I278" s="28">
        <v>8</v>
      </c>
      <c r="J278" s="28">
        <v>215</v>
      </c>
      <c r="K278" s="28">
        <v>7.3</v>
      </c>
      <c r="L278" s="30">
        <v>9.9</v>
      </c>
      <c r="M278" s="28"/>
      <c r="N278" s="30">
        <v>1.26</v>
      </c>
      <c r="O278" s="28">
        <f>IF(N278&lt;&gt;"",INT(N278)*60+(N278-INT(N278))*100,"")</f>
        <v>86</v>
      </c>
      <c r="P278" s="29">
        <f>(40*G278)/MAX(G:G)</f>
        <v>14.871794871794872</v>
      </c>
      <c r="Q278" s="29">
        <f>(10*I278)/MAX(I:I)</f>
        <v>2.5</v>
      </c>
      <c r="R278" s="29">
        <f>(10*J278)/MAX(J:J)</f>
        <v>7.4137931034482758</v>
      </c>
      <c r="S278" s="29">
        <f>(10*6)/K278</f>
        <v>8.2191780821917817</v>
      </c>
      <c r="T278" s="29">
        <f>(10*L278)/MAX(L:L)</f>
        <v>9.9</v>
      </c>
      <c r="U278" s="29">
        <f>(20*0.26)/N278</f>
        <v>4.1269841269841274</v>
      </c>
      <c r="V278" s="29">
        <f>SUM(P278:U278)</f>
        <v>47.031750184419053</v>
      </c>
      <c r="W278" s="29"/>
      <c r="X278" s="202"/>
      <c r="Y278" s="203"/>
      <c r="Z278" s="203"/>
    </row>
    <row r="279" spans="1:26" ht="30" x14ac:dyDescent="0.25">
      <c r="A279" s="55">
        <v>275</v>
      </c>
      <c r="B279" s="147" t="s">
        <v>2116</v>
      </c>
      <c r="C279" s="142" t="s">
        <v>2117</v>
      </c>
      <c r="D279" s="46" t="s">
        <v>4456</v>
      </c>
      <c r="E279" s="18">
        <v>9</v>
      </c>
      <c r="F279" s="12" t="s">
        <v>83</v>
      </c>
      <c r="G279" s="30">
        <v>14.5</v>
      </c>
      <c r="H279" s="28"/>
      <c r="I279" s="28">
        <v>18</v>
      </c>
      <c r="J279" s="28">
        <v>240</v>
      </c>
      <c r="K279" s="28">
        <v>9.8000000000000007</v>
      </c>
      <c r="L279" s="30">
        <v>8</v>
      </c>
      <c r="M279" s="28"/>
      <c r="N279" s="30">
        <v>1.26</v>
      </c>
      <c r="O279" s="28">
        <f>IF(N279&lt;&gt;"",INT(N279)*60+(N279-INT(N279))*100,"")</f>
        <v>86</v>
      </c>
      <c r="P279" s="29">
        <f>(40*G279)/MAX(G:G)</f>
        <v>14.871794871794872</v>
      </c>
      <c r="Q279" s="29">
        <f>(10*I279)/MAX(I:I)</f>
        <v>5.625</v>
      </c>
      <c r="R279" s="29">
        <f>(10*J279)/MAX(J:J)</f>
        <v>8.2758620689655178</v>
      </c>
      <c r="S279" s="29">
        <f>(10*6)/K279</f>
        <v>6.1224489795918364</v>
      </c>
      <c r="T279" s="29">
        <f>(10*L279)/MAX(L:L)</f>
        <v>8</v>
      </c>
      <c r="U279" s="29">
        <f>(20*0.26)/N279</f>
        <v>4.1269841269841274</v>
      </c>
      <c r="V279" s="29">
        <f>SUM(P279:U279)</f>
        <v>47.022090047336356</v>
      </c>
      <c r="W279" s="29"/>
      <c r="X279" s="202"/>
      <c r="Y279" s="203"/>
      <c r="Z279" s="203"/>
    </row>
    <row r="280" spans="1:26" ht="30" x14ac:dyDescent="0.25">
      <c r="A280" s="58">
        <v>276</v>
      </c>
      <c r="B280" s="12" t="s">
        <v>2781</v>
      </c>
      <c r="C280" s="43" t="s">
        <v>2782</v>
      </c>
      <c r="D280" s="46" t="s">
        <v>598</v>
      </c>
      <c r="E280" s="216">
        <v>9</v>
      </c>
      <c r="F280" s="46" t="s">
        <v>599</v>
      </c>
      <c r="G280" s="42">
        <v>24.5</v>
      </c>
      <c r="H280" s="42"/>
      <c r="I280" s="42">
        <v>0</v>
      </c>
      <c r="J280" s="42">
        <v>165</v>
      </c>
      <c r="K280" s="42">
        <v>8.6999999999999993</v>
      </c>
      <c r="L280" s="42">
        <v>7</v>
      </c>
      <c r="M280" s="42"/>
      <c r="N280" s="42">
        <v>2.2999999999999998</v>
      </c>
      <c r="O280" s="28"/>
      <c r="P280" s="29">
        <f>(40*G280)/MAX(G:G)</f>
        <v>25.128205128205128</v>
      </c>
      <c r="Q280" s="29">
        <f>(10*I280)/MAX(I:I)</f>
        <v>0</v>
      </c>
      <c r="R280" s="29">
        <f>(10*J280)/MAX(J:J)</f>
        <v>5.6896551724137927</v>
      </c>
      <c r="S280" s="29">
        <f>(10*6)/K280</f>
        <v>6.8965517241379315</v>
      </c>
      <c r="T280" s="29">
        <f>(10*L280)/MAX(L:L)</f>
        <v>7</v>
      </c>
      <c r="U280" s="29">
        <f>(20*0.26)/N280</f>
        <v>2.2608695652173916</v>
      </c>
      <c r="V280" s="29">
        <f>SUM(P280:U280)</f>
        <v>46.975281589974244</v>
      </c>
      <c r="W280" s="29"/>
      <c r="X280" s="202"/>
      <c r="Y280" s="203"/>
      <c r="Z280" s="203"/>
    </row>
    <row r="281" spans="1:26" ht="45" x14ac:dyDescent="0.25">
      <c r="A281" s="55">
        <v>277</v>
      </c>
      <c r="B281" s="12" t="s">
        <v>2572</v>
      </c>
      <c r="C281" s="142" t="s">
        <v>2573</v>
      </c>
      <c r="D281" s="144" t="s">
        <v>384</v>
      </c>
      <c r="E281" s="18">
        <v>9</v>
      </c>
      <c r="F281" s="12" t="s">
        <v>385</v>
      </c>
      <c r="G281" s="42">
        <v>11</v>
      </c>
      <c r="H281" s="42"/>
      <c r="I281" s="42">
        <v>20</v>
      </c>
      <c r="J281" s="42">
        <v>235</v>
      </c>
      <c r="K281" s="42">
        <v>8</v>
      </c>
      <c r="L281" s="42">
        <v>9</v>
      </c>
      <c r="M281" s="42"/>
      <c r="N281" s="42">
        <v>1.18</v>
      </c>
      <c r="O281" s="28"/>
      <c r="P281" s="29">
        <f>(40*G281)/MAX(G:G)</f>
        <v>11.282051282051283</v>
      </c>
      <c r="Q281" s="29">
        <f>(10*I281)/MAX(I:I)</f>
        <v>6.25</v>
      </c>
      <c r="R281" s="29">
        <f>(10*J281)/MAX(J:J)</f>
        <v>8.1034482758620694</v>
      </c>
      <c r="S281" s="29">
        <f>(10*6)/K281</f>
        <v>7.5</v>
      </c>
      <c r="T281" s="29">
        <f>(10*L281)/MAX(L:L)</f>
        <v>9</v>
      </c>
      <c r="U281" s="29">
        <f>(20*0.26)/N281</f>
        <v>4.4067796610169498</v>
      </c>
      <c r="V281" s="29">
        <f>SUM(P281:U281)</f>
        <v>46.542279218930304</v>
      </c>
      <c r="W281" s="29"/>
      <c r="X281" s="202"/>
      <c r="Y281" s="203"/>
      <c r="Z281" s="203"/>
    </row>
    <row r="282" spans="1:26" ht="30" x14ac:dyDescent="0.25">
      <c r="A282" s="58">
        <v>278</v>
      </c>
      <c r="B282" s="156" t="s">
        <v>2257</v>
      </c>
      <c r="C282" s="43" t="s">
        <v>2258</v>
      </c>
      <c r="D282" s="46" t="s">
        <v>165</v>
      </c>
      <c r="E282" s="41">
        <v>9</v>
      </c>
      <c r="F282" s="156" t="s">
        <v>166</v>
      </c>
      <c r="G282" s="30">
        <v>12.5</v>
      </c>
      <c r="H282" s="28"/>
      <c r="I282" s="28">
        <v>13</v>
      </c>
      <c r="J282" s="28">
        <v>210</v>
      </c>
      <c r="K282" s="28">
        <v>7.5</v>
      </c>
      <c r="L282" s="30">
        <v>10</v>
      </c>
      <c r="M282" s="28"/>
      <c r="N282" s="30">
        <v>1.19</v>
      </c>
      <c r="O282" s="28">
        <f>IF(N282&lt;&gt;"",INT(N282)*60+(N282-INT(N282))*100,"")</f>
        <v>79</v>
      </c>
      <c r="P282" s="29">
        <f>(40*G282)/MAX(G:G)</f>
        <v>12.820512820512821</v>
      </c>
      <c r="Q282" s="29">
        <f>(10*I282)/MAX(I:I)</f>
        <v>4.0625</v>
      </c>
      <c r="R282" s="29">
        <f>(10*J282)/MAX(J:J)</f>
        <v>7.2413793103448274</v>
      </c>
      <c r="S282" s="29">
        <f>(10*6)/K282</f>
        <v>8</v>
      </c>
      <c r="T282" s="29">
        <f>(10*L282)/MAX(L:L)</f>
        <v>10</v>
      </c>
      <c r="U282" s="29">
        <f>(20*0.26)/N282</f>
        <v>4.3697478991596643</v>
      </c>
      <c r="V282" s="29">
        <f>SUM(P282:U282)</f>
        <v>46.494140030017313</v>
      </c>
      <c r="W282" s="29"/>
      <c r="X282" s="202"/>
      <c r="Y282" s="203"/>
      <c r="Z282" s="203"/>
    </row>
    <row r="283" spans="1:26" ht="30" x14ac:dyDescent="0.25">
      <c r="A283" s="55">
        <v>279</v>
      </c>
      <c r="B283" s="156" t="s">
        <v>2263</v>
      </c>
      <c r="C283" s="43" t="s">
        <v>2264</v>
      </c>
      <c r="D283" s="46" t="s">
        <v>165</v>
      </c>
      <c r="E283" s="41">
        <v>9</v>
      </c>
      <c r="F283" s="156" t="s">
        <v>166</v>
      </c>
      <c r="G283" s="30">
        <v>15</v>
      </c>
      <c r="H283" s="28"/>
      <c r="I283" s="28">
        <v>0</v>
      </c>
      <c r="J283" s="28">
        <v>220</v>
      </c>
      <c r="K283" s="28">
        <v>7.1</v>
      </c>
      <c r="L283" s="30">
        <v>9.8000000000000007</v>
      </c>
      <c r="M283" s="28"/>
      <c r="N283" s="30">
        <v>1.05</v>
      </c>
      <c r="O283" s="28">
        <f>IF(N283&lt;&gt;"",INT(N283)*60+(N283-INT(N283))*100,"")</f>
        <v>65</v>
      </c>
      <c r="P283" s="29">
        <f>(40*G283)/MAX(G:G)</f>
        <v>15.384615384615385</v>
      </c>
      <c r="Q283" s="29">
        <f>(10*I283)/MAX(I:I)</f>
        <v>0</v>
      </c>
      <c r="R283" s="29">
        <f>(10*J283)/MAX(J:J)</f>
        <v>7.5862068965517242</v>
      </c>
      <c r="S283" s="29">
        <f>(10*6)/K283</f>
        <v>8.4507042253521139</v>
      </c>
      <c r="T283" s="29">
        <f>(10*L283)/MAX(L:L)</f>
        <v>9.8000000000000007</v>
      </c>
      <c r="U283" s="29">
        <f>(20*0.26)/N283</f>
        <v>4.9523809523809526</v>
      </c>
      <c r="V283" s="29">
        <f>SUM(P283:U283)</f>
        <v>46.173907458900175</v>
      </c>
      <c r="W283" s="29"/>
      <c r="X283" s="202"/>
      <c r="Y283" s="203"/>
      <c r="Z283" s="203"/>
    </row>
    <row r="284" spans="1:26" ht="30" x14ac:dyDescent="0.25">
      <c r="A284" s="58">
        <v>280</v>
      </c>
      <c r="B284" s="156" t="s">
        <v>2287</v>
      </c>
      <c r="C284" s="142" t="s">
        <v>2288</v>
      </c>
      <c r="D284" s="46" t="s">
        <v>165</v>
      </c>
      <c r="E284" s="41">
        <v>11</v>
      </c>
      <c r="F284" s="156" t="s">
        <v>181</v>
      </c>
      <c r="G284" s="30">
        <v>10</v>
      </c>
      <c r="H284" s="28"/>
      <c r="I284" s="28">
        <v>15</v>
      </c>
      <c r="J284" s="28">
        <v>242</v>
      </c>
      <c r="K284" s="28">
        <v>7.4</v>
      </c>
      <c r="L284" s="30">
        <v>9.9</v>
      </c>
      <c r="M284" s="28"/>
      <c r="N284" s="30">
        <v>1.08</v>
      </c>
      <c r="O284" s="28">
        <f>IF(N284&lt;&gt;"",INT(N284)*60+(N284-INT(N284))*100,"")</f>
        <v>68</v>
      </c>
      <c r="P284" s="29">
        <f>(40*G284)/MAX(G:G)</f>
        <v>10.256410256410257</v>
      </c>
      <c r="Q284" s="29">
        <f>(10*I284)/MAX(I:I)</f>
        <v>4.6875</v>
      </c>
      <c r="R284" s="29">
        <f>(10*J284)/MAX(J:J)</f>
        <v>8.3448275862068968</v>
      </c>
      <c r="S284" s="29">
        <f>(10*6)/K284</f>
        <v>8.108108108108107</v>
      </c>
      <c r="T284" s="29">
        <f>(10*L284)/MAX(L:L)</f>
        <v>9.9</v>
      </c>
      <c r="U284" s="29">
        <f>(20*0.26)/N284</f>
        <v>4.8148148148148149</v>
      </c>
      <c r="V284" s="29">
        <f>SUM(P284:U284)</f>
        <v>46.111660765540073</v>
      </c>
      <c r="W284" s="29"/>
      <c r="X284" s="202"/>
      <c r="Y284" s="203"/>
      <c r="Z284" s="203"/>
    </row>
    <row r="285" spans="1:26" ht="30" x14ac:dyDescent="0.25">
      <c r="A285" s="55">
        <v>281</v>
      </c>
      <c r="B285" s="46" t="s">
        <v>2651</v>
      </c>
      <c r="C285" s="142" t="s">
        <v>2652</v>
      </c>
      <c r="D285" s="46" t="s">
        <v>1018</v>
      </c>
      <c r="E285" s="18">
        <v>9</v>
      </c>
      <c r="F285" s="46" t="s">
        <v>1019</v>
      </c>
      <c r="G285" s="42">
        <v>12</v>
      </c>
      <c r="H285" s="42"/>
      <c r="I285" s="42">
        <v>5</v>
      </c>
      <c r="J285" s="42">
        <v>178</v>
      </c>
      <c r="K285" s="42">
        <v>7</v>
      </c>
      <c r="L285" s="42">
        <v>7.5</v>
      </c>
      <c r="M285" s="42"/>
      <c r="N285" s="42">
        <v>0.53</v>
      </c>
      <c r="O285" s="28"/>
      <c r="P285" s="29">
        <f>(40*G285)/MAX(G:G)</f>
        <v>12.307692307692308</v>
      </c>
      <c r="Q285" s="29">
        <f>(10*I285)/MAX(I:I)</f>
        <v>1.5625</v>
      </c>
      <c r="R285" s="29">
        <f>(10*J285)/MAX(J:J)</f>
        <v>6.1379310344827589</v>
      </c>
      <c r="S285" s="29">
        <f>(10*6)/K285</f>
        <v>8.5714285714285712</v>
      </c>
      <c r="T285" s="29">
        <f>(10*L285)/MAX(L:L)</f>
        <v>7.5</v>
      </c>
      <c r="U285" s="29">
        <f>(20*0.26)/N285</f>
        <v>9.8113207547169807</v>
      </c>
      <c r="V285" s="29">
        <f>SUM(P285:U285)</f>
        <v>45.890872668320618</v>
      </c>
      <c r="W285" s="29"/>
      <c r="X285" s="202"/>
      <c r="Y285" s="203"/>
      <c r="Z285" s="203"/>
    </row>
    <row r="286" spans="1:26" ht="30" x14ac:dyDescent="0.25">
      <c r="A286" s="58">
        <v>282</v>
      </c>
      <c r="B286" s="144" t="s">
        <v>2297</v>
      </c>
      <c r="C286" s="142" t="s">
        <v>2298</v>
      </c>
      <c r="D286" s="144" t="s">
        <v>187</v>
      </c>
      <c r="E286" s="18">
        <v>9</v>
      </c>
      <c r="F286" s="12" t="s">
        <v>188</v>
      </c>
      <c r="G286" s="30">
        <v>12</v>
      </c>
      <c r="H286" s="28"/>
      <c r="I286" s="28">
        <v>8</v>
      </c>
      <c r="J286" s="28">
        <v>220</v>
      </c>
      <c r="K286" s="28">
        <v>6.7</v>
      </c>
      <c r="L286" s="30">
        <v>9.5</v>
      </c>
      <c r="M286" s="28"/>
      <c r="N286" s="30">
        <v>1.07</v>
      </c>
      <c r="O286" s="28">
        <f>IF(N286&lt;&gt;"",INT(N286)*60+(N286-INT(N286))*100,"")</f>
        <v>67</v>
      </c>
      <c r="P286" s="29">
        <f>(40*G286)/MAX(G:G)</f>
        <v>12.307692307692308</v>
      </c>
      <c r="Q286" s="29">
        <f>(10*I286)/MAX(I:I)</f>
        <v>2.5</v>
      </c>
      <c r="R286" s="29">
        <f>(10*J286)/MAX(J:J)</f>
        <v>7.5862068965517242</v>
      </c>
      <c r="S286" s="29">
        <f>(10*6)/K286</f>
        <v>8.9552238805970141</v>
      </c>
      <c r="T286" s="29">
        <f>(10*L286)/MAX(L:L)</f>
        <v>9.5</v>
      </c>
      <c r="U286" s="29">
        <f>(20*0.26)/N286</f>
        <v>4.8598130841121492</v>
      </c>
      <c r="V286" s="29">
        <f>SUM(P286:U286)</f>
        <v>45.708936168953194</v>
      </c>
      <c r="W286" s="29"/>
      <c r="X286" s="202"/>
      <c r="Y286" s="203"/>
      <c r="Z286" s="203"/>
    </row>
    <row r="287" spans="1:26" ht="30" x14ac:dyDescent="0.25">
      <c r="A287" s="55">
        <v>283</v>
      </c>
      <c r="B287" s="206" t="s">
        <v>2223</v>
      </c>
      <c r="C287" s="142" t="s">
        <v>2224</v>
      </c>
      <c r="D287" s="46" t="s">
        <v>161</v>
      </c>
      <c r="E287" s="18">
        <v>10</v>
      </c>
      <c r="F287" s="147" t="s">
        <v>757</v>
      </c>
      <c r="G287" s="30">
        <v>13</v>
      </c>
      <c r="H287" s="28"/>
      <c r="I287" s="28">
        <v>15</v>
      </c>
      <c r="J287" s="28">
        <v>215</v>
      </c>
      <c r="K287" s="28">
        <v>8.5</v>
      </c>
      <c r="L287" s="30">
        <v>8</v>
      </c>
      <c r="M287" s="28"/>
      <c r="N287" s="30">
        <v>1.02</v>
      </c>
      <c r="O287" s="28">
        <f>IF(N287&lt;&gt;"",INT(N287)*60+(N287-INT(N287))*100,"")</f>
        <v>62</v>
      </c>
      <c r="P287" s="29">
        <f>(40*G287)/MAX(G:G)</f>
        <v>13.333333333333334</v>
      </c>
      <c r="Q287" s="29">
        <f>(10*I287)/MAX(I:I)</f>
        <v>4.6875</v>
      </c>
      <c r="R287" s="29">
        <f>(10*J287)/MAX(J:J)</f>
        <v>7.4137931034482758</v>
      </c>
      <c r="S287" s="29">
        <f>(10*6)/K287</f>
        <v>7.0588235294117645</v>
      </c>
      <c r="T287" s="29">
        <f>(10*L287)/MAX(L:L)</f>
        <v>8</v>
      </c>
      <c r="U287" s="29">
        <f>(20*0.26)/N287</f>
        <v>5.0980392156862742</v>
      </c>
      <c r="V287" s="29">
        <f>SUM(P287:U287)</f>
        <v>45.591489181879652</v>
      </c>
      <c r="W287" s="29"/>
      <c r="X287" s="202"/>
      <c r="Y287" s="203"/>
      <c r="Z287" s="203"/>
    </row>
    <row r="288" spans="1:26" ht="30" x14ac:dyDescent="0.25">
      <c r="A288" s="58">
        <v>284</v>
      </c>
      <c r="B288" s="46" t="s">
        <v>2183</v>
      </c>
      <c r="C288" s="142" t="s">
        <v>2184</v>
      </c>
      <c r="D288" s="46" t="s">
        <v>4508</v>
      </c>
      <c r="E288" s="18">
        <v>10</v>
      </c>
      <c r="F288" s="147" t="s">
        <v>134</v>
      </c>
      <c r="G288" s="30">
        <v>17.5</v>
      </c>
      <c r="H288" s="28"/>
      <c r="I288" s="28">
        <v>14</v>
      </c>
      <c r="J288" s="28">
        <v>204</v>
      </c>
      <c r="K288" s="28">
        <v>7.1</v>
      </c>
      <c r="L288" s="30">
        <v>4.4000000000000004</v>
      </c>
      <c r="M288" s="28"/>
      <c r="N288" s="30">
        <v>1.57</v>
      </c>
      <c r="O288" s="28">
        <f>IF(N288&lt;&gt;"",INT(N288)*60+(N288-INT(N288))*100,"")</f>
        <v>117</v>
      </c>
      <c r="P288" s="29">
        <f>(40*G288)/MAX(G:G)</f>
        <v>17.948717948717949</v>
      </c>
      <c r="Q288" s="29">
        <f>(10*I288)/MAX(I:I)</f>
        <v>4.375</v>
      </c>
      <c r="R288" s="29">
        <f>(10*J288)/MAX(J:J)</f>
        <v>7.0344827586206895</v>
      </c>
      <c r="S288" s="29">
        <f>(10*6)/K288</f>
        <v>8.4507042253521139</v>
      </c>
      <c r="T288" s="29">
        <f>(10*L288)/MAX(L:L)</f>
        <v>4.4000000000000004</v>
      </c>
      <c r="U288" s="29">
        <f>(20*0.26)/N288</f>
        <v>3.3121019108280256</v>
      </c>
      <c r="V288" s="29">
        <f>SUM(P288:U288)</f>
        <v>45.521006843518776</v>
      </c>
      <c r="W288" s="29"/>
      <c r="X288" s="202"/>
      <c r="Y288" s="203"/>
      <c r="Z288" s="203"/>
    </row>
    <row r="289" spans="1:26" ht="30" x14ac:dyDescent="0.25">
      <c r="A289" s="55">
        <v>285</v>
      </c>
      <c r="B289" s="144" t="s">
        <v>2659</v>
      </c>
      <c r="C289" s="39" t="s">
        <v>2660</v>
      </c>
      <c r="D289" s="62" t="s">
        <v>4451</v>
      </c>
      <c r="E289" s="42">
        <v>9</v>
      </c>
      <c r="F289" s="46" t="s">
        <v>876</v>
      </c>
      <c r="G289" s="42">
        <v>10</v>
      </c>
      <c r="H289" s="42"/>
      <c r="I289" s="42">
        <v>15</v>
      </c>
      <c r="J289" s="42">
        <v>214</v>
      </c>
      <c r="K289" s="42">
        <v>6.9</v>
      </c>
      <c r="L289" s="42">
        <v>10</v>
      </c>
      <c r="M289" s="42"/>
      <c r="N289" s="42">
        <v>1.18</v>
      </c>
      <c r="O289" s="28"/>
      <c r="P289" s="29">
        <f>(40*G289)/MAX(G:G)</f>
        <v>10.256410256410257</v>
      </c>
      <c r="Q289" s="29">
        <f>(10*I289)/MAX(I:I)</f>
        <v>4.6875</v>
      </c>
      <c r="R289" s="29">
        <f>(10*J289)/MAX(J:J)</f>
        <v>7.3793103448275863</v>
      </c>
      <c r="S289" s="29">
        <f>(10*6)/K289</f>
        <v>8.695652173913043</v>
      </c>
      <c r="T289" s="29">
        <f>(10*L289)/MAX(L:L)</f>
        <v>10</v>
      </c>
      <c r="U289" s="29">
        <f>(20*0.26)/N289</f>
        <v>4.4067796610169498</v>
      </c>
      <c r="V289" s="29">
        <f>SUM(P289:U289)</f>
        <v>45.42565243616783</v>
      </c>
      <c r="W289" s="29"/>
      <c r="X289" s="202"/>
      <c r="Y289" s="203"/>
      <c r="Z289" s="203"/>
    </row>
    <row r="290" spans="1:26" ht="45" x14ac:dyDescent="0.25">
      <c r="A290" s="58">
        <v>286</v>
      </c>
      <c r="B290" s="152" t="s">
        <v>2157</v>
      </c>
      <c r="C290" s="153" t="s">
        <v>2158</v>
      </c>
      <c r="D290" s="152" t="s">
        <v>4450</v>
      </c>
      <c r="E290" s="154">
        <v>9</v>
      </c>
      <c r="F290" s="205" t="s">
        <v>127</v>
      </c>
      <c r="G290" s="30">
        <v>17</v>
      </c>
      <c r="H290" s="28"/>
      <c r="I290" s="28">
        <v>6</v>
      </c>
      <c r="J290" s="28">
        <v>200</v>
      </c>
      <c r="K290" s="28">
        <v>8.8000000000000007</v>
      </c>
      <c r="L290" s="30">
        <v>8</v>
      </c>
      <c r="M290" s="28"/>
      <c r="N290" s="30">
        <v>1.2</v>
      </c>
      <c r="O290" s="28">
        <f>IF(N290&lt;&gt;"",INT(N290)*60+(N290-INT(N290))*100,"")</f>
        <v>80</v>
      </c>
      <c r="P290" s="29">
        <f>(40*G290)/MAX(G:G)</f>
        <v>17.435897435897434</v>
      </c>
      <c r="Q290" s="29">
        <f>(10*I290)/MAX(I:I)</f>
        <v>1.875</v>
      </c>
      <c r="R290" s="29">
        <f>(10*J290)/MAX(J:J)</f>
        <v>6.8965517241379306</v>
      </c>
      <c r="S290" s="29">
        <f>(10*6)/K290</f>
        <v>6.8181818181818175</v>
      </c>
      <c r="T290" s="29">
        <f>(10*L290)/MAX(L:L)</f>
        <v>8</v>
      </c>
      <c r="U290" s="29">
        <f>(20*0.26)/N290</f>
        <v>4.3333333333333339</v>
      </c>
      <c r="V290" s="29">
        <f>SUM(P290:U290)</f>
        <v>45.358964311550523</v>
      </c>
      <c r="W290" s="29"/>
      <c r="X290" s="202"/>
      <c r="Y290" s="203"/>
      <c r="Z290" s="203"/>
    </row>
    <row r="291" spans="1:26" ht="30" x14ac:dyDescent="0.25">
      <c r="A291" s="55">
        <v>287</v>
      </c>
      <c r="B291" s="147" t="s">
        <v>2600</v>
      </c>
      <c r="C291" s="142" t="s">
        <v>2601</v>
      </c>
      <c r="D291" s="46" t="s">
        <v>395</v>
      </c>
      <c r="E291" s="18">
        <v>10</v>
      </c>
      <c r="F291" s="46" t="s">
        <v>396</v>
      </c>
      <c r="G291" s="42">
        <v>24.5</v>
      </c>
      <c r="H291" s="42"/>
      <c r="I291" s="42">
        <v>5</v>
      </c>
      <c r="J291" s="42">
        <v>240</v>
      </c>
      <c r="K291" s="42">
        <v>0</v>
      </c>
      <c r="L291" s="42">
        <v>8</v>
      </c>
      <c r="M291" s="42"/>
      <c r="N291" s="42">
        <v>2.4500000000000002</v>
      </c>
      <c r="O291" s="28"/>
      <c r="P291" s="29">
        <f>(40*G291)/MAX(G:G)</f>
        <v>25.128205128205128</v>
      </c>
      <c r="Q291" s="29">
        <f>(10*I291)/MAX(I:I)</f>
        <v>1.5625</v>
      </c>
      <c r="R291" s="29">
        <f>(10*J291)/MAX(J:J)</f>
        <v>8.2758620689655178</v>
      </c>
      <c r="S291" s="29">
        <v>0</v>
      </c>
      <c r="T291" s="29">
        <f>(10*L291)/MAX(L:L)</f>
        <v>8</v>
      </c>
      <c r="U291" s="29">
        <f>(20*0.26)/N291</f>
        <v>2.1224489795918369</v>
      </c>
      <c r="V291" s="29">
        <f>SUM(P291:U291)</f>
        <v>45.089016176762485</v>
      </c>
      <c r="W291" s="29"/>
      <c r="X291" s="202"/>
      <c r="Y291" s="203"/>
      <c r="Z291" s="203"/>
    </row>
    <row r="292" spans="1:26" ht="30" x14ac:dyDescent="0.25">
      <c r="A292" s="58">
        <v>288</v>
      </c>
      <c r="B292" s="46" t="s">
        <v>2473</v>
      </c>
      <c r="C292" s="149" t="s">
        <v>2474</v>
      </c>
      <c r="D292" s="46" t="s">
        <v>4453</v>
      </c>
      <c r="E292" s="58">
        <v>11</v>
      </c>
      <c r="F292" s="46" t="s">
        <v>327</v>
      </c>
      <c r="G292" s="42">
        <v>14.5</v>
      </c>
      <c r="H292" s="42"/>
      <c r="I292" s="42">
        <v>13</v>
      </c>
      <c r="J292" s="42">
        <v>215</v>
      </c>
      <c r="K292" s="42">
        <v>8.5</v>
      </c>
      <c r="L292" s="42">
        <v>8</v>
      </c>
      <c r="M292" s="42"/>
      <c r="N292" s="42">
        <v>1.43</v>
      </c>
      <c r="O292" s="28"/>
      <c r="P292" s="29">
        <f>(40*G292)/MAX(G:G)</f>
        <v>14.871794871794872</v>
      </c>
      <c r="Q292" s="29">
        <f>(10*I292)/MAX(I:I)</f>
        <v>4.0625</v>
      </c>
      <c r="R292" s="29">
        <f>(10*J292)/MAX(J:J)</f>
        <v>7.4137931034482758</v>
      </c>
      <c r="S292" s="29">
        <f>(10*6)/K292</f>
        <v>7.0588235294117645</v>
      </c>
      <c r="T292" s="29">
        <f>(10*L292)/MAX(L:L)</f>
        <v>8</v>
      </c>
      <c r="U292" s="29">
        <f>(20*0.26)/N292</f>
        <v>3.6363636363636367</v>
      </c>
      <c r="V292" s="29">
        <f>SUM(P292:U292)</f>
        <v>45.043275141018555</v>
      </c>
      <c r="W292" s="29"/>
      <c r="X292" s="202"/>
      <c r="Y292" s="203"/>
      <c r="Z292" s="203"/>
    </row>
    <row r="293" spans="1:26" ht="30" x14ac:dyDescent="0.25">
      <c r="A293" s="55">
        <v>289</v>
      </c>
      <c r="B293" s="62" t="s">
        <v>2205</v>
      </c>
      <c r="C293" s="142" t="s">
        <v>2206</v>
      </c>
      <c r="D293" s="46" t="s">
        <v>140</v>
      </c>
      <c r="E293" s="18">
        <v>11</v>
      </c>
      <c r="F293" s="46" t="s">
        <v>150</v>
      </c>
      <c r="G293" s="30">
        <v>14.5</v>
      </c>
      <c r="H293" s="28"/>
      <c r="I293" s="28">
        <v>10</v>
      </c>
      <c r="J293" s="28">
        <v>224</v>
      </c>
      <c r="K293" s="28">
        <v>7.6</v>
      </c>
      <c r="L293" s="30">
        <v>7</v>
      </c>
      <c r="M293" s="28"/>
      <c r="N293" s="30">
        <v>1.18</v>
      </c>
      <c r="O293" s="28">
        <f>IF(N293&lt;&gt;"",INT(N293)*60+(N293-INT(N293))*100,"")</f>
        <v>78</v>
      </c>
      <c r="P293" s="29">
        <f>(40*G293)/MAX(G:G)</f>
        <v>14.871794871794872</v>
      </c>
      <c r="Q293" s="29">
        <f>(10*I293)/MAX(I:I)</f>
        <v>3.125</v>
      </c>
      <c r="R293" s="29">
        <f>(10*J293)/MAX(J:J)</f>
        <v>7.7241379310344831</v>
      </c>
      <c r="S293" s="29">
        <f>(10*6)/K293</f>
        <v>7.8947368421052637</v>
      </c>
      <c r="T293" s="29">
        <f>(10*L293)/MAX(L:L)</f>
        <v>7</v>
      </c>
      <c r="U293" s="29">
        <f>(20*0.26)/N293</f>
        <v>4.4067796610169498</v>
      </c>
      <c r="V293" s="29">
        <f>SUM(P293:U293)</f>
        <v>45.022449305951568</v>
      </c>
      <c r="W293" s="29"/>
      <c r="X293" s="202"/>
      <c r="Y293" s="203"/>
      <c r="Z293" s="203"/>
    </row>
    <row r="294" spans="1:26" ht="30" x14ac:dyDescent="0.25">
      <c r="A294" s="58">
        <v>290</v>
      </c>
      <c r="B294" s="145" t="s">
        <v>2247</v>
      </c>
      <c r="C294" s="142" t="s">
        <v>2248</v>
      </c>
      <c r="D294" s="46" t="s">
        <v>165</v>
      </c>
      <c r="E294" s="41">
        <v>9</v>
      </c>
      <c r="F294" s="156" t="s">
        <v>166</v>
      </c>
      <c r="G294" s="30">
        <v>14</v>
      </c>
      <c r="H294" s="28"/>
      <c r="I294" s="28">
        <v>8</v>
      </c>
      <c r="J294" s="28">
        <v>180</v>
      </c>
      <c r="K294" s="28">
        <v>7.6</v>
      </c>
      <c r="L294" s="30">
        <v>9.8000000000000007</v>
      </c>
      <c r="M294" s="28"/>
      <c r="N294" s="30">
        <v>1.36</v>
      </c>
      <c r="O294" s="28">
        <f>IF(N294&lt;&gt;"",INT(N294)*60+(N294-INT(N294))*100,"")</f>
        <v>96</v>
      </c>
      <c r="P294" s="29">
        <f>(40*G294)/MAX(G:G)</f>
        <v>14.358974358974359</v>
      </c>
      <c r="Q294" s="29">
        <f>(10*I294)/MAX(I:I)</f>
        <v>2.5</v>
      </c>
      <c r="R294" s="29">
        <f>(10*J294)/MAX(J:J)</f>
        <v>6.2068965517241379</v>
      </c>
      <c r="S294" s="29">
        <f>(10*6)/K294</f>
        <v>7.8947368421052637</v>
      </c>
      <c r="T294" s="29">
        <f>(10*L294)/MAX(L:L)</f>
        <v>9.8000000000000007</v>
      </c>
      <c r="U294" s="29">
        <f>(20*0.26)/N294</f>
        <v>3.8235294117647056</v>
      </c>
      <c r="V294" s="29">
        <f>SUM(P294:U294)</f>
        <v>44.584137164568467</v>
      </c>
      <c r="W294" s="29"/>
      <c r="X294" s="202"/>
      <c r="Y294" s="203"/>
      <c r="Z294" s="203"/>
    </row>
    <row r="295" spans="1:26" ht="30" x14ac:dyDescent="0.25">
      <c r="A295" s="55">
        <v>291</v>
      </c>
      <c r="B295" s="18" t="s">
        <v>2446</v>
      </c>
      <c r="C295" s="142" t="s">
        <v>2447</v>
      </c>
      <c r="D295" s="46" t="s">
        <v>314</v>
      </c>
      <c r="E295" s="18">
        <v>9</v>
      </c>
      <c r="F295" s="46" t="s">
        <v>315</v>
      </c>
      <c r="G295" s="42">
        <v>16.5</v>
      </c>
      <c r="H295" s="42"/>
      <c r="I295" s="42">
        <v>4</v>
      </c>
      <c r="J295" s="42">
        <v>240</v>
      </c>
      <c r="K295" s="42">
        <v>6.3</v>
      </c>
      <c r="L295" s="42">
        <v>4</v>
      </c>
      <c r="M295" s="42"/>
      <c r="N295" s="42">
        <v>1.2</v>
      </c>
      <c r="O295" s="28"/>
      <c r="P295" s="29">
        <f>(40*G295)/MAX(G:G)</f>
        <v>16.923076923076923</v>
      </c>
      <c r="Q295" s="29">
        <f>(10*I295)/MAX(I:I)</f>
        <v>1.25</v>
      </c>
      <c r="R295" s="29">
        <f>(10*J295)/MAX(J:J)</f>
        <v>8.2758620689655178</v>
      </c>
      <c r="S295" s="29">
        <f>(10*6)/K295</f>
        <v>9.5238095238095237</v>
      </c>
      <c r="T295" s="29">
        <f>(10*L295)/MAX(L:L)</f>
        <v>4</v>
      </c>
      <c r="U295" s="29">
        <f>(20*0.26)/N295</f>
        <v>4.3333333333333339</v>
      </c>
      <c r="V295" s="29">
        <f>SUM(P295:U295)</f>
        <v>44.306081849185304</v>
      </c>
      <c r="W295" s="29"/>
      <c r="X295" s="202"/>
      <c r="Y295" s="203"/>
      <c r="Z295" s="203"/>
    </row>
    <row r="296" spans="1:26" ht="30" x14ac:dyDescent="0.25">
      <c r="A296" s="58">
        <v>292</v>
      </c>
      <c r="B296" s="46" t="s">
        <v>2114</v>
      </c>
      <c r="C296" s="142" t="s">
        <v>2115</v>
      </c>
      <c r="D296" s="46" t="s">
        <v>4456</v>
      </c>
      <c r="E296" s="18">
        <v>9</v>
      </c>
      <c r="F296" s="12" t="s">
        <v>83</v>
      </c>
      <c r="G296" s="30">
        <v>17</v>
      </c>
      <c r="H296" s="28"/>
      <c r="I296" s="28">
        <v>10</v>
      </c>
      <c r="J296" s="28">
        <v>240</v>
      </c>
      <c r="K296" s="28">
        <v>11</v>
      </c>
      <c r="L296" s="30">
        <v>6.7</v>
      </c>
      <c r="M296" s="28"/>
      <c r="N296" s="30">
        <v>1.59</v>
      </c>
      <c r="O296" s="28">
        <f>IF(N296&lt;&gt;"",INT(N296)*60+(N296-INT(N296))*100,"")</f>
        <v>119</v>
      </c>
      <c r="P296" s="29">
        <f>(40*G296)/MAX(G:G)</f>
        <v>17.435897435897434</v>
      </c>
      <c r="Q296" s="29">
        <f>(10*I296)/MAX(I:I)</f>
        <v>3.125</v>
      </c>
      <c r="R296" s="29">
        <f>(10*J296)/MAX(J:J)</f>
        <v>8.2758620689655178</v>
      </c>
      <c r="S296" s="29">
        <f>(10*6)/K296</f>
        <v>5.4545454545454541</v>
      </c>
      <c r="T296" s="29">
        <f>(10*L296)/MAX(L:L)</f>
        <v>6.7</v>
      </c>
      <c r="U296" s="29">
        <f>(20*0.26)/N296</f>
        <v>3.2704402515723272</v>
      </c>
      <c r="V296" s="29">
        <f>SUM(P296:U296)</f>
        <v>44.261745210980735</v>
      </c>
      <c r="W296" s="29"/>
      <c r="X296" s="202"/>
      <c r="Y296" s="203"/>
      <c r="Z296" s="203"/>
    </row>
    <row r="297" spans="1:26" ht="45" x14ac:dyDescent="0.25">
      <c r="A297" s="55">
        <v>293</v>
      </c>
      <c r="B297" s="145" t="s">
        <v>2325</v>
      </c>
      <c r="C297" s="142" t="s">
        <v>2326</v>
      </c>
      <c r="D297" s="46" t="s">
        <v>2319</v>
      </c>
      <c r="E297" s="18">
        <v>10</v>
      </c>
      <c r="F297" s="46" t="s">
        <v>2320</v>
      </c>
      <c r="G297" s="30">
        <v>15</v>
      </c>
      <c r="H297" s="28"/>
      <c r="I297" s="28">
        <v>12</v>
      </c>
      <c r="J297" s="28">
        <v>219</v>
      </c>
      <c r="K297" s="28">
        <v>8.1</v>
      </c>
      <c r="L297" s="30">
        <v>6</v>
      </c>
      <c r="M297" s="28"/>
      <c r="N297" s="30">
        <v>1.35</v>
      </c>
      <c r="O297" s="28">
        <f>IF(N297&lt;&gt;"",INT(N297)*60+(N297-INT(N297))*100,"")</f>
        <v>95</v>
      </c>
      <c r="P297" s="29">
        <f>(40*G297)/MAX(G:G)</f>
        <v>15.384615384615385</v>
      </c>
      <c r="Q297" s="29">
        <f>(10*I297)/MAX(I:I)</f>
        <v>3.75</v>
      </c>
      <c r="R297" s="29">
        <f>(10*J297)/MAX(J:J)</f>
        <v>7.5517241379310347</v>
      </c>
      <c r="S297" s="29">
        <f>(10*6)/K297</f>
        <v>7.4074074074074074</v>
      </c>
      <c r="T297" s="29">
        <f>(10*L297)/MAX(L:L)</f>
        <v>6</v>
      </c>
      <c r="U297" s="29">
        <f>(20*0.26)/N297</f>
        <v>3.8518518518518516</v>
      </c>
      <c r="V297" s="29">
        <f>SUM(P297:U297)</f>
        <v>43.945598781805685</v>
      </c>
      <c r="W297" s="29"/>
      <c r="X297" s="202"/>
      <c r="Y297" s="203"/>
      <c r="Z297" s="203"/>
    </row>
    <row r="298" spans="1:26" ht="30" x14ac:dyDescent="0.25">
      <c r="A298" s="58">
        <v>294</v>
      </c>
      <c r="B298" s="144" t="s">
        <v>2128</v>
      </c>
      <c r="C298" s="142" t="s">
        <v>2129</v>
      </c>
      <c r="D298" s="144" t="s">
        <v>98</v>
      </c>
      <c r="E298" s="18">
        <v>9</v>
      </c>
      <c r="F298" s="12" t="s">
        <v>99</v>
      </c>
      <c r="G298" s="30">
        <v>16</v>
      </c>
      <c r="H298" s="28"/>
      <c r="I298" s="28">
        <v>9</v>
      </c>
      <c r="J298" s="28">
        <v>225</v>
      </c>
      <c r="K298" s="28">
        <v>7.6</v>
      </c>
      <c r="L298" s="30">
        <v>6.5</v>
      </c>
      <c r="M298" s="28"/>
      <c r="N298" s="30">
        <v>2.11</v>
      </c>
      <c r="O298" s="28">
        <f>IF(N298&lt;&gt;"",INT(N298)*60+(N298-INT(N298))*100,"")</f>
        <v>131</v>
      </c>
      <c r="P298" s="29">
        <f>(40*G298)/MAX(G:G)</f>
        <v>16.410256410256409</v>
      </c>
      <c r="Q298" s="29">
        <f>(10*I298)/MAX(I:I)</f>
        <v>2.8125</v>
      </c>
      <c r="R298" s="29">
        <f>(10*J298)/MAX(J:J)</f>
        <v>7.7586206896551726</v>
      </c>
      <c r="S298" s="29">
        <f>(10*6)/K298</f>
        <v>7.8947368421052637</v>
      </c>
      <c r="T298" s="29">
        <f>(10*L298)/MAX(L:L)</f>
        <v>6.5</v>
      </c>
      <c r="U298" s="29">
        <f>(20*0.26)/N298</f>
        <v>2.4644549763033177</v>
      </c>
      <c r="V298" s="29">
        <f>SUM(P298:U298)</f>
        <v>43.840568918320159</v>
      </c>
      <c r="W298" s="29"/>
      <c r="X298" s="202"/>
      <c r="Y298" s="203"/>
      <c r="Z298" s="203"/>
    </row>
    <row r="299" spans="1:26" ht="30" x14ac:dyDescent="0.25">
      <c r="A299" s="55">
        <v>295</v>
      </c>
      <c r="B299" s="156" t="s">
        <v>2405</v>
      </c>
      <c r="C299" s="149" t="s">
        <v>2406</v>
      </c>
      <c r="D299" s="46" t="s">
        <v>272</v>
      </c>
      <c r="E299" s="18">
        <v>9</v>
      </c>
      <c r="F299" s="147" t="s">
        <v>273</v>
      </c>
      <c r="G299" s="42">
        <v>10</v>
      </c>
      <c r="H299" s="42"/>
      <c r="I299" s="42">
        <v>10</v>
      </c>
      <c r="J299" s="42">
        <v>191</v>
      </c>
      <c r="K299" s="42">
        <v>7.5</v>
      </c>
      <c r="L299" s="42">
        <v>7</v>
      </c>
      <c r="M299" s="42"/>
      <c r="N299" s="42">
        <v>0.59</v>
      </c>
      <c r="O299" s="28"/>
      <c r="P299" s="29">
        <f>(40*G299)/MAX(G:G)</f>
        <v>10.256410256410257</v>
      </c>
      <c r="Q299" s="29">
        <f>(10*I299)/MAX(I:I)</f>
        <v>3.125</v>
      </c>
      <c r="R299" s="29">
        <f>(10*J299)/MAX(J:J)</f>
        <v>6.5862068965517242</v>
      </c>
      <c r="S299" s="29">
        <f>(10*6)/K299</f>
        <v>8</v>
      </c>
      <c r="T299" s="29">
        <f>(10*L299)/MAX(L:L)</f>
        <v>7</v>
      </c>
      <c r="U299" s="29">
        <f>(20*0.26)/N299</f>
        <v>8.8135593220338997</v>
      </c>
      <c r="V299" s="29">
        <f>SUM(P299:U299)</f>
        <v>43.781176474995874</v>
      </c>
      <c r="W299" s="29"/>
      <c r="X299" s="202"/>
      <c r="Y299" s="203"/>
      <c r="Z299" s="203"/>
    </row>
    <row r="300" spans="1:26" ht="30" x14ac:dyDescent="0.25">
      <c r="A300" s="58">
        <v>296</v>
      </c>
      <c r="B300" s="46" t="s">
        <v>2507</v>
      </c>
      <c r="C300" s="142" t="s">
        <v>2508</v>
      </c>
      <c r="D300" s="144" t="s">
        <v>4449</v>
      </c>
      <c r="E300" s="18">
        <v>9</v>
      </c>
      <c r="F300" s="46" t="s">
        <v>371</v>
      </c>
      <c r="G300" s="42">
        <v>9</v>
      </c>
      <c r="H300" s="42"/>
      <c r="I300" s="42">
        <v>7</v>
      </c>
      <c r="J300" s="42">
        <v>210</v>
      </c>
      <c r="K300" s="42">
        <v>8.1999999999999993</v>
      </c>
      <c r="L300" s="42">
        <v>8.5</v>
      </c>
      <c r="M300" s="42"/>
      <c r="N300" s="42">
        <v>0.56999999999999995</v>
      </c>
      <c r="O300" s="28"/>
      <c r="P300" s="29">
        <f>(40*G300)/MAX(G:G)</f>
        <v>9.2307692307692299</v>
      </c>
      <c r="Q300" s="29">
        <f>(10*I300)/MAX(I:I)</f>
        <v>2.1875</v>
      </c>
      <c r="R300" s="29">
        <f>(10*J300)/MAX(J:J)</f>
        <v>7.2413793103448274</v>
      </c>
      <c r="S300" s="29">
        <f>(10*6)/K300</f>
        <v>7.3170731707317076</v>
      </c>
      <c r="T300" s="29">
        <f>(10*L300)/MAX(L:L)</f>
        <v>8.5</v>
      </c>
      <c r="U300" s="29">
        <f>(20*0.26)/N300</f>
        <v>9.1228070175438614</v>
      </c>
      <c r="V300" s="29">
        <f>SUM(P300:U300)</f>
        <v>43.599528729389633</v>
      </c>
      <c r="W300" s="29"/>
      <c r="X300" s="202"/>
      <c r="Y300" s="203"/>
      <c r="Z300" s="203"/>
    </row>
    <row r="301" spans="1:26" ht="30" x14ac:dyDescent="0.25">
      <c r="A301" s="55">
        <v>297</v>
      </c>
      <c r="B301" s="161" t="s">
        <v>2303</v>
      </c>
      <c r="C301" s="142" t="s">
        <v>2304</v>
      </c>
      <c r="D301" s="159" t="s">
        <v>193</v>
      </c>
      <c r="E301" s="160">
        <v>9</v>
      </c>
      <c r="F301" s="159" t="s">
        <v>194</v>
      </c>
      <c r="G301" s="30">
        <v>12</v>
      </c>
      <c r="H301" s="28"/>
      <c r="I301" s="28">
        <v>11</v>
      </c>
      <c r="J301" s="28">
        <v>205</v>
      </c>
      <c r="K301" s="28">
        <v>8.3000000000000007</v>
      </c>
      <c r="L301" s="30">
        <v>8.8000000000000007</v>
      </c>
      <c r="M301" s="28"/>
      <c r="N301" s="30">
        <v>1.1100000000000001</v>
      </c>
      <c r="O301" s="28">
        <f>IF(N301&lt;&gt;"",INT(N301)*60+(N301-INT(N301))*100,"")</f>
        <v>71.000000000000014</v>
      </c>
      <c r="P301" s="29">
        <f>(40*G301)/MAX(G:G)</f>
        <v>12.307692307692308</v>
      </c>
      <c r="Q301" s="29">
        <f>(10*I301)/MAX(I:I)</f>
        <v>3.4375</v>
      </c>
      <c r="R301" s="29">
        <f>(10*J301)/MAX(J:J)</f>
        <v>7.068965517241379</v>
      </c>
      <c r="S301" s="29">
        <f>(10*6)/K301</f>
        <v>7.2289156626506017</v>
      </c>
      <c r="T301" s="29">
        <f>(10*L301)/MAX(L:L)</f>
        <v>8.8000000000000007</v>
      </c>
      <c r="U301" s="29">
        <f>(20*0.26)/N301</f>
        <v>4.6846846846846848</v>
      </c>
      <c r="V301" s="29">
        <f>SUM(P301:U301)</f>
        <v>43.527758172268975</v>
      </c>
      <c r="W301" s="29"/>
      <c r="X301" s="202"/>
      <c r="Y301" s="203"/>
      <c r="Z301" s="203"/>
    </row>
    <row r="302" spans="1:26" ht="30" x14ac:dyDescent="0.25">
      <c r="A302" s="58">
        <v>298</v>
      </c>
      <c r="B302" s="18" t="s">
        <v>2448</v>
      </c>
      <c r="C302" s="142" t="s">
        <v>2449</v>
      </c>
      <c r="D302" s="46" t="s">
        <v>314</v>
      </c>
      <c r="E302" s="18">
        <v>9</v>
      </c>
      <c r="F302" s="46" t="s">
        <v>315</v>
      </c>
      <c r="G302" s="42">
        <v>5</v>
      </c>
      <c r="H302" s="42"/>
      <c r="I302" s="42">
        <v>7</v>
      </c>
      <c r="J302" s="42">
        <v>254</v>
      </c>
      <c r="K302" s="42">
        <v>6.5</v>
      </c>
      <c r="L302" s="42">
        <v>8</v>
      </c>
      <c r="M302" s="42"/>
      <c r="N302" s="42">
        <v>0.54</v>
      </c>
      <c r="O302" s="28"/>
      <c r="P302" s="29">
        <f>(40*G302)/MAX(G:G)</f>
        <v>5.1282051282051286</v>
      </c>
      <c r="Q302" s="29">
        <f>(10*I302)/MAX(I:I)</f>
        <v>2.1875</v>
      </c>
      <c r="R302" s="29">
        <f>(10*J302)/MAX(J:J)</f>
        <v>8.7586206896551726</v>
      </c>
      <c r="S302" s="29">
        <f>(10*6)/K302</f>
        <v>9.2307692307692299</v>
      </c>
      <c r="T302" s="29">
        <f>(10*L302)/MAX(L:L)</f>
        <v>8</v>
      </c>
      <c r="U302" s="29">
        <f>(20*0.26)/N302</f>
        <v>9.6296296296296298</v>
      </c>
      <c r="V302" s="29">
        <f>SUM(P302:U302)</f>
        <v>42.934724678259158</v>
      </c>
      <c r="W302" s="29"/>
      <c r="X302" s="202"/>
      <c r="Y302" s="203"/>
      <c r="Z302" s="203"/>
    </row>
    <row r="303" spans="1:26" ht="30" x14ac:dyDescent="0.25">
      <c r="A303" s="55">
        <v>299</v>
      </c>
      <c r="B303" s="144" t="s">
        <v>2594</v>
      </c>
      <c r="C303" s="142" t="s">
        <v>2595</v>
      </c>
      <c r="D303" s="46" t="s">
        <v>395</v>
      </c>
      <c r="E303" s="18">
        <v>9</v>
      </c>
      <c r="F303" s="46" t="s">
        <v>396</v>
      </c>
      <c r="G303" s="42">
        <v>25</v>
      </c>
      <c r="H303" s="42"/>
      <c r="I303" s="42">
        <v>4</v>
      </c>
      <c r="J303" s="42">
        <v>212</v>
      </c>
      <c r="K303" s="42">
        <v>0</v>
      </c>
      <c r="L303" s="42">
        <v>7</v>
      </c>
      <c r="M303" s="42"/>
      <c r="N303" s="42">
        <v>3</v>
      </c>
      <c r="O303" s="28"/>
      <c r="P303" s="29">
        <f>(40*G303)/MAX(G:G)</f>
        <v>25.641025641025642</v>
      </c>
      <c r="Q303" s="29">
        <f>(10*I303)/MAX(I:I)</f>
        <v>1.25</v>
      </c>
      <c r="R303" s="29">
        <f>(10*J303)/MAX(J:J)</f>
        <v>7.3103448275862073</v>
      </c>
      <c r="S303" s="29">
        <v>0</v>
      </c>
      <c r="T303" s="29">
        <f>(10*L303)/MAX(L:L)</f>
        <v>7</v>
      </c>
      <c r="U303" s="29">
        <f>(20*0.26)/N303</f>
        <v>1.7333333333333334</v>
      </c>
      <c r="V303" s="29">
        <f>SUM(P303:U303)</f>
        <v>42.934703801945183</v>
      </c>
      <c r="W303" s="29"/>
      <c r="X303" s="202"/>
      <c r="Y303" s="203"/>
      <c r="Z303" s="203"/>
    </row>
    <row r="304" spans="1:26" ht="45" x14ac:dyDescent="0.25">
      <c r="A304" s="58">
        <v>300</v>
      </c>
      <c r="B304" s="152" t="s">
        <v>2153</v>
      </c>
      <c r="C304" s="153" t="s">
        <v>2154</v>
      </c>
      <c r="D304" s="152" t="s">
        <v>4450</v>
      </c>
      <c r="E304" s="154">
        <v>9</v>
      </c>
      <c r="F304" s="205" t="s">
        <v>127</v>
      </c>
      <c r="G304" s="30">
        <v>14</v>
      </c>
      <c r="H304" s="28"/>
      <c r="I304" s="28">
        <v>2</v>
      </c>
      <c r="J304" s="28">
        <v>215</v>
      </c>
      <c r="K304" s="28">
        <v>7.6</v>
      </c>
      <c r="L304" s="30">
        <v>8</v>
      </c>
      <c r="M304" s="28"/>
      <c r="N304" s="30">
        <v>1.1499999999999999</v>
      </c>
      <c r="O304" s="28">
        <f>IF(N304&lt;&gt;"",INT(N304)*60+(N304-INT(N304))*100,"")</f>
        <v>74.999999999999986</v>
      </c>
      <c r="P304" s="29">
        <f>(40*G304)/MAX(G:G)</f>
        <v>14.358974358974359</v>
      </c>
      <c r="Q304" s="29">
        <f>(10*I304)/MAX(I:I)</f>
        <v>0.625</v>
      </c>
      <c r="R304" s="29">
        <f>(10*J304)/MAX(J:J)</f>
        <v>7.4137931034482758</v>
      </c>
      <c r="S304" s="29">
        <f>(10*6)/K304</f>
        <v>7.8947368421052637</v>
      </c>
      <c r="T304" s="29">
        <f>(10*L304)/MAX(L:L)</f>
        <v>8</v>
      </c>
      <c r="U304" s="29">
        <f>(20*0.26)/N304</f>
        <v>4.5217391304347831</v>
      </c>
      <c r="V304" s="29">
        <f>SUM(P304:U304)</f>
        <v>42.814243434962677</v>
      </c>
      <c r="W304" s="29"/>
      <c r="X304" s="202"/>
      <c r="Y304" s="203"/>
      <c r="Z304" s="203"/>
    </row>
    <row r="305" spans="1:26" ht="30" x14ac:dyDescent="0.25">
      <c r="A305" s="55">
        <v>301</v>
      </c>
      <c r="B305" s="62" t="s">
        <v>2197</v>
      </c>
      <c r="C305" s="142" t="s">
        <v>2198</v>
      </c>
      <c r="D305" s="46" t="s">
        <v>140</v>
      </c>
      <c r="E305" s="18">
        <v>9</v>
      </c>
      <c r="F305" s="46" t="s">
        <v>141</v>
      </c>
      <c r="G305" s="30">
        <v>11</v>
      </c>
      <c r="H305" s="28"/>
      <c r="I305" s="28">
        <v>11</v>
      </c>
      <c r="J305" s="28">
        <v>240</v>
      </c>
      <c r="K305" s="28">
        <v>7.9</v>
      </c>
      <c r="L305" s="30">
        <v>7.6</v>
      </c>
      <c r="M305" s="28"/>
      <c r="N305" s="30">
        <v>1.1299999999999999</v>
      </c>
      <c r="O305" s="28">
        <f>IF(N305&lt;&gt;"",INT(N305)*60+(N305-INT(N305))*100,"")</f>
        <v>72.999999999999986</v>
      </c>
      <c r="P305" s="29">
        <f>(40*G305)/MAX(G:G)</f>
        <v>11.282051282051283</v>
      </c>
      <c r="Q305" s="29">
        <f>(10*I305)/MAX(I:I)</f>
        <v>3.4375</v>
      </c>
      <c r="R305" s="29">
        <f>(10*J305)/MAX(J:J)</f>
        <v>8.2758620689655178</v>
      </c>
      <c r="S305" s="29">
        <f>(10*6)/K305</f>
        <v>7.5949367088607591</v>
      </c>
      <c r="T305" s="29">
        <f>(10*L305)/MAX(L:L)</f>
        <v>7.6</v>
      </c>
      <c r="U305" s="29">
        <f>(20*0.26)/N305</f>
        <v>4.6017699115044257</v>
      </c>
      <c r="V305" s="29">
        <f>SUM(P305:U305)</f>
        <v>42.792119971381986</v>
      </c>
      <c r="W305" s="29"/>
      <c r="X305" s="202"/>
      <c r="Y305" s="203"/>
      <c r="Z305" s="203"/>
    </row>
    <row r="306" spans="1:26" ht="30" x14ac:dyDescent="0.25">
      <c r="A306" s="58">
        <v>302</v>
      </c>
      <c r="B306" s="46" t="s">
        <v>2657</v>
      </c>
      <c r="C306" s="39" t="s">
        <v>2658</v>
      </c>
      <c r="D306" s="62" t="s">
        <v>4451</v>
      </c>
      <c r="E306" s="42">
        <v>9</v>
      </c>
      <c r="F306" s="46" t="s">
        <v>876</v>
      </c>
      <c r="G306" s="42">
        <v>10</v>
      </c>
      <c r="H306" s="42"/>
      <c r="I306" s="42">
        <v>12</v>
      </c>
      <c r="J306" s="42">
        <v>202</v>
      </c>
      <c r="K306" s="42">
        <v>8</v>
      </c>
      <c r="L306" s="42">
        <v>10</v>
      </c>
      <c r="M306" s="42"/>
      <c r="N306" s="42">
        <v>1.33</v>
      </c>
      <c r="O306" s="28"/>
      <c r="P306" s="29">
        <f>(40*G306)/MAX(G:G)</f>
        <v>10.256410256410257</v>
      </c>
      <c r="Q306" s="29">
        <f>(10*I306)/MAX(I:I)</f>
        <v>3.75</v>
      </c>
      <c r="R306" s="29">
        <f>(10*J306)/MAX(J:J)</f>
        <v>6.9655172413793105</v>
      </c>
      <c r="S306" s="29">
        <f>(10*6)/K306</f>
        <v>7.5</v>
      </c>
      <c r="T306" s="29">
        <f>(10*L306)/MAX(L:L)</f>
        <v>10</v>
      </c>
      <c r="U306" s="29">
        <f>(20*0.26)/N306</f>
        <v>3.9097744360902253</v>
      </c>
      <c r="V306" s="29">
        <f>SUM(P306:U306)</f>
        <v>42.381701933879789</v>
      </c>
      <c r="W306" s="29"/>
      <c r="X306" s="202"/>
      <c r="Y306" s="203"/>
      <c r="Z306" s="203"/>
    </row>
    <row r="307" spans="1:26" ht="30" x14ac:dyDescent="0.25">
      <c r="A307" s="55">
        <v>303</v>
      </c>
      <c r="B307" s="46" t="s">
        <v>2560</v>
      </c>
      <c r="C307" s="142" t="s">
        <v>2561</v>
      </c>
      <c r="D307" s="46" t="s">
        <v>380</v>
      </c>
      <c r="E307" s="18">
        <v>10</v>
      </c>
      <c r="F307" s="46" t="s">
        <v>381</v>
      </c>
      <c r="G307" s="42">
        <v>14</v>
      </c>
      <c r="H307" s="42"/>
      <c r="I307" s="42">
        <v>3</v>
      </c>
      <c r="J307" s="42">
        <v>213</v>
      </c>
      <c r="K307" s="42">
        <v>7.7</v>
      </c>
      <c r="L307" s="42">
        <v>6.5</v>
      </c>
      <c r="M307" s="42"/>
      <c r="N307" s="42">
        <v>1</v>
      </c>
      <c r="O307" s="28"/>
      <c r="P307" s="29">
        <f>(40*G307)/MAX(G:G)</f>
        <v>14.358974358974359</v>
      </c>
      <c r="Q307" s="29">
        <f>(10*I307)/MAX(I:I)</f>
        <v>0.9375</v>
      </c>
      <c r="R307" s="29">
        <f>(10*J307)/MAX(J:J)</f>
        <v>7.3448275862068968</v>
      </c>
      <c r="S307" s="29">
        <f>(10*6)/K307</f>
        <v>7.7922077922077921</v>
      </c>
      <c r="T307" s="29">
        <f>(10*L307)/MAX(L:L)</f>
        <v>6.5</v>
      </c>
      <c r="U307" s="29">
        <f>(20*0.26)/N307</f>
        <v>5.2</v>
      </c>
      <c r="V307" s="29">
        <f>SUM(P307:U307)</f>
        <v>42.133509737389048</v>
      </c>
      <c r="W307" s="29"/>
      <c r="X307" s="202"/>
      <c r="Y307" s="203"/>
      <c r="Z307" s="203"/>
    </row>
    <row r="308" spans="1:26" ht="30" x14ac:dyDescent="0.25">
      <c r="A308" s="58">
        <v>304</v>
      </c>
      <c r="B308" s="46" t="s">
        <v>2588</v>
      </c>
      <c r="C308" s="142" t="s">
        <v>2589</v>
      </c>
      <c r="D308" s="46" t="s">
        <v>395</v>
      </c>
      <c r="E308" s="18">
        <v>9</v>
      </c>
      <c r="F308" s="46" t="s">
        <v>396</v>
      </c>
      <c r="G308" s="42">
        <v>23</v>
      </c>
      <c r="H308" s="42"/>
      <c r="I308" s="42">
        <v>15</v>
      </c>
      <c r="J308" s="42">
        <v>191</v>
      </c>
      <c r="K308" s="42">
        <v>0</v>
      </c>
      <c r="L308" s="42">
        <v>6</v>
      </c>
      <c r="M308" s="42"/>
      <c r="N308" s="42">
        <v>4.0999999999999996</v>
      </c>
      <c r="O308" s="28"/>
      <c r="P308" s="29">
        <f>(40*G308)/MAX(G:G)</f>
        <v>23.589743589743591</v>
      </c>
      <c r="Q308" s="29">
        <f>(10*I308)/MAX(I:I)</f>
        <v>4.6875</v>
      </c>
      <c r="R308" s="29">
        <f>(10*J308)/MAX(J:J)</f>
        <v>6.5862068965517242</v>
      </c>
      <c r="S308" s="29">
        <v>0</v>
      </c>
      <c r="T308" s="29">
        <f>(10*L308)/MAX(L:L)</f>
        <v>6</v>
      </c>
      <c r="U308" s="29">
        <f>(20*0.26)/N308</f>
        <v>1.2682926829268295</v>
      </c>
      <c r="V308" s="29">
        <f>SUM(P308:U308)</f>
        <v>42.13174316922214</v>
      </c>
      <c r="W308" s="29"/>
      <c r="X308" s="202"/>
      <c r="Y308" s="203"/>
      <c r="Z308" s="203"/>
    </row>
    <row r="309" spans="1:26" ht="30" x14ac:dyDescent="0.25">
      <c r="A309" s="55">
        <v>305</v>
      </c>
      <c r="B309" s="46" t="s">
        <v>2655</v>
      </c>
      <c r="C309" s="142" t="s">
        <v>2656</v>
      </c>
      <c r="D309" s="46" t="s">
        <v>1018</v>
      </c>
      <c r="E309" s="18">
        <v>9</v>
      </c>
      <c r="F309" s="147" t="s">
        <v>1019</v>
      </c>
      <c r="G309" s="42">
        <v>14</v>
      </c>
      <c r="H309" s="42"/>
      <c r="I309" s="42">
        <v>8</v>
      </c>
      <c r="J309" s="42">
        <v>184</v>
      </c>
      <c r="K309" s="42">
        <v>8</v>
      </c>
      <c r="L309" s="42">
        <v>7</v>
      </c>
      <c r="M309" s="42"/>
      <c r="N309" s="42">
        <v>1.18</v>
      </c>
      <c r="O309" s="28"/>
      <c r="P309" s="29">
        <f>(40*G309)/MAX(G:G)</f>
        <v>14.358974358974359</v>
      </c>
      <c r="Q309" s="29">
        <f>(10*I309)/MAX(I:I)</f>
        <v>2.5</v>
      </c>
      <c r="R309" s="29">
        <f>(10*J309)/MAX(J:J)</f>
        <v>6.3448275862068968</v>
      </c>
      <c r="S309" s="29">
        <f>(10*6)/K309</f>
        <v>7.5</v>
      </c>
      <c r="T309" s="29">
        <f>(10*L309)/MAX(L:L)</f>
        <v>7</v>
      </c>
      <c r="U309" s="29">
        <f>(20*0.26)/N309</f>
        <v>4.4067796610169498</v>
      </c>
      <c r="V309" s="29">
        <f>SUM(P309:U309)</f>
        <v>42.110581606198203</v>
      </c>
      <c r="W309" s="29"/>
      <c r="X309" s="202"/>
      <c r="Y309" s="203"/>
      <c r="Z309" s="203"/>
    </row>
    <row r="310" spans="1:26" ht="30" x14ac:dyDescent="0.25">
      <c r="A310" s="58">
        <v>306</v>
      </c>
      <c r="B310" s="46" t="s">
        <v>2481</v>
      </c>
      <c r="C310" s="142" t="s">
        <v>2482</v>
      </c>
      <c r="D310" s="46" t="s">
        <v>338</v>
      </c>
      <c r="E310" s="18">
        <v>9</v>
      </c>
      <c r="F310" s="147" t="s">
        <v>339</v>
      </c>
      <c r="G310" s="42">
        <v>6</v>
      </c>
      <c r="H310" s="42"/>
      <c r="I310" s="42">
        <v>8</v>
      </c>
      <c r="J310" s="42">
        <v>225</v>
      </c>
      <c r="K310" s="42">
        <v>8</v>
      </c>
      <c r="L310" s="42">
        <v>8</v>
      </c>
      <c r="M310" s="42"/>
      <c r="N310" s="42">
        <v>0.51</v>
      </c>
      <c r="O310" s="28"/>
      <c r="P310" s="29">
        <f>(40*G310)/MAX(G:G)</f>
        <v>6.1538461538461542</v>
      </c>
      <c r="Q310" s="29">
        <f>(10*I310)/MAX(I:I)</f>
        <v>2.5</v>
      </c>
      <c r="R310" s="29">
        <f>(10*J310)/MAX(J:J)</f>
        <v>7.7586206896551726</v>
      </c>
      <c r="S310" s="29">
        <f>(10*6)/K310</f>
        <v>7.5</v>
      </c>
      <c r="T310" s="29">
        <f>(10*L310)/MAX(L:L)</f>
        <v>8</v>
      </c>
      <c r="U310" s="29">
        <f>(20*0.26)/N310</f>
        <v>10.196078431372548</v>
      </c>
      <c r="V310" s="29">
        <f>SUM(P310:U310)</f>
        <v>42.108545274873876</v>
      </c>
      <c r="W310" s="29"/>
      <c r="X310" s="202"/>
      <c r="Y310" s="203"/>
      <c r="Z310" s="203"/>
    </row>
    <row r="311" spans="1:26" ht="30" x14ac:dyDescent="0.25">
      <c r="A311" s="55">
        <v>307</v>
      </c>
      <c r="B311" s="46" t="s">
        <v>2177</v>
      </c>
      <c r="C311" s="142" t="s">
        <v>2178</v>
      </c>
      <c r="D311" s="46" t="s">
        <v>4508</v>
      </c>
      <c r="E311" s="18">
        <v>9</v>
      </c>
      <c r="F311" s="46" t="s">
        <v>134</v>
      </c>
      <c r="G311" s="30">
        <v>17.5</v>
      </c>
      <c r="H311" s="28"/>
      <c r="I311" s="28">
        <v>16</v>
      </c>
      <c r="J311" s="28">
        <v>205</v>
      </c>
      <c r="K311" s="28">
        <v>7.3</v>
      </c>
      <c r="L311" s="30">
        <v>0</v>
      </c>
      <c r="M311" s="28"/>
      <c r="N311" s="30">
        <v>1.43</v>
      </c>
      <c r="O311" s="28">
        <f>IF(N311&lt;&gt;"",INT(N311)*60+(N311-INT(N311))*100,"")</f>
        <v>103</v>
      </c>
      <c r="P311" s="29">
        <f>(40*G311)/MAX(G:G)</f>
        <v>17.948717948717949</v>
      </c>
      <c r="Q311" s="29">
        <f>(10*I311)/MAX(I:I)</f>
        <v>5</v>
      </c>
      <c r="R311" s="29">
        <f>(10*J311)/MAX(J:J)</f>
        <v>7.068965517241379</v>
      </c>
      <c r="S311" s="29">
        <f>(10*6)/K311</f>
        <v>8.2191780821917817</v>
      </c>
      <c r="T311" s="29">
        <f>(10*L311)/MAX(L:L)</f>
        <v>0</v>
      </c>
      <c r="U311" s="29">
        <f>(20*0.26)/N311</f>
        <v>3.6363636363636367</v>
      </c>
      <c r="V311" s="29">
        <f>SUM(P311:U311)</f>
        <v>41.873225184514752</v>
      </c>
      <c r="W311" s="29"/>
      <c r="X311" s="202"/>
      <c r="Y311" s="203"/>
      <c r="Z311" s="203"/>
    </row>
    <row r="312" spans="1:26" ht="30" x14ac:dyDescent="0.25">
      <c r="A312" s="58">
        <v>308</v>
      </c>
      <c r="B312" s="46" t="s">
        <v>2696</v>
      </c>
      <c r="C312" s="142" t="s">
        <v>2697</v>
      </c>
      <c r="D312" s="46" t="s">
        <v>503</v>
      </c>
      <c r="E312" s="18">
        <v>10</v>
      </c>
      <c r="F312" s="46" t="s">
        <v>504</v>
      </c>
      <c r="G312" s="42">
        <v>10.5</v>
      </c>
      <c r="H312" s="42"/>
      <c r="I312" s="42">
        <v>15</v>
      </c>
      <c r="J312" s="42">
        <v>230</v>
      </c>
      <c r="K312" s="42">
        <v>7</v>
      </c>
      <c r="L312" s="42">
        <v>1.1000000000000001</v>
      </c>
      <c r="M312" s="42"/>
      <c r="N312" s="42">
        <v>0.59</v>
      </c>
      <c r="O312" s="28"/>
      <c r="P312" s="29">
        <f>(40*G312)/MAX(G:G)</f>
        <v>10.76923076923077</v>
      </c>
      <c r="Q312" s="29">
        <f>(10*I312)/MAX(I:I)</f>
        <v>4.6875</v>
      </c>
      <c r="R312" s="29">
        <f>(10*J312)/MAX(J:J)</f>
        <v>7.931034482758621</v>
      </c>
      <c r="S312" s="29">
        <f>(10*6)/K312</f>
        <v>8.5714285714285712</v>
      </c>
      <c r="T312" s="29">
        <f>(10*L312)/MAX(L:L)</f>
        <v>1.1000000000000001</v>
      </c>
      <c r="U312" s="29">
        <f>(20*0.26)/N312</f>
        <v>8.8135593220338997</v>
      </c>
      <c r="V312" s="29">
        <f>SUM(P312:U312)</f>
        <v>41.872753145451867</v>
      </c>
      <c r="W312" s="29"/>
      <c r="X312" s="202"/>
      <c r="Y312" s="203"/>
      <c r="Z312" s="203"/>
    </row>
    <row r="313" spans="1:26" ht="30" x14ac:dyDescent="0.25">
      <c r="A313" s="55">
        <v>309</v>
      </c>
      <c r="B313" s="46" t="s">
        <v>2145</v>
      </c>
      <c r="C313" s="142" t="s">
        <v>2146</v>
      </c>
      <c r="D313" s="46" t="s">
        <v>112</v>
      </c>
      <c r="E313" s="18">
        <v>9</v>
      </c>
      <c r="F313" s="147" t="s">
        <v>113</v>
      </c>
      <c r="G313" s="30">
        <v>8</v>
      </c>
      <c r="H313" s="28"/>
      <c r="I313" s="28">
        <v>10</v>
      </c>
      <c r="J313" s="28">
        <v>180</v>
      </c>
      <c r="K313" s="28">
        <v>7.8</v>
      </c>
      <c r="L313" s="30">
        <v>7.5</v>
      </c>
      <c r="M313" s="28"/>
      <c r="N313" s="30">
        <v>0.59</v>
      </c>
      <c r="O313" s="28">
        <f>IF(N313&lt;&gt;"",INT(N313)*60+(N313-INT(N313))*100,"")</f>
        <v>59</v>
      </c>
      <c r="P313" s="29">
        <f>(40*G313)/MAX(G:G)</f>
        <v>8.2051282051282044</v>
      </c>
      <c r="Q313" s="29">
        <f>(10*I313)/MAX(I:I)</f>
        <v>3.125</v>
      </c>
      <c r="R313" s="29">
        <f>(10*J313)/MAX(J:J)</f>
        <v>6.2068965517241379</v>
      </c>
      <c r="S313" s="29">
        <f>(10*6)/K313</f>
        <v>7.6923076923076925</v>
      </c>
      <c r="T313" s="29">
        <f>(10*L313)/MAX(L:L)</f>
        <v>7.5</v>
      </c>
      <c r="U313" s="29">
        <f>(20*0.26)/N313</f>
        <v>8.8135593220338997</v>
      </c>
      <c r="V313" s="29">
        <f>SUM(P313:U313)</f>
        <v>41.542891771193936</v>
      </c>
      <c r="W313" s="29"/>
      <c r="X313" s="202"/>
      <c r="Y313" s="203"/>
      <c r="Z313" s="203"/>
    </row>
    <row r="314" spans="1:26" ht="45" x14ac:dyDescent="0.25">
      <c r="A314" s="58">
        <v>310</v>
      </c>
      <c r="B314" s="152" t="s">
        <v>2155</v>
      </c>
      <c r="C314" s="153" t="s">
        <v>2156</v>
      </c>
      <c r="D314" s="152" t="s">
        <v>4450</v>
      </c>
      <c r="E314" s="154">
        <v>9</v>
      </c>
      <c r="F314" s="205" t="s">
        <v>127</v>
      </c>
      <c r="G314" s="30">
        <v>14</v>
      </c>
      <c r="H314" s="28"/>
      <c r="I314" s="28">
        <v>0</v>
      </c>
      <c r="J314" s="28">
        <v>185</v>
      </c>
      <c r="K314" s="28">
        <v>8</v>
      </c>
      <c r="L314" s="30">
        <v>8</v>
      </c>
      <c r="M314" s="28"/>
      <c r="N314" s="30">
        <v>1</v>
      </c>
      <c r="O314" s="28">
        <f>IF(N314&lt;&gt;"",INT(N314)*60+(N314-INT(N314))*100,"")</f>
        <v>60</v>
      </c>
      <c r="P314" s="29">
        <f>(40*G314)/MAX(G:G)</f>
        <v>14.358974358974359</v>
      </c>
      <c r="Q314" s="29">
        <f>(10*I314)/MAX(I:I)</f>
        <v>0</v>
      </c>
      <c r="R314" s="29">
        <f>(10*J314)/MAX(J:J)</f>
        <v>6.3793103448275863</v>
      </c>
      <c r="S314" s="29">
        <f>(10*6)/K314</f>
        <v>7.5</v>
      </c>
      <c r="T314" s="29">
        <f>(10*L314)/MAX(L:L)</f>
        <v>8</v>
      </c>
      <c r="U314" s="29">
        <f>(20*0.26)/N314</f>
        <v>5.2</v>
      </c>
      <c r="V314" s="29">
        <f>SUM(P314:U314)</f>
        <v>41.438284703801948</v>
      </c>
      <c r="W314" s="29"/>
      <c r="X314" s="202"/>
      <c r="Y314" s="203"/>
      <c r="Z314" s="203"/>
    </row>
    <row r="315" spans="1:26" ht="30" x14ac:dyDescent="0.25">
      <c r="A315" s="55">
        <v>311</v>
      </c>
      <c r="B315" s="144" t="s">
        <v>2118</v>
      </c>
      <c r="C315" s="142" t="s">
        <v>2119</v>
      </c>
      <c r="D315" s="46" t="s">
        <v>4456</v>
      </c>
      <c r="E315" s="18">
        <v>9</v>
      </c>
      <c r="F315" s="12" t="s">
        <v>83</v>
      </c>
      <c r="G315" s="30">
        <v>13</v>
      </c>
      <c r="H315" s="28"/>
      <c r="I315" s="28">
        <v>7</v>
      </c>
      <c r="J315" s="28">
        <v>235</v>
      </c>
      <c r="K315" s="28">
        <v>10.1</v>
      </c>
      <c r="L315" s="30">
        <v>7.5</v>
      </c>
      <c r="M315" s="28"/>
      <c r="N315" s="30">
        <v>1.3</v>
      </c>
      <c r="O315" s="28">
        <f>IF(N315&lt;&gt;"",INT(N315)*60+(N315-INT(N315))*100,"")</f>
        <v>90</v>
      </c>
      <c r="P315" s="29">
        <f>(40*G315)/MAX(G:G)</f>
        <v>13.333333333333334</v>
      </c>
      <c r="Q315" s="29">
        <f>(10*I315)/MAX(I:I)</f>
        <v>2.1875</v>
      </c>
      <c r="R315" s="29">
        <f>(10*J315)/MAX(J:J)</f>
        <v>8.1034482758620694</v>
      </c>
      <c r="S315" s="29">
        <f>(10*6)/K315</f>
        <v>5.9405940594059405</v>
      </c>
      <c r="T315" s="29">
        <f>(10*L315)/MAX(L:L)</f>
        <v>7.5</v>
      </c>
      <c r="U315" s="29">
        <f>(20*0.26)/N315</f>
        <v>4</v>
      </c>
      <c r="V315" s="29">
        <f>SUM(P315:U315)</f>
        <v>41.064875668601346</v>
      </c>
      <c r="W315" s="29"/>
      <c r="X315" s="202"/>
      <c r="Y315" s="203"/>
      <c r="Z315" s="203"/>
    </row>
    <row r="316" spans="1:26" ht="30" x14ac:dyDescent="0.25">
      <c r="A316" s="58">
        <v>312</v>
      </c>
      <c r="B316" s="46" t="s">
        <v>2065</v>
      </c>
      <c r="C316" s="142" t="s">
        <v>2066</v>
      </c>
      <c r="D316" s="46" t="s">
        <v>647</v>
      </c>
      <c r="E316" s="18">
        <v>11</v>
      </c>
      <c r="F316" s="46" t="s">
        <v>648</v>
      </c>
      <c r="G316" s="30">
        <v>15</v>
      </c>
      <c r="H316" s="28"/>
      <c r="I316" s="28">
        <v>6</v>
      </c>
      <c r="J316" s="28">
        <v>192</v>
      </c>
      <c r="K316" s="28">
        <v>8.6</v>
      </c>
      <c r="L316" s="30">
        <v>5</v>
      </c>
      <c r="M316" s="28"/>
      <c r="N316" s="30">
        <v>1.02</v>
      </c>
      <c r="O316" s="28">
        <f>IF(N316&lt;&gt;"",INT(N316)*60+(N316-INT(N316))*100,"")</f>
        <v>62</v>
      </c>
      <c r="P316" s="29">
        <f>(40*G316)/MAX(G:G)</f>
        <v>15.384615384615385</v>
      </c>
      <c r="Q316" s="29">
        <f>(10*I316)/MAX(I:I)</f>
        <v>1.875</v>
      </c>
      <c r="R316" s="29">
        <f>(10*J316)/MAX(J:J)</f>
        <v>6.6206896551724137</v>
      </c>
      <c r="S316" s="29">
        <f>(10*6)/K316</f>
        <v>6.9767441860465116</v>
      </c>
      <c r="T316" s="29">
        <f>(10*L316)/MAX(L:L)</f>
        <v>5</v>
      </c>
      <c r="U316" s="29">
        <f>(20*0.26)/N316</f>
        <v>5.0980392156862742</v>
      </c>
      <c r="V316" s="29">
        <f>SUM(P316:U316)</f>
        <v>40.955088441520587</v>
      </c>
      <c r="W316" s="29"/>
      <c r="X316" s="202"/>
      <c r="Y316" s="203"/>
      <c r="Z316" s="203"/>
    </row>
    <row r="317" spans="1:26" ht="30" x14ac:dyDescent="0.25">
      <c r="A317" s="55">
        <v>313</v>
      </c>
      <c r="B317" s="146" t="s">
        <v>2698</v>
      </c>
      <c r="C317" s="142" t="s">
        <v>2699</v>
      </c>
      <c r="D317" s="46" t="s">
        <v>507</v>
      </c>
      <c r="E317" s="18">
        <v>9</v>
      </c>
      <c r="F317" s="46" t="s">
        <v>508</v>
      </c>
      <c r="G317" s="42">
        <v>6</v>
      </c>
      <c r="H317" s="42"/>
      <c r="I317" s="42">
        <v>9</v>
      </c>
      <c r="J317" s="42">
        <v>190</v>
      </c>
      <c r="K317" s="42">
        <v>8</v>
      </c>
      <c r="L317" s="42">
        <v>9</v>
      </c>
      <c r="M317" s="42"/>
      <c r="N317" s="42">
        <v>0.59</v>
      </c>
      <c r="O317" s="28"/>
      <c r="P317" s="29">
        <f>(40*G317)/MAX(G:G)</f>
        <v>6.1538461538461542</v>
      </c>
      <c r="Q317" s="29">
        <f>(10*I317)/MAX(I:I)</f>
        <v>2.8125</v>
      </c>
      <c r="R317" s="29">
        <f>(10*J317)/MAX(J:J)</f>
        <v>6.5517241379310347</v>
      </c>
      <c r="S317" s="29">
        <f>(10*6)/K317</f>
        <v>7.5</v>
      </c>
      <c r="T317" s="29">
        <f>(10*L317)/MAX(L:L)</f>
        <v>9</v>
      </c>
      <c r="U317" s="29">
        <f>(20*0.26)/N317</f>
        <v>8.8135593220338997</v>
      </c>
      <c r="V317" s="29">
        <f>SUM(P317:U317)</f>
        <v>40.831629613811089</v>
      </c>
      <c r="W317" s="29"/>
      <c r="X317" s="202"/>
      <c r="Y317" s="203"/>
      <c r="Z317" s="203"/>
    </row>
    <row r="318" spans="1:26" ht="30" x14ac:dyDescent="0.25">
      <c r="A318" s="58">
        <v>314</v>
      </c>
      <c r="B318" s="46" t="s">
        <v>2096</v>
      </c>
      <c r="C318" s="142" t="s">
        <v>2097</v>
      </c>
      <c r="D318" s="46" t="s">
        <v>2093</v>
      </c>
      <c r="E318" s="18">
        <v>10</v>
      </c>
      <c r="F318" s="46" t="s">
        <v>72</v>
      </c>
      <c r="G318" s="30">
        <v>19</v>
      </c>
      <c r="H318" s="28"/>
      <c r="I318" s="28">
        <v>22</v>
      </c>
      <c r="J318" s="28">
        <v>215</v>
      </c>
      <c r="K318" s="28">
        <v>9.1999999999999993</v>
      </c>
      <c r="L318" s="30">
        <v>0</v>
      </c>
      <c r="M318" s="28"/>
      <c r="N318" s="30">
        <v>0</v>
      </c>
      <c r="O318" s="28">
        <f>IF(N318&lt;&gt;"",INT(N318)*60+(N318-INT(N318))*100,"")</f>
        <v>0</v>
      </c>
      <c r="P318" s="29">
        <f>(40*G318)/MAX(G:G)</f>
        <v>19.487179487179485</v>
      </c>
      <c r="Q318" s="29">
        <f>(10*I318)/MAX(I:I)</f>
        <v>6.875</v>
      </c>
      <c r="R318" s="29">
        <f>(10*J318)/MAX(J:J)</f>
        <v>7.4137931034482758</v>
      </c>
      <c r="S318" s="29">
        <f>(10*6)/K318</f>
        <v>6.5217391304347831</v>
      </c>
      <c r="T318" s="29">
        <f>(10*L318)/MAX(L:L)</f>
        <v>0</v>
      </c>
      <c r="U318" s="29">
        <v>0</v>
      </c>
      <c r="V318" s="29">
        <f>SUM(P318:U318)</f>
        <v>40.297711721062541</v>
      </c>
      <c r="W318" s="29"/>
      <c r="X318" s="202"/>
      <c r="Y318" s="203"/>
      <c r="Z318" s="203"/>
    </row>
    <row r="319" spans="1:26" ht="45" x14ac:dyDescent="0.25">
      <c r="A319" s="55">
        <v>315</v>
      </c>
      <c r="B319" s="155" t="s">
        <v>2161</v>
      </c>
      <c r="C319" s="153" t="s">
        <v>2162</v>
      </c>
      <c r="D319" s="152" t="s">
        <v>4450</v>
      </c>
      <c r="E319" s="154">
        <v>10</v>
      </c>
      <c r="F319" s="204" t="s">
        <v>127</v>
      </c>
      <c r="G319" s="30">
        <v>12.5</v>
      </c>
      <c r="H319" s="28"/>
      <c r="I319" s="28">
        <v>8</v>
      </c>
      <c r="J319" s="28">
        <v>210</v>
      </c>
      <c r="K319" s="28">
        <v>8.1999999999999993</v>
      </c>
      <c r="L319" s="30">
        <v>6</v>
      </c>
      <c r="M319" s="28"/>
      <c r="N319" s="30">
        <v>1.18</v>
      </c>
      <c r="O319" s="28">
        <f>IF(N319&lt;&gt;"",INT(N319)*60+(N319-INT(N319))*100,"")</f>
        <v>78</v>
      </c>
      <c r="P319" s="29">
        <f>(40*G319)/MAX(G:G)</f>
        <v>12.820512820512821</v>
      </c>
      <c r="Q319" s="29">
        <f>(10*I319)/MAX(I:I)</f>
        <v>2.5</v>
      </c>
      <c r="R319" s="29">
        <f>(10*J319)/MAX(J:J)</f>
        <v>7.2413793103448274</v>
      </c>
      <c r="S319" s="29">
        <f>(10*6)/K319</f>
        <v>7.3170731707317076</v>
      </c>
      <c r="T319" s="29">
        <f>(10*L319)/MAX(L:L)</f>
        <v>6</v>
      </c>
      <c r="U319" s="29">
        <f>(20*0.26)/N319</f>
        <v>4.4067796610169498</v>
      </c>
      <c r="V319" s="29">
        <f>SUM(P319:U319)</f>
        <v>40.285744962606309</v>
      </c>
      <c r="W319" s="29"/>
      <c r="X319" s="202"/>
      <c r="Y319" s="203"/>
      <c r="Z319" s="203"/>
    </row>
    <row r="320" spans="1:26" ht="30" x14ac:dyDescent="0.25">
      <c r="A320" s="58">
        <v>316</v>
      </c>
      <c r="B320" s="46" t="s">
        <v>2143</v>
      </c>
      <c r="C320" s="142" t="s">
        <v>2144</v>
      </c>
      <c r="D320" s="46" t="s">
        <v>112</v>
      </c>
      <c r="E320" s="18">
        <v>9</v>
      </c>
      <c r="F320" s="147" t="s">
        <v>113</v>
      </c>
      <c r="G320" s="30">
        <v>12</v>
      </c>
      <c r="H320" s="28"/>
      <c r="I320" s="28">
        <v>15</v>
      </c>
      <c r="J320" s="28">
        <v>185</v>
      </c>
      <c r="K320" s="28">
        <v>8.4</v>
      </c>
      <c r="L320" s="30">
        <v>5</v>
      </c>
      <c r="M320" s="28"/>
      <c r="N320" s="30">
        <v>1.1200000000000001</v>
      </c>
      <c r="O320" s="28">
        <f>IF(N320&lt;&gt;"",INT(N320)*60+(N320-INT(N320))*100,"")</f>
        <v>72.000000000000014</v>
      </c>
      <c r="P320" s="29">
        <f>(40*G320)/MAX(G:G)</f>
        <v>12.307692307692308</v>
      </c>
      <c r="Q320" s="29">
        <f>(10*I320)/MAX(I:I)</f>
        <v>4.6875</v>
      </c>
      <c r="R320" s="29">
        <f>(10*J320)/MAX(J:J)</f>
        <v>6.3793103448275863</v>
      </c>
      <c r="S320" s="29">
        <f>(10*6)/K320</f>
        <v>7.1428571428571423</v>
      </c>
      <c r="T320" s="29">
        <f>(10*L320)/MAX(L:L)</f>
        <v>5</v>
      </c>
      <c r="U320" s="29">
        <f>(20*0.26)/N320</f>
        <v>4.6428571428571423</v>
      </c>
      <c r="V320" s="29">
        <f>SUM(P320:U320)</f>
        <v>40.160216938234171</v>
      </c>
      <c r="W320" s="29"/>
      <c r="X320" s="202"/>
      <c r="Y320" s="203"/>
      <c r="Z320" s="203"/>
    </row>
    <row r="321" spans="1:26" ht="30" x14ac:dyDescent="0.25">
      <c r="A321" s="55">
        <v>317</v>
      </c>
      <c r="B321" s="147" t="s">
        <v>2138</v>
      </c>
      <c r="C321" s="142" t="s">
        <v>2139</v>
      </c>
      <c r="D321" s="46" t="s">
        <v>2140</v>
      </c>
      <c r="E321" s="18">
        <v>10</v>
      </c>
      <c r="F321" s="46" t="s">
        <v>107</v>
      </c>
      <c r="G321" s="30">
        <v>5</v>
      </c>
      <c r="H321" s="28"/>
      <c r="I321" s="28">
        <v>13</v>
      </c>
      <c r="J321" s="28">
        <v>231</v>
      </c>
      <c r="K321" s="28">
        <v>9.6999999999999993</v>
      </c>
      <c r="L321" s="30">
        <v>7</v>
      </c>
      <c r="M321" s="28"/>
      <c r="N321" s="30">
        <v>0.53</v>
      </c>
      <c r="O321" s="28">
        <f>IF(N321&lt;&gt;"",INT(N321)*60+(N321-INT(N321))*100,"")</f>
        <v>53</v>
      </c>
      <c r="P321" s="29">
        <f>(40*G321)/MAX(G:G)</f>
        <v>5.1282051282051286</v>
      </c>
      <c r="Q321" s="29">
        <f>(10*I321)/MAX(I:I)</f>
        <v>4.0625</v>
      </c>
      <c r="R321" s="29">
        <f>(10*J321)/MAX(J:J)</f>
        <v>7.9655172413793105</v>
      </c>
      <c r="S321" s="29">
        <f>(10*6)/K321</f>
        <v>6.1855670103092786</v>
      </c>
      <c r="T321" s="29">
        <f>(10*L321)/MAX(L:L)</f>
        <v>7</v>
      </c>
      <c r="U321" s="29">
        <f>(20*0.26)/N321</f>
        <v>9.8113207547169807</v>
      </c>
      <c r="V321" s="29">
        <f>SUM(P321:U321)</f>
        <v>40.153110134610699</v>
      </c>
      <c r="W321" s="29"/>
      <c r="X321" s="202"/>
      <c r="Y321" s="203"/>
      <c r="Z321" s="203"/>
    </row>
    <row r="322" spans="1:26" ht="30" x14ac:dyDescent="0.25">
      <c r="A322" s="58">
        <v>318</v>
      </c>
      <c r="B322" s="144" t="s">
        <v>2147</v>
      </c>
      <c r="C322" s="142" t="s">
        <v>2148</v>
      </c>
      <c r="D322" s="144" t="s">
        <v>116</v>
      </c>
      <c r="E322" s="18">
        <v>11</v>
      </c>
      <c r="F322" s="12" t="s">
        <v>113</v>
      </c>
      <c r="G322" s="30">
        <v>15</v>
      </c>
      <c r="H322" s="28"/>
      <c r="I322" s="28">
        <v>5</v>
      </c>
      <c r="J322" s="28">
        <v>150</v>
      </c>
      <c r="K322" s="28">
        <v>8.1</v>
      </c>
      <c r="L322" s="30">
        <v>6</v>
      </c>
      <c r="M322" s="28"/>
      <c r="N322" s="30">
        <v>1.1499999999999999</v>
      </c>
      <c r="O322" s="28">
        <f>IF(N322&lt;&gt;"",INT(N322)*60+(N322-INT(N322))*100,"")</f>
        <v>74.999999999999986</v>
      </c>
      <c r="P322" s="29">
        <f>(40*G322)/MAX(G:G)</f>
        <v>15.384615384615385</v>
      </c>
      <c r="Q322" s="29">
        <f>(10*I322)/MAX(I:I)</f>
        <v>1.5625</v>
      </c>
      <c r="R322" s="29">
        <f>(10*J322)/MAX(J:J)</f>
        <v>5.1724137931034484</v>
      </c>
      <c r="S322" s="29">
        <f>(10*6)/K322</f>
        <v>7.4074074074074074</v>
      </c>
      <c r="T322" s="29">
        <f>(10*L322)/MAX(L:L)</f>
        <v>6</v>
      </c>
      <c r="U322" s="29">
        <f>(20*0.26)/N322</f>
        <v>4.5217391304347831</v>
      </c>
      <c r="V322" s="29">
        <f>SUM(P322:U322)</f>
        <v>40.048675715561025</v>
      </c>
      <c r="W322" s="29"/>
      <c r="X322" s="202"/>
      <c r="Y322" s="203"/>
      <c r="Z322" s="203"/>
    </row>
    <row r="323" spans="1:26" ht="30" x14ac:dyDescent="0.25">
      <c r="A323" s="55">
        <v>319</v>
      </c>
      <c r="B323" s="46" t="s">
        <v>2122</v>
      </c>
      <c r="C323" s="142" t="s">
        <v>2123</v>
      </c>
      <c r="D323" s="46" t="s">
        <v>4456</v>
      </c>
      <c r="E323" s="18">
        <v>9</v>
      </c>
      <c r="F323" s="12" t="s">
        <v>83</v>
      </c>
      <c r="G323" s="30">
        <v>15.5</v>
      </c>
      <c r="H323" s="28"/>
      <c r="I323" s="28">
        <v>0</v>
      </c>
      <c r="J323" s="28">
        <v>200</v>
      </c>
      <c r="K323" s="28">
        <v>9.5</v>
      </c>
      <c r="L323" s="30">
        <v>6.5</v>
      </c>
      <c r="M323" s="28"/>
      <c r="N323" s="30">
        <v>1.4</v>
      </c>
      <c r="O323" s="28">
        <f>IF(N323&lt;&gt;"",INT(N323)*60+(N323-INT(N323))*100,"")</f>
        <v>100</v>
      </c>
      <c r="P323" s="29">
        <f>(40*G323)/MAX(G:G)</f>
        <v>15.897435897435898</v>
      </c>
      <c r="Q323" s="29">
        <f>(10*I323)/MAX(I:I)</f>
        <v>0</v>
      </c>
      <c r="R323" s="29">
        <f>(10*J323)/MAX(J:J)</f>
        <v>6.8965517241379306</v>
      </c>
      <c r="S323" s="29">
        <f>(10*6)/K323</f>
        <v>6.3157894736842106</v>
      </c>
      <c r="T323" s="29">
        <f>(10*L323)/MAX(L:L)</f>
        <v>6.5</v>
      </c>
      <c r="U323" s="29">
        <f>(20*0.26)/N323</f>
        <v>3.7142857142857149</v>
      </c>
      <c r="V323" s="29">
        <f>SUM(P323:U323)</f>
        <v>39.324062809543754</v>
      </c>
      <c r="W323" s="29"/>
      <c r="X323" s="202"/>
      <c r="Y323" s="203"/>
      <c r="Z323" s="203"/>
    </row>
    <row r="324" spans="1:26" ht="30" x14ac:dyDescent="0.25">
      <c r="A324" s="58">
        <v>320</v>
      </c>
      <c r="B324" s="144" t="s">
        <v>2411</v>
      </c>
      <c r="C324" s="142" t="s">
        <v>2412</v>
      </c>
      <c r="D324" s="144" t="s">
        <v>282</v>
      </c>
      <c r="E324" s="18">
        <v>9</v>
      </c>
      <c r="F324" s="12" t="s">
        <v>301</v>
      </c>
      <c r="G324" s="42">
        <v>9</v>
      </c>
      <c r="H324" s="42"/>
      <c r="I324" s="42">
        <v>8</v>
      </c>
      <c r="J324" s="42">
        <v>195</v>
      </c>
      <c r="K324" s="42">
        <v>8.1</v>
      </c>
      <c r="L324" s="42">
        <v>9</v>
      </c>
      <c r="M324" s="42"/>
      <c r="N324" s="42">
        <v>1.2</v>
      </c>
      <c r="O324" s="28"/>
      <c r="P324" s="29">
        <f>(40*G324)/MAX(G:G)</f>
        <v>9.2307692307692299</v>
      </c>
      <c r="Q324" s="29">
        <f>(10*I324)/MAX(I:I)</f>
        <v>2.5</v>
      </c>
      <c r="R324" s="29">
        <f>(10*J324)/MAX(J:J)</f>
        <v>6.7241379310344831</v>
      </c>
      <c r="S324" s="29">
        <f>(10*6)/K324</f>
        <v>7.4074074074074074</v>
      </c>
      <c r="T324" s="29">
        <f>(10*L324)/MAX(L:L)</f>
        <v>9</v>
      </c>
      <c r="U324" s="29">
        <f>(20*0.26)/N324</f>
        <v>4.3333333333333339</v>
      </c>
      <c r="V324" s="29">
        <f>SUM(P324:U324)</f>
        <v>39.195647902544458</v>
      </c>
      <c r="W324" s="29"/>
      <c r="X324" s="202"/>
      <c r="Y324" s="203"/>
      <c r="Z324" s="203"/>
    </row>
    <row r="325" spans="1:26" ht="30" x14ac:dyDescent="0.25">
      <c r="A325" s="55">
        <v>321</v>
      </c>
      <c r="B325" s="46" t="s">
        <v>2173</v>
      </c>
      <c r="C325" s="142" t="s">
        <v>2174</v>
      </c>
      <c r="D325" s="46" t="s">
        <v>4508</v>
      </c>
      <c r="E325" s="18">
        <v>9</v>
      </c>
      <c r="F325" s="147" t="s">
        <v>134</v>
      </c>
      <c r="G325" s="30">
        <v>11.5</v>
      </c>
      <c r="H325" s="28"/>
      <c r="I325" s="28">
        <v>16</v>
      </c>
      <c r="J325" s="28">
        <v>184</v>
      </c>
      <c r="K325" s="28">
        <v>7.6</v>
      </c>
      <c r="L325" s="30">
        <v>4.2</v>
      </c>
      <c r="M325" s="28"/>
      <c r="N325" s="30">
        <v>1.38</v>
      </c>
      <c r="O325" s="28">
        <f>IF(N325&lt;&gt;"",INT(N325)*60+(N325-INT(N325))*100,"")</f>
        <v>97.999999999999986</v>
      </c>
      <c r="P325" s="29">
        <f>(40*G325)/MAX(G:G)</f>
        <v>11.794871794871796</v>
      </c>
      <c r="Q325" s="29">
        <f>(10*I325)/MAX(I:I)</f>
        <v>5</v>
      </c>
      <c r="R325" s="29">
        <f>(10*J325)/MAX(J:J)</f>
        <v>6.3448275862068968</v>
      </c>
      <c r="S325" s="29">
        <f>(10*6)/K325</f>
        <v>7.8947368421052637</v>
      </c>
      <c r="T325" s="29">
        <f>(10*L325)/MAX(L:L)</f>
        <v>4.2</v>
      </c>
      <c r="U325" s="29">
        <f>(20*0.26)/N325</f>
        <v>3.7681159420289858</v>
      </c>
      <c r="V325" s="29">
        <f>SUM(P325:U325)</f>
        <v>39.00255216521294</v>
      </c>
      <c r="W325" s="29"/>
      <c r="X325" s="202"/>
      <c r="Y325" s="203"/>
      <c r="Z325" s="203"/>
    </row>
    <row r="326" spans="1:26" ht="30" x14ac:dyDescent="0.25">
      <c r="A326" s="58">
        <v>322</v>
      </c>
      <c r="B326" s="144" t="s">
        <v>2169</v>
      </c>
      <c r="C326" s="142" t="s">
        <v>2170</v>
      </c>
      <c r="D326" s="46" t="s">
        <v>4508</v>
      </c>
      <c r="E326" s="18">
        <v>9</v>
      </c>
      <c r="F326" s="12" t="s">
        <v>134</v>
      </c>
      <c r="G326" s="30">
        <v>8.5</v>
      </c>
      <c r="H326" s="28"/>
      <c r="I326" s="28">
        <v>25</v>
      </c>
      <c r="J326" s="28">
        <v>210</v>
      </c>
      <c r="K326" s="28">
        <v>7.5</v>
      </c>
      <c r="L326" s="30">
        <v>3.1</v>
      </c>
      <c r="M326" s="28"/>
      <c r="N326" s="30">
        <v>1.31</v>
      </c>
      <c r="O326" s="28">
        <f>IF(N326&lt;&gt;"",INT(N326)*60+(N326-INT(N326))*100,"")</f>
        <v>91</v>
      </c>
      <c r="P326" s="29">
        <f>(40*G326)/MAX(G:G)</f>
        <v>8.7179487179487172</v>
      </c>
      <c r="Q326" s="29">
        <f>(10*I326)/MAX(I:I)</f>
        <v>7.8125</v>
      </c>
      <c r="R326" s="29">
        <f>(10*J326)/MAX(J:J)</f>
        <v>7.2413793103448274</v>
      </c>
      <c r="S326" s="29">
        <f>(10*6)/K326</f>
        <v>8</v>
      </c>
      <c r="T326" s="29">
        <f>(10*L326)/MAX(L:L)</f>
        <v>3.1</v>
      </c>
      <c r="U326" s="29">
        <f>(20*0.26)/N326</f>
        <v>3.9694656488549618</v>
      </c>
      <c r="V326" s="29">
        <f>SUM(P326:U326)</f>
        <v>38.841293677148506</v>
      </c>
      <c r="W326" s="29"/>
      <c r="X326" s="202"/>
      <c r="Y326" s="203"/>
      <c r="Z326" s="203"/>
    </row>
    <row r="327" spans="1:26" ht="45" x14ac:dyDescent="0.25">
      <c r="A327" s="55">
        <v>323</v>
      </c>
      <c r="B327" s="12" t="s">
        <v>2574</v>
      </c>
      <c r="C327" s="142" t="s">
        <v>2575</v>
      </c>
      <c r="D327" s="46" t="s">
        <v>384</v>
      </c>
      <c r="E327" s="18">
        <v>11</v>
      </c>
      <c r="F327" s="46" t="s">
        <v>385</v>
      </c>
      <c r="G327" s="42">
        <v>11.5</v>
      </c>
      <c r="H327" s="42"/>
      <c r="I327" s="42">
        <v>10</v>
      </c>
      <c r="J327" s="42">
        <v>220</v>
      </c>
      <c r="K327" s="42">
        <v>9.5</v>
      </c>
      <c r="L327" s="42">
        <v>6</v>
      </c>
      <c r="M327" s="42"/>
      <c r="N327" s="42">
        <v>1.3</v>
      </c>
      <c r="O327" s="28"/>
      <c r="P327" s="29">
        <f>(40*G327)/MAX(G:G)</f>
        <v>11.794871794871796</v>
      </c>
      <c r="Q327" s="29">
        <f>(10*I327)/MAX(I:I)</f>
        <v>3.125</v>
      </c>
      <c r="R327" s="29">
        <f>(10*J327)/MAX(J:J)</f>
        <v>7.5862068965517242</v>
      </c>
      <c r="S327" s="29">
        <f>(10*6)/K327</f>
        <v>6.3157894736842106</v>
      </c>
      <c r="T327" s="29">
        <f>(10*L327)/MAX(L:L)</f>
        <v>6</v>
      </c>
      <c r="U327" s="29">
        <f>(20*0.26)/N327</f>
        <v>4</v>
      </c>
      <c r="V327" s="29">
        <f>SUM(P327:U327)</f>
        <v>38.82186816510773</v>
      </c>
      <c r="W327" s="29"/>
      <c r="X327" s="202"/>
      <c r="Y327" s="203"/>
      <c r="Z327" s="203"/>
    </row>
    <row r="328" spans="1:26" ht="30" x14ac:dyDescent="0.25">
      <c r="A328" s="58">
        <v>324</v>
      </c>
      <c r="B328" s="46" t="s">
        <v>2359</v>
      </c>
      <c r="C328" s="142" t="s">
        <v>2360</v>
      </c>
      <c r="D328" s="46" t="s">
        <v>4460</v>
      </c>
      <c r="E328" s="18">
        <v>9</v>
      </c>
      <c r="F328" s="46" t="s">
        <v>248</v>
      </c>
      <c r="G328" s="42">
        <v>10.5</v>
      </c>
      <c r="H328" s="42"/>
      <c r="I328" s="42">
        <v>0</v>
      </c>
      <c r="J328" s="42">
        <v>210</v>
      </c>
      <c r="K328" s="42">
        <v>7.3</v>
      </c>
      <c r="L328" s="42">
        <v>7.5</v>
      </c>
      <c r="M328" s="42"/>
      <c r="N328" s="42">
        <v>1.05</v>
      </c>
      <c r="O328" s="28"/>
      <c r="P328" s="29">
        <f>(40*G328)/MAX(G:G)</f>
        <v>10.76923076923077</v>
      </c>
      <c r="Q328" s="29">
        <f>(10*I328)/MAX(I:I)</f>
        <v>0</v>
      </c>
      <c r="R328" s="29">
        <f>(10*J328)/MAX(J:J)</f>
        <v>7.2413793103448274</v>
      </c>
      <c r="S328" s="29">
        <f>(10*6)/K328</f>
        <v>8.2191780821917817</v>
      </c>
      <c r="T328" s="29">
        <f>(10*L328)/MAX(L:L)</f>
        <v>7.5</v>
      </c>
      <c r="U328" s="29">
        <f>(20*0.26)/N328</f>
        <v>4.9523809523809526</v>
      </c>
      <c r="V328" s="29">
        <f>SUM(P328:U328)</f>
        <v>38.682169114148337</v>
      </c>
      <c r="W328" s="29"/>
      <c r="X328" s="202"/>
      <c r="Y328" s="203"/>
      <c r="Z328" s="203"/>
    </row>
    <row r="329" spans="1:26" ht="30" x14ac:dyDescent="0.25">
      <c r="A329" s="55">
        <v>325</v>
      </c>
      <c r="B329" s="46" t="s">
        <v>2171</v>
      </c>
      <c r="C329" s="142" t="s">
        <v>2172</v>
      </c>
      <c r="D329" s="46" t="s">
        <v>4508</v>
      </c>
      <c r="E329" s="18">
        <v>9</v>
      </c>
      <c r="F329" s="147" t="s">
        <v>134</v>
      </c>
      <c r="G329" s="30">
        <v>20</v>
      </c>
      <c r="H329" s="28"/>
      <c r="I329" s="28">
        <v>7</v>
      </c>
      <c r="J329" s="28">
        <v>170</v>
      </c>
      <c r="K329" s="28">
        <v>7.9</v>
      </c>
      <c r="L329" s="30">
        <v>0</v>
      </c>
      <c r="M329" s="28"/>
      <c r="N329" s="30">
        <v>2.06</v>
      </c>
      <c r="O329" s="28">
        <f>IF(N329&lt;&gt;"",INT(N329)*60+(N329-INT(N329))*100,"")</f>
        <v>126</v>
      </c>
      <c r="P329" s="29">
        <f>(40*G329)/MAX(G:G)</f>
        <v>20.512820512820515</v>
      </c>
      <c r="Q329" s="29">
        <f>(10*I329)/MAX(I:I)</f>
        <v>2.1875</v>
      </c>
      <c r="R329" s="29">
        <f>(10*J329)/MAX(J:J)</f>
        <v>5.8620689655172411</v>
      </c>
      <c r="S329" s="29">
        <f>(10*6)/K329</f>
        <v>7.5949367088607591</v>
      </c>
      <c r="T329" s="29">
        <f>(10*L329)/MAX(L:L)</f>
        <v>0</v>
      </c>
      <c r="U329" s="29">
        <f>(20*0.26)/N329</f>
        <v>2.5242718446601944</v>
      </c>
      <c r="V329" s="29">
        <f>SUM(P329:U329)</f>
        <v>38.681598031858705</v>
      </c>
      <c r="W329" s="29"/>
      <c r="X329" s="202"/>
      <c r="Y329" s="203"/>
      <c r="Z329" s="203"/>
    </row>
    <row r="330" spans="1:26" ht="30" x14ac:dyDescent="0.25">
      <c r="A330" s="58">
        <v>326</v>
      </c>
      <c r="B330" s="156" t="s">
        <v>2239</v>
      </c>
      <c r="C330" s="149" t="s">
        <v>2240</v>
      </c>
      <c r="D330" s="46" t="s">
        <v>165</v>
      </c>
      <c r="E330" s="41">
        <v>9</v>
      </c>
      <c r="F330" s="156" t="s">
        <v>166</v>
      </c>
      <c r="G330" s="30">
        <v>3</v>
      </c>
      <c r="H330" s="28"/>
      <c r="I330" s="28">
        <v>15</v>
      </c>
      <c r="J330" s="28">
        <v>230</v>
      </c>
      <c r="K330" s="28">
        <v>7.1</v>
      </c>
      <c r="L330" s="30">
        <v>9.1999999999999993</v>
      </c>
      <c r="M330" s="28"/>
      <c r="N330" s="30">
        <v>1</v>
      </c>
      <c r="O330" s="28">
        <f>IF(N330&lt;&gt;"",INT(N330)*60+(N330-INT(N330))*100,"")</f>
        <v>60</v>
      </c>
      <c r="P330" s="29">
        <f>(40*G330)/MAX(G:G)</f>
        <v>3.0769230769230771</v>
      </c>
      <c r="Q330" s="29">
        <f>(10*I330)/MAX(I:I)</f>
        <v>4.6875</v>
      </c>
      <c r="R330" s="29">
        <f>(10*J330)/MAX(J:J)</f>
        <v>7.931034482758621</v>
      </c>
      <c r="S330" s="29">
        <f>(10*6)/K330</f>
        <v>8.4507042253521139</v>
      </c>
      <c r="T330" s="29">
        <f>(10*L330)/MAX(L:L)</f>
        <v>9.1999999999999993</v>
      </c>
      <c r="U330" s="29">
        <f>(20*0.26)/N330</f>
        <v>5.2</v>
      </c>
      <c r="V330" s="29">
        <f>SUM(P330:U330)</f>
        <v>38.546161785033817</v>
      </c>
      <c r="W330" s="29"/>
      <c r="X330" s="202"/>
      <c r="Y330" s="203"/>
      <c r="Z330" s="203"/>
    </row>
    <row r="331" spans="1:26" ht="30" x14ac:dyDescent="0.25">
      <c r="A331" s="55">
        <v>327</v>
      </c>
      <c r="B331" s="45" t="s">
        <v>2592</v>
      </c>
      <c r="C331" s="142" t="s">
        <v>2593</v>
      </c>
      <c r="D331" s="46" t="s">
        <v>395</v>
      </c>
      <c r="E331" s="18">
        <v>9</v>
      </c>
      <c r="F331" s="46" t="s">
        <v>396</v>
      </c>
      <c r="G331" s="42">
        <v>17</v>
      </c>
      <c r="H331" s="42"/>
      <c r="I331" s="42">
        <v>20</v>
      </c>
      <c r="J331" s="42">
        <v>208</v>
      </c>
      <c r="K331" s="42">
        <v>0</v>
      </c>
      <c r="L331" s="42">
        <v>6.5</v>
      </c>
      <c r="M331" s="42"/>
      <c r="N331" s="42">
        <v>4.5</v>
      </c>
      <c r="O331" s="28"/>
      <c r="P331" s="29">
        <f>(40*G331)/MAX(G:G)</f>
        <v>17.435897435897434</v>
      </c>
      <c r="Q331" s="29">
        <f>(10*I331)/MAX(I:I)</f>
        <v>6.25</v>
      </c>
      <c r="R331" s="29">
        <f>(10*J331)/MAX(J:J)</f>
        <v>7.1724137931034484</v>
      </c>
      <c r="S331" s="29">
        <v>0</v>
      </c>
      <c r="T331" s="29">
        <f>(10*L331)/MAX(L:L)</f>
        <v>6.5</v>
      </c>
      <c r="U331" s="29">
        <f>(20*0.26)/N331</f>
        <v>1.1555555555555557</v>
      </c>
      <c r="V331" s="29">
        <f>SUM(P331:U331)</f>
        <v>38.513866784556441</v>
      </c>
      <c r="W331" s="29"/>
      <c r="X331" s="202"/>
      <c r="Y331" s="203"/>
      <c r="Z331" s="203"/>
    </row>
    <row r="332" spans="1:26" ht="30" x14ac:dyDescent="0.25">
      <c r="A332" s="58">
        <v>328</v>
      </c>
      <c r="B332" s="144" t="s">
        <v>2723</v>
      </c>
      <c r="C332" s="142" t="s">
        <v>2724</v>
      </c>
      <c r="D332" s="144" t="s">
        <v>1127</v>
      </c>
      <c r="E332" s="18">
        <v>9</v>
      </c>
      <c r="F332" s="12" t="s">
        <v>1128</v>
      </c>
      <c r="G332" s="42">
        <v>10</v>
      </c>
      <c r="H332" s="42"/>
      <c r="I332" s="42">
        <v>6</v>
      </c>
      <c r="J332" s="42">
        <v>204</v>
      </c>
      <c r="K332" s="42">
        <v>7</v>
      </c>
      <c r="L332" s="42">
        <v>6</v>
      </c>
      <c r="M332" s="42"/>
      <c r="N332" s="42">
        <v>1.27</v>
      </c>
      <c r="O332" s="28"/>
      <c r="P332" s="29">
        <f>(40*G332)/MAX(G:G)</f>
        <v>10.256410256410257</v>
      </c>
      <c r="Q332" s="29">
        <f>(10*I332)/MAX(I:I)</f>
        <v>1.875</v>
      </c>
      <c r="R332" s="29">
        <f>(10*J332)/MAX(J:J)</f>
        <v>7.0344827586206895</v>
      </c>
      <c r="S332" s="29">
        <f>(10*6)/K332</f>
        <v>8.5714285714285712</v>
      </c>
      <c r="T332" s="29">
        <f>(10*L332)/MAX(L:L)</f>
        <v>6</v>
      </c>
      <c r="U332" s="29">
        <f>(20*0.26)/N332</f>
        <v>4.0944881889763778</v>
      </c>
      <c r="V332" s="29">
        <f>SUM(P332:U332)</f>
        <v>37.831809775435893</v>
      </c>
      <c r="W332" s="29"/>
      <c r="X332" s="202"/>
      <c r="Y332" s="203"/>
      <c r="Z332" s="203"/>
    </row>
    <row r="333" spans="1:26" ht="30" x14ac:dyDescent="0.25">
      <c r="A333" s="55">
        <v>329</v>
      </c>
      <c r="B333" s="147" t="s">
        <v>2590</v>
      </c>
      <c r="C333" s="142" t="s">
        <v>2591</v>
      </c>
      <c r="D333" s="46" t="s">
        <v>395</v>
      </c>
      <c r="E333" s="18">
        <v>9</v>
      </c>
      <c r="F333" s="46" t="s">
        <v>396</v>
      </c>
      <c r="G333" s="42">
        <v>23</v>
      </c>
      <c r="H333" s="42"/>
      <c r="I333" s="42">
        <v>2</v>
      </c>
      <c r="J333" s="42">
        <v>189</v>
      </c>
      <c r="K333" s="42">
        <v>0</v>
      </c>
      <c r="L333" s="42">
        <v>6</v>
      </c>
      <c r="M333" s="42"/>
      <c r="N333" s="42">
        <v>5</v>
      </c>
      <c r="O333" s="28"/>
      <c r="P333" s="29">
        <f>(40*G333)/MAX(G:G)</f>
        <v>23.589743589743591</v>
      </c>
      <c r="Q333" s="29">
        <f>(10*I333)/MAX(I:I)</f>
        <v>0.625</v>
      </c>
      <c r="R333" s="29">
        <f>(10*J333)/MAX(J:J)</f>
        <v>6.5172413793103452</v>
      </c>
      <c r="S333" s="29">
        <v>0</v>
      </c>
      <c r="T333" s="29">
        <f>(10*L333)/MAX(L:L)</f>
        <v>6</v>
      </c>
      <c r="U333" s="29">
        <f>(20*0.26)/N333</f>
        <v>1.04</v>
      </c>
      <c r="V333" s="29">
        <f>SUM(P333:U333)</f>
        <v>37.771984969053939</v>
      </c>
      <c r="W333" s="29"/>
      <c r="X333" s="202"/>
      <c r="Y333" s="203"/>
      <c r="Z333" s="203"/>
    </row>
    <row r="334" spans="1:26" ht="30" x14ac:dyDescent="0.25">
      <c r="A334" s="58">
        <v>330</v>
      </c>
      <c r="B334" s="46" t="s">
        <v>2175</v>
      </c>
      <c r="C334" s="142" t="s">
        <v>2176</v>
      </c>
      <c r="D334" s="46" t="s">
        <v>4508</v>
      </c>
      <c r="E334" s="18">
        <v>9</v>
      </c>
      <c r="F334" s="46" t="s">
        <v>134</v>
      </c>
      <c r="G334" s="30">
        <v>10.5</v>
      </c>
      <c r="H334" s="28"/>
      <c r="I334" s="28">
        <v>12</v>
      </c>
      <c r="J334" s="28">
        <v>179</v>
      </c>
      <c r="K334" s="28">
        <v>6.3</v>
      </c>
      <c r="L334" s="30">
        <v>3.5</v>
      </c>
      <c r="M334" s="28"/>
      <c r="N334" s="30">
        <v>1.45</v>
      </c>
      <c r="O334" s="28">
        <f>IF(N334&lt;&gt;"",INT(N334)*60+(N334-INT(N334))*100,"")</f>
        <v>105</v>
      </c>
      <c r="P334" s="29">
        <f>(40*G334)/MAX(G:G)</f>
        <v>10.76923076923077</v>
      </c>
      <c r="Q334" s="29">
        <f>(10*I334)/MAX(I:I)</f>
        <v>3.75</v>
      </c>
      <c r="R334" s="29">
        <f>(10*J334)/MAX(J:J)</f>
        <v>6.1724137931034484</v>
      </c>
      <c r="S334" s="29">
        <f>(10*6)/K334</f>
        <v>9.5238095238095237</v>
      </c>
      <c r="T334" s="29">
        <f>(10*L334)/MAX(L:L)</f>
        <v>3.5</v>
      </c>
      <c r="U334" s="29">
        <f>(20*0.26)/N334</f>
        <v>3.5862068965517242</v>
      </c>
      <c r="V334" s="29">
        <f>SUM(P334:U334)</f>
        <v>37.301660982695466</v>
      </c>
      <c r="W334" s="29"/>
      <c r="X334" s="202"/>
      <c r="Y334" s="203"/>
      <c r="Z334" s="203"/>
    </row>
    <row r="335" spans="1:26" ht="30" x14ac:dyDescent="0.25">
      <c r="A335" s="55">
        <v>331</v>
      </c>
      <c r="B335" s="156" t="s">
        <v>2243</v>
      </c>
      <c r="C335" s="142" t="s">
        <v>2244</v>
      </c>
      <c r="D335" s="46" t="s">
        <v>165</v>
      </c>
      <c r="E335" s="41">
        <v>9</v>
      </c>
      <c r="F335" s="156" t="s">
        <v>166</v>
      </c>
      <c r="G335" s="30">
        <v>4</v>
      </c>
      <c r="H335" s="28"/>
      <c r="I335" s="28">
        <v>14</v>
      </c>
      <c r="J335" s="28">
        <v>200</v>
      </c>
      <c r="K335" s="28">
        <v>7.3</v>
      </c>
      <c r="L335" s="30">
        <v>9.6</v>
      </c>
      <c r="M335" s="28"/>
      <c r="N335" s="30">
        <v>1.29</v>
      </c>
      <c r="O335" s="28">
        <f>IF(N335&lt;&gt;"",INT(N335)*60+(N335-INT(N335))*100,"")</f>
        <v>89</v>
      </c>
      <c r="P335" s="29">
        <f>(40*G335)/MAX(G:G)</f>
        <v>4.1025641025641022</v>
      </c>
      <c r="Q335" s="29">
        <f>(10*I335)/MAX(I:I)</f>
        <v>4.375</v>
      </c>
      <c r="R335" s="29">
        <f>(10*J335)/MAX(J:J)</f>
        <v>6.8965517241379306</v>
      </c>
      <c r="S335" s="29">
        <f>(10*6)/K335</f>
        <v>8.2191780821917817</v>
      </c>
      <c r="T335" s="29">
        <f>(10*L335)/MAX(L:L)</f>
        <v>9.6</v>
      </c>
      <c r="U335" s="29">
        <f>(20*0.26)/N335</f>
        <v>4.0310077519379846</v>
      </c>
      <c r="V335" s="29">
        <f>SUM(P335:U335)</f>
        <v>37.224301660831799</v>
      </c>
      <c r="W335" s="29"/>
      <c r="X335" s="202"/>
      <c r="Y335" s="203"/>
      <c r="Z335" s="203"/>
    </row>
    <row r="336" spans="1:26" ht="30" x14ac:dyDescent="0.25">
      <c r="A336" s="58">
        <v>332</v>
      </c>
      <c r="B336" s="12" t="s">
        <v>2702</v>
      </c>
      <c r="C336" s="142" t="s">
        <v>2703</v>
      </c>
      <c r="D336" s="46" t="s">
        <v>1099</v>
      </c>
      <c r="E336" s="18">
        <v>10</v>
      </c>
      <c r="F336" s="46" t="s">
        <v>1100</v>
      </c>
      <c r="G336" s="42">
        <v>14</v>
      </c>
      <c r="H336" s="42"/>
      <c r="I336" s="42">
        <v>13</v>
      </c>
      <c r="J336" s="42">
        <v>185</v>
      </c>
      <c r="K336" s="42">
        <v>9</v>
      </c>
      <c r="L336" s="42">
        <v>4</v>
      </c>
      <c r="M336" s="42"/>
      <c r="N336" s="42">
        <v>3.03</v>
      </c>
      <c r="O336" s="28"/>
      <c r="P336" s="29">
        <f>(40*G336)/MAX(G:G)</f>
        <v>14.358974358974359</v>
      </c>
      <c r="Q336" s="29">
        <f>(10*I336)/MAX(I:I)</f>
        <v>4.0625</v>
      </c>
      <c r="R336" s="29">
        <f>(10*J336)/MAX(J:J)</f>
        <v>6.3793103448275863</v>
      </c>
      <c r="S336" s="29">
        <f>(10*6)/K336</f>
        <v>6.666666666666667</v>
      </c>
      <c r="T336" s="29">
        <f>(10*L336)/MAX(L:L)</f>
        <v>4</v>
      </c>
      <c r="U336" s="29">
        <f>(20*0.26)/N336</f>
        <v>1.7161716171617163</v>
      </c>
      <c r="V336" s="29">
        <f>SUM(P336:U336)</f>
        <v>37.183622987630322</v>
      </c>
      <c r="W336" s="29"/>
      <c r="X336" s="202"/>
      <c r="Y336" s="203"/>
      <c r="Z336" s="203"/>
    </row>
    <row r="337" spans="1:26" ht="30" x14ac:dyDescent="0.25">
      <c r="A337" s="55">
        <v>333</v>
      </c>
      <c r="B337" s="46" t="s">
        <v>2598</v>
      </c>
      <c r="C337" s="142" t="s">
        <v>2599</v>
      </c>
      <c r="D337" s="46" t="s">
        <v>395</v>
      </c>
      <c r="E337" s="18">
        <v>10</v>
      </c>
      <c r="F337" s="46" t="s">
        <v>396</v>
      </c>
      <c r="G337" s="42">
        <v>16</v>
      </c>
      <c r="H337" s="42"/>
      <c r="I337" s="42">
        <v>10</v>
      </c>
      <c r="J337" s="42">
        <v>212</v>
      </c>
      <c r="K337" s="42">
        <v>0</v>
      </c>
      <c r="L337" s="42">
        <v>8</v>
      </c>
      <c r="M337" s="42"/>
      <c r="N337" s="42">
        <v>2.42</v>
      </c>
      <c r="O337" s="28"/>
      <c r="P337" s="29">
        <f>(40*G337)/MAX(G:G)</f>
        <v>16.410256410256409</v>
      </c>
      <c r="Q337" s="29">
        <f>(10*I337)/MAX(I:I)</f>
        <v>3.125</v>
      </c>
      <c r="R337" s="29">
        <f>(10*J337)/MAX(J:J)</f>
        <v>7.3103448275862073</v>
      </c>
      <c r="S337" s="29">
        <v>0</v>
      </c>
      <c r="T337" s="29">
        <f>(10*L337)/MAX(L:L)</f>
        <v>8</v>
      </c>
      <c r="U337" s="29">
        <f>(20*0.26)/N337</f>
        <v>2.1487603305785123</v>
      </c>
      <c r="V337" s="29">
        <f>SUM(P337:U337)</f>
        <v>36.994361568421127</v>
      </c>
      <c r="W337" s="29"/>
      <c r="X337" s="202"/>
      <c r="Y337" s="203"/>
      <c r="Z337" s="203"/>
    </row>
    <row r="338" spans="1:26" ht="30" x14ac:dyDescent="0.25">
      <c r="A338" s="58">
        <v>334</v>
      </c>
      <c r="B338" s="46" t="s">
        <v>2721</v>
      </c>
      <c r="C338" s="142" t="s">
        <v>2722</v>
      </c>
      <c r="D338" s="46" t="s">
        <v>1127</v>
      </c>
      <c r="E338" s="18">
        <v>9</v>
      </c>
      <c r="F338" s="46" t="s">
        <v>1128</v>
      </c>
      <c r="G338" s="42">
        <v>12.5</v>
      </c>
      <c r="H338" s="42"/>
      <c r="I338" s="42">
        <v>3</v>
      </c>
      <c r="J338" s="42">
        <v>207</v>
      </c>
      <c r="K338" s="42">
        <v>8.1999999999999993</v>
      </c>
      <c r="L338" s="42">
        <v>5</v>
      </c>
      <c r="M338" s="42"/>
      <c r="N338" s="42">
        <v>1.38</v>
      </c>
      <c r="O338" s="28"/>
      <c r="P338" s="29">
        <f>(40*G338)/MAX(G:G)</f>
        <v>12.820512820512821</v>
      </c>
      <c r="Q338" s="29">
        <f>(10*I338)/MAX(I:I)</f>
        <v>0.9375</v>
      </c>
      <c r="R338" s="29">
        <f>(10*J338)/MAX(J:J)</f>
        <v>7.1379310344827589</v>
      </c>
      <c r="S338" s="29">
        <f>(10*6)/K338</f>
        <v>7.3170731707317076</v>
      </c>
      <c r="T338" s="29">
        <f>(10*L338)/MAX(L:L)</f>
        <v>5</v>
      </c>
      <c r="U338" s="29">
        <f>(20*0.26)/N338</f>
        <v>3.7681159420289858</v>
      </c>
      <c r="V338" s="29">
        <f>SUM(P338:U338)</f>
        <v>36.981132967756267</v>
      </c>
      <c r="W338" s="29"/>
      <c r="X338" s="202"/>
      <c r="Y338" s="203"/>
      <c r="Z338" s="203"/>
    </row>
    <row r="339" spans="1:26" ht="30" x14ac:dyDescent="0.25">
      <c r="A339" s="55">
        <v>335</v>
      </c>
      <c r="B339" s="12" t="s">
        <v>2700</v>
      </c>
      <c r="C339" s="142" t="s">
        <v>2701</v>
      </c>
      <c r="D339" s="46" t="s">
        <v>1099</v>
      </c>
      <c r="E339" s="18">
        <v>9</v>
      </c>
      <c r="F339" s="46" t="s">
        <v>1100</v>
      </c>
      <c r="G339" s="42">
        <v>13</v>
      </c>
      <c r="H339" s="42"/>
      <c r="I339" s="42">
        <v>12</v>
      </c>
      <c r="J339" s="42">
        <v>165</v>
      </c>
      <c r="K339" s="42">
        <v>8.1999999999999993</v>
      </c>
      <c r="L339" s="42">
        <v>4</v>
      </c>
      <c r="M339" s="42"/>
      <c r="N339" s="42">
        <v>3.07</v>
      </c>
      <c r="O339" s="28"/>
      <c r="P339" s="29">
        <f>(40*G339)/MAX(G:G)</f>
        <v>13.333333333333334</v>
      </c>
      <c r="Q339" s="29">
        <f>(10*I339)/MAX(I:I)</f>
        <v>3.75</v>
      </c>
      <c r="R339" s="29">
        <f>(10*J339)/MAX(J:J)</f>
        <v>5.6896551724137927</v>
      </c>
      <c r="S339" s="29">
        <f>(10*6)/K339</f>
        <v>7.3170731707317076</v>
      </c>
      <c r="T339" s="29">
        <f>(10*L339)/MAX(L:L)</f>
        <v>4</v>
      </c>
      <c r="U339" s="29">
        <f>(20*0.26)/N339</f>
        <v>1.6938110749185669</v>
      </c>
      <c r="V339" s="29">
        <f>SUM(P339:U339)</f>
        <v>35.783872751397404</v>
      </c>
      <c r="W339" s="29"/>
      <c r="X339" s="202"/>
      <c r="Y339" s="203"/>
      <c r="Z339" s="203"/>
    </row>
    <row r="340" spans="1:26" ht="30" x14ac:dyDescent="0.25">
      <c r="A340" s="58">
        <v>336</v>
      </c>
      <c r="B340" s="151" t="s">
        <v>2130</v>
      </c>
      <c r="C340" s="142" t="s">
        <v>2131</v>
      </c>
      <c r="D340" s="144" t="s">
        <v>98</v>
      </c>
      <c r="E340" s="18">
        <v>9</v>
      </c>
      <c r="F340" s="12" t="s">
        <v>99</v>
      </c>
      <c r="G340" s="30">
        <v>7.5</v>
      </c>
      <c r="H340" s="28"/>
      <c r="I340" s="28">
        <v>9</v>
      </c>
      <c r="J340" s="28">
        <v>203</v>
      </c>
      <c r="K340" s="28">
        <v>7.3</v>
      </c>
      <c r="L340" s="30">
        <v>7.5</v>
      </c>
      <c r="M340" s="28"/>
      <c r="N340" s="30">
        <v>2.06</v>
      </c>
      <c r="O340" s="28">
        <f>IF(N340&lt;&gt;"",INT(N340)*60+(N340-INT(N340))*100,"")</f>
        <v>126</v>
      </c>
      <c r="P340" s="29">
        <f>(40*G340)/MAX(G:G)</f>
        <v>7.6923076923076925</v>
      </c>
      <c r="Q340" s="29">
        <f>(10*I340)/MAX(I:I)</f>
        <v>2.8125</v>
      </c>
      <c r="R340" s="29">
        <f>(10*J340)/MAX(J:J)</f>
        <v>7</v>
      </c>
      <c r="S340" s="29">
        <f>(10*6)/K340</f>
        <v>8.2191780821917817</v>
      </c>
      <c r="T340" s="29">
        <f>(10*L340)/MAX(L:L)</f>
        <v>7.5</v>
      </c>
      <c r="U340" s="29">
        <f>(20*0.26)/N340</f>
        <v>2.5242718446601944</v>
      </c>
      <c r="V340" s="29">
        <f>SUM(P340:U340)</f>
        <v>35.748257619159666</v>
      </c>
      <c r="W340" s="29"/>
      <c r="X340" s="202"/>
      <c r="Y340" s="203"/>
      <c r="Z340" s="203"/>
    </row>
    <row r="341" spans="1:26" ht="30" x14ac:dyDescent="0.25">
      <c r="A341" s="55">
        <v>337</v>
      </c>
      <c r="B341" s="46" t="s">
        <v>2725</v>
      </c>
      <c r="C341" s="142" t="s">
        <v>2726</v>
      </c>
      <c r="D341" s="46" t="s">
        <v>1127</v>
      </c>
      <c r="E341" s="18">
        <v>9</v>
      </c>
      <c r="F341" s="147" t="s">
        <v>1128</v>
      </c>
      <c r="G341" s="42">
        <v>8</v>
      </c>
      <c r="H341" s="42"/>
      <c r="I341" s="42">
        <v>6</v>
      </c>
      <c r="J341" s="42">
        <v>175</v>
      </c>
      <c r="K341" s="42">
        <v>7.2</v>
      </c>
      <c r="L341" s="42">
        <v>7</v>
      </c>
      <c r="M341" s="42"/>
      <c r="N341" s="42">
        <v>1.32</v>
      </c>
      <c r="O341" s="28"/>
      <c r="P341" s="29">
        <f>(40*G341)/MAX(G:G)</f>
        <v>8.2051282051282044</v>
      </c>
      <c r="Q341" s="29">
        <f>(10*I341)/MAX(I:I)</f>
        <v>1.875</v>
      </c>
      <c r="R341" s="29">
        <f>(10*J341)/MAX(J:J)</f>
        <v>6.0344827586206895</v>
      </c>
      <c r="S341" s="29">
        <f>(10*6)/K341</f>
        <v>8.3333333333333339</v>
      </c>
      <c r="T341" s="29">
        <f>(10*L341)/MAX(L:L)</f>
        <v>7</v>
      </c>
      <c r="U341" s="29">
        <f>(20*0.26)/N341</f>
        <v>3.9393939393939394</v>
      </c>
      <c r="V341" s="29">
        <f>SUM(P341:U341)</f>
        <v>35.387338236476168</v>
      </c>
      <c r="W341" s="29"/>
      <c r="X341" s="202"/>
      <c r="Y341" s="203"/>
      <c r="Z341" s="203"/>
    </row>
    <row r="342" spans="1:26" ht="30" x14ac:dyDescent="0.25">
      <c r="A342" s="58">
        <v>338</v>
      </c>
      <c r="B342" s="45" t="s">
        <v>2085</v>
      </c>
      <c r="C342" s="142" t="s">
        <v>2086</v>
      </c>
      <c r="D342" s="46" t="s">
        <v>71</v>
      </c>
      <c r="E342" s="18">
        <v>9</v>
      </c>
      <c r="F342" s="46" t="s">
        <v>1285</v>
      </c>
      <c r="G342" s="30">
        <v>19</v>
      </c>
      <c r="H342" s="28"/>
      <c r="I342" s="28">
        <v>12</v>
      </c>
      <c r="J342" s="28">
        <v>183</v>
      </c>
      <c r="K342" s="28">
        <v>10.4</v>
      </c>
      <c r="L342" s="30">
        <v>0</v>
      </c>
      <c r="M342" s="28"/>
      <c r="N342" s="30">
        <v>0</v>
      </c>
      <c r="O342" s="28">
        <f>IF(N342&lt;&gt;"",INT(N342)*60+(N342-INT(N342))*100,"")</f>
        <v>0</v>
      </c>
      <c r="P342" s="29">
        <f>(40*G342)/MAX(G:G)</f>
        <v>19.487179487179485</v>
      </c>
      <c r="Q342" s="29">
        <f>(10*I342)/MAX(I:I)</f>
        <v>3.75</v>
      </c>
      <c r="R342" s="29">
        <f>(10*J342)/MAX(J:J)</f>
        <v>6.3103448275862073</v>
      </c>
      <c r="S342" s="29">
        <f>(10*6)/K342</f>
        <v>5.7692307692307692</v>
      </c>
      <c r="T342" s="29">
        <f>(10*L342)/MAX(L:L)</f>
        <v>0</v>
      </c>
      <c r="U342" s="29">
        <v>0</v>
      </c>
      <c r="V342" s="29">
        <f>SUM(P342:U342)</f>
        <v>35.316755083996462</v>
      </c>
      <c r="W342" s="29"/>
      <c r="X342" s="202"/>
      <c r="Y342" s="203"/>
      <c r="Z342" s="203"/>
    </row>
    <row r="343" spans="1:26" ht="30" x14ac:dyDescent="0.25">
      <c r="A343" s="55">
        <v>339</v>
      </c>
      <c r="B343" s="46" t="s">
        <v>2089</v>
      </c>
      <c r="C343" s="142" t="s">
        <v>2090</v>
      </c>
      <c r="D343" s="46" t="s">
        <v>71</v>
      </c>
      <c r="E343" s="18">
        <v>9</v>
      </c>
      <c r="F343" s="46" t="s">
        <v>1285</v>
      </c>
      <c r="G343" s="30">
        <v>17</v>
      </c>
      <c r="H343" s="28"/>
      <c r="I343" s="28">
        <v>12</v>
      </c>
      <c r="J343" s="28">
        <v>228</v>
      </c>
      <c r="K343" s="28">
        <v>9.6</v>
      </c>
      <c r="L343" s="30">
        <v>0</v>
      </c>
      <c r="M343" s="28"/>
      <c r="N343" s="30">
        <v>0</v>
      </c>
      <c r="O343" s="28">
        <f>IF(N343&lt;&gt;"",INT(N343)*60+(N343-INT(N343))*100,"")</f>
        <v>0</v>
      </c>
      <c r="P343" s="29">
        <f>(40*G343)/MAX(G:G)</f>
        <v>17.435897435897434</v>
      </c>
      <c r="Q343" s="29">
        <f>(10*I343)/MAX(I:I)</f>
        <v>3.75</v>
      </c>
      <c r="R343" s="29">
        <f>(10*J343)/MAX(J:J)</f>
        <v>7.8620689655172411</v>
      </c>
      <c r="S343" s="29">
        <f>(10*6)/K343</f>
        <v>6.25</v>
      </c>
      <c r="T343" s="29">
        <f>(10*L343)/MAX(L:L)</f>
        <v>0</v>
      </c>
      <c r="U343" s="29">
        <v>0</v>
      </c>
      <c r="V343" s="29">
        <f>SUM(P343:U343)</f>
        <v>35.297966401414676</v>
      </c>
      <c r="W343" s="29"/>
      <c r="X343" s="202"/>
      <c r="Y343" s="203"/>
      <c r="Z343" s="203"/>
    </row>
    <row r="344" spans="1:26" ht="30" x14ac:dyDescent="0.25">
      <c r="A344" s="58">
        <v>340</v>
      </c>
      <c r="B344" s="46" t="s">
        <v>2694</v>
      </c>
      <c r="C344" s="142" t="s">
        <v>2695</v>
      </c>
      <c r="D344" s="46" t="s">
        <v>503</v>
      </c>
      <c r="E344" s="18">
        <v>9</v>
      </c>
      <c r="F344" s="46" t="s">
        <v>504</v>
      </c>
      <c r="G344" s="42">
        <v>8</v>
      </c>
      <c r="H344" s="42"/>
      <c r="I344" s="42">
        <v>19</v>
      </c>
      <c r="J344" s="42">
        <v>210</v>
      </c>
      <c r="K344" s="42">
        <v>7.5</v>
      </c>
      <c r="L344" s="42">
        <v>1.1000000000000001</v>
      </c>
      <c r="M344" s="42"/>
      <c r="N344" s="42">
        <v>1.1100000000000001</v>
      </c>
      <c r="O344" s="28"/>
      <c r="P344" s="29">
        <f>(40*G344)/MAX(G:G)</f>
        <v>8.2051282051282044</v>
      </c>
      <c r="Q344" s="29">
        <f>(10*I344)/MAX(I:I)</f>
        <v>5.9375</v>
      </c>
      <c r="R344" s="29">
        <f>(10*J344)/MAX(J:J)</f>
        <v>7.2413793103448274</v>
      </c>
      <c r="S344" s="29">
        <f>(10*6)/K344</f>
        <v>8</v>
      </c>
      <c r="T344" s="29">
        <f>(10*L344)/MAX(L:L)</f>
        <v>1.1000000000000001</v>
      </c>
      <c r="U344" s="29">
        <f>(20*0.26)/N344</f>
        <v>4.6846846846846848</v>
      </c>
      <c r="V344" s="29">
        <f>SUM(P344:U344)</f>
        <v>35.168692200157714</v>
      </c>
      <c r="W344" s="29"/>
      <c r="X344" s="202"/>
      <c r="Y344" s="203"/>
      <c r="Z344" s="203"/>
    </row>
    <row r="345" spans="1:26" ht="30" x14ac:dyDescent="0.25">
      <c r="A345" s="55">
        <v>341</v>
      </c>
      <c r="B345" s="147" t="s">
        <v>2083</v>
      </c>
      <c r="C345" s="142" t="s">
        <v>2084</v>
      </c>
      <c r="D345" s="46" t="s">
        <v>71</v>
      </c>
      <c r="E345" s="18">
        <v>9</v>
      </c>
      <c r="F345" s="46" t="s">
        <v>1285</v>
      </c>
      <c r="G345" s="30">
        <v>20</v>
      </c>
      <c r="H345" s="28"/>
      <c r="I345" s="28">
        <v>7</v>
      </c>
      <c r="J345" s="28">
        <v>182</v>
      </c>
      <c r="K345" s="28">
        <v>10.199999999999999</v>
      </c>
      <c r="L345" s="30">
        <v>0</v>
      </c>
      <c r="M345" s="28"/>
      <c r="N345" s="30">
        <v>0</v>
      </c>
      <c r="O345" s="28">
        <f>IF(N345&lt;&gt;"",INT(N345)*60+(N345-INT(N345))*100,"")</f>
        <v>0</v>
      </c>
      <c r="P345" s="29">
        <f>(40*G345)/MAX(G:G)</f>
        <v>20.512820512820515</v>
      </c>
      <c r="Q345" s="29">
        <f>(10*I345)/MAX(I:I)</f>
        <v>2.1875</v>
      </c>
      <c r="R345" s="29">
        <f>(10*J345)/MAX(J:J)</f>
        <v>6.2758620689655169</v>
      </c>
      <c r="S345" s="29">
        <f>(10*6)/K345</f>
        <v>5.882352941176471</v>
      </c>
      <c r="T345" s="29">
        <f>(10*L345)/MAX(L:L)</f>
        <v>0</v>
      </c>
      <c r="U345" s="29">
        <v>0</v>
      </c>
      <c r="V345" s="29">
        <f>SUM(P345:U345)</f>
        <v>34.858535522962498</v>
      </c>
      <c r="W345" s="29"/>
      <c r="X345" s="202"/>
      <c r="Y345" s="203"/>
      <c r="Z345" s="203"/>
    </row>
    <row r="346" spans="1:26" ht="30" x14ac:dyDescent="0.25">
      <c r="A346" s="58">
        <v>342</v>
      </c>
      <c r="B346" s="144" t="s">
        <v>2094</v>
      </c>
      <c r="C346" s="142" t="s">
        <v>2095</v>
      </c>
      <c r="D346" s="144" t="s">
        <v>2093</v>
      </c>
      <c r="E346" s="18">
        <v>10</v>
      </c>
      <c r="F346" s="12" t="s">
        <v>72</v>
      </c>
      <c r="G346" s="30">
        <v>17.5</v>
      </c>
      <c r="H346" s="28"/>
      <c r="I346" s="28">
        <v>10</v>
      </c>
      <c r="J346" s="28">
        <v>220</v>
      </c>
      <c r="K346" s="28">
        <v>9.8000000000000007</v>
      </c>
      <c r="L346" s="30">
        <v>0</v>
      </c>
      <c r="M346" s="28"/>
      <c r="N346" s="30">
        <v>0</v>
      </c>
      <c r="O346" s="28">
        <f>IF(N346&lt;&gt;"",INT(N346)*60+(N346-INT(N346))*100,"")</f>
        <v>0</v>
      </c>
      <c r="P346" s="29">
        <f>(40*G346)/MAX(G:G)</f>
        <v>17.948717948717949</v>
      </c>
      <c r="Q346" s="29">
        <f>(10*I346)/MAX(I:I)</f>
        <v>3.125</v>
      </c>
      <c r="R346" s="29">
        <f>(10*J346)/MAX(J:J)</f>
        <v>7.5862068965517242</v>
      </c>
      <c r="S346" s="29">
        <f>(10*6)/K346</f>
        <v>6.1224489795918364</v>
      </c>
      <c r="T346" s="29">
        <f>(10*L346)/MAX(L:L)</f>
        <v>0</v>
      </c>
      <c r="U346" s="29">
        <v>0</v>
      </c>
      <c r="V346" s="29">
        <f>SUM(P346:U346)</f>
        <v>34.782373824861509</v>
      </c>
      <c r="W346" s="29"/>
      <c r="X346" s="202"/>
      <c r="Y346" s="203"/>
      <c r="Z346" s="203"/>
    </row>
    <row r="347" spans="1:26" ht="30" x14ac:dyDescent="0.25">
      <c r="A347" s="55">
        <v>343</v>
      </c>
      <c r="B347" s="12" t="s">
        <v>2627</v>
      </c>
      <c r="C347" s="148" t="s">
        <v>2628</v>
      </c>
      <c r="D347" s="46" t="s">
        <v>430</v>
      </c>
      <c r="E347" s="18">
        <v>10</v>
      </c>
      <c r="F347" s="46" t="s">
        <v>2618</v>
      </c>
      <c r="G347" s="42">
        <v>33.5</v>
      </c>
      <c r="H347" s="42"/>
      <c r="I347" s="42">
        <v>0</v>
      </c>
      <c r="J347" s="42">
        <v>0</v>
      </c>
      <c r="K347" s="42">
        <v>0</v>
      </c>
      <c r="L347" s="42">
        <v>0</v>
      </c>
      <c r="M347" s="42"/>
      <c r="N347" s="42">
        <v>0</v>
      </c>
      <c r="O347" s="28"/>
      <c r="P347" s="29">
        <f>(40*G347)/MAX(G:G)</f>
        <v>34.358974358974358</v>
      </c>
      <c r="Q347" s="29">
        <f>(10*I347)/MAX(I:I)</f>
        <v>0</v>
      </c>
      <c r="R347" s="29">
        <f>(10*J347)/MAX(J:J)</f>
        <v>0</v>
      </c>
      <c r="S347" s="29">
        <v>0</v>
      </c>
      <c r="T347" s="29">
        <f>(10*L347)/MAX(L:L)</f>
        <v>0</v>
      </c>
      <c r="U347" s="29">
        <v>0</v>
      </c>
      <c r="V347" s="29">
        <f>SUM(P347:U347)</f>
        <v>34.358974358974358</v>
      </c>
      <c r="W347" s="29"/>
      <c r="X347" s="202"/>
      <c r="Y347" s="203"/>
      <c r="Z347" s="203"/>
    </row>
    <row r="348" spans="1:26" ht="30" x14ac:dyDescent="0.25">
      <c r="A348" s="58">
        <v>344</v>
      </c>
      <c r="B348" s="144" t="s">
        <v>2087</v>
      </c>
      <c r="C348" s="142" t="s">
        <v>2088</v>
      </c>
      <c r="D348" s="144" t="s">
        <v>71</v>
      </c>
      <c r="E348" s="18">
        <v>9</v>
      </c>
      <c r="F348" s="12" t="s">
        <v>1285</v>
      </c>
      <c r="G348" s="30">
        <v>15</v>
      </c>
      <c r="H348" s="28"/>
      <c r="I348" s="28">
        <v>10</v>
      </c>
      <c r="J348" s="28">
        <v>210</v>
      </c>
      <c r="K348" s="28">
        <v>7</v>
      </c>
      <c r="L348" s="30">
        <v>0</v>
      </c>
      <c r="M348" s="28"/>
      <c r="N348" s="30">
        <v>0</v>
      </c>
      <c r="O348" s="28">
        <f>IF(N348&lt;&gt;"",INT(N348)*60+(N348-INT(N348))*100,"")</f>
        <v>0</v>
      </c>
      <c r="P348" s="29">
        <f>(40*G348)/MAX(G:G)</f>
        <v>15.384615384615385</v>
      </c>
      <c r="Q348" s="29">
        <f>(10*I348)/MAX(I:I)</f>
        <v>3.125</v>
      </c>
      <c r="R348" s="29">
        <f>(10*J348)/MAX(J:J)</f>
        <v>7.2413793103448274</v>
      </c>
      <c r="S348" s="29">
        <f>(10*6)/K348</f>
        <v>8.5714285714285712</v>
      </c>
      <c r="T348" s="29">
        <f>(10*L348)/MAX(L:L)</f>
        <v>0</v>
      </c>
      <c r="U348" s="29">
        <v>0</v>
      </c>
      <c r="V348" s="29">
        <f>SUM(P348:U348)</f>
        <v>34.322423266388782</v>
      </c>
      <c r="W348" s="29"/>
      <c r="X348" s="202"/>
      <c r="Y348" s="203"/>
      <c r="Z348" s="203"/>
    </row>
    <row r="349" spans="1:26" ht="45" x14ac:dyDescent="0.25">
      <c r="A349" s="55">
        <v>345</v>
      </c>
      <c r="B349" s="155" t="s">
        <v>2151</v>
      </c>
      <c r="C349" s="153" t="s">
        <v>2152</v>
      </c>
      <c r="D349" s="152" t="s">
        <v>4450</v>
      </c>
      <c r="E349" s="154">
        <v>9</v>
      </c>
      <c r="F349" s="204" t="s">
        <v>127</v>
      </c>
      <c r="G349" s="30">
        <v>0</v>
      </c>
      <c r="H349" s="28"/>
      <c r="I349" s="28">
        <v>17</v>
      </c>
      <c r="J349" s="28">
        <v>220</v>
      </c>
      <c r="K349" s="28">
        <v>7.1</v>
      </c>
      <c r="L349" s="30">
        <v>8</v>
      </c>
      <c r="M349" s="28"/>
      <c r="N349" s="30">
        <v>1.05</v>
      </c>
      <c r="O349" s="28">
        <f>IF(N349&lt;&gt;"",INT(N349)*60+(N349-INT(N349))*100,"")</f>
        <v>65</v>
      </c>
      <c r="P349" s="29">
        <f>(40*G349)/MAX(G:G)</f>
        <v>0</v>
      </c>
      <c r="Q349" s="29">
        <f>(10*I349)/MAX(I:I)</f>
        <v>5.3125</v>
      </c>
      <c r="R349" s="29">
        <f>(10*J349)/MAX(J:J)</f>
        <v>7.5862068965517242</v>
      </c>
      <c r="S349" s="29">
        <f>(10*6)/K349</f>
        <v>8.4507042253521139</v>
      </c>
      <c r="T349" s="29">
        <f>(10*L349)/MAX(L:L)</f>
        <v>8</v>
      </c>
      <c r="U349" s="29">
        <f>(20*0.26)/N349</f>
        <v>4.9523809523809526</v>
      </c>
      <c r="V349" s="29">
        <f>SUM(P349:U349)</f>
        <v>34.301792074284791</v>
      </c>
      <c r="W349" s="29"/>
      <c r="X349" s="202"/>
      <c r="Y349" s="203"/>
      <c r="Z349" s="203"/>
    </row>
    <row r="350" spans="1:26" ht="30" x14ac:dyDescent="0.25">
      <c r="A350" s="58">
        <v>346</v>
      </c>
      <c r="B350" s="144" t="s">
        <v>2104</v>
      </c>
      <c r="C350" s="142" t="s">
        <v>2105</v>
      </c>
      <c r="D350" s="144" t="s">
        <v>2093</v>
      </c>
      <c r="E350" s="18">
        <v>10</v>
      </c>
      <c r="F350" s="12" t="s">
        <v>72</v>
      </c>
      <c r="G350" s="30">
        <v>18</v>
      </c>
      <c r="H350" s="28"/>
      <c r="I350" s="28">
        <v>5</v>
      </c>
      <c r="J350" s="28">
        <v>225</v>
      </c>
      <c r="K350" s="28">
        <v>9.4</v>
      </c>
      <c r="L350" s="30">
        <v>0</v>
      </c>
      <c r="M350" s="28"/>
      <c r="N350" s="30">
        <v>0</v>
      </c>
      <c r="O350" s="28">
        <f>IF(N350&lt;&gt;"",INT(N350)*60+(N350-INT(N350))*100,"")</f>
        <v>0</v>
      </c>
      <c r="P350" s="29">
        <f>(40*G350)/MAX(G:G)</f>
        <v>18.46153846153846</v>
      </c>
      <c r="Q350" s="29">
        <f>(10*I350)/MAX(I:I)</f>
        <v>1.5625</v>
      </c>
      <c r="R350" s="29">
        <f>(10*J350)/MAX(J:J)</f>
        <v>7.7586206896551726</v>
      </c>
      <c r="S350" s="29">
        <f>(10*6)/K350</f>
        <v>6.3829787234042552</v>
      </c>
      <c r="T350" s="29">
        <f>(10*L350)/MAX(L:L)</f>
        <v>0</v>
      </c>
      <c r="U350" s="29">
        <v>0</v>
      </c>
      <c r="V350" s="29">
        <f>SUM(P350:U350)</f>
        <v>34.165637874597891</v>
      </c>
      <c r="W350" s="29"/>
      <c r="X350" s="202"/>
      <c r="Y350" s="203"/>
      <c r="Z350" s="203"/>
    </row>
    <row r="351" spans="1:26" ht="30" x14ac:dyDescent="0.25">
      <c r="A351" s="55">
        <v>347</v>
      </c>
      <c r="B351" s="46" t="s">
        <v>2167</v>
      </c>
      <c r="C351" s="142" t="s">
        <v>2168</v>
      </c>
      <c r="D351" s="46" t="s">
        <v>4508</v>
      </c>
      <c r="E351" s="18">
        <v>9</v>
      </c>
      <c r="F351" s="46" t="s">
        <v>134</v>
      </c>
      <c r="G351" s="30">
        <v>15.5</v>
      </c>
      <c r="H351" s="28"/>
      <c r="I351" s="28">
        <v>3</v>
      </c>
      <c r="J351" s="28">
        <v>160</v>
      </c>
      <c r="K351" s="28">
        <v>8.6</v>
      </c>
      <c r="L351" s="30">
        <v>0</v>
      </c>
      <c r="M351" s="28"/>
      <c r="N351" s="30">
        <v>1.1399999999999999</v>
      </c>
      <c r="O351" s="28">
        <f>IF(N351&lt;&gt;"",INT(N351)*60+(N351-INT(N351))*100,"")</f>
        <v>73.999999999999986</v>
      </c>
      <c r="P351" s="29">
        <f>(40*G351)/MAX(G:G)</f>
        <v>15.897435897435898</v>
      </c>
      <c r="Q351" s="29">
        <f>(10*I351)/MAX(I:I)</f>
        <v>0.9375</v>
      </c>
      <c r="R351" s="29">
        <f>(10*J351)/MAX(J:J)</f>
        <v>5.5172413793103452</v>
      </c>
      <c r="S351" s="29">
        <f>(10*6)/K351</f>
        <v>6.9767441860465116</v>
      </c>
      <c r="T351" s="29">
        <f>(10*L351)/MAX(L:L)</f>
        <v>0</v>
      </c>
      <c r="U351" s="29">
        <f>(20*0.26)/N351</f>
        <v>4.5614035087719307</v>
      </c>
      <c r="V351" s="29">
        <f>SUM(P351:U351)</f>
        <v>33.890324971564688</v>
      </c>
      <c r="W351" s="29"/>
      <c r="X351" s="202"/>
      <c r="Y351" s="203"/>
      <c r="Z351" s="203"/>
    </row>
    <row r="352" spans="1:26" ht="45" x14ac:dyDescent="0.25">
      <c r="A352" s="58">
        <v>348</v>
      </c>
      <c r="B352" s="12" t="s">
        <v>2207</v>
      </c>
      <c r="C352" s="142" t="s">
        <v>2208</v>
      </c>
      <c r="D352" s="46" t="s">
        <v>161</v>
      </c>
      <c r="E352" s="18">
        <v>9</v>
      </c>
      <c r="F352" s="147" t="s">
        <v>162</v>
      </c>
      <c r="G352" s="30">
        <v>0</v>
      </c>
      <c r="H352" s="28"/>
      <c r="I352" s="28">
        <v>11</v>
      </c>
      <c r="J352" s="28">
        <v>248</v>
      </c>
      <c r="K352" s="28">
        <v>6.9</v>
      </c>
      <c r="L352" s="30">
        <v>8</v>
      </c>
      <c r="M352" s="28"/>
      <c r="N352" s="30">
        <v>1.03</v>
      </c>
      <c r="O352" s="28">
        <f>IF(N352&lt;&gt;"",INT(N352)*60+(N352-INT(N352))*100,"")</f>
        <v>63</v>
      </c>
      <c r="P352" s="29">
        <f>(40*G352)/MAX(G:G)</f>
        <v>0</v>
      </c>
      <c r="Q352" s="29">
        <f>(10*I352)/MAX(I:I)</f>
        <v>3.4375</v>
      </c>
      <c r="R352" s="29">
        <f>(10*J352)/MAX(J:J)</f>
        <v>8.5517241379310338</v>
      </c>
      <c r="S352" s="29">
        <f>(10*6)/K352</f>
        <v>8.695652173913043</v>
      </c>
      <c r="T352" s="29">
        <f>(10*L352)/MAX(L:L)</f>
        <v>8</v>
      </c>
      <c r="U352" s="29">
        <f>(20*0.26)/N352</f>
        <v>5.0485436893203888</v>
      </c>
      <c r="V352" s="29">
        <f>SUM(P352:U352)</f>
        <v>33.733420001164468</v>
      </c>
      <c r="W352" s="29"/>
      <c r="X352" s="202"/>
      <c r="Y352" s="203"/>
      <c r="Z352" s="203"/>
    </row>
    <row r="353" spans="1:26" ht="30" x14ac:dyDescent="0.25">
      <c r="A353" s="55">
        <v>349</v>
      </c>
      <c r="B353" s="144" t="s">
        <v>2596</v>
      </c>
      <c r="C353" s="142" t="s">
        <v>2597</v>
      </c>
      <c r="D353" s="46" t="s">
        <v>395</v>
      </c>
      <c r="E353" s="18">
        <v>9</v>
      </c>
      <c r="F353" s="46" t="s">
        <v>396</v>
      </c>
      <c r="G353" s="42">
        <v>13.5</v>
      </c>
      <c r="H353" s="42"/>
      <c r="I353" s="42">
        <v>11</v>
      </c>
      <c r="J353" s="42">
        <v>202</v>
      </c>
      <c r="K353" s="42">
        <v>0</v>
      </c>
      <c r="L353" s="42">
        <v>7</v>
      </c>
      <c r="M353" s="42"/>
      <c r="N353" s="42">
        <v>3.19</v>
      </c>
      <c r="O353" s="28"/>
      <c r="P353" s="29">
        <f>(40*G353)/MAX(G:G)</f>
        <v>13.846153846153847</v>
      </c>
      <c r="Q353" s="29">
        <f>(10*I353)/MAX(I:I)</f>
        <v>3.4375</v>
      </c>
      <c r="R353" s="29">
        <f>(10*J353)/MAX(J:J)</f>
        <v>6.9655172413793105</v>
      </c>
      <c r="S353" s="29">
        <v>0</v>
      </c>
      <c r="T353" s="29">
        <f>(10*L353)/MAX(L:L)</f>
        <v>7</v>
      </c>
      <c r="U353" s="29">
        <f>(20*0.26)/N353</f>
        <v>1.6300940438871474</v>
      </c>
      <c r="V353" s="29">
        <f>SUM(P353:U353)</f>
        <v>32.879265131420304</v>
      </c>
      <c r="W353" s="29"/>
      <c r="X353" s="202"/>
      <c r="Y353" s="203"/>
      <c r="Z353" s="203"/>
    </row>
    <row r="354" spans="1:26" ht="30" x14ac:dyDescent="0.25">
      <c r="A354" s="58">
        <v>350</v>
      </c>
      <c r="B354" s="46" t="s">
        <v>2112</v>
      </c>
      <c r="C354" s="142" t="s">
        <v>2113</v>
      </c>
      <c r="D354" s="46" t="s">
        <v>71</v>
      </c>
      <c r="E354" s="18">
        <v>9</v>
      </c>
      <c r="F354" s="46" t="s">
        <v>72</v>
      </c>
      <c r="G354" s="30">
        <v>14</v>
      </c>
      <c r="H354" s="28"/>
      <c r="I354" s="28">
        <v>17</v>
      </c>
      <c r="J354" s="28">
        <v>215</v>
      </c>
      <c r="K354" s="28">
        <v>10.4</v>
      </c>
      <c r="L354" s="30">
        <v>0</v>
      </c>
      <c r="M354" s="28"/>
      <c r="N354" s="30">
        <v>0</v>
      </c>
      <c r="O354" s="28">
        <f>IF(N354&lt;&gt;"",INT(N354)*60+(N354-INT(N354))*100,"")</f>
        <v>0</v>
      </c>
      <c r="P354" s="29">
        <f>(40*G354)/MAX(G:G)</f>
        <v>14.358974358974359</v>
      </c>
      <c r="Q354" s="29">
        <f>(10*I354)/MAX(I:I)</f>
        <v>5.3125</v>
      </c>
      <c r="R354" s="29">
        <f>(10*J354)/MAX(J:J)</f>
        <v>7.4137931034482758</v>
      </c>
      <c r="S354" s="29">
        <f>(10*6)/K354</f>
        <v>5.7692307692307692</v>
      </c>
      <c r="T354" s="29">
        <f>(10*L354)/MAX(L:L)</f>
        <v>0</v>
      </c>
      <c r="U354" s="29">
        <v>0</v>
      </c>
      <c r="V354" s="29">
        <f>SUM(P354:U354)</f>
        <v>32.854498231653402</v>
      </c>
      <c r="W354" s="29"/>
      <c r="X354" s="202"/>
      <c r="Y354" s="203"/>
      <c r="Z354" s="203"/>
    </row>
    <row r="355" spans="1:26" ht="30" x14ac:dyDescent="0.25">
      <c r="A355" s="55">
        <v>351</v>
      </c>
      <c r="B355" s="46" t="s">
        <v>2604</v>
      </c>
      <c r="C355" s="142" t="s">
        <v>2605</v>
      </c>
      <c r="D355" s="46" t="s">
        <v>395</v>
      </c>
      <c r="E355" s="18">
        <v>11</v>
      </c>
      <c r="F355" s="46" t="s">
        <v>396</v>
      </c>
      <c r="G355" s="42">
        <v>16</v>
      </c>
      <c r="H355" s="42"/>
      <c r="I355" s="42">
        <v>4</v>
      </c>
      <c r="J355" s="42">
        <v>201</v>
      </c>
      <c r="K355" s="42">
        <v>0</v>
      </c>
      <c r="L355" s="42">
        <v>6</v>
      </c>
      <c r="M355" s="42"/>
      <c r="N355" s="42">
        <v>2.58</v>
      </c>
      <c r="O355" s="28"/>
      <c r="P355" s="29">
        <f>(40*G355)/MAX(G:G)</f>
        <v>16.410256410256409</v>
      </c>
      <c r="Q355" s="29">
        <f>(10*I355)/MAX(I:I)</f>
        <v>1.25</v>
      </c>
      <c r="R355" s="29">
        <f>(10*J355)/MAX(J:J)</f>
        <v>6.931034482758621</v>
      </c>
      <c r="S355" s="29">
        <v>0</v>
      </c>
      <c r="T355" s="29">
        <f>(10*L355)/MAX(L:L)</f>
        <v>6</v>
      </c>
      <c r="U355" s="29">
        <f>(20*0.26)/N355</f>
        <v>2.0155038759689923</v>
      </c>
      <c r="V355" s="29">
        <f>SUM(P355:U355)</f>
        <v>32.606794768984017</v>
      </c>
      <c r="W355" s="29"/>
      <c r="X355" s="202"/>
      <c r="Y355" s="203"/>
      <c r="Z355" s="203"/>
    </row>
    <row r="356" spans="1:26" ht="30" x14ac:dyDescent="0.25">
      <c r="A356" s="58">
        <v>352</v>
      </c>
      <c r="B356" s="12" t="s">
        <v>2771</v>
      </c>
      <c r="C356" s="43" t="s">
        <v>2772</v>
      </c>
      <c r="D356" s="46" t="s">
        <v>598</v>
      </c>
      <c r="E356" s="216">
        <v>9</v>
      </c>
      <c r="F356" s="46" t="s">
        <v>599</v>
      </c>
      <c r="G356" s="42">
        <v>10</v>
      </c>
      <c r="H356" s="42"/>
      <c r="I356" s="42">
        <v>2</v>
      </c>
      <c r="J356" s="42">
        <v>160</v>
      </c>
      <c r="K356" s="42">
        <v>9.1</v>
      </c>
      <c r="L356" s="42">
        <v>7</v>
      </c>
      <c r="M356" s="42"/>
      <c r="N356" s="42">
        <v>2</v>
      </c>
      <c r="O356" s="28"/>
      <c r="P356" s="29">
        <f>(40*G356)/MAX(G:G)</f>
        <v>10.256410256410257</v>
      </c>
      <c r="Q356" s="29">
        <f>(10*I356)/MAX(I:I)</f>
        <v>0.625</v>
      </c>
      <c r="R356" s="29">
        <f>(10*J356)/MAX(J:J)</f>
        <v>5.5172413793103452</v>
      </c>
      <c r="S356" s="29">
        <f>(10*6)/K356</f>
        <v>6.593406593406594</v>
      </c>
      <c r="T356" s="29">
        <f>(10*L356)/MAX(L:L)</f>
        <v>7</v>
      </c>
      <c r="U356" s="29">
        <f>(20*0.26)/N356</f>
        <v>2.6</v>
      </c>
      <c r="V356" s="29">
        <f>SUM(P356:U356)</f>
        <v>32.592058229127197</v>
      </c>
      <c r="W356" s="29"/>
      <c r="X356" s="202"/>
      <c r="Y356" s="203"/>
      <c r="Z356" s="203"/>
    </row>
    <row r="357" spans="1:26" ht="30" x14ac:dyDescent="0.25">
      <c r="A357" s="55">
        <v>353</v>
      </c>
      <c r="B357" s="12" t="s">
        <v>2309</v>
      </c>
      <c r="C357" s="142" t="s">
        <v>2310</v>
      </c>
      <c r="D357" s="159" t="s">
        <v>193</v>
      </c>
      <c r="E357" s="160">
        <v>10</v>
      </c>
      <c r="F357" s="159" t="s">
        <v>194</v>
      </c>
      <c r="G357" s="30">
        <v>3</v>
      </c>
      <c r="H357" s="28"/>
      <c r="I357" s="28">
        <v>7</v>
      </c>
      <c r="J357" s="28">
        <v>210</v>
      </c>
      <c r="K357" s="28">
        <v>9.1999999999999993</v>
      </c>
      <c r="L357" s="30">
        <v>8.5</v>
      </c>
      <c r="M357" s="28"/>
      <c r="N357" s="30">
        <v>1.21</v>
      </c>
      <c r="O357" s="28">
        <f>IF(N357&lt;&gt;"",INT(N357)*60+(N357-INT(N357))*100,"")</f>
        <v>81</v>
      </c>
      <c r="P357" s="29">
        <f>(40*G357)/MAX(G:G)</f>
        <v>3.0769230769230771</v>
      </c>
      <c r="Q357" s="29">
        <f>(10*I357)/MAX(I:I)</f>
        <v>2.1875</v>
      </c>
      <c r="R357" s="29">
        <f>(10*J357)/MAX(J:J)</f>
        <v>7.2413793103448274</v>
      </c>
      <c r="S357" s="29">
        <f>(10*6)/K357</f>
        <v>6.5217391304347831</v>
      </c>
      <c r="T357" s="29">
        <f>(10*L357)/MAX(L:L)</f>
        <v>8.5</v>
      </c>
      <c r="U357" s="29">
        <f>(20*0.26)/N357</f>
        <v>4.2975206611570247</v>
      </c>
      <c r="V357" s="29">
        <f>SUM(P357:U357)</f>
        <v>31.82506217885971</v>
      </c>
      <c r="W357" s="29"/>
      <c r="X357" s="202"/>
      <c r="Y357" s="203"/>
      <c r="Z357" s="203"/>
    </row>
    <row r="358" spans="1:26" ht="30" x14ac:dyDescent="0.25">
      <c r="A358" s="58">
        <v>354</v>
      </c>
      <c r="B358" s="12" t="s">
        <v>2315</v>
      </c>
      <c r="C358" s="142" t="s">
        <v>2316</v>
      </c>
      <c r="D358" s="159" t="s">
        <v>193</v>
      </c>
      <c r="E358" s="160">
        <v>10</v>
      </c>
      <c r="F358" s="159" t="s">
        <v>194</v>
      </c>
      <c r="G358" s="30">
        <v>2</v>
      </c>
      <c r="H358" s="28"/>
      <c r="I358" s="28">
        <v>13</v>
      </c>
      <c r="J358" s="28">
        <v>195</v>
      </c>
      <c r="K358" s="28">
        <v>9.1999999999999993</v>
      </c>
      <c r="L358" s="30">
        <v>8.1999999999999993</v>
      </c>
      <c r="M358" s="28"/>
      <c r="N358" s="30">
        <v>1.27</v>
      </c>
      <c r="O358" s="28">
        <f>IF(N358&lt;&gt;"",INT(N358)*60+(N358-INT(N358))*100,"")</f>
        <v>87</v>
      </c>
      <c r="P358" s="29">
        <f>(40*G358)/MAX(G:G)</f>
        <v>2.0512820512820511</v>
      </c>
      <c r="Q358" s="29">
        <f>(10*I358)/MAX(I:I)</f>
        <v>4.0625</v>
      </c>
      <c r="R358" s="29">
        <f>(10*J358)/MAX(J:J)</f>
        <v>6.7241379310344831</v>
      </c>
      <c r="S358" s="29">
        <f>(10*6)/K358</f>
        <v>6.5217391304347831</v>
      </c>
      <c r="T358" s="29">
        <f>(10*L358)/MAX(L:L)</f>
        <v>8.1999999999999993</v>
      </c>
      <c r="U358" s="29">
        <f>(20*0.26)/N358</f>
        <v>4.0944881889763778</v>
      </c>
      <c r="V358" s="29">
        <f>SUM(P358:U358)</f>
        <v>31.654147301727694</v>
      </c>
      <c r="W358" s="29"/>
      <c r="X358" s="202"/>
      <c r="Y358" s="203"/>
      <c r="Z358" s="203"/>
    </row>
    <row r="359" spans="1:26" ht="30" x14ac:dyDescent="0.25">
      <c r="A359" s="55">
        <v>355</v>
      </c>
      <c r="B359" s="46" t="s">
        <v>2110</v>
      </c>
      <c r="C359" s="142" t="s">
        <v>2111</v>
      </c>
      <c r="D359" s="46" t="s">
        <v>71</v>
      </c>
      <c r="E359" s="18">
        <v>9</v>
      </c>
      <c r="F359" s="46" t="s">
        <v>72</v>
      </c>
      <c r="G359" s="30">
        <v>14</v>
      </c>
      <c r="H359" s="28"/>
      <c r="I359" s="28">
        <v>7</v>
      </c>
      <c r="J359" s="28">
        <v>243</v>
      </c>
      <c r="K359" s="28">
        <v>9.1</v>
      </c>
      <c r="L359" s="30">
        <v>0</v>
      </c>
      <c r="M359" s="28"/>
      <c r="N359" s="30">
        <v>0</v>
      </c>
      <c r="O359" s="28">
        <f>IF(N359&lt;&gt;"",INT(N359)*60+(N359-INT(N359))*100,"")</f>
        <v>0</v>
      </c>
      <c r="P359" s="29">
        <f>(40*G359)/MAX(G:G)</f>
        <v>14.358974358974359</v>
      </c>
      <c r="Q359" s="29">
        <f>(10*I359)/MAX(I:I)</f>
        <v>2.1875</v>
      </c>
      <c r="R359" s="29">
        <f>(10*J359)/MAX(J:J)</f>
        <v>8.3793103448275854</v>
      </c>
      <c r="S359" s="29">
        <f>(10*6)/K359</f>
        <v>6.593406593406594</v>
      </c>
      <c r="T359" s="29">
        <f>(10*L359)/MAX(L:L)</f>
        <v>0</v>
      </c>
      <c r="U359" s="29">
        <v>0</v>
      </c>
      <c r="V359" s="29">
        <f>SUM(P359:U359)</f>
        <v>31.51919129720854</v>
      </c>
      <c r="W359" s="29"/>
      <c r="X359" s="202"/>
      <c r="Y359" s="203"/>
      <c r="Z359" s="203"/>
    </row>
    <row r="360" spans="1:26" ht="30" x14ac:dyDescent="0.25">
      <c r="A360" s="58">
        <v>356</v>
      </c>
      <c r="B360" s="46" t="s">
        <v>2483</v>
      </c>
      <c r="C360" s="142" t="s">
        <v>2484</v>
      </c>
      <c r="D360" s="46" t="s">
        <v>338</v>
      </c>
      <c r="E360" s="18">
        <v>9</v>
      </c>
      <c r="F360" s="46" t="s">
        <v>339</v>
      </c>
      <c r="G360" s="42">
        <v>6</v>
      </c>
      <c r="H360" s="42"/>
      <c r="I360" s="42">
        <v>1</v>
      </c>
      <c r="J360" s="42">
        <v>163</v>
      </c>
      <c r="K360" s="42">
        <v>8.5</v>
      </c>
      <c r="L360" s="42">
        <v>7</v>
      </c>
      <c r="M360" s="42"/>
      <c r="N360" s="42">
        <v>1.08</v>
      </c>
      <c r="O360" s="28"/>
      <c r="P360" s="29">
        <f>(40*G360)/MAX(G:G)</f>
        <v>6.1538461538461542</v>
      </c>
      <c r="Q360" s="29">
        <f>(10*I360)/MAX(I:I)</f>
        <v>0.3125</v>
      </c>
      <c r="R360" s="29">
        <f>(10*J360)/MAX(J:J)</f>
        <v>5.6206896551724137</v>
      </c>
      <c r="S360" s="29">
        <f>(10*6)/K360</f>
        <v>7.0588235294117645</v>
      </c>
      <c r="T360" s="29">
        <f>(10*L360)/MAX(L:L)</f>
        <v>7</v>
      </c>
      <c r="U360" s="29">
        <f>(20*0.26)/N360</f>
        <v>4.8148148148148149</v>
      </c>
      <c r="V360" s="29">
        <f>SUM(P360:U360)</f>
        <v>30.960674153245151</v>
      </c>
      <c r="W360" s="29"/>
      <c r="X360" s="202"/>
      <c r="Y360" s="203"/>
      <c r="Z360" s="203"/>
    </row>
    <row r="361" spans="1:26" ht="30" x14ac:dyDescent="0.25">
      <c r="A361" s="55">
        <v>357</v>
      </c>
      <c r="B361" s="46" t="s">
        <v>2686</v>
      </c>
      <c r="C361" s="142" t="s">
        <v>2687</v>
      </c>
      <c r="D361" s="46" t="s">
        <v>474</v>
      </c>
      <c r="E361" s="18" t="s">
        <v>66</v>
      </c>
      <c r="F361" s="46" t="s">
        <v>484</v>
      </c>
      <c r="G361" s="42">
        <v>2</v>
      </c>
      <c r="H361" s="42"/>
      <c r="I361" s="42">
        <v>8</v>
      </c>
      <c r="J361" s="42">
        <v>220</v>
      </c>
      <c r="K361" s="42">
        <v>7.9</v>
      </c>
      <c r="L361" s="42">
        <v>7</v>
      </c>
      <c r="M361" s="42"/>
      <c r="N361" s="42">
        <v>1.26</v>
      </c>
      <c r="O361" s="28"/>
      <c r="P361" s="29">
        <f>(40*G361)/MAX(G:G)</f>
        <v>2.0512820512820511</v>
      </c>
      <c r="Q361" s="29">
        <f>(10*I361)/MAX(I:I)</f>
        <v>2.5</v>
      </c>
      <c r="R361" s="29">
        <f>(10*J361)/MAX(J:J)</f>
        <v>7.5862068965517242</v>
      </c>
      <c r="S361" s="29">
        <f>(10*6)/K361</f>
        <v>7.5949367088607591</v>
      </c>
      <c r="T361" s="29">
        <f>(10*L361)/MAX(L:L)</f>
        <v>7</v>
      </c>
      <c r="U361" s="29">
        <f>(20*0.26)/N361</f>
        <v>4.1269841269841274</v>
      </c>
      <c r="V361" s="29">
        <f>SUM(P361:U361)</f>
        <v>30.859409783678661</v>
      </c>
      <c r="W361" s="29"/>
      <c r="X361" s="202"/>
      <c r="Y361" s="203"/>
      <c r="Z361" s="203"/>
    </row>
    <row r="362" spans="1:26" ht="30" x14ac:dyDescent="0.25">
      <c r="A362" s="58">
        <v>358</v>
      </c>
      <c r="B362" s="144" t="s">
        <v>2102</v>
      </c>
      <c r="C362" s="142" t="s">
        <v>2103</v>
      </c>
      <c r="D362" s="144" t="s">
        <v>2093</v>
      </c>
      <c r="E362" s="18">
        <v>11</v>
      </c>
      <c r="F362" s="12" t="s">
        <v>72</v>
      </c>
      <c r="G362" s="30">
        <v>12</v>
      </c>
      <c r="H362" s="28"/>
      <c r="I362" s="28">
        <v>15</v>
      </c>
      <c r="J362" s="28">
        <v>201</v>
      </c>
      <c r="K362" s="28">
        <v>10.199999999999999</v>
      </c>
      <c r="L362" s="30">
        <v>0</v>
      </c>
      <c r="M362" s="28"/>
      <c r="N362" s="30">
        <v>0</v>
      </c>
      <c r="O362" s="28">
        <f>IF(N362&lt;&gt;"",INT(N362)*60+(N362-INT(N362))*100,"")</f>
        <v>0</v>
      </c>
      <c r="P362" s="29">
        <f>(40*G362)/MAX(G:G)</f>
        <v>12.307692307692308</v>
      </c>
      <c r="Q362" s="29">
        <f>(10*I362)/MAX(I:I)</f>
        <v>4.6875</v>
      </c>
      <c r="R362" s="29">
        <f>(10*J362)/MAX(J:J)</f>
        <v>6.931034482758621</v>
      </c>
      <c r="S362" s="29">
        <f>(10*6)/K362</f>
        <v>5.882352941176471</v>
      </c>
      <c r="T362" s="29">
        <f>(10*L362)/MAX(L:L)</f>
        <v>0</v>
      </c>
      <c r="U362" s="29">
        <v>0</v>
      </c>
      <c r="V362" s="29">
        <f>SUM(P362:U362)</f>
        <v>29.808579731627397</v>
      </c>
      <c r="W362" s="29"/>
      <c r="X362" s="202"/>
      <c r="Y362" s="203"/>
      <c r="Z362" s="203"/>
    </row>
    <row r="363" spans="1:26" ht="30" x14ac:dyDescent="0.25">
      <c r="A363" s="55">
        <v>359</v>
      </c>
      <c r="B363" s="144" t="s">
        <v>2755</v>
      </c>
      <c r="C363" s="39" t="s">
        <v>2756</v>
      </c>
      <c r="D363" s="46" t="s">
        <v>532</v>
      </c>
      <c r="E363" s="42">
        <v>11</v>
      </c>
      <c r="F363" s="46" t="s">
        <v>543</v>
      </c>
      <c r="G363" s="42">
        <v>28.5</v>
      </c>
      <c r="H363" s="42"/>
      <c r="I363" s="42">
        <v>0</v>
      </c>
      <c r="J363" s="42">
        <v>0</v>
      </c>
      <c r="K363" s="42">
        <v>0</v>
      </c>
      <c r="L363" s="42">
        <v>0</v>
      </c>
      <c r="M363" s="42"/>
      <c r="N363" s="42">
        <v>0</v>
      </c>
      <c r="O363" s="28"/>
      <c r="P363" s="29">
        <f>(40*G363)/MAX(G:G)</f>
        <v>29.23076923076923</v>
      </c>
      <c r="Q363" s="29">
        <f>(10*I363)/MAX(I:I)</f>
        <v>0</v>
      </c>
      <c r="R363" s="29">
        <f>(10*J363)/MAX(J:J)</f>
        <v>0</v>
      </c>
      <c r="S363" s="29">
        <v>0</v>
      </c>
      <c r="T363" s="29">
        <f>(10*L363)/MAX(L:L)</f>
        <v>0</v>
      </c>
      <c r="U363" s="29">
        <v>0</v>
      </c>
      <c r="V363" s="29">
        <f>SUM(P363:U363)</f>
        <v>29.23076923076923</v>
      </c>
      <c r="W363" s="29"/>
      <c r="X363" s="202"/>
      <c r="Y363" s="203"/>
      <c r="Z363" s="203"/>
    </row>
    <row r="364" spans="1:26" ht="30" x14ac:dyDescent="0.25">
      <c r="A364" s="58">
        <v>360</v>
      </c>
      <c r="B364" s="144" t="s">
        <v>2120</v>
      </c>
      <c r="C364" s="142" t="s">
        <v>2121</v>
      </c>
      <c r="D364" s="46" t="s">
        <v>4456</v>
      </c>
      <c r="E364" s="18">
        <v>9</v>
      </c>
      <c r="F364" s="12" t="s">
        <v>83</v>
      </c>
      <c r="G364" s="30">
        <v>3</v>
      </c>
      <c r="H364" s="28"/>
      <c r="I364" s="28">
        <v>8</v>
      </c>
      <c r="J364" s="28">
        <v>210</v>
      </c>
      <c r="K364" s="28">
        <v>9.6999999999999993</v>
      </c>
      <c r="L364" s="30">
        <v>6.5</v>
      </c>
      <c r="M364" s="28"/>
      <c r="N364" s="30">
        <v>1.53</v>
      </c>
      <c r="O364" s="28">
        <f>IF(N364&lt;&gt;"",INT(N364)*60+(N364-INT(N364))*100,"")</f>
        <v>113</v>
      </c>
      <c r="P364" s="29">
        <f>(40*G364)/MAX(G:G)</f>
        <v>3.0769230769230771</v>
      </c>
      <c r="Q364" s="29">
        <f>(10*I364)/MAX(I:I)</f>
        <v>2.5</v>
      </c>
      <c r="R364" s="29">
        <f>(10*J364)/MAX(J:J)</f>
        <v>7.2413793103448274</v>
      </c>
      <c r="S364" s="29">
        <f>(10*6)/K364</f>
        <v>6.1855670103092786</v>
      </c>
      <c r="T364" s="29">
        <f>(10*L364)/MAX(L:L)</f>
        <v>6.5</v>
      </c>
      <c r="U364" s="29">
        <f>(20*0.26)/N364</f>
        <v>3.3986928104575163</v>
      </c>
      <c r="V364" s="29">
        <f>SUM(P364:U364)</f>
        <v>28.902562208034698</v>
      </c>
      <c r="W364" s="29"/>
      <c r="X364" s="202"/>
      <c r="Y364" s="203"/>
      <c r="Z364" s="203"/>
    </row>
    <row r="365" spans="1:26" ht="30" x14ac:dyDescent="0.25">
      <c r="A365" s="55">
        <v>361</v>
      </c>
      <c r="B365" s="147" t="s">
        <v>2179</v>
      </c>
      <c r="C365" s="142" t="s">
        <v>2180</v>
      </c>
      <c r="D365" s="46" t="s">
        <v>4508</v>
      </c>
      <c r="E365" s="18">
        <v>9</v>
      </c>
      <c r="F365" s="46" t="s">
        <v>134</v>
      </c>
      <c r="G365" s="30">
        <v>7.5</v>
      </c>
      <c r="H365" s="28"/>
      <c r="I365" s="28">
        <v>3</v>
      </c>
      <c r="J365" s="28">
        <v>181</v>
      </c>
      <c r="K365" s="28">
        <v>7.1</v>
      </c>
      <c r="L365" s="30">
        <v>0</v>
      </c>
      <c r="M365" s="28"/>
      <c r="N365" s="30">
        <v>1.44</v>
      </c>
      <c r="O365" s="28">
        <f>IF(N365&lt;&gt;"",INT(N365)*60+(N365-INT(N365))*100,"")</f>
        <v>104</v>
      </c>
      <c r="P365" s="29">
        <f>(40*G365)/MAX(G:G)</f>
        <v>7.6923076923076925</v>
      </c>
      <c r="Q365" s="29">
        <f>(10*I365)/MAX(I:I)</f>
        <v>0.9375</v>
      </c>
      <c r="R365" s="29">
        <f>(10*J365)/MAX(J:J)</f>
        <v>6.2413793103448274</v>
      </c>
      <c r="S365" s="29">
        <f>(10*6)/K365</f>
        <v>8.4507042253521139</v>
      </c>
      <c r="T365" s="29">
        <f>(10*L365)/MAX(L:L)</f>
        <v>0</v>
      </c>
      <c r="U365" s="29">
        <f>(20*0.26)/N365</f>
        <v>3.6111111111111112</v>
      </c>
      <c r="V365" s="29">
        <f>SUM(P365:U365)</f>
        <v>26.933002339115745</v>
      </c>
      <c r="W365" s="29"/>
      <c r="X365" s="202"/>
      <c r="Y365" s="203"/>
      <c r="Z365" s="203"/>
    </row>
    <row r="366" spans="1:26" ht="30" x14ac:dyDescent="0.25">
      <c r="A366" s="58">
        <v>362</v>
      </c>
      <c r="B366" s="147" t="s">
        <v>2100</v>
      </c>
      <c r="C366" s="148" t="s">
        <v>2101</v>
      </c>
      <c r="D366" s="46" t="s">
        <v>2093</v>
      </c>
      <c r="E366" s="18">
        <v>10</v>
      </c>
      <c r="F366" s="46" t="s">
        <v>72</v>
      </c>
      <c r="G366" s="30">
        <v>10</v>
      </c>
      <c r="H366" s="28"/>
      <c r="I366" s="28">
        <v>10</v>
      </c>
      <c r="J366" s="28">
        <v>205</v>
      </c>
      <c r="K366" s="28">
        <v>9.3000000000000007</v>
      </c>
      <c r="L366" s="30">
        <v>0</v>
      </c>
      <c r="M366" s="28"/>
      <c r="N366" s="30">
        <v>0</v>
      </c>
      <c r="O366" s="28">
        <f>IF(N366&lt;&gt;"",INT(N366)*60+(N366-INT(N366))*100,"")</f>
        <v>0</v>
      </c>
      <c r="P366" s="29">
        <f>(40*G366)/MAX(G:G)</f>
        <v>10.256410256410257</v>
      </c>
      <c r="Q366" s="29">
        <f>(10*I366)/MAX(I:I)</f>
        <v>3.125</v>
      </c>
      <c r="R366" s="29">
        <f>(10*J366)/MAX(J:J)</f>
        <v>7.068965517241379</v>
      </c>
      <c r="S366" s="29">
        <f>(10*6)/K366</f>
        <v>6.4516129032258061</v>
      </c>
      <c r="T366" s="29">
        <f>(10*L366)/MAX(L:L)</f>
        <v>0</v>
      </c>
      <c r="U366" s="29">
        <v>0</v>
      </c>
      <c r="V366" s="29">
        <f>SUM(P366:U366)</f>
        <v>26.901988676877444</v>
      </c>
      <c r="W366" s="29"/>
      <c r="X366" s="202"/>
      <c r="Y366" s="203"/>
      <c r="Z366" s="203"/>
    </row>
    <row r="367" spans="1:26" ht="30" x14ac:dyDescent="0.25">
      <c r="A367" s="55">
        <v>363</v>
      </c>
      <c r="B367" s="46" t="s">
        <v>2106</v>
      </c>
      <c r="C367" s="142" t="s">
        <v>2107</v>
      </c>
      <c r="D367" s="46" t="s">
        <v>71</v>
      </c>
      <c r="E367" s="18">
        <v>9</v>
      </c>
      <c r="F367" s="46" t="s">
        <v>72</v>
      </c>
      <c r="G367" s="30">
        <v>11</v>
      </c>
      <c r="H367" s="28"/>
      <c r="I367" s="28">
        <v>10</v>
      </c>
      <c r="J367" s="28">
        <v>187</v>
      </c>
      <c r="K367" s="28">
        <v>10.1</v>
      </c>
      <c r="L367" s="30">
        <v>0</v>
      </c>
      <c r="M367" s="28"/>
      <c r="N367" s="30">
        <v>0</v>
      </c>
      <c r="O367" s="28">
        <f>IF(N367&lt;&gt;"",INT(N367)*60+(N367-INT(N367))*100,"")</f>
        <v>0</v>
      </c>
      <c r="P367" s="29">
        <f>(40*G367)/MAX(G:G)</f>
        <v>11.282051282051283</v>
      </c>
      <c r="Q367" s="29">
        <f>(10*I367)/MAX(I:I)</f>
        <v>3.125</v>
      </c>
      <c r="R367" s="29">
        <f>(10*J367)/MAX(J:J)</f>
        <v>6.4482758620689653</v>
      </c>
      <c r="S367" s="29">
        <f>(10*6)/K367</f>
        <v>5.9405940594059405</v>
      </c>
      <c r="T367" s="29">
        <f>(10*L367)/MAX(L:L)</f>
        <v>0</v>
      </c>
      <c r="U367" s="29">
        <v>0</v>
      </c>
      <c r="V367" s="29">
        <f>SUM(P367:U367)</f>
        <v>26.795921203526191</v>
      </c>
      <c r="W367" s="29"/>
      <c r="X367" s="202"/>
      <c r="Y367" s="203"/>
      <c r="Z367" s="203"/>
    </row>
    <row r="368" spans="1:26" ht="30" x14ac:dyDescent="0.25">
      <c r="A368" s="58">
        <v>364</v>
      </c>
      <c r="B368" s="12" t="s">
        <v>2763</v>
      </c>
      <c r="C368" s="39" t="s">
        <v>2764</v>
      </c>
      <c r="D368" s="46" t="s">
        <v>532</v>
      </c>
      <c r="E368" s="42">
        <v>10</v>
      </c>
      <c r="F368" s="62" t="s">
        <v>1131</v>
      </c>
      <c r="G368" s="42">
        <v>26</v>
      </c>
      <c r="H368" s="42"/>
      <c r="I368" s="42">
        <v>0</v>
      </c>
      <c r="J368" s="42">
        <v>0</v>
      </c>
      <c r="K368" s="42">
        <v>0</v>
      </c>
      <c r="L368" s="42">
        <v>0</v>
      </c>
      <c r="M368" s="42"/>
      <c r="N368" s="42">
        <v>0</v>
      </c>
      <c r="O368" s="28"/>
      <c r="P368" s="29">
        <f>(40*G368)/MAX(G:G)</f>
        <v>26.666666666666668</v>
      </c>
      <c r="Q368" s="29">
        <f>(10*I368)/MAX(I:I)</f>
        <v>0</v>
      </c>
      <c r="R368" s="29">
        <f>(10*J368)/MAX(J:J)</f>
        <v>0</v>
      </c>
      <c r="S368" s="29">
        <v>0</v>
      </c>
      <c r="T368" s="29">
        <f>(10*L368)/MAX(L:L)</f>
        <v>0</v>
      </c>
      <c r="U368" s="29">
        <v>0</v>
      </c>
      <c r="V368" s="29">
        <f>SUM(P368:U368)</f>
        <v>26.666666666666668</v>
      </c>
      <c r="W368" s="29"/>
      <c r="X368" s="202"/>
      <c r="Y368" s="203"/>
      <c r="Z368" s="203"/>
    </row>
    <row r="369" spans="1:26" ht="30" x14ac:dyDescent="0.25">
      <c r="A369" s="55">
        <v>365</v>
      </c>
      <c r="B369" s="45" t="s">
        <v>2091</v>
      </c>
      <c r="C369" s="142" t="s">
        <v>2092</v>
      </c>
      <c r="D369" s="46" t="s">
        <v>2093</v>
      </c>
      <c r="E369" s="18">
        <v>10</v>
      </c>
      <c r="F369" s="46" t="s">
        <v>72</v>
      </c>
      <c r="G369" s="30">
        <v>10.5</v>
      </c>
      <c r="H369" s="28"/>
      <c r="I369" s="28">
        <v>5</v>
      </c>
      <c r="J369" s="28">
        <v>206</v>
      </c>
      <c r="K369" s="28">
        <v>10.199999999999999</v>
      </c>
      <c r="L369" s="30">
        <v>0</v>
      </c>
      <c r="M369" s="28"/>
      <c r="N369" s="30">
        <v>0</v>
      </c>
      <c r="O369" s="28">
        <f>IF(N369&lt;&gt;"",INT(N369)*60+(N369-INT(N369))*100,"")</f>
        <v>0</v>
      </c>
      <c r="P369" s="29">
        <f>(40*G369)/MAX(G:G)</f>
        <v>10.76923076923077</v>
      </c>
      <c r="Q369" s="29">
        <f>(10*I369)/MAX(I:I)</f>
        <v>1.5625</v>
      </c>
      <c r="R369" s="29">
        <f>(10*J369)/MAX(J:J)</f>
        <v>7.1034482758620694</v>
      </c>
      <c r="S369" s="29">
        <f>(10*6)/K369</f>
        <v>5.882352941176471</v>
      </c>
      <c r="T369" s="29">
        <f>(10*L369)/MAX(L:L)</f>
        <v>0</v>
      </c>
      <c r="U369" s="29">
        <v>0</v>
      </c>
      <c r="V369" s="29">
        <f>SUM(P369:U369)</f>
        <v>25.317531986269309</v>
      </c>
      <c r="W369" s="29"/>
      <c r="X369" s="202"/>
      <c r="Y369" s="203"/>
      <c r="Z369" s="203"/>
    </row>
    <row r="370" spans="1:26" ht="30" x14ac:dyDescent="0.25">
      <c r="A370" s="58">
        <v>366</v>
      </c>
      <c r="B370" s="144" t="s">
        <v>2489</v>
      </c>
      <c r="C370" s="142" t="s">
        <v>2490</v>
      </c>
      <c r="D370" s="144" t="s">
        <v>338</v>
      </c>
      <c r="E370" s="18">
        <v>9</v>
      </c>
      <c r="F370" s="12" t="s">
        <v>339</v>
      </c>
      <c r="G370" s="42">
        <v>0</v>
      </c>
      <c r="H370" s="42"/>
      <c r="I370" s="42">
        <v>1</v>
      </c>
      <c r="J370" s="42">
        <v>223</v>
      </c>
      <c r="K370" s="42">
        <v>8.1</v>
      </c>
      <c r="L370" s="42">
        <v>5</v>
      </c>
      <c r="M370" s="42"/>
      <c r="N370" s="42">
        <v>1.1499999999999999</v>
      </c>
      <c r="O370" s="28"/>
      <c r="P370" s="29">
        <f>(40*G370)/MAX(G:G)</f>
        <v>0</v>
      </c>
      <c r="Q370" s="29">
        <f>(10*I370)/MAX(I:I)</f>
        <v>0.3125</v>
      </c>
      <c r="R370" s="29">
        <f>(10*J370)/MAX(J:J)</f>
        <v>7.6896551724137927</v>
      </c>
      <c r="S370" s="29">
        <f>(10*6)/K370</f>
        <v>7.4074074074074074</v>
      </c>
      <c r="T370" s="29">
        <f>(10*L370)/MAX(L:L)</f>
        <v>5</v>
      </c>
      <c r="U370" s="29">
        <f>(20*0.26)/N370</f>
        <v>4.5217391304347831</v>
      </c>
      <c r="V370" s="29">
        <f>SUM(P370:U370)</f>
        <v>24.931301710255987</v>
      </c>
      <c r="W370" s="29"/>
      <c r="X370" s="202"/>
      <c r="Y370" s="203"/>
      <c r="Z370" s="203"/>
    </row>
    <row r="371" spans="1:26" ht="30" x14ac:dyDescent="0.25">
      <c r="A371" s="55">
        <v>367</v>
      </c>
      <c r="B371" s="144" t="s">
        <v>2757</v>
      </c>
      <c r="C371" s="39" t="s">
        <v>2758</v>
      </c>
      <c r="D371" s="46" t="s">
        <v>532</v>
      </c>
      <c r="E371" s="42">
        <v>11</v>
      </c>
      <c r="F371" s="46" t="s">
        <v>543</v>
      </c>
      <c r="G371" s="42">
        <v>24</v>
      </c>
      <c r="H371" s="42"/>
      <c r="I371" s="42">
        <v>0</v>
      </c>
      <c r="J371" s="42">
        <v>0</v>
      </c>
      <c r="K371" s="42">
        <v>0</v>
      </c>
      <c r="L371" s="42">
        <v>0</v>
      </c>
      <c r="M371" s="42"/>
      <c r="N371" s="42">
        <v>0</v>
      </c>
      <c r="O371" s="28"/>
      <c r="P371" s="29">
        <f>(40*G371)/MAX(G:G)</f>
        <v>24.615384615384617</v>
      </c>
      <c r="Q371" s="29">
        <f>(10*I371)/MAX(I:I)</f>
        <v>0</v>
      </c>
      <c r="R371" s="29">
        <f>(10*J371)/MAX(J:J)</f>
        <v>0</v>
      </c>
      <c r="S371" s="29">
        <v>0</v>
      </c>
      <c r="T371" s="29">
        <f>(10*L371)/MAX(L:L)</f>
        <v>0</v>
      </c>
      <c r="U371" s="29">
        <v>0</v>
      </c>
      <c r="V371" s="29">
        <f>SUM(P371:U371)</f>
        <v>24.615384615384617</v>
      </c>
      <c r="W371" s="29"/>
      <c r="X371" s="202"/>
      <c r="Y371" s="203"/>
      <c r="Z371" s="203"/>
    </row>
    <row r="372" spans="1:26" ht="30" x14ac:dyDescent="0.25">
      <c r="A372" s="58">
        <v>368</v>
      </c>
      <c r="B372" s="46" t="s">
        <v>2108</v>
      </c>
      <c r="C372" s="142" t="s">
        <v>2109</v>
      </c>
      <c r="D372" s="46" t="s">
        <v>71</v>
      </c>
      <c r="E372" s="18">
        <v>9</v>
      </c>
      <c r="F372" s="46" t="s">
        <v>72</v>
      </c>
      <c r="G372" s="30">
        <v>5</v>
      </c>
      <c r="H372" s="28"/>
      <c r="I372" s="28">
        <v>15</v>
      </c>
      <c r="J372" s="28">
        <v>218</v>
      </c>
      <c r="K372" s="28">
        <v>8.8000000000000007</v>
      </c>
      <c r="L372" s="30">
        <v>0</v>
      </c>
      <c r="M372" s="28"/>
      <c r="N372" s="30">
        <v>0</v>
      </c>
      <c r="O372" s="28">
        <f>IF(N372&lt;&gt;"",INT(N372)*60+(N372-INT(N372))*100,"")</f>
        <v>0</v>
      </c>
      <c r="P372" s="29">
        <f>(40*G372)/MAX(G:G)</f>
        <v>5.1282051282051286</v>
      </c>
      <c r="Q372" s="29">
        <f>(10*I372)/MAX(I:I)</f>
        <v>4.6875</v>
      </c>
      <c r="R372" s="29">
        <f>(10*J372)/MAX(J:J)</f>
        <v>7.5172413793103452</v>
      </c>
      <c r="S372" s="29">
        <f>(10*6)/K372</f>
        <v>6.8181818181818175</v>
      </c>
      <c r="T372" s="29">
        <f>(10*L372)/MAX(L:L)</f>
        <v>0</v>
      </c>
      <c r="U372" s="29">
        <v>0</v>
      </c>
      <c r="V372" s="29">
        <f>SUM(P372:U372)</f>
        <v>24.15112832569729</v>
      </c>
      <c r="W372" s="29"/>
      <c r="X372" s="202"/>
      <c r="Y372" s="203"/>
      <c r="Z372" s="203"/>
    </row>
    <row r="373" spans="1:26" ht="30" x14ac:dyDescent="0.25">
      <c r="A373" s="55">
        <v>369</v>
      </c>
      <c r="B373" s="45" t="s">
        <v>2602</v>
      </c>
      <c r="C373" s="142" t="s">
        <v>2603</v>
      </c>
      <c r="D373" s="46" t="s">
        <v>395</v>
      </c>
      <c r="E373" s="18">
        <v>10</v>
      </c>
      <c r="F373" s="46" t="s">
        <v>396</v>
      </c>
      <c r="G373" s="42">
        <v>23.5</v>
      </c>
      <c r="H373" s="42"/>
      <c r="I373" s="42">
        <v>0</v>
      </c>
      <c r="J373" s="42">
        <v>0</v>
      </c>
      <c r="K373" s="42">
        <v>0</v>
      </c>
      <c r="L373" s="42">
        <v>0</v>
      </c>
      <c r="M373" s="42"/>
      <c r="N373" s="42">
        <v>0</v>
      </c>
      <c r="O373" s="28"/>
      <c r="P373" s="29">
        <f>(40*G373)/MAX(G:G)</f>
        <v>24.102564102564102</v>
      </c>
      <c r="Q373" s="29">
        <f>(10*I373)/MAX(I:I)</f>
        <v>0</v>
      </c>
      <c r="R373" s="29">
        <f>(10*J373)/MAX(J:J)</f>
        <v>0</v>
      </c>
      <c r="S373" s="29">
        <v>0</v>
      </c>
      <c r="T373" s="29">
        <f>(10*L373)/MAX(L:L)</f>
        <v>0</v>
      </c>
      <c r="U373" s="29">
        <v>0</v>
      </c>
      <c r="V373" s="29">
        <f>SUM(P373:U373)</f>
        <v>24.102564102564102</v>
      </c>
      <c r="W373" s="29"/>
      <c r="X373" s="202"/>
      <c r="Y373" s="203"/>
      <c r="Z373" s="203"/>
    </row>
    <row r="374" spans="1:26" ht="30" x14ac:dyDescent="0.25">
      <c r="A374" s="58">
        <v>370</v>
      </c>
      <c r="B374" s="12" t="s">
        <v>2769</v>
      </c>
      <c r="C374" s="39" t="s">
        <v>2770</v>
      </c>
      <c r="D374" s="46" t="s">
        <v>532</v>
      </c>
      <c r="E374" s="42">
        <v>10</v>
      </c>
      <c r="F374" s="62" t="s">
        <v>1131</v>
      </c>
      <c r="G374" s="42">
        <v>22.5</v>
      </c>
      <c r="H374" s="42"/>
      <c r="I374" s="42">
        <v>0</v>
      </c>
      <c r="J374" s="42">
        <v>0</v>
      </c>
      <c r="K374" s="42">
        <v>0</v>
      </c>
      <c r="L374" s="42">
        <v>0</v>
      </c>
      <c r="M374" s="42"/>
      <c r="N374" s="42">
        <v>0</v>
      </c>
      <c r="O374" s="28"/>
      <c r="P374" s="29">
        <f>(40*G374)/MAX(G:G)</f>
        <v>23.076923076923077</v>
      </c>
      <c r="Q374" s="29">
        <f>(10*I374)/MAX(I:I)</f>
        <v>0</v>
      </c>
      <c r="R374" s="29">
        <f>(10*J374)/MAX(J:J)</f>
        <v>0</v>
      </c>
      <c r="S374" s="29">
        <v>0</v>
      </c>
      <c r="T374" s="29">
        <f>(10*L374)/MAX(L:L)</f>
        <v>0</v>
      </c>
      <c r="U374" s="29">
        <v>0</v>
      </c>
      <c r="V374" s="29">
        <f>SUM(P374:U374)</f>
        <v>23.076923076923077</v>
      </c>
      <c r="W374" s="29"/>
      <c r="X374" s="202"/>
      <c r="Y374" s="203"/>
      <c r="Z374" s="203"/>
    </row>
    <row r="375" spans="1:26" ht="30" x14ac:dyDescent="0.25">
      <c r="A375" s="55">
        <v>371</v>
      </c>
      <c r="B375" s="12" t="s">
        <v>2765</v>
      </c>
      <c r="C375" s="39" t="s">
        <v>2766</v>
      </c>
      <c r="D375" s="46" t="s">
        <v>532</v>
      </c>
      <c r="E375" s="42">
        <v>10</v>
      </c>
      <c r="F375" s="62" t="s">
        <v>1131</v>
      </c>
      <c r="G375" s="42">
        <v>22</v>
      </c>
      <c r="H375" s="42"/>
      <c r="I375" s="42">
        <v>0</v>
      </c>
      <c r="J375" s="42">
        <v>0</v>
      </c>
      <c r="K375" s="42">
        <v>0</v>
      </c>
      <c r="L375" s="42">
        <v>0</v>
      </c>
      <c r="M375" s="42"/>
      <c r="N375" s="42">
        <v>0</v>
      </c>
      <c r="O375" s="28"/>
      <c r="P375" s="29">
        <f>(40*G375)/MAX(G:G)</f>
        <v>22.564102564102566</v>
      </c>
      <c r="Q375" s="29">
        <f>(10*I375)/MAX(I:I)</f>
        <v>0</v>
      </c>
      <c r="R375" s="29">
        <f>(10*J375)/MAX(J:J)</f>
        <v>0</v>
      </c>
      <c r="S375" s="29">
        <v>0</v>
      </c>
      <c r="T375" s="29">
        <f>(10*L375)/MAX(L:L)</f>
        <v>0</v>
      </c>
      <c r="U375" s="29">
        <v>0</v>
      </c>
      <c r="V375" s="29">
        <f>SUM(P375:U375)</f>
        <v>22.564102564102566</v>
      </c>
      <c r="W375" s="29"/>
      <c r="X375" s="202"/>
      <c r="Y375" s="203"/>
      <c r="Z375" s="203"/>
    </row>
    <row r="376" spans="1:26" ht="30" x14ac:dyDescent="0.25">
      <c r="A376" s="58">
        <v>372</v>
      </c>
      <c r="B376" s="12" t="s">
        <v>2761</v>
      </c>
      <c r="C376" s="39" t="s">
        <v>2762</v>
      </c>
      <c r="D376" s="46" t="s">
        <v>532</v>
      </c>
      <c r="E376" s="42">
        <v>10</v>
      </c>
      <c r="F376" s="62" t="s">
        <v>1131</v>
      </c>
      <c r="G376" s="42">
        <v>20.5</v>
      </c>
      <c r="H376" s="42"/>
      <c r="I376" s="42">
        <v>0</v>
      </c>
      <c r="J376" s="42">
        <v>0</v>
      </c>
      <c r="K376" s="42">
        <v>0</v>
      </c>
      <c r="L376" s="42">
        <v>0</v>
      </c>
      <c r="M376" s="42"/>
      <c r="N376" s="42">
        <v>0</v>
      </c>
      <c r="O376" s="28"/>
      <c r="P376" s="29">
        <f>(40*G376)/MAX(G:G)</f>
        <v>21.025641025641026</v>
      </c>
      <c r="Q376" s="29">
        <f>(10*I376)/MAX(I:I)</f>
        <v>0</v>
      </c>
      <c r="R376" s="29">
        <f>(10*J376)/MAX(J:J)</f>
        <v>0</v>
      </c>
      <c r="S376" s="29">
        <v>0</v>
      </c>
      <c r="T376" s="29">
        <f>(10*L376)/MAX(L:L)</f>
        <v>0</v>
      </c>
      <c r="U376" s="29">
        <v>0</v>
      </c>
      <c r="V376" s="29">
        <f>SUM(P376:U376)</f>
        <v>21.025641025641026</v>
      </c>
      <c r="W376" s="29"/>
      <c r="X376" s="202"/>
      <c r="Y376" s="203"/>
      <c r="Z376" s="203"/>
    </row>
    <row r="377" spans="1:26" ht="30" x14ac:dyDescent="0.25">
      <c r="A377" s="55">
        <v>373</v>
      </c>
      <c r="B377" s="144" t="s">
        <v>2423</v>
      </c>
      <c r="C377" s="142" t="s">
        <v>2424</v>
      </c>
      <c r="D377" s="144" t="s">
        <v>282</v>
      </c>
      <c r="E377" s="18">
        <v>9</v>
      </c>
      <c r="F377" s="12" t="s">
        <v>283</v>
      </c>
      <c r="G377" s="42">
        <v>20</v>
      </c>
      <c r="H377" s="42"/>
      <c r="I377" s="42">
        <v>0</v>
      </c>
      <c r="J377" s="42">
        <v>0</v>
      </c>
      <c r="K377" s="42">
        <v>0</v>
      </c>
      <c r="L377" s="42">
        <v>0</v>
      </c>
      <c r="M377" s="42"/>
      <c r="N377" s="42">
        <v>0</v>
      </c>
      <c r="O377" s="28"/>
      <c r="P377" s="29">
        <f>(40*G377)/MAX(G:G)</f>
        <v>20.512820512820515</v>
      </c>
      <c r="Q377" s="29">
        <f>(10*I377)/MAX(I:I)</f>
        <v>0</v>
      </c>
      <c r="R377" s="29">
        <f>(10*J377)/MAX(J:J)</f>
        <v>0</v>
      </c>
      <c r="S377" s="29">
        <v>0</v>
      </c>
      <c r="T377" s="29">
        <f>(10*L377)/MAX(L:L)</f>
        <v>0</v>
      </c>
      <c r="U377" s="29">
        <v>0</v>
      </c>
      <c r="V377" s="29">
        <f>SUM(P377:U377)</f>
        <v>20.512820512820515</v>
      </c>
      <c r="W377" s="29"/>
      <c r="X377" s="202"/>
      <c r="Y377" s="203"/>
      <c r="Z377" s="203"/>
    </row>
    <row r="378" spans="1:26" ht="30" x14ac:dyDescent="0.25">
      <c r="A378" s="58">
        <v>374</v>
      </c>
      <c r="B378" s="12" t="s">
        <v>2767</v>
      </c>
      <c r="C378" s="39" t="s">
        <v>2768</v>
      </c>
      <c r="D378" s="46" t="s">
        <v>532</v>
      </c>
      <c r="E378" s="42">
        <v>10</v>
      </c>
      <c r="F378" s="62" t="s">
        <v>1131</v>
      </c>
      <c r="G378" s="42">
        <v>19.5</v>
      </c>
      <c r="H378" s="42"/>
      <c r="I378" s="42">
        <v>0</v>
      </c>
      <c r="J378" s="42">
        <v>0</v>
      </c>
      <c r="K378" s="42">
        <v>0</v>
      </c>
      <c r="L378" s="42">
        <v>0</v>
      </c>
      <c r="M378" s="42"/>
      <c r="N378" s="42">
        <v>0</v>
      </c>
      <c r="O378" s="28"/>
      <c r="P378" s="29">
        <f>(40*G378)/MAX(G:G)</f>
        <v>20</v>
      </c>
      <c r="Q378" s="29">
        <f>(10*I378)/MAX(I:I)</f>
        <v>0</v>
      </c>
      <c r="R378" s="29">
        <f>(10*J378)/MAX(J:J)</f>
        <v>0</v>
      </c>
      <c r="S378" s="29">
        <v>0</v>
      </c>
      <c r="T378" s="29">
        <f>(10*L378)/MAX(L:L)</f>
        <v>0</v>
      </c>
      <c r="U378" s="29">
        <v>0</v>
      </c>
      <c r="V378" s="29">
        <f>SUM(P378:U378)</f>
        <v>20</v>
      </c>
      <c r="W378" s="29"/>
      <c r="X378" s="202"/>
      <c r="Y378" s="203"/>
      <c r="Z378" s="203"/>
    </row>
    <row r="379" spans="1:26" ht="30" x14ac:dyDescent="0.25">
      <c r="A379" s="55">
        <v>375</v>
      </c>
      <c r="B379" s="144" t="s">
        <v>2759</v>
      </c>
      <c r="C379" s="39" t="s">
        <v>2760</v>
      </c>
      <c r="D379" s="46" t="s">
        <v>532</v>
      </c>
      <c r="E379" s="42">
        <v>9</v>
      </c>
      <c r="F379" s="46" t="s">
        <v>540</v>
      </c>
      <c r="G379" s="42">
        <v>16</v>
      </c>
      <c r="H379" s="42"/>
      <c r="I379" s="42">
        <v>0</v>
      </c>
      <c r="J379" s="42">
        <v>0</v>
      </c>
      <c r="K379" s="42">
        <v>0</v>
      </c>
      <c r="L379" s="42">
        <v>0</v>
      </c>
      <c r="M379" s="42"/>
      <c r="N379" s="42">
        <v>0</v>
      </c>
      <c r="O379" s="28"/>
      <c r="P379" s="29">
        <f>(40*G379)/MAX(G:G)</f>
        <v>16.410256410256409</v>
      </c>
      <c r="Q379" s="29">
        <f>(10*I379)/MAX(I:I)</f>
        <v>0</v>
      </c>
      <c r="R379" s="29">
        <f>(10*J379)/MAX(J:J)</f>
        <v>0</v>
      </c>
      <c r="S379" s="29">
        <v>0</v>
      </c>
      <c r="T379" s="29">
        <f>(10*L379)/MAX(L:L)</f>
        <v>0</v>
      </c>
      <c r="U379" s="29">
        <v>0</v>
      </c>
      <c r="V379" s="29">
        <f>SUM(P379:U379)</f>
        <v>16.410256410256409</v>
      </c>
      <c r="W379" s="29"/>
      <c r="X379" s="202"/>
      <c r="Y379" s="203"/>
      <c r="Z379" s="203"/>
    </row>
    <row r="380" spans="1:26" ht="30" x14ac:dyDescent="0.25">
      <c r="A380" s="58">
        <v>376</v>
      </c>
      <c r="B380" s="156" t="s">
        <v>2265</v>
      </c>
      <c r="C380" s="43" t="s">
        <v>2266</v>
      </c>
      <c r="D380" s="46" t="s">
        <v>165</v>
      </c>
      <c r="E380" s="41">
        <v>9</v>
      </c>
      <c r="F380" s="156" t="s">
        <v>166</v>
      </c>
      <c r="G380" s="30">
        <v>15.5</v>
      </c>
      <c r="H380" s="28"/>
      <c r="I380" s="28">
        <v>0</v>
      </c>
      <c r="J380" s="28">
        <v>0</v>
      </c>
      <c r="K380" s="28">
        <v>0</v>
      </c>
      <c r="L380" s="30">
        <v>0</v>
      </c>
      <c r="M380" s="28"/>
      <c r="N380" s="30">
        <v>0</v>
      </c>
      <c r="O380" s="28">
        <f>IF(N380&lt;&gt;"",INT(N380)*60+(N380-INT(N380))*100,"")</f>
        <v>0</v>
      </c>
      <c r="P380" s="29">
        <f>(40*G380)/MAX(G:G)</f>
        <v>15.897435897435898</v>
      </c>
      <c r="Q380" s="29">
        <f>(10*I380)/MAX(I:I)</f>
        <v>0</v>
      </c>
      <c r="R380" s="29">
        <f>(10*J380)/MAX(J:J)</f>
        <v>0</v>
      </c>
      <c r="S380" s="29">
        <v>0</v>
      </c>
      <c r="T380" s="29">
        <f>(10*L380)/MAX(L:L)</f>
        <v>0</v>
      </c>
      <c r="U380" s="29">
        <v>0</v>
      </c>
      <c r="V380" s="29">
        <f>SUM(P380:U380)</f>
        <v>15.897435897435898</v>
      </c>
      <c r="W380" s="29"/>
      <c r="X380" s="202"/>
      <c r="Y380" s="203"/>
      <c r="Z380" s="203"/>
    </row>
    <row r="381" spans="1:26" ht="30" x14ac:dyDescent="0.25">
      <c r="A381" s="55">
        <v>377</v>
      </c>
      <c r="B381" s="145" t="s">
        <v>2281</v>
      </c>
      <c r="C381" s="148" t="s">
        <v>2282</v>
      </c>
      <c r="D381" s="46" t="s">
        <v>165</v>
      </c>
      <c r="E381" s="41">
        <v>10</v>
      </c>
      <c r="F381" s="156" t="s">
        <v>166</v>
      </c>
      <c r="G381" s="30">
        <v>15.5</v>
      </c>
      <c r="H381" s="28"/>
      <c r="I381" s="28">
        <v>0</v>
      </c>
      <c r="J381" s="28">
        <v>0</v>
      </c>
      <c r="K381" s="28">
        <v>0</v>
      </c>
      <c r="L381" s="30">
        <v>0</v>
      </c>
      <c r="M381" s="28"/>
      <c r="N381" s="30">
        <v>0</v>
      </c>
      <c r="O381" s="28">
        <f>IF(N381&lt;&gt;"",INT(N381)*60+(N381-INT(N381))*100,"")</f>
        <v>0</v>
      </c>
      <c r="P381" s="29">
        <f>(40*G381)/MAX(G:G)</f>
        <v>15.897435897435898</v>
      </c>
      <c r="Q381" s="29">
        <f>(10*I381)/MAX(I:I)</f>
        <v>0</v>
      </c>
      <c r="R381" s="29">
        <f>(10*J381)/MAX(J:J)</f>
        <v>0</v>
      </c>
      <c r="S381" s="29">
        <v>0</v>
      </c>
      <c r="T381" s="29">
        <f>(10*L381)/MAX(L:L)</f>
        <v>0</v>
      </c>
      <c r="U381" s="29">
        <v>0</v>
      </c>
      <c r="V381" s="29">
        <f>SUM(P381:U381)</f>
        <v>15.897435897435898</v>
      </c>
      <c r="W381" s="29"/>
      <c r="X381" s="202"/>
      <c r="Y381" s="203"/>
      <c r="Z381" s="203"/>
    </row>
    <row r="382" spans="1:26" ht="30" x14ac:dyDescent="0.25">
      <c r="A382" s="58">
        <v>378</v>
      </c>
      <c r="B382" s="147" t="s">
        <v>2098</v>
      </c>
      <c r="C382" s="148" t="s">
        <v>2099</v>
      </c>
      <c r="D382" s="46" t="s">
        <v>2093</v>
      </c>
      <c r="E382" s="18">
        <v>10</v>
      </c>
      <c r="F382" s="147" t="s">
        <v>72</v>
      </c>
      <c r="G382" s="30">
        <v>14</v>
      </c>
      <c r="H382" s="28"/>
      <c r="I382" s="28">
        <v>0</v>
      </c>
      <c r="J382" s="28">
        <v>0</v>
      </c>
      <c r="K382" s="28">
        <v>0</v>
      </c>
      <c r="L382" s="30">
        <v>0</v>
      </c>
      <c r="M382" s="28"/>
      <c r="N382" s="30">
        <v>0</v>
      </c>
      <c r="O382" s="28">
        <f>IF(N382&lt;&gt;"",INT(N382)*60+(N382-INT(N382))*100,"")</f>
        <v>0</v>
      </c>
      <c r="P382" s="29">
        <f>(40*G382)/MAX(G:G)</f>
        <v>14.358974358974359</v>
      </c>
      <c r="Q382" s="29">
        <f>(10*I382)/MAX(I:I)</f>
        <v>0</v>
      </c>
      <c r="R382" s="29">
        <f>(10*J382)/MAX(J:J)</f>
        <v>0</v>
      </c>
      <c r="S382" s="29">
        <v>0</v>
      </c>
      <c r="T382" s="29">
        <f>(10*L382)/MAX(L:L)</f>
        <v>0</v>
      </c>
      <c r="U382" s="29">
        <v>0</v>
      </c>
      <c r="V382" s="29">
        <f>SUM(P382:U382)</f>
        <v>14.358974358974359</v>
      </c>
      <c r="W382" s="29"/>
      <c r="X382" s="202"/>
      <c r="Y382" s="203"/>
      <c r="Z382" s="203"/>
    </row>
    <row r="383" spans="1:26" ht="30" x14ac:dyDescent="0.25">
      <c r="A383" s="55">
        <v>379</v>
      </c>
      <c r="B383" s="144" t="s">
        <v>2136</v>
      </c>
      <c r="C383" s="142" t="s">
        <v>2137</v>
      </c>
      <c r="D383" s="46" t="s">
        <v>102</v>
      </c>
      <c r="E383" s="18">
        <v>9</v>
      </c>
      <c r="F383" s="46" t="s">
        <v>104</v>
      </c>
      <c r="G383" s="30">
        <v>14</v>
      </c>
      <c r="H383" s="28"/>
      <c r="I383" s="28">
        <v>0</v>
      </c>
      <c r="J383" s="28">
        <v>0</v>
      </c>
      <c r="K383" s="28">
        <v>0</v>
      </c>
      <c r="L383" s="30">
        <v>0</v>
      </c>
      <c r="M383" s="28"/>
      <c r="N383" s="30">
        <v>0</v>
      </c>
      <c r="O383" s="28">
        <f>IF(N383&lt;&gt;"",INT(N383)*60+(N383-INT(N383))*100,"")</f>
        <v>0</v>
      </c>
      <c r="P383" s="29">
        <f>(40*G383)/MAX(G:G)</f>
        <v>14.358974358974359</v>
      </c>
      <c r="Q383" s="29">
        <f>(10*I383)/MAX(I:I)</f>
        <v>0</v>
      </c>
      <c r="R383" s="29">
        <f>(10*J383)/MAX(J:J)</f>
        <v>0</v>
      </c>
      <c r="S383" s="29">
        <v>0</v>
      </c>
      <c r="T383" s="29">
        <f>(10*L383)/MAX(L:L)</f>
        <v>0</v>
      </c>
      <c r="U383" s="29">
        <v>0</v>
      </c>
      <c r="V383" s="29">
        <f>SUM(P383:U383)</f>
        <v>14.358974358974359</v>
      </c>
      <c r="W383" s="29"/>
      <c r="X383" s="202"/>
      <c r="Y383" s="203"/>
      <c r="Z383" s="203"/>
    </row>
    <row r="384" spans="1:26" ht="30" x14ac:dyDescent="0.25">
      <c r="A384" s="58">
        <v>380</v>
      </c>
      <c r="B384" s="156" t="s">
        <v>2235</v>
      </c>
      <c r="C384" s="142" t="s">
        <v>2236</v>
      </c>
      <c r="D384" s="46" t="s">
        <v>165</v>
      </c>
      <c r="E384" s="41">
        <v>9</v>
      </c>
      <c r="F384" s="156" t="s">
        <v>166</v>
      </c>
      <c r="G384" s="30">
        <v>11.5</v>
      </c>
      <c r="H384" s="28"/>
      <c r="I384" s="28">
        <v>0</v>
      </c>
      <c r="J384" s="28">
        <v>0</v>
      </c>
      <c r="K384" s="28">
        <v>0</v>
      </c>
      <c r="L384" s="30">
        <v>0</v>
      </c>
      <c r="M384" s="28"/>
      <c r="N384" s="30">
        <v>0</v>
      </c>
      <c r="O384" s="28">
        <f>IF(N384&lt;&gt;"",INT(N384)*60+(N384-INT(N384))*100,"")</f>
        <v>0</v>
      </c>
      <c r="P384" s="29">
        <f>(40*G384)/MAX(G:G)</f>
        <v>11.794871794871796</v>
      </c>
      <c r="Q384" s="29">
        <f>(10*I384)/MAX(I:I)</f>
        <v>0</v>
      </c>
      <c r="R384" s="29">
        <f>(10*J384)/MAX(J:J)</f>
        <v>0</v>
      </c>
      <c r="S384" s="29">
        <v>0</v>
      </c>
      <c r="T384" s="29">
        <f>(10*L384)/MAX(L:L)</f>
        <v>0</v>
      </c>
      <c r="U384" s="29">
        <v>0</v>
      </c>
      <c r="V384" s="29">
        <f>SUM(P384:U384)</f>
        <v>11.794871794871796</v>
      </c>
      <c r="W384" s="29"/>
      <c r="X384" s="202"/>
      <c r="Y384" s="203"/>
      <c r="Z384" s="203"/>
    </row>
    <row r="385" spans="1:26" ht="30" x14ac:dyDescent="0.25">
      <c r="A385" s="55">
        <v>381</v>
      </c>
      <c r="B385" s="156" t="s">
        <v>2237</v>
      </c>
      <c r="C385" s="142" t="s">
        <v>2238</v>
      </c>
      <c r="D385" s="46" t="s">
        <v>165</v>
      </c>
      <c r="E385" s="41">
        <v>9</v>
      </c>
      <c r="F385" s="156" t="s">
        <v>166</v>
      </c>
      <c r="G385" s="30">
        <v>11.5</v>
      </c>
      <c r="H385" s="28"/>
      <c r="I385" s="28">
        <v>0</v>
      </c>
      <c r="J385" s="28">
        <v>0</v>
      </c>
      <c r="K385" s="28">
        <v>0</v>
      </c>
      <c r="L385" s="30">
        <v>0</v>
      </c>
      <c r="M385" s="28"/>
      <c r="N385" s="30">
        <v>0</v>
      </c>
      <c r="O385" s="28">
        <f>IF(N385&lt;&gt;"",INT(N385)*60+(N385-INT(N385))*100,"")</f>
        <v>0</v>
      </c>
      <c r="P385" s="29">
        <f>(40*G385)/MAX(G:G)</f>
        <v>11.794871794871796</v>
      </c>
      <c r="Q385" s="29">
        <f>(10*I385)/MAX(I:I)</f>
        <v>0</v>
      </c>
      <c r="R385" s="29">
        <f>(10*J385)/MAX(J:J)</f>
        <v>0</v>
      </c>
      <c r="S385" s="29">
        <v>0</v>
      </c>
      <c r="T385" s="29">
        <f>(10*L385)/MAX(L:L)</f>
        <v>0</v>
      </c>
      <c r="U385" s="29">
        <v>0</v>
      </c>
      <c r="V385" s="29">
        <f>SUM(P385:U385)</f>
        <v>11.794871794871796</v>
      </c>
      <c r="W385" s="29"/>
      <c r="X385" s="202"/>
      <c r="Y385" s="203"/>
      <c r="Z385" s="203"/>
    </row>
    <row r="386" spans="1:26" ht="30" x14ac:dyDescent="0.25">
      <c r="A386" s="58">
        <v>382</v>
      </c>
      <c r="B386" s="156" t="s">
        <v>2241</v>
      </c>
      <c r="C386" s="142" t="s">
        <v>2242</v>
      </c>
      <c r="D386" s="46" t="s">
        <v>165</v>
      </c>
      <c r="E386" s="41">
        <v>9</v>
      </c>
      <c r="F386" s="156" t="s">
        <v>166</v>
      </c>
      <c r="G386" s="30">
        <v>9</v>
      </c>
      <c r="H386" s="28"/>
      <c r="I386" s="28">
        <v>0</v>
      </c>
      <c r="J386" s="28">
        <v>0</v>
      </c>
      <c r="K386" s="28">
        <v>0</v>
      </c>
      <c r="L386" s="30">
        <v>0</v>
      </c>
      <c r="M386" s="28"/>
      <c r="N386" s="30">
        <v>0</v>
      </c>
      <c r="O386" s="28">
        <f>IF(N386&lt;&gt;"",INT(N386)*60+(N386-INT(N386))*100,"")</f>
        <v>0</v>
      </c>
      <c r="P386" s="29">
        <f>(40*G386)/MAX(G:G)</f>
        <v>9.2307692307692299</v>
      </c>
      <c r="Q386" s="29">
        <f>(10*I386)/MAX(I:I)</f>
        <v>0</v>
      </c>
      <c r="R386" s="29">
        <f>(10*J386)/MAX(J:J)</f>
        <v>0</v>
      </c>
      <c r="S386" s="29">
        <v>0</v>
      </c>
      <c r="T386" s="29">
        <f>(10*L386)/MAX(L:L)</f>
        <v>0</v>
      </c>
      <c r="U386" s="29">
        <v>0</v>
      </c>
      <c r="V386" s="29">
        <f>SUM(P386:U386)</f>
        <v>9.2307692307692299</v>
      </c>
      <c r="W386" s="29"/>
      <c r="X386" s="202"/>
      <c r="Y386" s="203"/>
      <c r="Z386" s="203"/>
    </row>
    <row r="387" spans="1:26" ht="30" x14ac:dyDescent="0.25">
      <c r="A387" s="55">
        <v>383</v>
      </c>
      <c r="B387" s="46" t="s">
        <v>2491</v>
      </c>
      <c r="C387" s="142" t="s">
        <v>2492</v>
      </c>
      <c r="D387" s="46" t="s">
        <v>338</v>
      </c>
      <c r="E387" s="18">
        <v>9</v>
      </c>
      <c r="F387" s="46" t="s">
        <v>339</v>
      </c>
      <c r="G387" s="42">
        <v>9</v>
      </c>
      <c r="H387" s="42"/>
      <c r="I387" s="42">
        <v>0</v>
      </c>
      <c r="J387" s="42">
        <v>0</v>
      </c>
      <c r="K387" s="42">
        <v>0</v>
      </c>
      <c r="L387" s="42">
        <v>0</v>
      </c>
      <c r="M387" s="42"/>
      <c r="N387" s="42">
        <v>0</v>
      </c>
      <c r="O387" s="28"/>
      <c r="P387" s="29">
        <f>(40*G387)/MAX(G:G)</f>
        <v>9.2307692307692299</v>
      </c>
      <c r="Q387" s="29">
        <f>(10*I387)/MAX(I:I)</f>
        <v>0</v>
      </c>
      <c r="R387" s="29">
        <f>(10*J387)/MAX(J:J)</f>
        <v>0</v>
      </c>
      <c r="S387" s="29">
        <v>0</v>
      </c>
      <c r="T387" s="29">
        <f>(10*L387)/MAX(L:L)</f>
        <v>0</v>
      </c>
      <c r="U387" s="29">
        <v>0</v>
      </c>
      <c r="V387" s="29">
        <f>SUM(P387:U387)</f>
        <v>9.2307692307692299</v>
      </c>
      <c r="W387" s="29"/>
      <c r="X387" s="202"/>
      <c r="Y387" s="203"/>
      <c r="Z387" s="203"/>
    </row>
    <row r="388" spans="1:26" ht="30" x14ac:dyDescent="0.25">
      <c r="A388" s="58">
        <v>384</v>
      </c>
      <c r="B388" s="145" t="s">
        <v>2279</v>
      </c>
      <c r="C388" s="142" t="s">
        <v>2280</v>
      </c>
      <c r="D388" s="46" t="s">
        <v>165</v>
      </c>
      <c r="E388" s="41">
        <v>10</v>
      </c>
      <c r="F388" s="156" t="s">
        <v>166</v>
      </c>
      <c r="G388" s="30">
        <v>7</v>
      </c>
      <c r="H388" s="28"/>
      <c r="I388" s="28">
        <v>0</v>
      </c>
      <c r="J388" s="28">
        <v>0</v>
      </c>
      <c r="K388" s="28">
        <v>0</v>
      </c>
      <c r="L388" s="30">
        <v>0</v>
      </c>
      <c r="M388" s="28"/>
      <c r="N388" s="30">
        <v>0</v>
      </c>
      <c r="O388" s="28">
        <f>IF(N388&lt;&gt;"",INT(N388)*60+(N388-INT(N388))*100,"")</f>
        <v>0</v>
      </c>
      <c r="P388" s="29">
        <f>(40*G388)/MAX(G:G)</f>
        <v>7.1794871794871797</v>
      </c>
      <c r="Q388" s="29">
        <f>(10*I388)/MAX(I:I)</f>
        <v>0</v>
      </c>
      <c r="R388" s="29">
        <f>(10*J388)/MAX(J:J)</f>
        <v>0</v>
      </c>
      <c r="S388" s="29">
        <v>0</v>
      </c>
      <c r="T388" s="29">
        <f>(10*L388)/MAX(L:L)</f>
        <v>0</v>
      </c>
      <c r="U388" s="29">
        <v>0</v>
      </c>
      <c r="V388" s="29">
        <f>SUM(P388:U388)</f>
        <v>7.1794871794871797</v>
      </c>
      <c r="W388" s="29"/>
      <c r="X388" s="202"/>
      <c r="Y388" s="203"/>
      <c r="Z388" s="203"/>
    </row>
    <row r="389" spans="1:26" ht="30" x14ac:dyDescent="0.25">
      <c r="A389" s="55">
        <v>385</v>
      </c>
      <c r="B389" s="156" t="s">
        <v>2231</v>
      </c>
      <c r="C389" s="142" t="s">
        <v>2232</v>
      </c>
      <c r="D389" s="46" t="s">
        <v>165</v>
      </c>
      <c r="E389" s="41">
        <v>9</v>
      </c>
      <c r="F389" s="156" t="s">
        <v>166</v>
      </c>
      <c r="G389" s="30">
        <v>6</v>
      </c>
      <c r="H389" s="28"/>
      <c r="I389" s="28">
        <v>0</v>
      </c>
      <c r="J389" s="28">
        <v>0</v>
      </c>
      <c r="K389" s="28">
        <v>0</v>
      </c>
      <c r="L389" s="30">
        <v>0</v>
      </c>
      <c r="M389" s="28"/>
      <c r="N389" s="30">
        <v>0</v>
      </c>
      <c r="O389" s="28">
        <f>IF(N389&lt;&gt;"",INT(N389)*60+(N389-INT(N389))*100,"")</f>
        <v>0</v>
      </c>
      <c r="P389" s="29">
        <f>(40*G389)/MAX(G:G)</f>
        <v>6.1538461538461542</v>
      </c>
      <c r="Q389" s="29">
        <f>(10*I389)/MAX(I:I)</f>
        <v>0</v>
      </c>
      <c r="R389" s="29">
        <f>(10*J389)/MAX(J:J)</f>
        <v>0</v>
      </c>
      <c r="S389" s="29">
        <v>0</v>
      </c>
      <c r="T389" s="29">
        <f>(10*L389)/MAX(L:L)</f>
        <v>0</v>
      </c>
      <c r="U389" s="29">
        <v>0</v>
      </c>
      <c r="V389" s="29">
        <f>SUM(P389:U389)</f>
        <v>6.1538461538461542</v>
      </c>
      <c r="W389" s="29"/>
      <c r="X389" s="202"/>
      <c r="Y389" s="203"/>
      <c r="Z389" s="203"/>
    </row>
    <row r="390" spans="1:26" ht="30" x14ac:dyDescent="0.25">
      <c r="A390" s="58">
        <v>386</v>
      </c>
      <c r="B390" s="145" t="s">
        <v>2249</v>
      </c>
      <c r="C390" s="43" t="s">
        <v>2250</v>
      </c>
      <c r="D390" s="46" t="s">
        <v>165</v>
      </c>
      <c r="E390" s="41">
        <v>9</v>
      </c>
      <c r="F390" s="156" t="s">
        <v>166</v>
      </c>
      <c r="G390" s="30">
        <v>5</v>
      </c>
      <c r="H390" s="28"/>
      <c r="I390" s="28">
        <v>0</v>
      </c>
      <c r="J390" s="28">
        <v>0</v>
      </c>
      <c r="K390" s="28">
        <v>0</v>
      </c>
      <c r="L390" s="30">
        <v>0</v>
      </c>
      <c r="M390" s="28"/>
      <c r="N390" s="30">
        <v>0</v>
      </c>
      <c r="O390" s="28">
        <f>IF(N390&lt;&gt;"",INT(N390)*60+(N390-INT(N390))*100,"")</f>
        <v>0</v>
      </c>
      <c r="P390" s="29">
        <f>(40*G390)/MAX(G:G)</f>
        <v>5.1282051282051286</v>
      </c>
      <c r="Q390" s="29">
        <f>(10*I390)/MAX(I:I)</f>
        <v>0</v>
      </c>
      <c r="R390" s="29">
        <f>(10*J390)/MAX(J:J)</f>
        <v>0</v>
      </c>
      <c r="S390" s="29">
        <v>0</v>
      </c>
      <c r="T390" s="29">
        <f>(10*L390)/MAX(L:L)</f>
        <v>0</v>
      </c>
      <c r="U390" s="29">
        <v>0</v>
      </c>
      <c r="V390" s="29">
        <f>SUM(P390:U390)</f>
        <v>5.1282051282051286</v>
      </c>
      <c r="W390" s="29"/>
      <c r="X390" s="202"/>
      <c r="Y390" s="203"/>
      <c r="Z390" s="203"/>
    </row>
    <row r="391" spans="1:26" ht="30" x14ac:dyDescent="0.25">
      <c r="A391" s="55">
        <v>387</v>
      </c>
      <c r="B391" s="12" t="s">
        <v>2191</v>
      </c>
      <c r="C391" s="142" t="s">
        <v>2192</v>
      </c>
      <c r="D391" s="46" t="s">
        <v>140</v>
      </c>
      <c r="E391" s="18">
        <v>9</v>
      </c>
      <c r="F391" s="46" t="s">
        <v>141</v>
      </c>
      <c r="G391" s="30">
        <v>0</v>
      </c>
      <c r="H391" s="28"/>
      <c r="I391" s="28">
        <v>0</v>
      </c>
      <c r="J391" s="28">
        <v>0</v>
      </c>
      <c r="K391" s="28">
        <v>0</v>
      </c>
      <c r="L391" s="30">
        <v>0</v>
      </c>
      <c r="M391" s="28"/>
      <c r="N391" s="30">
        <v>0</v>
      </c>
      <c r="O391" s="28">
        <f>IF(N391&lt;&gt;"",INT(N391)*60+(N391-INT(N391))*100,"")</f>
        <v>0</v>
      </c>
      <c r="P391" s="29">
        <f>(40*G391)/MAX(G:G)</f>
        <v>0</v>
      </c>
      <c r="Q391" s="29">
        <f>(10*I391)/MAX(I:I)</f>
        <v>0</v>
      </c>
      <c r="R391" s="29">
        <f>(10*J391)/MAX(J:J)</f>
        <v>0</v>
      </c>
      <c r="S391" s="29">
        <v>0</v>
      </c>
      <c r="T391" s="29">
        <f>(10*L391)/MAX(L:L)</f>
        <v>0</v>
      </c>
      <c r="U391" s="29">
        <v>0</v>
      </c>
      <c r="V391" s="29">
        <f>SUM(P391:U391)</f>
        <v>0</v>
      </c>
      <c r="W391" s="29"/>
      <c r="X391" s="202"/>
      <c r="Y391" s="203"/>
      <c r="Z391" s="203"/>
    </row>
    <row r="392" spans="1:26" ht="30" x14ac:dyDescent="0.25">
      <c r="A392" s="58">
        <v>388</v>
      </c>
      <c r="B392" s="12" t="s">
        <v>2193</v>
      </c>
      <c r="C392" s="142" t="s">
        <v>2194</v>
      </c>
      <c r="D392" s="46" t="s">
        <v>140</v>
      </c>
      <c r="E392" s="18">
        <v>9</v>
      </c>
      <c r="F392" s="46" t="s">
        <v>141</v>
      </c>
      <c r="G392" s="30">
        <v>0</v>
      </c>
      <c r="H392" s="28"/>
      <c r="I392" s="28">
        <v>0</v>
      </c>
      <c r="J392" s="28">
        <v>0</v>
      </c>
      <c r="K392" s="28">
        <v>0</v>
      </c>
      <c r="L392" s="30">
        <v>0</v>
      </c>
      <c r="M392" s="28"/>
      <c r="N392" s="30">
        <v>0</v>
      </c>
      <c r="O392" s="28">
        <f>IF(N392&lt;&gt;"",INT(N392)*60+(N392-INT(N392))*100,"")</f>
        <v>0</v>
      </c>
      <c r="P392" s="29">
        <f>(40*G392)/MAX(G:G)</f>
        <v>0</v>
      </c>
      <c r="Q392" s="29">
        <f>(10*I392)/MAX(I:I)</f>
        <v>0</v>
      </c>
      <c r="R392" s="29">
        <f>(10*J392)/MAX(J:J)</f>
        <v>0</v>
      </c>
      <c r="S392" s="29">
        <v>0</v>
      </c>
      <c r="T392" s="29">
        <f>(10*L392)/MAX(L:L)</f>
        <v>0</v>
      </c>
      <c r="U392" s="29">
        <v>0</v>
      </c>
      <c r="V392" s="29">
        <f>SUM(P392:U392)</f>
        <v>0</v>
      </c>
      <c r="W392" s="29"/>
      <c r="X392" s="202"/>
      <c r="Y392" s="203"/>
      <c r="Z392" s="203"/>
    </row>
    <row r="393" spans="1:26" ht="30" x14ac:dyDescent="0.25">
      <c r="A393" s="55">
        <v>389</v>
      </c>
      <c r="B393" s="12" t="s">
        <v>2195</v>
      </c>
      <c r="C393" s="142" t="s">
        <v>2196</v>
      </c>
      <c r="D393" s="46" t="s">
        <v>140</v>
      </c>
      <c r="E393" s="18">
        <v>9</v>
      </c>
      <c r="F393" s="46" t="s">
        <v>141</v>
      </c>
      <c r="G393" s="30">
        <v>0</v>
      </c>
      <c r="H393" s="28"/>
      <c r="I393" s="28">
        <v>0</v>
      </c>
      <c r="J393" s="28">
        <v>0</v>
      </c>
      <c r="K393" s="28">
        <v>0</v>
      </c>
      <c r="L393" s="30">
        <v>0</v>
      </c>
      <c r="M393" s="28"/>
      <c r="N393" s="30">
        <v>0</v>
      </c>
      <c r="O393" s="28">
        <f>IF(N393&lt;&gt;"",INT(N393)*60+(N393-INT(N393))*100,"")</f>
        <v>0</v>
      </c>
      <c r="P393" s="29">
        <f>(40*G393)/MAX(G:G)</f>
        <v>0</v>
      </c>
      <c r="Q393" s="29">
        <f>(10*I393)/MAX(I:I)</f>
        <v>0</v>
      </c>
      <c r="R393" s="29">
        <f>(10*J393)/MAX(J:J)</f>
        <v>0</v>
      </c>
      <c r="S393" s="29">
        <v>0</v>
      </c>
      <c r="T393" s="29">
        <f>(10*L393)/MAX(L:L)</f>
        <v>0</v>
      </c>
      <c r="U393" s="29">
        <v>0</v>
      </c>
      <c r="V393" s="29">
        <f>SUM(P393:U393)</f>
        <v>0</v>
      </c>
      <c r="W393" s="29"/>
      <c r="X393" s="202"/>
      <c r="Y393" s="203"/>
      <c r="Z393" s="203"/>
    </row>
    <row r="394" spans="1:26" ht="30" x14ac:dyDescent="0.25">
      <c r="A394" s="58">
        <v>390</v>
      </c>
      <c r="B394" s="62" t="s">
        <v>2203</v>
      </c>
      <c r="C394" s="142" t="s">
        <v>2204</v>
      </c>
      <c r="D394" s="46" t="s">
        <v>140</v>
      </c>
      <c r="E394" s="18">
        <v>11</v>
      </c>
      <c r="F394" s="46" t="s">
        <v>150</v>
      </c>
      <c r="G394" s="30">
        <v>0</v>
      </c>
      <c r="H394" s="28"/>
      <c r="I394" s="28">
        <v>0</v>
      </c>
      <c r="J394" s="28">
        <v>0</v>
      </c>
      <c r="K394" s="28">
        <v>0</v>
      </c>
      <c r="L394" s="30">
        <v>0</v>
      </c>
      <c r="M394" s="28"/>
      <c r="N394" s="30">
        <v>0</v>
      </c>
      <c r="O394" s="28">
        <f>IF(N394&lt;&gt;"",INT(N394)*60+(N394-INT(N394))*100,"")</f>
        <v>0</v>
      </c>
      <c r="P394" s="29">
        <f>(40*G394)/MAX(G:G)</f>
        <v>0</v>
      </c>
      <c r="Q394" s="29">
        <f>(10*I394)/MAX(I:I)</f>
        <v>0</v>
      </c>
      <c r="R394" s="29">
        <f>(10*J394)/MAX(J:J)</f>
        <v>0</v>
      </c>
      <c r="S394" s="29">
        <v>0</v>
      </c>
      <c r="T394" s="29">
        <f>(10*L394)/MAX(L:L)</f>
        <v>0</v>
      </c>
      <c r="U394" s="29">
        <v>0</v>
      </c>
      <c r="V394" s="29">
        <f>SUM(P394:U394)</f>
        <v>0</v>
      </c>
      <c r="W394" s="29"/>
      <c r="X394" s="202"/>
      <c r="Y394" s="203"/>
      <c r="Z394" s="203"/>
    </row>
    <row r="395" spans="1:26" x14ac:dyDescent="0.25">
      <c r="A395" s="55"/>
      <c r="B395" s="53"/>
      <c r="C395" s="39"/>
      <c r="D395" s="38"/>
      <c r="E395" s="40"/>
      <c r="F395" s="62"/>
      <c r="G395" s="30"/>
      <c r="H395" s="28"/>
      <c r="I395" s="28"/>
      <c r="J395" s="28"/>
      <c r="K395" s="28"/>
      <c r="L395" s="30"/>
      <c r="M395" s="28"/>
      <c r="N395" s="30"/>
      <c r="O395" s="28"/>
      <c r="P395" s="29"/>
      <c r="Q395" s="29"/>
      <c r="R395" s="29"/>
      <c r="S395" s="29"/>
      <c r="T395" s="29"/>
      <c r="U395" s="29"/>
      <c r="V395" s="177"/>
      <c r="W395" s="210"/>
      <c r="X395" s="203"/>
      <c r="Y395" s="203"/>
      <c r="Z395" s="203"/>
    </row>
    <row r="396" spans="1:26" x14ac:dyDescent="0.25">
      <c r="A396" s="211"/>
      <c r="B396" s="212"/>
      <c r="C396" s="213"/>
      <c r="D396" s="212"/>
      <c r="E396" s="211"/>
      <c r="F396" s="192"/>
      <c r="G396" s="214"/>
      <c r="H396" s="214"/>
      <c r="I396" s="214"/>
      <c r="J396" s="214"/>
      <c r="K396" s="214"/>
      <c r="L396" s="214"/>
      <c r="M396" s="214"/>
      <c r="N396" s="214"/>
      <c r="O396" s="214"/>
      <c r="P396" s="29"/>
      <c r="Q396" s="214"/>
      <c r="R396" s="214"/>
      <c r="S396" s="214"/>
      <c r="T396" s="214"/>
      <c r="U396" s="29"/>
      <c r="V396" s="211"/>
      <c r="W396" s="192"/>
      <c r="X396" s="192"/>
      <c r="Y396" s="192"/>
      <c r="Z396" s="192"/>
    </row>
    <row r="397" spans="1:26" x14ac:dyDescent="0.25">
      <c r="A397" s="211"/>
      <c r="B397" s="212" t="s">
        <v>4469</v>
      </c>
      <c r="C397" s="213"/>
      <c r="D397" s="212"/>
      <c r="E397" s="211"/>
      <c r="F397" s="192"/>
      <c r="G397" s="214"/>
      <c r="H397" s="214"/>
      <c r="I397" s="214"/>
      <c r="J397" s="214"/>
      <c r="K397" s="214"/>
      <c r="L397" s="214"/>
      <c r="M397" s="214"/>
      <c r="N397" s="214"/>
      <c r="O397" s="214"/>
      <c r="P397" s="214"/>
      <c r="Q397" s="214"/>
      <c r="R397" s="214"/>
      <c r="S397" s="214"/>
      <c r="T397" s="214"/>
      <c r="U397" s="214"/>
      <c r="V397" s="211"/>
      <c r="W397" s="192"/>
      <c r="X397" s="192"/>
      <c r="Y397" s="192"/>
      <c r="Z397" s="192"/>
    </row>
    <row r="398" spans="1:26" x14ac:dyDescent="0.25">
      <c r="A398" s="211"/>
      <c r="B398" s="212" t="s">
        <v>4470</v>
      </c>
      <c r="C398" s="213"/>
      <c r="D398" s="212"/>
      <c r="E398" s="211"/>
      <c r="F398" s="192"/>
      <c r="G398" s="214"/>
      <c r="H398" s="214"/>
      <c r="I398" s="214"/>
      <c r="J398" s="214"/>
      <c r="K398" s="214"/>
      <c r="L398" s="214"/>
      <c r="M398" s="214"/>
      <c r="N398" s="214"/>
      <c r="O398" s="214"/>
      <c r="P398" s="214"/>
      <c r="Q398" s="214"/>
      <c r="R398" s="214"/>
      <c r="S398" s="214"/>
      <c r="T398" s="214"/>
      <c r="U398" s="214"/>
      <c r="V398" s="211"/>
      <c r="W398" s="192"/>
      <c r="X398" s="192"/>
      <c r="Y398" s="192"/>
      <c r="Z398" s="192"/>
    </row>
    <row r="399" spans="1:26" x14ac:dyDescent="0.25">
      <c r="A399" s="211"/>
      <c r="B399" s="212" t="s">
        <v>4471</v>
      </c>
      <c r="C399" s="213"/>
      <c r="D399" s="212"/>
      <c r="E399" s="211"/>
      <c r="F399" s="192"/>
      <c r="G399" s="214"/>
      <c r="H399" s="214"/>
      <c r="I399" s="214"/>
      <c r="J399" s="214"/>
      <c r="K399" s="214"/>
      <c r="L399" s="214"/>
      <c r="M399" s="214"/>
      <c r="N399" s="214"/>
      <c r="O399" s="214"/>
      <c r="P399" s="214"/>
      <c r="Q399" s="214"/>
      <c r="R399" s="214"/>
      <c r="S399" s="214"/>
      <c r="T399" s="214"/>
      <c r="U399" s="214"/>
      <c r="V399" s="211"/>
      <c r="W399" s="192"/>
      <c r="X399" s="192"/>
      <c r="Y399" s="192"/>
      <c r="Z399" s="192"/>
    </row>
    <row r="400" spans="1:26" x14ac:dyDescent="0.25">
      <c r="A400" s="211"/>
      <c r="B400" s="212" t="s">
        <v>4472</v>
      </c>
      <c r="C400" s="213"/>
      <c r="D400" s="212"/>
      <c r="E400" s="211"/>
      <c r="F400" s="192"/>
      <c r="G400" s="214"/>
      <c r="H400" s="214"/>
      <c r="I400" s="214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1"/>
      <c r="W400" s="192"/>
      <c r="X400" s="192"/>
      <c r="Y400" s="192"/>
      <c r="Z400" s="192"/>
    </row>
    <row r="401" spans="1:26" x14ac:dyDescent="0.25">
      <c r="A401" s="211"/>
      <c r="B401" s="212" t="s">
        <v>4473</v>
      </c>
      <c r="C401" s="213"/>
      <c r="D401" s="212"/>
      <c r="E401" s="211"/>
      <c r="F401" s="192"/>
      <c r="G401" s="214"/>
      <c r="H401" s="214"/>
      <c r="I401" s="214"/>
      <c r="J401" s="214"/>
      <c r="K401" s="214"/>
      <c r="L401" s="214"/>
      <c r="M401" s="214"/>
      <c r="N401" s="214"/>
      <c r="O401" s="214"/>
      <c r="P401" s="214"/>
      <c r="Q401" s="214"/>
      <c r="R401" s="214"/>
      <c r="S401" s="214"/>
      <c r="T401" s="214"/>
      <c r="U401" s="214"/>
      <c r="V401" s="211"/>
      <c r="W401" s="192"/>
      <c r="X401" s="192"/>
      <c r="Y401" s="192"/>
      <c r="Z401" s="192"/>
    </row>
    <row r="402" spans="1:26" x14ac:dyDescent="0.25">
      <c r="A402" s="211"/>
      <c r="B402" s="212" t="s">
        <v>4474</v>
      </c>
      <c r="C402" s="213"/>
      <c r="D402" s="212"/>
      <c r="E402" s="211"/>
      <c r="F402" s="192"/>
      <c r="G402" s="214"/>
      <c r="H402" s="214"/>
      <c r="I402" s="214"/>
      <c r="J402" s="214"/>
      <c r="K402" s="214"/>
      <c r="L402" s="214"/>
      <c r="M402" s="214"/>
      <c r="N402" s="214"/>
      <c r="O402" s="214"/>
      <c r="P402" s="214"/>
      <c r="Q402" s="214"/>
      <c r="R402" s="214"/>
      <c r="S402" s="214"/>
      <c r="T402" s="214"/>
      <c r="U402" s="214"/>
      <c r="V402" s="211"/>
      <c r="W402" s="192"/>
      <c r="X402" s="192"/>
      <c r="Y402" s="192"/>
      <c r="Z402" s="192"/>
    </row>
    <row r="403" spans="1:26" x14ac:dyDescent="0.25">
      <c r="A403" s="211"/>
      <c r="B403" s="212" t="s">
        <v>4475</v>
      </c>
      <c r="C403" s="213"/>
      <c r="D403" s="212"/>
      <c r="E403" s="211"/>
      <c r="F403" s="192"/>
      <c r="G403" s="214"/>
      <c r="H403" s="214"/>
      <c r="I403" s="214"/>
      <c r="J403" s="214"/>
      <c r="K403" s="214"/>
      <c r="L403" s="214"/>
      <c r="M403" s="214"/>
      <c r="N403" s="214"/>
      <c r="O403" s="214"/>
      <c r="P403" s="214"/>
      <c r="Q403" s="214"/>
      <c r="R403" s="214"/>
      <c r="S403" s="214"/>
      <c r="T403" s="214"/>
      <c r="U403" s="214"/>
      <c r="V403" s="211"/>
      <c r="W403" s="192"/>
      <c r="X403" s="192"/>
      <c r="Y403" s="192"/>
      <c r="Z403" s="192"/>
    </row>
    <row r="404" spans="1:26" x14ac:dyDescent="0.25">
      <c r="A404" s="211"/>
      <c r="B404" s="212" t="s">
        <v>4476</v>
      </c>
      <c r="C404" s="213"/>
      <c r="D404" s="212"/>
      <c r="E404" s="211"/>
      <c r="F404" s="192"/>
      <c r="G404" s="214"/>
      <c r="H404" s="214"/>
      <c r="I404" s="214"/>
      <c r="J404" s="214"/>
      <c r="K404" s="214"/>
      <c r="L404" s="214"/>
      <c r="M404" s="214"/>
      <c r="N404" s="214"/>
      <c r="O404" s="214"/>
      <c r="P404" s="214"/>
      <c r="Q404" s="214"/>
      <c r="R404" s="214"/>
      <c r="S404" s="214"/>
      <c r="T404" s="214"/>
      <c r="U404" s="214"/>
      <c r="V404" s="211"/>
      <c r="W404" s="192"/>
      <c r="X404" s="192"/>
      <c r="Y404" s="192"/>
      <c r="Z404" s="192"/>
    </row>
    <row r="405" spans="1:26" x14ac:dyDescent="0.25">
      <c r="A405" s="211"/>
      <c r="B405" s="212" t="s">
        <v>4477</v>
      </c>
      <c r="C405" s="213"/>
      <c r="D405" s="212"/>
      <c r="E405" s="211"/>
      <c r="F405" s="192"/>
      <c r="G405" s="214"/>
      <c r="H405" s="214"/>
      <c r="I405" s="214"/>
      <c r="J405" s="214"/>
      <c r="K405" s="214"/>
      <c r="L405" s="214"/>
      <c r="M405" s="214"/>
      <c r="N405" s="214"/>
      <c r="O405" s="214"/>
      <c r="P405" s="214"/>
      <c r="Q405" s="214"/>
      <c r="R405" s="214"/>
      <c r="S405" s="214"/>
      <c r="T405" s="214"/>
      <c r="U405" s="214"/>
      <c r="V405" s="211"/>
      <c r="W405" s="192"/>
      <c r="X405" s="192"/>
      <c r="Y405" s="192"/>
      <c r="Z405" s="192"/>
    </row>
    <row r="406" spans="1:26" x14ac:dyDescent="0.25">
      <c r="A406" s="211"/>
      <c r="B406" s="212" t="s">
        <v>4478</v>
      </c>
      <c r="C406" s="213"/>
      <c r="D406" s="212"/>
      <c r="E406" s="211"/>
      <c r="F406" s="192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214"/>
      <c r="V406" s="211"/>
      <c r="W406" s="192"/>
      <c r="X406" s="192"/>
      <c r="Y406" s="192"/>
      <c r="Z406" s="192"/>
    </row>
    <row r="407" spans="1:26" x14ac:dyDescent="0.25">
      <c r="A407" s="211"/>
      <c r="B407" s="212" t="s">
        <v>4479</v>
      </c>
      <c r="C407" s="213"/>
      <c r="D407" s="212"/>
      <c r="E407" s="211"/>
      <c r="F407" s="192"/>
      <c r="G407" s="214"/>
      <c r="H407" s="214"/>
      <c r="I407" s="214"/>
      <c r="J407" s="214"/>
      <c r="K407" s="214"/>
      <c r="L407" s="214"/>
      <c r="M407" s="214"/>
      <c r="N407" s="214"/>
      <c r="O407" s="214"/>
      <c r="P407" s="214"/>
      <c r="Q407" s="214"/>
      <c r="R407" s="214"/>
      <c r="S407" s="214"/>
      <c r="T407" s="214"/>
      <c r="U407" s="214"/>
      <c r="V407" s="211"/>
      <c r="W407" s="192"/>
      <c r="X407" s="192"/>
      <c r="Y407" s="192"/>
      <c r="Z407" s="192"/>
    </row>
    <row r="408" spans="1:26" x14ac:dyDescent="0.25">
      <c r="A408" s="211"/>
      <c r="B408" s="212" t="s">
        <v>4480</v>
      </c>
      <c r="C408" s="213"/>
      <c r="D408" s="212"/>
      <c r="E408" s="211"/>
      <c r="F408" s="192"/>
      <c r="G408" s="214"/>
      <c r="H408" s="214"/>
      <c r="I408" s="214"/>
      <c r="J408" s="214"/>
      <c r="K408" s="214"/>
      <c r="L408" s="214"/>
      <c r="M408" s="214"/>
      <c r="N408" s="214"/>
      <c r="O408" s="214"/>
      <c r="P408" s="214"/>
      <c r="Q408" s="214"/>
      <c r="R408" s="214"/>
      <c r="S408" s="214"/>
      <c r="T408" s="214"/>
      <c r="U408" s="214"/>
      <c r="V408" s="211"/>
      <c r="W408" s="192"/>
      <c r="X408" s="192"/>
      <c r="Y408" s="192"/>
      <c r="Z408" s="192"/>
    </row>
    <row r="409" spans="1:26" x14ac:dyDescent="0.25">
      <c r="A409" s="211"/>
      <c r="B409" s="212" t="s">
        <v>4481</v>
      </c>
      <c r="C409" s="213"/>
      <c r="D409" s="212"/>
      <c r="E409" s="211"/>
      <c r="F409" s="192"/>
      <c r="G409" s="214"/>
      <c r="H409" s="214"/>
      <c r="I409" s="214"/>
      <c r="J409" s="214"/>
      <c r="K409" s="214"/>
      <c r="L409" s="214"/>
      <c r="M409" s="214"/>
      <c r="N409" s="214"/>
      <c r="O409" s="214"/>
      <c r="P409" s="214"/>
      <c r="Q409" s="214"/>
      <c r="R409" s="214"/>
      <c r="S409" s="214"/>
      <c r="T409" s="214"/>
      <c r="U409" s="214"/>
      <c r="V409" s="211"/>
      <c r="W409" s="192"/>
      <c r="X409" s="192"/>
      <c r="Y409" s="192"/>
      <c r="Z409" s="192"/>
    </row>
    <row r="410" spans="1:26" x14ac:dyDescent="0.25">
      <c r="A410" s="211"/>
      <c r="B410" s="212" t="s">
        <v>4482</v>
      </c>
      <c r="C410" s="213"/>
      <c r="D410" s="212"/>
      <c r="E410" s="211"/>
      <c r="F410" s="192"/>
      <c r="G410" s="214"/>
      <c r="H410" s="214"/>
      <c r="I410" s="214"/>
      <c r="J410" s="214"/>
      <c r="K410" s="214"/>
      <c r="L410" s="214"/>
      <c r="M410" s="214"/>
      <c r="N410" s="214"/>
      <c r="O410" s="214"/>
      <c r="P410" s="214"/>
      <c r="Q410" s="214"/>
      <c r="R410" s="214"/>
      <c r="S410" s="214"/>
      <c r="T410" s="214"/>
      <c r="U410" s="214"/>
      <c r="V410" s="211"/>
      <c r="W410" s="192"/>
      <c r="X410" s="192"/>
      <c r="Y410" s="192"/>
      <c r="Z410" s="192"/>
    </row>
    <row r="411" spans="1:26" x14ac:dyDescent="0.25">
      <c r="A411" s="211"/>
      <c r="B411" s="212" t="s">
        <v>4483</v>
      </c>
      <c r="C411" s="213"/>
      <c r="D411" s="212"/>
      <c r="E411" s="211"/>
      <c r="F411" s="192"/>
      <c r="G411" s="214"/>
      <c r="H411" s="214"/>
      <c r="I411" s="214"/>
      <c r="J411" s="214"/>
      <c r="K411" s="214"/>
      <c r="L411" s="214"/>
      <c r="M411" s="214"/>
      <c r="N411" s="214"/>
      <c r="O411" s="214"/>
      <c r="P411" s="214"/>
      <c r="Q411" s="214"/>
      <c r="R411" s="214"/>
      <c r="S411" s="214"/>
      <c r="T411" s="214"/>
      <c r="U411" s="214"/>
      <c r="V411" s="211"/>
      <c r="W411" s="192"/>
      <c r="X411" s="192"/>
      <c r="Y411" s="192"/>
      <c r="Z411" s="192"/>
    </row>
    <row r="412" spans="1:26" x14ac:dyDescent="0.25">
      <c r="A412" s="211"/>
      <c r="B412" s="212" t="s">
        <v>4484</v>
      </c>
      <c r="C412" s="213"/>
      <c r="D412" s="212"/>
      <c r="E412" s="211"/>
      <c r="F412" s="192"/>
      <c r="G412" s="214"/>
      <c r="H412" s="214"/>
      <c r="I412" s="214"/>
      <c r="J412" s="214"/>
      <c r="K412" s="214"/>
      <c r="L412" s="214"/>
      <c r="M412" s="214"/>
      <c r="N412" s="214"/>
      <c r="O412" s="214"/>
      <c r="P412" s="214"/>
      <c r="Q412" s="214"/>
      <c r="R412" s="214"/>
      <c r="S412" s="214"/>
      <c r="T412" s="214"/>
      <c r="U412" s="214"/>
      <c r="V412" s="211"/>
      <c r="W412" s="192"/>
      <c r="X412" s="192"/>
      <c r="Y412" s="192"/>
      <c r="Z412" s="192"/>
    </row>
    <row r="413" spans="1:26" x14ac:dyDescent="0.25">
      <c r="A413" s="211"/>
      <c r="B413" s="212" t="s">
        <v>4485</v>
      </c>
      <c r="C413" s="213"/>
      <c r="D413" s="212"/>
      <c r="E413" s="211"/>
      <c r="F413" s="192"/>
      <c r="G413" s="214"/>
      <c r="H413" s="214"/>
      <c r="I413" s="214"/>
      <c r="J413" s="214"/>
      <c r="K413" s="214"/>
      <c r="L413" s="214"/>
      <c r="M413" s="214"/>
      <c r="N413" s="214"/>
      <c r="O413" s="214"/>
      <c r="P413" s="214"/>
      <c r="Q413" s="214"/>
      <c r="R413" s="214"/>
      <c r="S413" s="214"/>
      <c r="T413" s="214"/>
      <c r="U413" s="214"/>
      <c r="V413" s="211"/>
      <c r="W413" s="192"/>
      <c r="X413" s="192"/>
      <c r="Y413" s="192"/>
      <c r="Z413" s="192"/>
    </row>
    <row r="414" spans="1:26" x14ac:dyDescent="0.25">
      <c r="A414" s="211"/>
      <c r="B414" s="212" t="s">
        <v>4486</v>
      </c>
      <c r="C414" s="213"/>
      <c r="D414" s="212"/>
      <c r="E414" s="211"/>
      <c r="F414" s="192"/>
      <c r="G414" s="214"/>
      <c r="H414" s="214"/>
      <c r="I414" s="214"/>
      <c r="J414" s="214"/>
      <c r="K414" s="214"/>
      <c r="L414" s="214"/>
      <c r="M414" s="214"/>
      <c r="N414" s="214"/>
      <c r="O414" s="214"/>
      <c r="P414" s="214"/>
      <c r="Q414" s="214"/>
      <c r="R414" s="214"/>
      <c r="S414" s="214"/>
      <c r="T414" s="214"/>
      <c r="U414" s="214"/>
      <c r="V414" s="211"/>
      <c r="W414" s="192"/>
      <c r="X414" s="192"/>
      <c r="Y414" s="192"/>
      <c r="Z414" s="192"/>
    </row>
    <row r="415" spans="1:26" x14ac:dyDescent="0.25">
      <c r="A415" s="211"/>
      <c r="B415" s="212" t="s">
        <v>4487</v>
      </c>
      <c r="C415" s="213"/>
      <c r="D415" s="212"/>
      <c r="E415" s="211"/>
      <c r="F415" s="192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1"/>
      <c r="W415" s="192"/>
      <c r="X415" s="192"/>
      <c r="Y415" s="192"/>
      <c r="Z415" s="192"/>
    </row>
    <row r="416" spans="1:26" x14ac:dyDescent="0.25">
      <c r="A416" s="211"/>
      <c r="B416" s="212" t="s">
        <v>4488</v>
      </c>
      <c r="C416" s="213"/>
      <c r="D416" s="212"/>
      <c r="E416" s="211"/>
      <c r="F416" s="192"/>
      <c r="G416" s="214"/>
      <c r="H416" s="214"/>
      <c r="I416" s="214"/>
      <c r="J416" s="214"/>
      <c r="K416" s="214"/>
      <c r="L416" s="214"/>
      <c r="M416" s="214"/>
      <c r="N416" s="214"/>
      <c r="O416" s="214"/>
      <c r="P416" s="214"/>
      <c r="Q416" s="214"/>
      <c r="R416" s="214"/>
      <c r="S416" s="214"/>
      <c r="T416" s="214"/>
      <c r="U416" s="214"/>
      <c r="V416" s="211"/>
      <c r="W416" s="192"/>
      <c r="X416" s="192"/>
      <c r="Y416" s="192"/>
      <c r="Z416" s="192"/>
    </row>
    <row r="417" spans="1:26" x14ac:dyDescent="0.25">
      <c r="A417" s="211"/>
      <c r="B417" s="212" t="s">
        <v>4489</v>
      </c>
      <c r="C417" s="213"/>
      <c r="D417" s="212"/>
      <c r="E417" s="211"/>
      <c r="F417" s="192"/>
      <c r="G417" s="214"/>
      <c r="H417" s="214"/>
      <c r="I417" s="214"/>
      <c r="J417" s="214"/>
      <c r="K417" s="214"/>
      <c r="L417" s="214"/>
      <c r="M417" s="214"/>
      <c r="N417" s="214"/>
      <c r="O417" s="214"/>
      <c r="P417" s="214"/>
      <c r="Q417" s="214"/>
      <c r="R417" s="214"/>
      <c r="S417" s="214"/>
      <c r="T417" s="214"/>
      <c r="U417" s="214"/>
      <c r="V417" s="211"/>
      <c r="W417" s="192"/>
      <c r="X417" s="192"/>
      <c r="Y417" s="192"/>
      <c r="Z417" s="192"/>
    </row>
    <row r="418" spans="1:26" x14ac:dyDescent="0.25">
      <c r="A418" s="211"/>
      <c r="B418" s="212" t="s">
        <v>4490</v>
      </c>
      <c r="C418" s="213"/>
      <c r="D418" s="212"/>
      <c r="E418" s="211"/>
      <c r="F418" s="192"/>
      <c r="G418" s="214"/>
      <c r="H418" s="214"/>
      <c r="I418" s="214"/>
      <c r="J418" s="214"/>
      <c r="K418" s="214"/>
      <c r="L418" s="214"/>
      <c r="M418" s="214"/>
      <c r="N418" s="214"/>
      <c r="O418" s="214"/>
      <c r="P418" s="214"/>
      <c r="Q418" s="214"/>
      <c r="R418" s="214"/>
      <c r="S418" s="214"/>
      <c r="T418" s="214"/>
      <c r="U418" s="214"/>
      <c r="V418" s="211"/>
      <c r="W418" s="192"/>
      <c r="X418" s="192"/>
      <c r="Y418" s="192"/>
      <c r="Z418" s="192"/>
    </row>
    <row r="419" spans="1:26" x14ac:dyDescent="0.25">
      <c r="A419" s="211"/>
      <c r="B419" s="212" t="s">
        <v>4491</v>
      </c>
      <c r="C419" s="213"/>
      <c r="D419" s="212"/>
      <c r="E419" s="211"/>
      <c r="F419" s="192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214"/>
      <c r="V419" s="211"/>
      <c r="W419" s="192"/>
      <c r="X419" s="192"/>
      <c r="Y419" s="192"/>
      <c r="Z419" s="192"/>
    </row>
    <row r="420" spans="1:26" x14ac:dyDescent="0.25">
      <c r="A420" s="211"/>
      <c r="B420" s="212" t="s">
        <v>4492</v>
      </c>
      <c r="C420" s="213"/>
      <c r="D420" s="212"/>
      <c r="E420" s="211"/>
      <c r="F420" s="192"/>
      <c r="G420" s="214"/>
      <c r="H420" s="214"/>
      <c r="I420" s="214"/>
      <c r="J420" s="214"/>
      <c r="K420" s="214"/>
      <c r="L420" s="214"/>
      <c r="M420" s="214"/>
      <c r="N420" s="214"/>
      <c r="O420" s="214"/>
      <c r="P420" s="214"/>
      <c r="Q420" s="214"/>
      <c r="R420" s="214"/>
      <c r="S420" s="214"/>
      <c r="T420" s="214"/>
      <c r="U420" s="214"/>
      <c r="V420" s="211"/>
      <c r="W420" s="192"/>
      <c r="X420" s="192"/>
      <c r="Y420" s="192"/>
      <c r="Z420" s="192"/>
    </row>
    <row r="421" spans="1:26" x14ac:dyDescent="0.25">
      <c r="A421" s="211"/>
      <c r="B421" s="212" t="s">
        <v>4493</v>
      </c>
      <c r="C421" s="213"/>
      <c r="D421" s="212"/>
      <c r="E421" s="211"/>
      <c r="F421" s="192"/>
      <c r="G421" s="214"/>
      <c r="H421" s="214"/>
      <c r="I421" s="214"/>
      <c r="J421" s="214"/>
      <c r="K421" s="214"/>
      <c r="L421" s="214"/>
      <c r="M421" s="214"/>
      <c r="N421" s="214"/>
      <c r="O421" s="214"/>
      <c r="P421" s="214"/>
      <c r="Q421" s="214"/>
      <c r="R421" s="214"/>
      <c r="S421" s="214"/>
      <c r="T421" s="214"/>
      <c r="U421" s="214"/>
      <c r="V421" s="211"/>
      <c r="W421" s="192"/>
      <c r="X421" s="192"/>
      <c r="Y421" s="192"/>
      <c r="Z421" s="192"/>
    </row>
    <row r="422" spans="1:26" x14ac:dyDescent="0.25">
      <c r="A422" s="211"/>
      <c r="B422" s="212" t="s">
        <v>4494</v>
      </c>
      <c r="C422" s="213"/>
      <c r="D422" s="212"/>
      <c r="E422" s="211"/>
      <c r="F422" s="192"/>
      <c r="G422" s="214"/>
      <c r="H422" s="214"/>
      <c r="I422" s="214"/>
      <c r="J422" s="214"/>
      <c r="K422" s="214"/>
      <c r="L422" s="214"/>
      <c r="M422" s="214"/>
      <c r="N422" s="214"/>
      <c r="O422" s="214"/>
      <c r="P422" s="214"/>
      <c r="Q422" s="214"/>
      <c r="R422" s="214"/>
      <c r="S422" s="214"/>
      <c r="T422" s="214"/>
      <c r="U422" s="214"/>
      <c r="V422" s="211"/>
      <c r="W422" s="192"/>
      <c r="X422" s="192"/>
      <c r="Y422" s="192"/>
      <c r="Z422" s="192"/>
    </row>
    <row r="423" spans="1:26" x14ac:dyDescent="0.25">
      <c r="A423" s="211"/>
      <c r="B423" s="212" t="s">
        <v>4495</v>
      </c>
      <c r="C423" s="213"/>
      <c r="D423" s="212"/>
      <c r="E423" s="211"/>
      <c r="F423" s="192"/>
      <c r="G423" s="214"/>
      <c r="H423" s="214"/>
      <c r="I423" s="214"/>
      <c r="J423" s="214"/>
      <c r="K423" s="214"/>
      <c r="L423" s="214"/>
      <c r="M423" s="214"/>
      <c r="N423" s="214"/>
      <c r="O423" s="214"/>
      <c r="P423" s="214"/>
      <c r="Q423" s="214"/>
      <c r="R423" s="214"/>
      <c r="S423" s="214"/>
      <c r="T423" s="214"/>
      <c r="U423" s="214"/>
      <c r="V423" s="211"/>
      <c r="W423" s="192"/>
      <c r="X423" s="192"/>
      <c r="Y423" s="192"/>
      <c r="Z423" s="192"/>
    </row>
    <row r="424" spans="1:26" x14ac:dyDescent="0.25">
      <c r="A424" s="211"/>
      <c r="B424" s="212" t="s">
        <v>4496</v>
      </c>
      <c r="C424" s="213"/>
      <c r="D424" s="212"/>
      <c r="E424" s="211"/>
      <c r="F424" s="192"/>
      <c r="G424" s="214"/>
      <c r="H424" s="214"/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4"/>
      <c r="V424" s="211"/>
      <c r="W424" s="192"/>
      <c r="X424" s="192"/>
      <c r="Y424" s="192"/>
      <c r="Z424" s="192"/>
    </row>
    <row r="425" spans="1:26" x14ac:dyDescent="0.25">
      <c r="A425" s="211"/>
      <c r="B425" s="212" t="s">
        <v>4497</v>
      </c>
      <c r="C425" s="213"/>
      <c r="D425" s="212"/>
      <c r="E425" s="211"/>
      <c r="F425" s="192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1"/>
      <c r="W425" s="192"/>
      <c r="X425" s="192"/>
      <c r="Y425" s="192"/>
      <c r="Z425" s="192"/>
    </row>
    <row r="426" spans="1:26" x14ac:dyDescent="0.25">
      <c r="A426" s="211"/>
      <c r="B426" s="212" t="s">
        <v>4498</v>
      </c>
      <c r="C426" s="213"/>
      <c r="D426" s="212"/>
      <c r="E426" s="211"/>
      <c r="F426" s="192"/>
      <c r="G426" s="214"/>
      <c r="H426" s="214"/>
      <c r="I426" s="214"/>
      <c r="J426" s="214"/>
      <c r="K426" s="214"/>
      <c r="L426" s="214"/>
      <c r="M426" s="214"/>
      <c r="N426" s="214"/>
      <c r="O426" s="214"/>
      <c r="P426" s="214"/>
      <c r="Q426" s="214"/>
      <c r="R426" s="214"/>
      <c r="S426" s="214"/>
      <c r="T426" s="214"/>
      <c r="U426" s="214"/>
      <c r="V426" s="211"/>
      <c r="W426" s="192"/>
      <c r="X426" s="192"/>
      <c r="Y426" s="192"/>
      <c r="Z426" s="192"/>
    </row>
    <row r="427" spans="1:26" x14ac:dyDescent="0.25">
      <c r="A427" s="211"/>
      <c r="B427" s="212" t="s">
        <v>4499</v>
      </c>
      <c r="C427" s="213"/>
      <c r="D427" s="212"/>
      <c r="E427" s="211"/>
      <c r="F427" s="192"/>
      <c r="G427" s="214"/>
      <c r="H427" s="214"/>
      <c r="I427" s="214"/>
      <c r="J427" s="214"/>
      <c r="K427" s="214"/>
      <c r="L427" s="214"/>
      <c r="M427" s="214"/>
      <c r="N427" s="214"/>
      <c r="O427" s="214"/>
      <c r="P427" s="214"/>
      <c r="Q427" s="214"/>
      <c r="R427" s="214"/>
      <c r="S427" s="214"/>
      <c r="T427" s="214"/>
      <c r="U427" s="214"/>
      <c r="V427" s="211"/>
      <c r="W427" s="192"/>
      <c r="X427" s="192"/>
      <c r="Y427" s="192"/>
      <c r="Z427" s="192"/>
    </row>
    <row r="428" spans="1:26" x14ac:dyDescent="0.25">
      <c r="A428" s="211"/>
      <c r="B428" s="212" t="s">
        <v>4500</v>
      </c>
      <c r="C428" s="213"/>
      <c r="D428" s="212"/>
      <c r="E428" s="211"/>
      <c r="F428" s="192"/>
      <c r="G428" s="214"/>
      <c r="H428" s="214"/>
      <c r="I428" s="214"/>
      <c r="J428" s="214"/>
      <c r="K428" s="214"/>
      <c r="L428" s="214"/>
      <c r="M428" s="214"/>
      <c r="N428" s="214"/>
      <c r="O428" s="214"/>
      <c r="P428" s="214"/>
      <c r="Q428" s="214"/>
      <c r="R428" s="214"/>
      <c r="S428" s="214"/>
      <c r="T428" s="214"/>
      <c r="U428" s="214"/>
      <c r="V428" s="211"/>
      <c r="W428" s="192"/>
      <c r="X428" s="192"/>
      <c r="Y428" s="192"/>
      <c r="Z428" s="192"/>
    </row>
    <row r="429" spans="1:26" x14ac:dyDescent="0.25">
      <c r="A429" s="211"/>
      <c r="B429" s="212" t="s">
        <v>4501</v>
      </c>
      <c r="C429" s="213"/>
      <c r="D429" s="212"/>
      <c r="E429" s="211"/>
      <c r="F429" s="192"/>
      <c r="G429" s="214"/>
      <c r="H429" s="214"/>
      <c r="I429" s="214"/>
      <c r="J429" s="214"/>
      <c r="K429" s="214"/>
      <c r="L429" s="214"/>
      <c r="M429" s="214"/>
      <c r="N429" s="214"/>
      <c r="O429" s="214"/>
      <c r="P429" s="214"/>
      <c r="Q429" s="214"/>
      <c r="R429" s="214"/>
      <c r="S429" s="214"/>
      <c r="T429" s="214"/>
      <c r="U429" s="214"/>
      <c r="V429" s="211"/>
      <c r="W429" s="192"/>
      <c r="X429" s="192"/>
      <c r="Y429" s="192"/>
      <c r="Z429" s="192"/>
    </row>
    <row r="430" spans="1:26" x14ac:dyDescent="0.25">
      <c r="A430" s="211"/>
      <c r="B430" s="212" t="s">
        <v>4502</v>
      </c>
      <c r="C430" s="213"/>
      <c r="D430" s="212"/>
      <c r="E430" s="211"/>
      <c r="F430" s="192"/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214"/>
      <c r="S430" s="214"/>
      <c r="T430" s="214"/>
      <c r="U430" s="214"/>
      <c r="V430" s="211"/>
      <c r="W430" s="192"/>
      <c r="X430" s="192"/>
      <c r="Y430" s="192"/>
      <c r="Z430" s="192"/>
    </row>
    <row r="431" spans="1:26" x14ac:dyDescent="0.25">
      <c r="A431" s="211"/>
      <c r="B431" s="212" t="s">
        <v>4503</v>
      </c>
      <c r="C431" s="213"/>
      <c r="D431" s="212"/>
      <c r="E431" s="211"/>
      <c r="F431" s="192"/>
      <c r="G431" s="214"/>
      <c r="H431" s="214"/>
      <c r="I431" s="214"/>
      <c r="J431" s="214"/>
      <c r="K431" s="214"/>
      <c r="L431" s="214"/>
      <c r="M431" s="214"/>
      <c r="N431" s="214"/>
      <c r="O431" s="214"/>
      <c r="P431" s="214"/>
      <c r="Q431" s="214"/>
      <c r="R431" s="214"/>
      <c r="S431" s="214"/>
      <c r="T431" s="214"/>
      <c r="U431" s="214"/>
      <c r="V431" s="211"/>
      <c r="W431" s="192"/>
      <c r="X431" s="192"/>
      <c r="Y431" s="192"/>
      <c r="Z431" s="192"/>
    </row>
    <row r="432" spans="1:26" x14ac:dyDescent="0.25">
      <c r="A432" s="211"/>
      <c r="B432" s="212"/>
      <c r="C432" s="213"/>
      <c r="D432" s="212"/>
      <c r="E432" s="211"/>
      <c r="F432" s="192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214"/>
      <c r="V432" s="211"/>
      <c r="W432" s="192"/>
      <c r="X432" s="192"/>
      <c r="Y432" s="192"/>
      <c r="Z432" s="192"/>
    </row>
    <row r="433" spans="1:26" x14ac:dyDescent="0.25">
      <c r="A433" s="211"/>
      <c r="B433" s="212"/>
      <c r="C433" s="213"/>
      <c r="D433" s="212"/>
      <c r="E433" s="211"/>
      <c r="F433" s="192"/>
      <c r="G433" s="214"/>
      <c r="H433" s="214"/>
      <c r="I433" s="214"/>
      <c r="J433" s="214"/>
      <c r="K433" s="214"/>
      <c r="L433" s="214"/>
      <c r="M433" s="214"/>
      <c r="N433" s="214"/>
      <c r="O433" s="214"/>
      <c r="P433" s="214"/>
      <c r="Q433" s="214"/>
      <c r="R433" s="214"/>
      <c r="S433" s="214"/>
      <c r="T433" s="214"/>
      <c r="U433" s="214"/>
      <c r="V433" s="211"/>
      <c r="W433" s="192"/>
      <c r="X433" s="192"/>
      <c r="Y433" s="192"/>
      <c r="Z433" s="192"/>
    </row>
    <row r="434" spans="1:26" x14ac:dyDescent="0.25">
      <c r="A434" s="211"/>
      <c r="B434" s="212"/>
      <c r="C434" s="213"/>
      <c r="D434" s="212"/>
      <c r="E434" s="211"/>
      <c r="F434" s="192"/>
      <c r="G434" s="214"/>
      <c r="H434" s="214"/>
      <c r="I434" s="214"/>
      <c r="J434" s="214"/>
      <c r="K434" s="214"/>
      <c r="L434" s="214"/>
      <c r="M434" s="214"/>
      <c r="N434" s="214"/>
      <c r="O434" s="214"/>
      <c r="P434" s="214"/>
      <c r="Q434" s="214"/>
      <c r="R434" s="214"/>
      <c r="S434" s="214"/>
      <c r="T434" s="214"/>
      <c r="U434" s="214"/>
      <c r="V434" s="211"/>
      <c r="W434" s="192"/>
      <c r="X434" s="192"/>
      <c r="Y434" s="192"/>
      <c r="Z434" s="192"/>
    </row>
    <row r="435" spans="1:26" x14ac:dyDescent="0.25">
      <c r="A435" s="211"/>
      <c r="B435" s="212"/>
      <c r="C435" s="213"/>
      <c r="D435" s="212"/>
      <c r="E435" s="211"/>
      <c r="F435" s="192"/>
      <c r="G435" s="214"/>
      <c r="H435" s="214"/>
      <c r="I435" s="214"/>
      <c r="J435" s="214"/>
      <c r="K435" s="214"/>
      <c r="L435" s="214"/>
      <c r="M435" s="214"/>
      <c r="N435" s="214"/>
      <c r="O435" s="214"/>
      <c r="P435" s="214"/>
      <c r="Q435" s="214"/>
      <c r="R435" s="214"/>
      <c r="S435" s="214"/>
      <c r="T435" s="214"/>
      <c r="U435" s="214"/>
      <c r="V435" s="211"/>
      <c r="W435" s="192"/>
      <c r="X435" s="192"/>
      <c r="Y435" s="192"/>
      <c r="Z435" s="192"/>
    </row>
    <row r="436" spans="1:26" x14ac:dyDescent="0.25">
      <c r="A436" s="211"/>
      <c r="B436" s="212"/>
      <c r="C436" s="213"/>
      <c r="D436" s="212"/>
      <c r="E436" s="211"/>
      <c r="F436" s="192"/>
      <c r="G436" s="214"/>
      <c r="H436" s="214"/>
      <c r="I436" s="214"/>
      <c r="J436" s="214"/>
      <c r="K436" s="214"/>
      <c r="L436" s="214"/>
      <c r="M436" s="214"/>
      <c r="N436" s="214"/>
      <c r="O436" s="214"/>
      <c r="P436" s="214"/>
      <c r="Q436" s="214"/>
      <c r="R436" s="214"/>
      <c r="S436" s="214"/>
      <c r="T436" s="214"/>
      <c r="U436" s="214"/>
      <c r="V436" s="211"/>
      <c r="W436" s="192"/>
      <c r="X436" s="192"/>
      <c r="Y436" s="192"/>
      <c r="Z436" s="192"/>
    </row>
    <row r="437" spans="1:26" x14ac:dyDescent="0.25">
      <c r="A437" s="211"/>
      <c r="B437" s="212"/>
      <c r="C437" s="213"/>
      <c r="D437" s="212"/>
      <c r="E437" s="211"/>
      <c r="F437" s="192"/>
      <c r="G437" s="214"/>
      <c r="H437" s="214"/>
      <c r="I437" s="214"/>
      <c r="J437" s="214"/>
      <c r="K437" s="214"/>
      <c r="L437" s="214"/>
      <c r="M437" s="214"/>
      <c r="N437" s="214"/>
      <c r="O437" s="214"/>
      <c r="P437" s="214"/>
      <c r="Q437" s="214"/>
      <c r="R437" s="214"/>
      <c r="S437" s="214"/>
      <c r="T437" s="214"/>
      <c r="U437" s="214"/>
      <c r="V437" s="211"/>
      <c r="W437" s="192"/>
      <c r="X437" s="192"/>
      <c r="Y437" s="192"/>
      <c r="Z437" s="192"/>
    </row>
    <row r="438" spans="1:26" x14ac:dyDescent="0.25">
      <c r="A438" s="211"/>
      <c r="B438" s="212"/>
      <c r="C438" s="213"/>
      <c r="D438" s="212"/>
      <c r="E438" s="211"/>
      <c r="F438" s="192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1"/>
      <c r="W438" s="192"/>
      <c r="X438" s="192"/>
      <c r="Y438" s="192"/>
      <c r="Z438" s="192"/>
    </row>
    <row r="439" spans="1:26" x14ac:dyDescent="0.25">
      <c r="A439" s="211"/>
      <c r="B439" s="212"/>
      <c r="C439" s="213"/>
      <c r="D439" s="212"/>
      <c r="E439" s="211"/>
      <c r="F439" s="192"/>
      <c r="G439" s="214"/>
      <c r="H439" s="214"/>
      <c r="I439" s="214"/>
      <c r="J439" s="214"/>
      <c r="K439" s="214"/>
      <c r="L439" s="214"/>
      <c r="M439" s="214"/>
      <c r="N439" s="214"/>
      <c r="O439" s="214"/>
      <c r="P439" s="214"/>
      <c r="Q439" s="214"/>
      <c r="R439" s="214"/>
      <c r="S439" s="214"/>
      <c r="T439" s="214"/>
      <c r="U439" s="214"/>
      <c r="V439" s="211"/>
      <c r="W439" s="192"/>
      <c r="X439" s="192"/>
      <c r="Y439" s="192"/>
      <c r="Z439" s="192"/>
    </row>
    <row r="440" spans="1:26" x14ac:dyDescent="0.25">
      <c r="A440" s="211"/>
      <c r="B440" s="212"/>
      <c r="C440" s="213"/>
      <c r="D440" s="212"/>
      <c r="E440" s="211"/>
      <c r="F440" s="192"/>
      <c r="G440" s="214"/>
      <c r="H440" s="214"/>
      <c r="I440" s="214"/>
      <c r="J440" s="214"/>
      <c r="K440" s="214"/>
      <c r="L440" s="214"/>
      <c r="M440" s="214"/>
      <c r="N440" s="214"/>
      <c r="O440" s="214"/>
      <c r="P440" s="214"/>
      <c r="Q440" s="214"/>
      <c r="R440" s="214"/>
      <c r="S440" s="214"/>
      <c r="T440" s="214"/>
      <c r="U440" s="214"/>
      <c r="V440" s="211"/>
      <c r="W440" s="192"/>
      <c r="X440" s="192"/>
      <c r="Y440" s="192"/>
      <c r="Z440" s="192"/>
    </row>
    <row r="441" spans="1:26" x14ac:dyDescent="0.25">
      <c r="A441" s="211"/>
      <c r="B441" s="212"/>
      <c r="C441" s="213"/>
      <c r="D441" s="212"/>
      <c r="E441" s="211"/>
      <c r="F441" s="192"/>
      <c r="G441" s="214"/>
      <c r="H441" s="214"/>
      <c r="I441" s="214"/>
      <c r="J441" s="214"/>
      <c r="K441" s="214"/>
      <c r="L441" s="214"/>
      <c r="M441" s="214"/>
      <c r="N441" s="214"/>
      <c r="O441" s="214"/>
      <c r="P441" s="214"/>
      <c r="Q441" s="214"/>
      <c r="R441" s="214"/>
      <c r="S441" s="214"/>
      <c r="T441" s="214"/>
      <c r="U441" s="214"/>
      <c r="V441" s="211"/>
      <c r="W441" s="192"/>
      <c r="X441" s="192"/>
      <c r="Y441" s="192"/>
      <c r="Z441" s="192"/>
    </row>
    <row r="442" spans="1:26" x14ac:dyDescent="0.25">
      <c r="A442" s="211"/>
      <c r="B442" s="212"/>
      <c r="C442" s="213"/>
      <c r="D442" s="212"/>
      <c r="E442" s="211"/>
      <c r="F442" s="192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211"/>
      <c r="W442" s="192"/>
      <c r="X442" s="192"/>
      <c r="Y442" s="192"/>
      <c r="Z442" s="192"/>
    </row>
    <row r="443" spans="1:26" x14ac:dyDescent="0.25">
      <c r="A443" s="211"/>
      <c r="B443" s="212"/>
      <c r="C443" s="213"/>
      <c r="D443" s="212"/>
      <c r="E443" s="211"/>
      <c r="F443" s="192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211"/>
      <c r="W443" s="192"/>
      <c r="X443" s="192"/>
      <c r="Y443" s="192"/>
      <c r="Z443" s="192"/>
    </row>
    <row r="444" spans="1:26" x14ac:dyDescent="0.25">
      <c r="A444" s="211"/>
      <c r="B444" s="212"/>
      <c r="C444" s="213"/>
      <c r="D444" s="212"/>
      <c r="E444" s="211"/>
      <c r="F444" s="192"/>
      <c r="G444" s="214"/>
      <c r="H444" s="214"/>
      <c r="I444" s="214"/>
      <c r="J444" s="214"/>
      <c r="K444" s="214"/>
      <c r="L444" s="214"/>
      <c r="M444" s="214"/>
      <c r="N444" s="214"/>
      <c r="O444" s="214"/>
      <c r="P444" s="214"/>
      <c r="Q444" s="214"/>
      <c r="R444" s="214"/>
      <c r="S444" s="214"/>
      <c r="T444" s="214"/>
      <c r="U444" s="214"/>
      <c r="V444" s="211"/>
      <c r="W444" s="192"/>
      <c r="X444" s="192"/>
      <c r="Y444" s="192"/>
      <c r="Z444" s="192"/>
    </row>
    <row r="445" spans="1:26" x14ac:dyDescent="0.25">
      <c r="A445" s="211"/>
      <c r="B445" s="212"/>
      <c r="C445" s="213"/>
      <c r="D445" s="212"/>
      <c r="E445" s="211"/>
      <c r="F445" s="192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214"/>
      <c r="V445" s="211"/>
      <c r="W445" s="192"/>
      <c r="X445" s="192"/>
      <c r="Y445" s="192"/>
      <c r="Z445" s="192"/>
    </row>
    <row r="446" spans="1:26" x14ac:dyDescent="0.25">
      <c r="A446" s="211"/>
      <c r="B446" s="212"/>
      <c r="C446" s="213"/>
      <c r="D446" s="212"/>
      <c r="E446" s="211"/>
      <c r="F446" s="192"/>
      <c r="G446" s="214"/>
      <c r="H446" s="214"/>
      <c r="I446" s="214"/>
      <c r="J446" s="214"/>
      <c r="K446" s="214"/>
      <c r="L446" s="214"/>
      <c r="M446" s="214"/>
      <c r="N446" s="214"/>
      <c r="O446" s="214"/>
      <c r="P446" s="214"/>
      <c r="Q446" s="214"/>
      <c r="R446" s="214"/>
      <c r="S446" s="214"/>
      <c r="T446" s="214"/>
      <c r="U446" s="214"/>
      <c r="V446" s="211"/>
      <c r="W446" s="192"/>
      <c r="X446" s="192"/>
      <c r="Y446" s="192"/>
      <c r="Z446" s="192"/>
    </row>
    <row r="447" spans="1:26" x14ac:dyDescent="0.25">
      <c r="A447" s="211"/>
      <c r="B447" s="212"/>
      <c r="C447" s="213"/>
      <c r="D447" s="212"/>
      <c r="E447" s="211"/>
      <c r="F447" s="192"/>
      <c r="G447" s="214"/>
      <c r="H447" s="214"/>
      <c r="I447" s="214"/>
      <c r="J447" s="214"/>
      <c r="K447" s="214"/>
      <c r="L447" s="214"/>
      <c r="M447" s="214"/>
      <c r="N447" s="214"/>
      <c r="O447" s="214"/>
      <c r="P447" s="214"/>
      <c r="Q447" s="214"/>
      <c r="R447" s="214"/>
      <c r="S447" s="214"/>
      <c r="T447" s="214"/>
      <c r="U447" s="214"/>
      <c r="V447" s="211"/>
      <c r="W447" s="192"/>
      <c r="X447" s="192"/>
      <c r="Y447" s="192"/>
      <c r="Z447" s="192"/>
    </row>
    <row r="448" spans="1:26" x14ac:dyDescent="0.25">
      <c r="A448" s="211"/>
      <c r="B448" s="212"/>
      <c r="C448" s="213"/>
      <c r="D448" s="212"/>
      <c r="E448" s="211"/>
      <c r="F448" s="192"/>
      <c r="G448" s="214"/>
      <c r="H448" s="214"/>
      <c r="I448" s="214"/>
      <c r="J448" s="214"/>
      <c r="K448" s="214"/>
      <c r="L448" s="214"/>
      <c r="M448" s="214"/>
      <c r="N448" s="214"/>
      <c r="O448" s="214"/>
      <c r="P448" s="214"/>
      <c r="Q448" s="214"/>
      <c r="R448" s="214"/>
      <c r="S448" s="214"/>
      <c r="T448" s="214"/>
      <c r="U448" s="214"/>
      <c r="V448" s="211"/>
      <c r="W448" s="192"/>
      <c r="X448" s="192"/>
      <c r="Y448" s="192"/>
      <c r="Z448" s="192"/>
    </row>
    <row r="449" spans="1:26" x14ac:dyDescent="0.25">
      <c r="A449" s="211"/>
      <c r="B449" s="212"/>
      <c r="C449" s="213"/>
      <c r="D449" s="212"/>
      <c r="E449" s="211"/>
      <c r="F449" s="192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U449" s="214"/>
      <c r="V449" s="211"/>
      <c r="W449" s="192"/>
      <c r="X449" s="192"/>
      <c r="Y449" s="192"/>
      <c r="Z449" s="192"/>
    </row>
    <row r="450" spans="1:26" x14ac:dyDescent="0.25">
      <c r="A450" s="211"/>
      <c r="B450" s="212"/>
      <c r="C450" s="213"/>
      <c r="D450" s="212"/>
      <c r="E450" s="211"/>
      <c r="F450" s="192"/>
      <c r="G450" s="214"/>
      <c r="H450" s="214"/>
      <c r="I450" s="214"/>
      <c r="J450" s="214"/>
      <c r="K450" s="214"/>
      <c r="L450" s="214"/>
      <c r="M450" s="214"/>
      <c r="N450" s="214"/>
      <c r="O450" s="214"/>
      <c r="P450" s="214"/>
      <c r="Q450" s="214"/>
      <c r="R450" s="214"/>
      <c r="S450" s="214"/>
      <c r="T450" s="214"/>
      <c r="U450" s="214"/>
      <c r="V450" s="211"/>
      <c r="W450" s="192"/>
      <c r="X450" s="192"/>
      <c r="Y450" s="192"/>
      <c r="Z450" s="192"/>
    </row>
    <row r="451" spans="1:26" x14ac:dyDescent="0.25">
      <c r="A451" s="211"/>
      <c r="B451" s="212"/>
      <c r="C451" s="213"/>
      <c r="D451" s="212"/>
      <c r="E451" s="211"/>
      <c r="F451" s="192"/>
      <c r="G451" s="214"/>
      <c r="H451" s="214"/>
      <c r="I451" s="214"/>
      <c r="J451" s="214"/>
      <c r="K451" s="214"/>
      <c r="L451" s="214"/>
      <c r="M451" s="214"/>
      <c r="N451" s="214"/>
      <c r="O451" s="214"/>
      <c r="P451" s="214"/>
      <c r="Q451" s="214"/>
      <c r="R451" s="214"/>
      <c r="S451" s="214"/>
      <c r="T451" s="214"/>
      <c r="U451" s="214"/>
      <c r="V451" s="211"/>
      <c r="W451" s="192"/>
      <c r="X451" s="192"/>
      <c r="Y451" s="192"/>
      <c r="Z451" s="192"/>
    </row>
    <row r="452" spans="1:26" x14ac:dyDescent="0.25">
      <c r="A452" s="211"/>
      <c r="B452" s="212"/>
      <c r="C452" s="213"/>
      <c r="D452" s="212"/>
      <c r="E452" s="211"/>
      <c r="F452" s="192"/>
      <c r="G452" s="214"/>
      <c r="H452" s="214"/>
      <c r="I452" s="214"/>
      <c r="J452" s="214"/>
      <c r="K452" s="214"/>
      <c r="L452" s="214"/>
      <c r="M452" s="214"/>
      <c r="N452" s="214"/>
      <c r="O452" s="214"/>
      <c r="P452" s="214"/>
      <c r="Q452" s="214"/>
      <c r="R452" s="214"/>
      <c r="S452" s="214"/>
      <c r="T452" s="214"/>
      <c r="U452" s="214"/>
      <c r="V452" s="211"/>
      <c r="W452" s="192"/>
      <c r="X452" s="192"/>
      <c r="Y452" s="192"/>
      <c r="Z452" s="192"/>
    </row>
    <row r="453" spans="1:26" x14ac:dyDescent="0.25">
      <c r="A453" s="211"/>
      <c r="B453" s="212"/>
      <c r="C453" s="213"/>
      <c r="D453" s="212"/>
      <c r="E453" s="211"/>
      <c r="F453" s="192"/>
      <c r="G453" s="214"/>
      <c r="H453" s="214"/>
      <c r="I453" s="214"/>
      <c r="J453" s="214"/>
      <c r="K453" s="214"/>
      <c r="L453" s="214"/>
      <c r="M453" s="214"/>
      <c r="N453" s="214"/>
      <c r="O453" s="214"/>
      <c r="P453" s="214"/>
      <c r="Q453" s="214"/>
      <c r="R453" s="214"/>
      <c r="S453" s="214"/>
      <c r="T453" s="214"/>
      <c r="U453" s="214"/>
      <c r="V453" s="211"/>
      <c r="W453" s="192"/>
      <c r="X453" s="192"/>
      <c r="Y453" s="192"/>
      <c r="Z453" s="192"/>
    </row>
    <row r="454" spans="1:26" x14ac:dyDescent="0.25">
      <c r="A454" s="211"/>
      <c r="B454" s="212"/>
      <c r="C454" s="213"/>
      <c r="D454" s="212"/>
      <c r="E454" s="211"/>
      <c r="F454" s="192"/>
      <c r="G454" s="214"/>
      <c r="H454" s="214"/>
      <c r="I454" s="214"/>
      <c r="J454" s="214"/>
      <c r="K454" s="214"/>
      <c r="L454" s="214"/>
      <c r="M454" s="214"/>
      <c r="N454" s="214"/>
      <c r="O454" s="214"/>
      <c r="P454" s="214"/>
      <c r="Q454" s="214"/>
      <c r="R454" s="214"/>
      <c r="S454" s="214"/>
      <c r="T454" s="214"/>
      <c r="U454" s="214"/>
      <c r="V454" s="211"/>
      <c r="W454" s="192"/>
      <c r="X454" s="192"/>
      <c r="Y454" s="192"/>
      <c r="Z454" s="192"/>
    </row>
    <row r="455" spans="1:26" x14ac:dyDescent="0.25">
      <c r="A455" s="211"/>
      <c r="B455" s="212"/>
      <c r="C455" s="213"/>
      <c r="D455" s="212"/>
      <c r="E455" s="211"/>
      <c r="F455" s="192"/>
      <c r="G455" s="214"/>
      <c r="H455" s="214"/>
      <c r="I455" s="214"/>
      <c r="J455" s="214"/>
      <c r="K455" s="214"/>
      <c r="L455" s="214"/>
      <c r="M455" s="214"/>
      <c r="N455" s="214"/>
      <c r="O455" s="214"/>
      <c r="P455" s="214"/>
      <c r="Q455" s="214"/>
      <c r="R455" s="214"/>
      <c r="S455" s="214"/>
      <c r="T455" s="214"/>
      <c r="U455" s="214"/>
      <c r="V455" s="211"/>
      <c r="W455" s="192"/>
      <c r="X455" s="192"/>
      <c r="Y455" s="192"/>
      <c r="Z455" s="192"/>
    </row>
    <row r="456" spans="1:26" x14ac:dyDescent="0.25">
      <c r="A456" s="211"/>
      <c r="B456" s="212"/>
      <c r="C456" s="213"/>
      <c r="D456" s="212"/>
      <c r="E456" s="211"/>
      <c r="F456" s="192"/>
      <c r="G456" s="214"/>
      <c r="H456" s="214"/>
      <c r="I456" s="214"/>
      <c r="J456" s="214"/>
      <c r="K456" s="214"/>
      <c r="L456" s="214"/>
      <c r="M456" s="214"/>
      <c r="N456" s="214"/>
      <c r="O456" s="214"/>
      <c r="P456" s="214"/>
      <c r="Q456" s="214"/>
      <c r="R456" s="214"/>
      <c r="S456" s="214"/>
      <c r="T456" s="214"/>
      <c r="U456" s="214"/>
      <c r="V456" s="211"/>
      <c r="W456" s="192"/>
      <c r="X456" s="192"/>
      <c r="Y456" s="192"/>
      <c r="Z456" s="192"/>
    </row>
    <row r="457" spans="1:26" x14ac:dyDescent="0.25">
      <c r="A457" s="211"/>
      <c r="B457" s="212"/>
      <c r="C457" s="213"/>
      <c r="D457" s="212"/>
      <c r="E457" s="211"/>
      <c r="F457" s="192"/>
      <c r="G457" s="214"/>
      <c r="H457" s="214"/>
      <c r="I457" s="214"/>
      <c r="J457" s="214"/>
      <c r="K457" s="214"/>
      <c r="L457" s="214"/>
      <c r="M457" s="214"/>
      <c r="N457" s="214"/>
      <c r="O457" s="214"/>
      <c r="P457" s="214"/>
      <c r="Q457" s="214"/>
      <c r="R457" s="214"/>
      <c r="S457" s="214"/>
      <c r="T457" s="214"/>
      <c r="U457" s="214"/>
      <c r="V457" s="211"/>
      <c r="W457" s="192"/>
      <c r="X457" s="192"/>
      <c r="Y457" s="192"/>
      <c r="Z457" s="192"/>
    </row>
  </sheetData>
  <autoFilter ref="X1:X396"/>
  <sortState ref="A5:V394">
    <sortCondition descending="1" ref="V5:V394"/>
  </sortState>
  <mergeCells count="14">
    <mergeCell ref="A1:O1"/>
    <mergeCell ref="A2:A4"/>
    <mergeCell ref="B2:B4"/>
    <mergeCell ref="C2:C4"/>
    <mergeCell ref="D2:D4"/>
    <mergeCell ref="E2:E4"/>
    <mergeCell ref="F2:F4"/>
    <mergeCell ref="G2:U2"/>
    <mergeCell ref="W2:W4"/>
    <mergeCell ref="X2:X4"/>
    <mergeCell ref="Y2:Y4"/>
    <mergeCell ref="Z2:Z4"/>
    <mergeCell ref="G3:N3"/>
    <mergeCell ref="P3:U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5"/>
  <sheetViews>
    <sheetView zoomScale="70" zoomScaleNormal="70" workbookViewId="0">
      <selection activeCell="A5" sqref="A5:A258"/>
    </sheetView>
  </sheetViews>
  <sheetFormatPr defaultColWidth="9.140625" defaultRowHeight="15.75" x14ac:dyDescent="0.25"/>
  <cols>
    <col min="1" max="1" width="9.28515625" style="8" bestFit="1" customWidth="1"/>
    <col min="2" max="2" width="23.5703125" style="10" customWidth="1"/>
    <col min="3" max="3" width="10.42578125" style="7" customWidth="1"/>
    <col min="4" max="4" width="27.28515625" style="10" customWidth="1"/>
    <col min="5" max="5" width="9.28515625" style="8" bestFit="1" customWidth="1"/>
    <col min="6" max="6" width="20.7109375" style="6" customWidth="1"/>
    <col min="7" max="7" width="8.28515625" style="9" bestFit="1" customWidth="1"/>
    <col min="8" max="8" width="12.42578125" style="9" hidden="1" customWidth="1"/>
    <col min="9" max="10" width="12.42578125" style="9" customWidth="1"/>
    <col min="11" max="11" width="12.42578125" style="110" customWidth="1"/>
    <col min="12" max="12" width="13.42578125" style="9" bestFit="1" customWidth="1"/>
    <col min="13" max="13" width="11.5703125" style="9" hidden="1" customWidth="1"/>
    <col min="14" max="14" width="20.42578125" style="9" customWidth="1"/>
    <col min="15" max="15" width="8.85546875" style="9" hidden="1" customWidth="1"/>
    <col min="16" max="16" width="12.42578125" style="9" bestFit="1" customWidth="1"/>
    <col min="17" max="19" width="12.42578125" style="9" customWidth="1"/>
    <col min="20" max="20" width="13.42578125" style="9" bestFit="1" customWidth="1"/>
    <col min="21" max="21" width="14.42578125" style="9" bestFit="1" customWidth="1"/>
    <col min="22" max="22" width="9.28515625" style="8" bestFit="1" customWidth="1"/>
    <col min="23" max="23" width="9.140625" style="6"/>
    <col min="24" max="24" width="9.28515625" style="6" bestFit="1" customWidth="1"/>
    <col min="25" max="25" width="9.7109375" style="6" customWidth="1"/>
    <col min="26" max="26" width="14.140625" style="6" customWidth="1"/>
    <col min="27" max="16384" width="9.140625" style="6"/>
  </cols>
  <sheetData>
    <row r="1" spans="1:26" ht="31.5" customHeight="1" x14ac:dyDescent="0.25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189"/>
      <c r="L1" s="184"/>
      <c r="M1" s="184"/>
      <c r="N1" s="184"/>
      <c r="O1" s="184"/>
      <c r="P1" s="75"/>
      <c r="Q1" s="75"/>
      <c r="R1" s="75"/>
      <c r="S1" s="75"/>
      <c r="T1" s="75"/>
      <c r="U1" s="6"/>
      <c r="V1" s="6"/>
      <c r="W1" s="75"/>
      <c r="X1" s="75"/>
      <c r="Y1" s="75"/>
      <c r="Z1" s="75"/>
    </row>
    <row r="2" spans="1:26" ht="31.5" x14ac:dyDescent="0.25">
      <c r="A2" s="181" t="s">
        <v>0</v>
      </c>
      <c r="B2" s="181" t="s">
        <v>9</v>
      </c>
      <c r="C2" s="185" t="s">
        <v>1</v>
      </c>
      <c r="D2" s="181" t="s">
        <v>2</v>
      </c>
      <c r="E2" s="181" t="s">
        <v>3</v>
      </c>
      <c r="F2" s="181" t="s">
        <v>4</v>
      </c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76" t="s">
        <v>6</v>
      </c>
      <c r="W2" s="181" t="s">
        <v>28</v>
      </c>
      <c r="X2" s="181" t="s">
        <v>5</v>
      </c>
      <c r="Y2" s="181" t="s">
        <v>8</v>
      </c>
      <c r="Z2" s="181" t="s">
        <v>7</v>
      </c>
    </row>
    <row r="3" spans="1:26" x14ac:dyDescent="0.25">
      <c r="A3" s="182"/>
      <c r="B3" s="182"/>
      <c r="C3" s="186"/>
      <c r="D3" s="182"/>
      <c r="E3" s="182"/>
      <c r="F3" s="182"/>
      <c r="G3" s="188" t="s">
        <v>24</v>
      </c>
      <c r="H3" s="188"/>
      <c r="I3" s="188"/>
      <c r="J3" s="188"/>
      <c r="K3" s="188"/>
      <c r="L3" s="188"/>
      <c r="M3" s="188"/>
      <c r="N3" s="188"/>
      <c r="O3" s="76"/>
      <c r="P3" s="188" t="s">
        <v>26</v>
      </c>
      <c r="Q3" s="188"/>
      <c r="R3" s="188"/>
      <c r="S3" s="188"/>
      <c r="T3" s="188"/>
      <c r="U3" s="188"/>
      <c r="V3" s="76"/>
      <c r="W3" s="182"/>
      <c r="X3" s="182"/>
      <c r="Y3" s="182"/>
      <c r="Z3" s="182"/>
    </row>
    <row r="4" spans="1:26" ht="78.75" x14ac:dyDescent="0.25">
      <c r="A4" s="183"/>
      <c r="B4" s="183"/>
      <c r="C4" s="187"/>
      <c r="D4" s="183"/>
      <c r="E4" s="183"/>
      <c r="F4" s="183"/>
      <c r="G4" s="76" t="s">
        <v>21</v>
      </c>
      <c r="H4" s="76"/>
      <c r="I4" s="76" t="s">
        <v>616</v>
      </c>
      <c r="J4" s="76" t="s">
        <v>31</v>
      </c>
      <c r="K4" s="76" t="s">
        <v>32</v>
      </c>
      <c r="L4" s="76" t="s">
        <v>22</v>
      </c>
      <c r="M4" s="76"/>
      <c r="N4" s="76" t="s">
        <v>23</v>
      </c>
      <c r="O4" s="76"/>
      <c r="P4" s="76" t="s">
        <v>21</v>
      </c>
      <c r="Q4" s="76" t="s">
        <v>616</v>
      </c>
      <c r="R4" s="76" t="s">
        <v>31</v>
      </c>
      <c r="S4" s="76" t="s">
        <v>32</v>
      </c>
      <c r="T4" s="76" t="s">
        <v>22</v>
      </c>
      <c r="U4" s="76" t="s">
        <v>25</v>
      </c>
      <c r="V4" s="76" t="s">
        <v>29</v>
      </c>
      <c r="W4" s="183"/>
      <c r="X4" s="183"/>
      <c r="Y4" s="183"/>
      <c r="Z4" s="183"/>
    </row>
    <row r="5" spans="1:26" ht="44.25" customHeight="1" x14ac:dyDescent="0.25">
      <c r="A5" s="111">
        <v>1</v>
      </c>
      <c r="B5" s="83" t="s">
        <v>45</v>
      </c>
      <c r="C5" s="82" t="s">
        <v>46</v>
      </c>
      <c r="D5" s="79" t="s">
        <v>4447</v>
      </c>
      <c r="E5" s="80">
        <v>10</v>
      </c>
      <c r="F5" s="79" t="s">
        <v>47</v>
      </c>
      <c r="G5" s="71">
        <v>34.5</v>
      </c>
      <c r="H5" s="71"/>
      <c r="I5" s="71">
        <v>17</v>
      </c>
      <c r="J5" s="71">
        <v>230</v>
      </c>
      <c r="K5" s="71">
        <v>6.9</v>
      </c>
      <c r="L5" s="71">
        <v>9</v>
      </c>
      <c r="M5" s="71"/>
      <c r="N5" s="71">
        <v>0.35</v>
      </c>
      <c r="O5" s="71"/>
      <c r="P5" s="29">
        <f>(40*G5)/MAX(G:G)</f>
        <v>37.80821917808219</v>
      </c>
      <c r="Q5" s="29">
        <f>(10*I5)/MAX(I:I)</f>
        <v>4.0476190476190474</v>
      </c>
      <c r="R5" s="29">
        <f>(10*J5)/MAX(J:J)</f>
        <v>9.787234042553191</v>
      </c>
      <c r="S5" s="29">
        <f>(10*6.6)/K5</f>
        <v>9.5652173913043477</v>
      </c>
      <c r="T5" s="29">
        <f>(10*L5)/MAX(L:L)</f>
        <v>9</v>
      </c>
      <c r="U5" s="29">
        <f>(20*0.35)/N5</f>
        <v>20</v>
      </c>
      <c r="V5" s="27">
        <f>SUM(P5:U5)</f>
        <v>90.208289659558773</v>
      </c>
      <c r="W5" s="27"/>
      <c r="X5" s="73"/>
      <c r="Y5" s="71"/>
      <c r="Z5" s="71"/>
    </row>
    <row r="6" spans="1:26" ht="35.25" customHeight="1" x14ac:dyDescent="0.25">
      <c r="A6" s="111">
        <v>2</v>
      </c>
      <c r="B6" s="79" t="s">
        <v>284</v>
      </c>
      <c r="C6" s="82" t="s">
        <v>285</v>
      </c>
      <c r="D6" s="79" t="s">
        <v>282</v>
      </c>
      <c r="E6" s="4">
        <v>9</v>
      </c>
      <c r="F6" s="79" t="s">
        <v>283</v>
      </c>
      <c r="G6" s="71">
        <v>35</v>
      </c>
      <c r="H6" s="71"/>
      <c r="I6" s="71">
        <v>40</v>
      </c>
      <c r="J6" s="71">
        <v>203</v>
      </c>
      <c r="K6" s="71">
        <v>7.8</v>
      </c>
      <c r="L6" s="71">
        <v>10</v>
      </c>
      <c r="M6" s="71"/>
      <c r="N6" s="71">
        <v>0.53</v>
      </c>
      <c r="O6" s="71"/>
      <c r="P6" s="29">
        <f>(40*G6)/MAX(G:G)</f>
        <v>38.356164383561641</v>
      </c>
      <c r="Q6" s="29">
        <f>(10*I6)/MAX(I:I)</f>
        <v>9.5238095238095237</v>
      </c>
      <c r="R6" s="29">
        <f>(10*J6)/MAX(J:J)</f>
        <v>8.6382978723404253</v>
      </c>
      <c r="S6" s="29">
        <f>(10*6.6)/K6</f>
        <v>8.4615384615384617</v>
      </c>
      <c r="T6" s="29">
        <f>(10*L6)/MAX(L:L)</f>
        <v>10</v>
      </c>
      <c r="U6" s="29">
        <f>(20*0.35)/N6</f>
        <v>13.20754716981132</v>
      </c>
      <c r="V6" s="27">
        <f>SUM(P6:U6)</f>
        <v>88.18735741106137</v>
      </c>
      <c r="W6" s="27"/>
      <c r="X6" s="73"/>
      <c r="Y6" s="71"/>
      <c r="Z6" s="71"/>
    </row>
    <row r="7" spans="1:26" ht="35.25" customHeight="1" x14ac:dyDescent="0.25">
      <c r="A7" s="111">
        <v>3</v>
      </c>
      <c r="B7" s="94" t="s">
        <v>130</v>
      </c>
      <c r="C7" s="95" t="s">
        <v>131</v>
      </c>
      <c r="D7" s="90" t="s">
        <v>4450</v>
      </c>
      <c r="E7" s="91">
        <v>10</v>
      </c>
      <c r="F7" s="90" t="s">
        <v>120</v>
      </c>
      <c r="G7" s="71">
        <v>36.5</v>
      </c>
      <c r="H7" s="71"/>
      <c r="I7" s="71">
        <v>25</v>
      </c>
      <c r="J7" s="71">
        <v>190</v>
      </c>
      <c r="K7" s="71">
        <v>7.2</v>
      </c>
      <c r="L7" s="71">
        <v>9.5</v>
      </c>
      <c r="M7" s="71"/>
      <c r="N7" s="71">
        <v>0.54</v>
      </c>
      <c r="O7" s="71"/>
      <c r="P7" s="29">
        <f>(40*G7)/MAX(G:G)</f>
        <v>40</v>
      </c>
      <c r="Q7" s="29">
        <f>(10*I7)/MAX(I:I)</f>
        <v>5.9523809523809526</v>
      </c>
      <c r="R7" s="29">
        <f>(10*J7)/MAX(J:J)</f>
        <v>8.085106382978724</v>
      </c>
      <c r="S7" s="29">
        <f>(10*6.6)/K7</f>
        <v>9.1666666666666661</v>
      </c>
      <c r="T7" s="29">
        <f>(10*L7)/MAX(L:L)</f>
        <v>9.5</v>
      </c>
      <c r="U7" s="29">
        <f>(20*0.35)/N7</f>
        <v>12.962962962962962</v>
      </c>
      <c r="V7" s="27">
        <f>SUM(P7:U7)</f>
        <v>85.667116964989305</v>
      </c>
      <c r="W7" s="27"/>
      <c r="X7" s="73"/>
      <c r="Y7" s="71"/>
      <c r="Z7" s="71"/>
    </row>
    <row r="8" spans="1:26" ht="35.25" customHeight="1" x14ac:dyDescent="0.25">
      <c r="A8" s="111">
        <v>4</v>
      </c>
      <c r="B8" s="84" t="s">
        <v>12</v>
      </c>
      <c r="C8" s="82" t="s">
        <v>48</v>
      </c>
      <c r="D8" s="79" t="s">
        <v>4447</v>
      </c>
      <c r="E8" s="80">
        <v>10</v>
      </c>
      <c r="F8" s="79" t="s">
        <v>47</v>
      </c>
      <c r="G8" s="71">
        <v>36.5</v>
      </c>
      <c r="H8" s="71"/>
      <c r="I8" s="71">
        <v>7</v>
      </c>
      <c r="J8" s="71">
        <v>235</v>
      </c>
      <c r="K8" s="71">
        <v>7.1</v>
      </c>
      <c r="L8" s="71">
        <v>9</v>
      </c>
      <c r="M8" s="71"/>
      <c r="N8" s="71">
        <v>0.49</v>
      </c>
      <c r="O8" s="71"/>
      <c r="P8" s="29">
        <f>(40*G8)/MAX(G:G)</f>
        <v>40</v>
      </c>
      <c r="Q8" s="29">
        <f>(10*I8)/MAX(I:I)</f>
        <v>1.6666666666666667</v>
      </c>
      <c r="R8" s="29">
        <f>(10*J8)/MAX(J:J)</f>
        <v>10</v>
      </c>
      <c r="S8" s="29">
        <f>(10*6.6)/K8</f>
        <v>9.295774647887324</v>
      </c>
      <c r="T8" s="29">
        <f>(10*L8)/MAX(L:L)</f>
        <v>9</v>
      </c>
      <c r="U8" s="29">
        <f>(20*0.35)/N8</f>
        <v>14.285714285714286</v>
      </c>
      <c r="V8" s="27">
        <f>SUM(P8:U8)</f>
        <v>84.248155600268277</v>
      </c>
      <c r="W8" s="27"/>
      <c r="X8" s="73"/>
      <c r="Y8" s="71"/>
      <c r="Z8" s="71"/>
    </row>
    <row r="9" spans="1:26" ht="33" customHeight="1" x14ac:dyDescent="0.25">
      <c r="A9" s="111">
        <v>5</v>
      </c>
      <c r="B9" s="79" t="s">
        <v>286</v>
      </c>
      <c r="C9" s="82" t="s">
        <v>287</v>
      </c>
      <c r="D9" s="79" t="s">
        <v>282</v>
      </c>
      <c r="E9" s="4">
        <v>9</v>
      </c>
      <c r="F9" s="79" t="s">
        <v>283</v>
      </c>
      <c r="G9" s="71">
        <v>32</v>
      </c>
      <c r="H9" s="71"/>
      <c r="I9" s="71">
        <v>40</v>
      </c>
      <c r="J9" s="71">
        <v>189</v>
      </c>
      <c r="K9" s="71">
        <v>8.3000000000000007</v>
      </c>
      <c r="L9" s="71">
        <v>10</v>
      </c>
      <c r="M9" s="71"/>
      <c r="N9" s="71">
        <v>0.53</v>
      </c>
      <c r="O9" s="71"/>
      <c r="P9" s="29">
        <f>(40*G9)/MAX(G:G)</f>
        <v>35.06849315068493</v>
      </c>
      <c r="Q9" s="29">
        <f>(10*I9)/MAX(I:I)</f>
        <v>9.5238095238095237</v>
      </c>
      <c r="R9" s="29">
        <f>(10*J9)/MAX(J:J)</f>
        <v>8.0425531914893611</v>
      </c>
      <c r="S9" s="29">
        <f>(10*6.6)/K9</f>
        <v>7.9518072289156621</v>
      </c>
      <c r="T9" s="29">
        <f>(10*L9)/MAX(L:L)</f>
        <v>10</v>
      </c>
      <c r="U9" s="29">
        <f>(20*0.35)/N9</f>
        <v>13.20754716981132</v>
      </c>
      <c r="V9" s="27">
        <f>SUM(P9:U9)</f>
        <v>83.794210264710799</v>
      </c>
      <c r="W9" s="27"/>
      <c r="X9" s="73"/>
      <c r="Y9" s="71"/>
      <c r="Z9" s="71"/>
    </row>
    <row r="10" spans="1:26" ht="35.25" customHeight="1" x14ac:dyDescent="0.25">
      <c r="A10" s="111">
        <v>6</v>
      </c>
      <c r="B10" s="97" t="s">
        <v>534</v>
      </c>
      <c r="C10" s="82" t="s">
        <v>535</v>
      </c>
      <c r="D10" s="79" t="s">
        <v>532</v>
      </c>
      <c r="E10" s="4">
        <v>9</v>
      </c>
      <c r="F10" s="79" t="s">
        <v>533</v>
      </c>
      <c r="G10" s="71">
        <v>36</v>
      </c>
      <c r="H10" s="71"/>
      <c r="I10" s="71">
        <v>14</v>
      </c>
      <c r="J10" s="71">
        <v>185</v>
      </c>
      <c r="K10" s="114" t="s">
        <v>619</v>
      </c>
      <c r="L10" s="71">
        <v>10</v>
      </c>
      <c r="M10" s="71"/>
      <c r="N10" s="71">
        <v>0.48</v>
      </c>
      <c r="O10" s="71"/>
      <c r="P10" s="29">
        <f>(40*G10)/MAX(G:G)</f>
        <v>39.452054794520549</v>
      </c>
      <c r="Q10" s="29">
        <f>(10*I10)/MAX(I:I)</f>
        <v>3.3333333333333335</v>
      </c>
      <c r="R10" s="29">
        <f>(10*J10)/MAX(J:J)</f>
        <v>7.8723404255319149</v>
      </c>
      <c r="S10" s="29">
        <f>(10*6.6)/K10</f>
        <v>7.9518072289156621</v>
      </c>
      <c r="T10" s="29">
        <f>(10*L10)/MAX(L:L)</f>
        <v>10</v>
      </c>
      <c r="U10" s="29">
        <f>(20*0.35)/N10</f>
        <v>14.583333333333334</v>
      </c>
      <c r="V10" s="27">
        <f>SUM(P10:U10)</f>
        <v>83.192869115634792</v>
      </c>
      <c r="W10" s="27"/>
      <c r="X10" s="73"/>
      <c r="Y10" s="71"/>
      <c r="Z10" s="71"/>
    </row>
    <row r="11" spans="1:26" ht="36" customHeight="1" x14ac:dyDescent="0.25">
      <c r="A11" s="111">
        <v>7</v>
      </c>
      <c r="B11" s="86" t="s">
        <v>548</v>
      </c>
      <c r="C11" s="82" t="s">
        <v>549</v>
      </c>
      <c r="D11" s="79" t="s">
        <v>532</v>
      </c>
      <c r="E11" s="4">
        <v>11</v>
      </c>
      <c r="F11" s="79" t="s">
        <v>543</v>
      </c>
      <c r="G11" s="71">
        <v>34</v>
      </c>
      <c r="H11" s="71"/>
      <c r="I11" s="71">
        <v>17</v>
      </c>
      <c r="J11" s="71">
        <v>200</v>
      </c>
      <c r="K11" s="114" t="s">
        <v>621</v>
      </c>
      <c r="L11" s="71">
        <v>10</v>
      </c>
      <c r="M11" s="71"/>
      <c r="N11" s="71">
        <v>0.49</v>
      </c>
      <c r="O11" s="71"/>
      <c r="P11" s="29">
        <f>(40*G11)/MAX(G:G)</f>
        <v>37.260273972602739</v>
      </c>
      <c r="Q11" s="29">
        <f>(10*I11)/MAX(I:I)</f>
        <v>4.0476190476190474</v>
      </c>
      <c r="R11" s="29">
        <f>(10*J11)/MAX(J:J)</f>
        <v>8.5106382978723403</v>
      </c>
      <c r="S11" s="29">
        <f>(10*6.6)/K11</f>
        <v>8.0487804878048781</v>
      </c>
      <c r="T11" s="29">
        <f>(10*L11)/MAX(L:L)</f>
        <v>10</v>
      </c>
      <c r="U11" s="29">
        <f>(20*0.35)/N11</f>
        <v>14.285714285714286</v>
      </c>
      <c r="V11" s="27">
        <f>SUM(P11:U11)</f>
        <v>82.153026091613285</v>
      </c>
      <c r="W11" s="27"/>
      <c r="X11" s="73"/>
      <c r="Y11" s="71"/>
      <c r="Z11" s="71"/>
    </row>
    <row r="12" spans="1:26" ht="54.75" customHeight="1" x14ac:dyDescent="0.25">
      <c r="A12" s="111">
        <v>8</v>
      </c>
      <c r="B12" s="78" t="s">
        <v>218</v>
      </c>
      <c r="C12" s="82" t="s">
        <v>219</v>
      </c>
      <c r="D12" s="79" t="s">
        <v>4451</v>
      </c>
      <c r="E12" s="4">
        <v>9</v>
      </c>
      <c r="F12" s="79" t="s">
        <v>220</v>
      </c>
      <c r="G12" s="71">
        <v>30.5</v>
      </c>
      <c r="H12" s="71"/>
      <c r="I12" s="71">
        <v>15</v>
      </c>
      <c r="J12" s="71">
        <v>220</v>
      </c>
      <c r="K12" s="71">
        <v>7.4</v>
      </c>
      <c r="L12" s="71">
        <v>10</v>
      </c>
      <c r="M12" s="71"/>
      <c r="N12" s="71">
        <v>0.46</v>
      </c>
      <c r="O12" s="71"/>
      <c r="P12" s="29">
        <f>(40*G12)/MAX(G:G)</f>
        <v>33.424657534246577</v>
      </c>
      <c r="Q12" s="29">
        <f>(10*I12)/MAX(I:I)</f>
        <v>3.5714285714285716</v>
      </c>
      <c r="R12" s="29">
        <f>(10*J12)/MAX(J:J)</f>
        <v>9.3617021276595747</v>
      </c>
      <c r="S12" s="29">
        <f>(10*6.6)/K12</f>
        <v>8.9189189189189193</v>
      </c>
      <c r="T12" s="29">
        <f>(10*L12)/MAX(L:L)</f>
        <v>10</v>
      </c>
      <c r="U12" s="29">
        <f>(20*0.35)/N12</f>
        <v>15.217391304347826</v>
      </c>
      <c r="V12" s="27">
        <f>SUM(P12:U12)</f>
        <v>80.494098456601463</v>
      </c>
      <c r="W12" s="27"/>
      <c r="X12" s="73"/>
      <c r="Y12" s="71"/>
      <c r="Z12" s="71"/>
    </row>
    <row r="13" spans="1:26" ht="47.25" x14ac:dyDescent="0.25">
      <c r="A13" s="111">
        <v>9</v>
      </c>
      <c r="B13" s="81" t="s">
        <v>40</v>
      </c>
      <c r="C13" s="82" t="s">
        <v>41</v>
      </c>
      <c r="D13" s="79" t="s">
        <v>4447</v>
      </c>
      <c r="E13" s="80">
        <v>9</v>
      </c>
      <c r="F13" s="79" t="s">
        <v>42</v>
      </c>
      <c r="G13" s="71">
        <v>34</v>
      </c>
      <c r="H13" s="71"/>
      <c r="I13" s="71">
        <v>40</v>
      </c>
      <c r="J13" s="71">
        <v>215</v>
      </c>
      <c r="K13" s="71">
        <v>7</v>
      </c>
      <c r="L13" s="71">
        <v>8</v>
      </c>
      <c r="M13" s="71"/>
      <c r="N13" s="71">
        <v>1.04</v>
      </c>
      <c r="O13" s="71"/>
      <c r="P13" s="29">
        <f>(40*G13)/MAX(G:G)</f>
        <v>37.260273972602739</v>
      </c>
      <c r="Q13" s="29">
        <f>(10*I13)/MAX(I:I)</f>
        <v>9.5238095238095237</v>
      </c>
      <c r="R13" s="29">
        <f>(10*J13)/MAX(J:J)</f>
        <v>9.1489361702127656</v>
      </c>
      <c r="S13" s="29">
        <f>(10*6.6)/K13</f>
        <v>9.4285714285714288</v>
      </c>
      <c r="T13" s="29">
        <f>(10*L13)/MAX(L:L)</f>
        <v>8</v>
      </c>
      <c r="U13" s="29">
        <f>(20*0.35)/N13</f>
        <v>6.7307692307692308</v>
      </c>
      <c r="V13" s="27">
        <f>SUM(P13:U13)</f>
        <v>80.092360325965686</v>
      </c>
      <c r="W13" s="27"/>
      <c r="X13" s="73"/>
      <c r="Y13" s="71"/>
      <c r="Z13" s="71"/>
    </row>
    <row r="14" spans="1:26" ht="31.5" x14ac:dyDescent="0.25">
      <c r="A14" s="111">
        <v>10</v>
      </c>
      <c r="B14" s="88" t="s">
        <v>121</v>
      </c>
      <c r="C14" s="89" t="s">
        <v>122</v>
      </c>
      <c r="D14" s="90" t="s">
        <v>4450</v>
      </c>
      <c r="E14" s="91">
        <v>9</v>
      </c>
      <c r="F14" s="90" t="s">
        <v>120</v>
      </c>
      <c r="G14" s="71">
        <v>28.8</v>
      </c>
      <c r="H14" s="71"/>
      <c r="I14" s="71">
        <v>30</v>
      </c>
      <c r="J14" s="71">
        <v>210</v>
      </c>
      <c r="K14" s="71">
        <v>7.2</v>
      </c>
      <c r="L14" s="71">
        <v>9.5</v>
      </c>
      <c r="M14" s="71"/>
      <c r="N14" s="71">
        <v>0.51</v>
      </c>
      <c r="O14" s="71"/>
      <c r="P14" s="29">
        <f>(40*G14)/MAX(G:G)</f>
        <v>31.561643835616437</v>
      </c>
      <c r="Q14" s="29">
        <f>(10*I14)/MAX(I:I)</f>
        <v>7.1428571428571432</v>
      </c>
      <c r="R14" s="29">
        <f>(10*J14)/MAX(J:J)</f>
        <v>8.9361702127659566</v>
      </c>
      <c r="S14" s="29">
        <f>(10*6.6)/K14</f>
        <v>9.1666666666666661</v>
      </c>
      <c r="T14" s="29">
        <f>(10*L14)/MAX(L:L)</f>
        <v>9.5</v>
      </c>
      <c r="U14" s="29">
        <f>(20*0.35)/N14</f>
        <v>13.725490196078431</v>
      </c>
      <c r="V14" s="27">
        <f>SUM(P14:U14)</f>
        <v>80.03282805398463</v>
      </c>
      <c r="W14" s="27"/>
      <c r="X14" s="73"/>
      <c r="Y14" s="71"/>
      <c r="Z14" s="71"/>
    </row>
    <row r="15" spans="1:26" ht="47.25" x14ac:dyDescent="0.25">
      <c r="A15" s="111">
        <v>11</v>
      </c>
      <c r="B15" s="79" t="s">
        <v>223</v>
      </c>
      <c r="C15" s="82" t="s">
        <v>224</v>
      </c>
      <c r="D15" s="79" t="s">
        <v>4451</v>
      </c>
      <c r="E15" s="4">
        <v>9</v>
      </c>
      <c r="F15" s="83" t="s">
        <v>220</v>
      </c>
      <c r="G15" s="71">
        <v>29</v>
      </c>
      <c r="H15" s="71"/>
      <c r="I15" s="71">
        <v>12</v>
      </c>
      <c r="J15" s="71">
        <v>230</v>
      </c>
      <c r="K15" s="71">
        <v>7</v>
      </c>
      <c r="L15" s="71">
        <v>10</v>
      </c>
      <c r="M15" s="71"/>
      <c r="N15" s="71">
        <v>0.44</v>
      </c>
      <c r="O15" s="71"/>
      <c r="P15" s="29">
        <f>(40*G15)/MAX(G:G)</f>
        <v>31.780821917808218</v>
      </c>
      <c r="Q15" s="29">
        <f>(10*I15)/MAX(I:I)</f>
        <v>2.8571428571428572</v>
      </c>
      <c r="R15" s="29">
        <f>(10*J15)/MAX(J:J)</f>
        <v>9.787234042553191</v>
      </c>
      <c r="S15" s="29">
        <f>(10*6.6)/K15</f>
        <v>9.4285714285714288</v>
      </c>
      <c r="T15" s="29">
        <f>(10*L15)/MAX(L:L)</f>
        <v>10</v>
      </c>
      <c r="U15" s="29">
        <f>(20*0.35)/N15</f>
        <v>15.909090909090908</v>
      </c>
      <c r="V15" s="27">
        <f>SUM(P15:U15)</f>
        <v>79.762861155166604</v>
      </c>
      <c r="W15" s="27"/>
      <c r="X15" s="73"/>
      <c r="Y15" s="69"/>
      <c r="Z15" s="71"/>
    </row>
    <row r="16" spans="1:26" ht="47.25" x14ac:dyDescent="0.25">
      <c r="A16" s="111">
        <v>12</v>
      </c>
      <c r="B16" s="79" t="s">
        <v>227</v>
      </c>
      <c r="C16" s="82" t="s">
        <v>228</v>
      </c>
      <c r="D16" s="79" t="s">
        <v>4451</v>
      </c>
      <c r="E16" s="4">
        <v>9</v>
      </c>
      <c r="F16" s="79" t="s">
        <v>220</v>
      </c>
      <c r="G16" s="71">
        <v>31.5</v>
      </c>
      <c r="H16" s="71"/>
      <c r="I16" s="71">
        <v>15</v>
      </c>
      <c r="J16" s="71">
        <v>200</v>
      </c>
      <c r="K16" s="71">
        <v>7.3</v>
      </c>
      <c r="L16" s="71">
        <v>10</v>
      </c>
      <c r="M16" s="71"/>
      <c r="N16" s="71">
        <v>0.5</v>
      </c>
      <c r="O16" s="71"/>
      <c r="P16" s="29">
        <f>(40*G16)/MAX(G:G)</f>
        <v>34.520547945205479</v>
      </c>
      <c r="Q16" s="29">
        <f>(10*I16)/MAX(I:I)</f>
        <v>3.5714285714285716</v>
      </c>
      <c r="R16" s="29">
        <f>(10*J16)/MAX(J:J)</f>
        <v>8.5106382978723403</v>
      </c>
      <c r="S16" s="29">
        <f>(10*6.6)/K16</f>
        <v>9.0410958904109595</v>
      </c>
      <c r="T16" s="29">
        <f>(10*L16)/MAX(L:L)</f>
        <v>10</v>
      </c>
      <c r="U16" s="29">
        <f>(20*0.35)/N16</f>
        <v>14</v>
      </c>
      <c r="V16" s="27">
        <f>SUM(P16:U16)</f>
        <v>79.643710704917339</v>
      </c>
      <c r="W16" s="27"/>
      <c r="X16" s="73"/>
      <c r="Y16" s="69"/>
      <c r="Z16" s="71"/>
    </row>
    <row r="17" spans="1:26" ht="47.25" x14ac:dyDescent="0.25">
      <c r="A17" s="111">
        <v>13</v>
      </c>
      <c r="B17" s="86" t="s">
        <v>242</v>
      </c>
      <c r="C17" s="82" t="s">
        <v>243</v>
      </c>
      <c r="D17" s="79" t="s">
        <v>4451</v>
      </c>
      <c r="E17" s="4">
        <v>11</v>
      </c>
      <c r="F17" s="85" t="s">
        <v>220</v>
      </c>
      <c r="G17" s="71">
        <v>30</v>
      </c>
      <c r="H17" s="71"/>
      <c r="I17" s="71">
        <v>21</v>
      </c>
      <c r="J17" s="71">
        <v>215</v>
      </c>
      <c r="K17" s="71">
        <v>7.8</v>
      </c>
      <c r="L17" s="71">
        <v>10</v>
      </c>
      <c r="M17" s="71"/>
      <c r="N17" s="71">
        <v>0.52</v>
      </c>
      <c r="O17" s="71"/>
      <c r="P17" s="29">
        <f>(40*G17)/MAX(G:G)</f>
        <v>32.876712328767127</v>
      </c>
      <c r="Q17" s="29">
        <f>(10*I17)/MAX(I:I)</f>
        <v>5</v>
      </c>
      <c r="R17" s="29">
        <f>(10*J17)/MAX(J:J)</f>
        <v>9.1489361702127656</v>
      </c>
      <c r="S17" s="29">
        <f>(10*6.6)/K17</f>
        <v>8.4615384615384617</v>
      </c>
      <c r="T17" s="29">
        <f>(10*L17)/MAX(L:L)</f>
        <v>10</v>
      </c>
      <c r="U17" s="29">
        <f>(20*0.35)/N17</f>
        <v>13.461538461538462</v>
      </c>
      <c r="V17" s="27">
        <f>SUM(P17:U17)</f>
        <v>78.948725422056825</v>
      </c>
      <c r="W17" s="27"/>
      <c r="X17" s="73"/>
      <c r="Y17" s="69"/>
      <c r="Z17" s="71"/>
    </row>
    <row r="18" spans="1:26" ht="31.5" x14ac:dyDescent="0.25">
      <c r="A18" s="111">
        <v>14</v>
      </c>
      <c r="B18" s="79" t="s">
        <v>15</v>
      </c>
      <c r="C18" s="82" t="s">
        <v>476</v>
      </c>
      <c r="D18" s="79" t="s">
        <v>474</v>
      </c>
      <c r="E18" s="4">
        <v>11</v>
      </c>
      <c r="F18" s="79" t="s">
        <v>475</v>
      </c>
      <c r="G18" s="71">
        <v>27.5</v>
      </c>
      <c r="H18" s="71"/>
      <c r="I18" s="71">
        <v>25</v>
      </c>
      <c r="J18" s="71">
        <v>225</v>
      </c>
      <c r="K18" s="71">
        <v>7.5</v>
      </c>
      <c r="L18" s="71">
        <v>10</v>
      </c>
      <c r="M18" s="71"/>
      <c r="N18" s="71">
        <v>0.51</v>
      </c>
      <c r="O18" s="71"/>
      <c r="P18" s="29">
        <f>(40*G18)/MAX(G:G)</f>
        <v>30.136986301369863</v>
      </c>
      <c r="Q18" s="29">
        <f>(10*I18)/MAX(I:I)</f>
        <v>5.9523809523809526</v>
      </c>
      <c r="R18" s="29">
        <f>(10*J18)/MAX(J:J)</f>
        <v>9.5744680851063837</v>
      </c>
      <c r="S18" s="29">
        <f>(10*6.6)/K18</f>
        <v>8.8000000000000007</v>
      </c>
      <c r="T18" s="29">
        <f>(10*L18)/MAX(L:L)</f>
        <v>10</v>
      </c>
      <c r="U18" s="29">
        <f>(20*0.35)/N18</f>
        <v>13.725490196078431</v>
      </c>
      <c r="V18" s="27">
        <f>SUM(P18:U18)</f>
        <v>78.18932553493562</v>
      </c>
      <c r="W18" s="27"/>
      <c r="X18" s="73"/>
      <c r="Y18" s="69"/>
      <c r="Z18" s="71"/>
    </row>
    <row r="19" spans="1:26" ht="47.25" x14ac:dyDescent="0.25">
      <c r="A19" s="111">
        <v>15</v>
      </c>
      <c r="B19" s="79" t="s">
        <v>13</v>
      </c>
      <c r="C19" s="82" t="s">
        <v>233</v>
      </c>
      <c r="D19" s="79" t="s">
        <v>4451</v>
      </c>
      <c r="E19" s="4">
        <v>10</v>
      </c>
      <c r="F19" s="79" t="s">
        <v>220</v>
      </c>
      <c r="G19" s="71">
        <v>29</v>
      </c>
      <c r="H19" s="71"/>
      <c r="I19" s="71">
        <v>15</v>
      </c>
      <c r="J19" s="71">
        <v>193</v>
      </c>
      <c r="K19" s="71">
        <v>7.8</v>
      </c>
      <c r="L19" s="71">
        <v>10</v>
      </c>
      <c r="M19" s="71"/>
      <c r="N19" s="71">
        <v>0.49</v>
      </c>
      <c r="O19" s="71"/>
      <c r="P19" s="29">
        <f>(40*G19)/MAX(G:G)</f>
        <v>31.780821917808218</v>
      </c>
      <c r="Q19" s="29">
        <f>(10*I19)/MAX(I:I)</f>
        <v>3.5714285714285716</v>
      </c>
      <c r="R19" s="29">
        <f>(10*J19)/MAX(J:J)</f>
        <v>8.212765957446809</v>
      </c>
      <c r="S19" s="29">
        <f>(10*6.6)/K19</f>
        <v>8.4615384615384617</v>
      </c>
      <c r="T19" s="29">
        <f>(10*L19)/MAX(L:L)</f>
        <v>10</v>
      </c>
      <c r="U19" s="29">
        <f>(20*0.35)/N19</f>
        <v>14.285714285714286</v>
      </c>
      <c r="V19" s="27">
        <f>SUM(P19:U19)</f>
        <v>76.312269193936345</v>
      </c>
      <c r="W19" s="27"/>
      <c r="X19" s="73"/>
      <c r="Y19" s="69"/>
      <c r="Z19" s="71"/>
    </row>
    <row r="20" spans="1:26" ht="47.25" x14ac:dyDescent="0.25">
      <c r="A20" s="111">
        <v>16</v>
      </c>
      <c r="B20" s="97" t="s">
        <v>278</v>
      </c>
      <c r="C20" s="82" t="s">
        <v>279</v>
      </c>
      <c r="D20" s="86" t="s">
        <v>272</v>
      </c>
      <c r="E20" s="4">
        <v>11</v>
      </c>
      <c r="F20" s="79" t="s">
        <v>273</v>
      </c>
      <c r="G20" s="71">
        <v>32</v>
      </c>
      <c r="H20" s="71"/>
      <c r="I20" s="71">
        <v>16</v>
      </c>
      <c r="J20" s="71">
        <v>181</v>
      </c>
      <c r="K20" s="71">
        <v>8.1</v>
      </c>
      <c r="L20" s="71">
        <v>8.5</v>
      </c>
      <c r="M20" s="71"/>
      <c r="N20" s="71">
        <v>0.54</v>
      </c>
      <c r="O20" s="71"/>
      <c r="P20" s="29">
        <f>(40*G20)/MAX(G:G)</f>
        <v>35.06849315068493</v>
      </c>
      <c r="Q20" s="29">
        <f>(10*I20)/MAX(I:I)</f>
        <v>3.8095238095238093</v>
      </c>
      <c r="R20" s="29">
        <f>(10*J20)/MAX(J:J)</f>
        <v>7.7021276595744679</v>
      </c>
      <c r="S20" s="29">
        <f>(10*6.6)/K20</f>
        <v>8.1481481481481488</v>
      </c>
      <c r="T20" s="29">
        <f>(10*L20)/MAX(L:L)</f>
        <v>8.5</v>
      </c>
      <c r="U20" s="29">
        <f>(20*0.35)/N20</f>
        <v>12.962962962962962</v>
      </c>
      <c r="V20" s="27">
        <f>SUM(P20:U20)</f>
        <v>76.191255730894312</v>
      </c>
      <c r="W20" s="27"/>
      <c r="X20" s="73"/>
      <c r="Y20" s="69"/>
      <c r="Z20" s="71"/>
    </row>
    <row r="21" spans="1:26" ht="47.25" x14ac:dyDescent="0.25">
      <c r="A21" s="111">
        <v>17</v>
      </c>
      <c r="B21" s="79" t="s">
        <v>240</v>
      </c>
      <c r="C21" s="82" t="s">
        <v>241</v>
      </c>
      <c r="D21" s="79" t="s">
        <v>4451</v>
      </c>
      <c r="E21" s="4">
        <v>11</v>
      </c>
      <c r="F21" s="79" t="s">
        <v>220</v>
      </c>
      <c r="G21" s="71">
        <v>27</v>
      </c>
      <c r="H21" s="71"/>
      <c r="I21" s="71">
        <v>18</v>
      </c>
      <c r="J21" s="71">
        <v>195</v>
      </c>
      <c r="K21" s="71">
        <v>7.5</v>
      </c>
      <c r="L21" s="71">
        <v>10</v>
      </c>
      <c r="M21" s="71"/>
      <c r="N21" s="71">
        <v>0.46</v>
      </c>
      <c r="O21" s="71"/>
      <c r="P21" s="29">
        <f>(40*G21)/MAX(G:G)</f>
        <v>29.589041095890412</v>
      </c>
      <c r="Q21" s="29">
        <f>(10*I21)/MAX(I:I)</f>
        <v>4.2857142857142856</v>
      </c>
      <c r="R21" s="29">
        <f>(10*J21)/MAX(J:J)</f>
        <v>8.2978723404255312</v>
      </c>
      <c r="S21" s="29">
        <f>(10*6.6)/K21</f>
        <v>8.8000000000000007</v>
      </c>
      <c r="T21" s="29">
        <f>(10*L21)/MAX(L:L)</f>
        <v>10</v>
      </c>
      <c r="U21" s="29">
        <f>(20*0.35)/N21</f>
        <v>15.217391304347826</v>
      </c>
      <c r="V21" s="27">
        <f>SUM(P21:U21)</f>
        <v>76.190019026378053</v>
      </c>
      <c r="W21" s="27"/>
      <c r="X21" s="73"/>
      <c r="Y21" s="69"/>
      <c r="Z21" s="71"/>
    </row>
    <row r="22" spans="1:26" ht="47.25" x14ac:dyDescent="0.25">
      <c r="A22" s="111">
        <v>18</v>
      </c>
      <c r="B22" s="85" t="s">
        <v>20</v>
      </c>
      <c r="C22" s="82" t="s">
        <v>432</v>
      </c>
      <c r="D22" s="79" t="s">
        <v>430</v>
      </c>
      <c r="E22" s="4">
        <v>10</v>
      </c>
      <c r="F22" s="83" t="s">
        <v>431</v>
      </c>
      <c r="G22" s="71">
        <v>33.5</v>
      </c>
      <c r="H22" s="71"/>
      <c r="I22" s="71">
        <v>25</v>
      </c>
      <c r="J22" s="71">
        <v>180</v>
      </c>
      <c r="K22" s="71">
        <v>8.1999999999999993</v>
      </c>
      <c r="L22" s="71">
        <v>10</v>
      </c>
      <c r="M22" s="71"/>
      <c r="N22" s="71">
        <v>1.05</v>
      </c>
      <c r="O22" s="71"/>
      <c r="P22" s="29">
        <f>(40*G22)/MAX(G:G)</f>
        <v>36.712328767123289</v>
      </c>
      <c r="Q22" s="29">
        <f>(10*I22)/MAX(I:I)</f>
        <v>5.9523809523809526</v>
      </c>
      <c r="R22" s="29">
        <f>(10*J22)/MAX(J:J)</f>
        <v>7.6595744680851068</v>
      </c>
      <c r="S22" s="29">
        <f>(10*6.6)/K22</f>
        <v>8.0487804878048781</v>
      </c>
      <c r="T22" s="29">
        <f>(10*L22)/MAX(L:L)</f>
        <v>10</v>
      </c>
      <c r="U22" s="29">
        <f>(20*0.35)/N22</f>
        <v>6.6666666666666661</v>
      </c>
      <c r="V22" s="27">
        <f>SUM(P22:U22)</f>
        <v>75.039731342060904</v>
      </c>
      <c r="W22" s="27"/>
      <c r="X22" s="73"/>
      <c r="Y22" s="69"/>
      <c r="Z22" s="69"/>
    </row>
    <row r="23" spans="1:26" ht="31.5" x14ac:dyDescent="0.25">
      <c r="A23" s="111">
        <v>19</v>
      </c>
      <c r="B23" s="97" t="s">
        <v>530</v>
      </c>
      <c r="C23" s="82" t="s">
        <v>531</v>
      </c>
      <c r="D23" s="79" t="s">
        <v>532</v>
      </c>
      <c r="E23" s="4">
        <v>9</v>
      </c>
      <c r="F23" s="79" t="s">
        <v>533</v>
      </c>
      <c r="G23" s="71">
        <v>36</v>
      </c>
      <c r="H23" s="71"/>
      <c r="I23" s="71">
        <v>13</v>
      </c>
      <c r="J23" s="71">
        <v>175</v>
      </c>
      <c r="K23" s="114" t="s">
        <v>618</v>
      </c>
      <c r="L23" s="71">
        <v>10</v>
      </c>
      <c r="M23" s="71"/>
      <c r="N23" s="71">
        <v>1.01</v>
      </c>
      <c r="O23" s="71"/>
      <c r="P23" s="29">
        <f>(40*G23)/MAX(G:G)</f>
        <v>39.452054794520549</v>
      </c>
      <c r="Q23" s="29">
        <f>(10*I23)/MAX(I:I)</f>
        <v>3.0952380952380953</v>
      </c>
      <c r="R23" s="29">
        <f>(10*J23)/MAX(J:J)</f>
        <v>7.4468085106382977</v>
      </c>
      <c r="S23" s="29">
        <f>(10*6.6)/K23</f>
        <v>7.8571428571428568</v>
      </c>
      <c r="T23" s="29">
        <f>(10*L23)/MAX(L:L)</f>
        <v>10</v>
      </c>
      <c r="U23" s="29">
        <f>(20*0.35)/N23</f>
        <v>6.9306930693069306</v>
      </c>
      <c r="V23" s="27">
        <f>SUM(P23:U23)</f>
        <v>74.78193732684673</v>
      </c>
      <c r="W23" s="27"/>
      <c r="X23" s="73"/>
      <c r="Y23" s="69"/>
      <c r="Z23" s="69"/>
    </row>
    <row r="24" spans="1:26" ht="31.5" x14ac:dyDescent="0.25">
      <c r="A24" s="111">
        <v>20</v>
      </c>
      <c r="B24" s="97" t="s">
        <v>425</v>
      </c>
      <c r="C24" s="80" t="s">
        <v>426</v>
      </c>
      <c r="D24" s="97" t="s">
        <v>419</v>
      </c>
      <c r="E24" s="4">
        <v>9</v>
      </c>
      <c r="F24" s="83" t="s">
        <v>420</v>
      </c>
      <c r="G24" s="71">
        <v>36</v>
      </c>
      <c r="H24" s="71"/>
      <c r="I24" s="71">
        <v>17</v>
      </c>
      <c r="J24" s="71">
        <v>182</v>
      </c>
      <c r="K24" s="71">
        <v>8.1999999999999993</v>
      </c>
      <c r="L24" s="71">
        <v>10</v>
      </c>
      <c r="M24" s="71"/>
      <c r="N24" s="71">
        <v>1.28</v>
      </c>
      <c r="O24" s="71"/>
      <c r="P24" s="29">
        <f>(40*G24)/MAX(G:G)</f>
        <v>39.452054794520549</v>
      </c>
      <c r="Q24" s="29">
        <f>(10*I24)/MAX(I:I)</f>
        <v>4.0476190476190474</v>
      </c>
      <c r="R24" s="29">
        <f>(10*J24)/MAX(J:J)</f>
        <v>7.7446808510638299</v>
      </c>
      <c r="S24" s="29">
        <f>(10*6.6)/K24</f>
        <v>8.0487804878048781</v>
      </c>
      <c r="T24" s="29">
        <f>(10*L24)/MAX(L:L)</f>
        <v>10</v>
      </c>
      <c r="U24" s="29">
        <f>(20*0.35)/N24</f>
        <v>5.46875</v>
      </c>
      <c r="V24" s="27">
        <f>SUM(P24:U24)</f>
        <v>74.76188518100831</v>
      </c>
      <c r="W24" s="27"/>
      <c r="X24" s="73"/>
      <c r="Y24" s="69"/>
      <c r="Z24" s="69"/>
    </row>
    <row r="25" spans="1:26" ht="31.5" x14ac:dyDescent="0.25">
      <c r="A25" s="111">
        <v>21</v>
      </c>
      <c r="B25" s="79" t="s">
        <v>372</v>
      </c>
      <c r="C25" s="99" t="s">
        <v>373</v>
      </c>
      <c r="D25" s="86" t="s">
        <v>4449</v>
      </c>
      <c r="E25" s="4">
        <v>9</v>
      </c>
      <c r="F25" s="79" t="s">
        <v>371</v>
      </c>
      <c r="G25" s="71">
        <v>33</v>
      </c>
      <c r="H25" s="71"/>
      <c r="I25" s="71">
        <v>5</v>
      </c>
      <c r="J25" s="71">
        <v>185</v>
      </c>
      <c r="K25" s="71">
        <v>8.9</v>
      </c>
      <c r="L25" s="71">
        <v>9.5</v>
      </c>
      <c r="M25" s="71"/>
      <c r="N25" s="71">
        <v>0.56999999999999995</v>
      </c>
      <c r="O25" s="71"/>
      <c r="P25" s="29">
        <f>(40*G25)/MAX(G:G)</f>
        <v>36.164383561643838</v>
      </c>
      <c r="Q25" s="29">
        <f>(10*I25)/MAX(I:I)</f>
        <v>1.1904761904761905</v>
      </c>
      <c r="R25" s="29">
        <f>(10*J25)/MAX(J:J)</f>
        <v>7.8723404255319149</v>
      </c>
      <c r="S25" s="29">
        <f>(10*6.6)/K25</f>
        <v>7.4157303370786511</v>
      </c>
      <c r="T25" s="29">
        <f>(10*L25)/MAX(L:L)</f>
        <v>9.5</v>
      </c>
      <c r="U25" s="29">
        <f>(20*0.35)/N25</f>
        <v>12.280701754385966</v>
      </c>
      <c r="V25" s="27">
        <f>SUM(P25:U25)</f>
        <v>74.423632269116553</v>
      </c>
      <c r="W25" s="27"/>
      <c r="X25" s="73"/>
      <c r="Y25" s="69"/>
      <c r="Z25" s="69"/>
    </row>
    <row r="26" spans="1:26" ht="31.5" x14ac:dyDescent="0.25">
      <c r="A26" s="111">
        <v>22</v>
      </c>
      <c r="B26" s="79" t="s">
        <v>336</v>
      </c>
      <c r="C26" s="82" t="s">
        <v>337</v>
      </c>
      <c r="D26" s="79" t="s">
        <v>338</v>
      </c>
      <c r="E26" s="4">
        <v>9</v>
      </c>
      <c r="F26" s="79" t="s">
        <v>339</v>
      </c>
      <c r="G26" s="71">
        <v>23</v>
      </c>
      <c r="H26" s="71"/>
      <c r="I26" s="71">
        <v>30</v>
      </c>
      <c r="J26" s="71">
        <v>208</v>
      </c>
      <c r="K26" s="71">
        <v>7.2</v>
      </c>
      <c r="L26" s="71">
        <v>10</v>
      </c>
      <c r="M26" s="71"/>
      <c r="N26" s="71">
        <v>0.53</v>
      </c>
      <c r="O26" s="71"/>
      <c r="P26" s="29">
        <f>(40*G26)/MAX(G:G)</f>
        <v>25.205479452054796</v>
      </c>
      <c r="Q26" s="29">
        <f>(10*I26)/MAX(I:I)</f>
        <v>7.1428571428571432</v>
      </c>
      <c r="R26" s="29">
        <f>(10*J26)/MAX(J:J)</f>
        <v>8.8510638297872344</v>
      </c>
      <c r="S26" s="29">
        <f>(10*6.6)/K26</f>
        <v>9.1666666666666661</v>
      </c>
      <c r="T26" s="29">
        <f>(10*L26)/MAX(L:L)</f>
        <v>10</v>
      </c>
      <c r="U26" s="29">
        <f>(20*0.35)/N26</f>
        <v>13.20754716981132</v>
      </c>
      <c r="V26" s="27">
        <f>SUM(P26:U26)</f>
        <v>73.57361426117717</v>
      </c>
      <c r="W26" s="27"/>
      <c r="X26" s="73"/>
      <c r="Y26" s="69"/>
      <c r="Z26" s="69"/>
    </row>
    <row r="27" spans="1:26" ht="47.25" x14ac:dyDescent="0.25">
      <c r="A27" s="111">
        <v>23</v>
      </c>
      <c r="B27" s="79" t="s">
        <v>35</v>
      </c>
      <c r="C27" s="82" t="s">
        <v>36</v>
      </c>
      <c r="D27" s="79" t="s">
        <v>4447</v>
      </c>
      <c r="E27" s="80">
        <v>9</v>
      </c>
      <c r="F27" s="79" t="s">
        <v>37</v>
      </c>
      <c r="G27" s="71">
        <v>33</v>
      </c>
      <c r="H27" s="71"/>
      <c r="I27" s="71">
        <v>10</v>
      </c>
      <c r="J27" s="71">
        <v>215</v>
      </c>
      <c r="K27" s="71">
        <v>7.2</v>
      </c>
      <c r="L27" s="71">
        <v>10</v>
      </c>
      <c r="M27" s="71"/>
      <c r="N27" s="112">
        <v>1.08</v>
      </c>
      <c r="O27" s="71">
        <f>IF(N27&lt;&gt;"",INT(N27)*60+(N27-INT(N27))*100,"")</f>
        <v>68</v>
      </c>
      <c r="P27" s="29">
        <f>(40*G27)/MAX(G:G)</f>
        <v>36.164383561643838</v>
      </c>
      <c r="Q27" s="29">
        <f>(10*I27)/MAX(I:I)</f>
        <v>2.3809523809523809</v>
      </c>
      <c r="R27" s="29">
        <f>(10*J27)/MAX(J:J)</f>
        <v>9.1489361702127656</v>
      </c>
      <c r="S27" s="29">
        <f>(10*6.6)/K27</f>
        <v>9.1666666666666661</v>
      </c>
      <c r="T27" s="29">
        <f>(10*L27)/MAX(L:L)</f>
        <v>10</v>
      </c>
      <c r="U27" s="29">
        <f>(20*0.35)/N27</f>
        <v>6.481481481481481</v>
      </c>
      <c r="V27" s="27">
        <f>SUM(P27:U27)</f>
        <v>73.342420260957127</v>
      </c>
      <c r="W27" s="27"/>
      <c r="X27" s="73"/>
      <c r="Y27" s="69"/>
      <c r="Z27" s="69"/>
    </row>
    <row r="28" spans="1:26" ht="31.5" x14ac:dyDescent="0.25">
      <c r="A28" s="111">
        <v>24</v>
      </c>
      <c r="B28" s="86" t="s">
        <v>289</v>
      </c>
      <c r="C28" s="82" t="s">
        <v>290</v>
      </c>
      <c r="D28" s="86" t="s">
        <v>282</v>
      </c>
      <c r="E28" s="4">
        <v>9</v>
      </c>
      <c r="F28" s="85" t="s">
        <v>283</v>
      </c>
      <c r="G28" s="71">
        <v>25</v>
      </c>
      <c r="H28" s="71"/>
      <c r="I28" s="71">
        <v>35</v>
      </c>
      <c r="J28" s="71">
        <v>180</v>
      </c>
      <c r="K28" s="71">
        <v>8.1999999999999993</v>
      </c>
      <c r="L28" s="71">
        <v>10</v>
      </c>
      <c r="M28" s="71"/>
      <c r="N28" s="71">
        <v>0.59</v>
      </c>
      <c r="O28" s="71"/>
      <c r="P28" s="29">
        <f>(40*G28)/MAX(G:G)</f>
        <v>27.397260273972602</v>
      </c>
      <c r="Q28" s="29">
        <f>(10*I28)/MAX(I:I)</f>
        <v>8.3333333333333339</v>
      </c>
      <c r="R28" s="29">
        <f>(10*J28)/MAX(J:J)</f>
        <v>7.6595744680851068</v>
      </c>
      <c r="S28" s="29">
        <f>(10*6.6)/K28</f>
        <v>8.0487804878048781</v>
      </c>
      <c r="T28" s="29">
        <f>(10*L28)/MAX(L:L)</f>
        <v>10</v>
      </c>
      <c r="U28" s="29">
        <f>(20*0.35)/N28</f>
        <v>11.864406779661017</v>
      </c>
      <c r="V28" s="27">
        <f>SUM(P28:U28)</f>
        <v>73.303355342856932</v>
      </c>
      <c r="W28" s="27"/>
      <c r="X28" s="73"/>
      <c r="Y28" s="69"/>
      <c r="Z28" s="69"/>
    </row>
    <row r="29" spans="1:26" ht="47.25" x14ac:dyDescent="0.25">
      <c r="A29" s="111">
        <v>25</v>
      </c>
      <c r="B29" s="79" t="s">
        <v>225</v>
      </c>
      <c r="C29" s="82" t="s">
        <v>226</v>
      </c>
      <c r="D29" s="79" t="s">
        <v>4451</v>
      </c>
      <c r="E29" s="4">
        <v>9</v>
      </c>
      <c r="F29" s="83" t="s">
        <v>220</v>
      </c>
      <c r="G29" s="71">
        <v>28</v>
      </c>
      <c r="H29" s="71"/>
      <c r="I29" s="71">
        <v>14</v>
      </c>
      <c r="J29" s="71">
        <v>180</v>
      </c>
      <c r="K29" s="71">
        <v>7.2</v>
      </c>
      <c r="L29" s="71">
        <v>9</v>
      </c>
      <c r="M29" s="71"/>
      <c r="N29" s="71">
        <v>0.55000000000000004</v>
      </c>
      <c r="O29" s="71"/>
      <c r="P29" s="29">
        <f>(40*G29)/MAX(G:G)</f>
        <v>30.684931506849313</v>
      </c>
      <c r="Q29" s="29">
        <f>(10*I29)/MAX(I:I)</f>
        <v>3.3333333333333335</v>
      </c>
      <c r="R29" s="29">
        <f>(10*J29)/MAX(J:J)</f>
        <v>7.6595744680851068</v>
      </c>
      <c r="S29" s="29">
        <f>(10*6.6)/K29</f>
        <v>9.1666666666666661</v>
      </c>
      <c r="T29" s="29">
        <f>(10*L29)/MAX(L:L)</f>
        <v>9</v>
      </c>
      <c r="U29" s="29">
        <f>(20*0.35)/N29</f>
        <v>12.727272727272727</v>
      </c>
      <c r="V29" s="27">
        <f>SUM(P29:U29)</f>
        <v>72.571778702207141</v>
      </c>
      <c r="W29" s="27"/>
      <c r="X29" s="73"/>
      <c r="Y29" s="69"/>
      <c r="Z29" s="69"/>
    </row>
    <row r="30" spans="1:26" ht="31.5" x14ac:dyDescent="0.25">
      <c r="A30" s="111">
        <v>26</v>
      </c>
      <c r="B30" s="97" t="s">
        <v>421</v>
      </c>
      <c r="C30" s="80" t="s">
        <v>422</v>
      </c>
      <c r="D30" s="97" t="s">
        <v>419</v>
      </c>
      <c r="E30" s="4">
        <v>9</v>
      </c>
      <c r="F30" s="85" t="s">
        <v>420</v>
      </c>
      <c r="G30" s="71">
        <v>35</v>
      </c>
      <c r="H30" s="71"/>
      <c r="I30" s="71">
        <v>20</v>
      </c>
      <c r="J30" s="71">
        <v>170</v>
      </c>
      <c r="K30" s="71">
        <v>8.6</v>
      </c>
      <c r="L30" s="71">
        <v>9</v>
      </c>
      <c r="M30" s="71"/>
      <c r="N30" s="71">
        <v>1.3</v>
      </c>
      <c r="O30" s="71"/>
      <c r="P30" s="29">
        <f>(40*G30)/MAX(G:G)</f>
        <v>38.356164383561641</v>
      </c>
      <c r="Q30" s="29">
        <f>(10*I30)/MAX(I:I)</f>
        <v>4.7619047619047619</v>
      </c>
      <c r="R30" s="29">
        <f>(10*J30)/MAX(J:J)</f>
        <v>7.2340425531914896</v>
      </c>
      <c r="S30" s="29">
        <f>(10*6.6)/K30</f>
        <v>7.6744186046511631</v>
      </c>
      <c r="T30" s="29">
        <f>(10*L30)/MAX(L:L)</f>
        <v>9</v>
      </c>
      <c r="U30" s="29">
        <f>(20*0.35)/N30</f>
        <v>5.3846153846153841</v>
      </c>
      <c r="V30" s="27">
        <f>SUM(P30:U30)</f>
        <v>72.411145687924446</v>
      </c>
      <c r="W30" s="27"/>
      <c r="X30" s="73"/>
      <c r="Y30" s="69"/>
      <c r="Z30" s="69"/>
    </row>
    <row r="31" spans="1:26" ht="31.5" x14ac:dyDescent="0.25">
      <c r="A31" s="111">
        <v>27</v>
      </c>
      <c r="B31" s="86" t="s">
        <v>554</v>
      </c>
      <c r="C31" s="82" t="s">
        <v>555</v>
      </c>
      <c r="D31" s="79" t="s">
        <v>532</v>
      </c>
      <c r="E31" s="4">
        <v>11</v>
      </c>
      <c r="F31" s="79" t="s">
        <v>543</v>
      </c>
      <c r="G31" s="71">
        <v>32</v>
      </c>
      <c r="H31" s="71"/>
      <c r="I31" s="71">
        <v>14</v>
      </c>
      <c r="J31" s="71">
        <v>175</v>
      </c>
      <c r="K31" s="114" t="s">
        <v>624</v>
      </c>
      <c r="L31" s="71">
        <v>6</v>
      </c>
      <c r="M31" s="71"/>
      <c r="N31" s="71">
        <v>0.56999999999999995</v>
      </c>
      <c r="O31" s="71"/>
      <c r="P31" s="29">
        <f>(40*G31)/MAX(G:G)</f>
        <v>35.06849315068493</v>
      </c>
      <c r="Q31" s="29">
        <f>(10*I31)/MAX(I:I)</f>
        <v>3.3333333333333335</v>
      </c>
      <c r="R31" s="29">
        <f>(10*J31)/MAX(J:J)</f>
        <v>7.4468085106382977</v>
      </c>
      <c r="S31" s="29">
        <f>(10*6.6)/K31</f>
        <v>8.25</v>
      </c>
      <c r="T31" s="29">
        <f>(10*L31)/MAX(L:L)</f>
        <v>6</v>
      </c>
      <c r="U31" s="29">
        <f>(20*0.35)/N31</f>
        <v>12.280701754385966</v>
      </c>
      <c r="V31" s="27">
        <f>SUM(P31:U31)</f>
        <v>72.379336749042523</v>
      </c>
      <c r="W31" s="27"/>
      <c r="X31" s="73"/>
      <c r="Y31" s="69"/>
      <c r="Z31" s="69"/>
    </row>
    <row r="32" spans="1:26" ht="31.5" x14ac:dyDescent="0.25">
      <c r="A32" s="111">
        <v>28</v>
      </c>
      <c r="B32" s="79" t="s">
        <v>309</v>
      </c>
      <c r="C32" s="82">
        <v>11000</v>
      </c>
      <c r="D32" s="79" t="s">
        <v>282</v>
      </c>
      <c r="E32" s="4">
        <v>11</v>
      </c>
      <c r="F32" s="83" t="s">
        <v>301</v>
      </c>
      <c r="G32" s="71">
        <v>29</v>
      </c>
      <c r="H32" s="71"/>
      <c r="I32" s="71">
        <v>35</v>
      </c>
      <c r="J32" s="71">
        <v>190</v>
      </c>
      <c r="K32" s="71">
        <v>8.1</v>
      </c>
      <c r="L32" s="71">
        <v>10</v>
      </c>
      <c r="M32" s="71"/>
      <c r="N32" s="71">
        <v>1.17</v>
      </c>
      <c r="O32" s="71"/>
      <c r="P32" s="29">
        <f>(40*G32)/MAX(G:G)</f>
        <v>31.780821917808218</v>
      </c>
      <c r="Q32" s="29">
        <f>(10*I32)/MAX(I:I)</f>
        <v>8.3333333333333339</v>
      </c>
      <c r="R32" s="29">
        <f>(10*J32)/MAX(J:J)</f>
        <v>8.085106382978724</v>
      </c>
      <c r="S32" s="29">
        <f>(10*6.6)/K32</f>
        <v>8.1481481481481488</v>
      </c>
      <c r="T32" s="29">
        <f>(10*L32)/MAX(L:L)</f>
        <v>10</v>
      </c>
      <c r="U32" s="29">
        <f>(20*0.35)/N32</f>
        <v>5.982905982905983</v>
      </c>
      <c r="V32" s="27">
        <f>SUM(P32:U32)</f>
        <v>72.330315765174419</v>
      </c>
      <c r="W32" s="27"/>
      <c r="X32" s="73"/>
      <c r="Y32" s="69"/>
      <c r="Z32" s="69"/>
    </row>
    <row r="33" spans="1:26" ht="31.5" x14ac:dyDescent="0.25">
      <c r="A33" s="111">
        <v>29</v>
      </c>
      <c r="B33" s="86" t="s">
        <v>546</v>
      </c>
      <c r="C33" s="82" t="s">
        <v>547</v>
      </c>
      <c r="D33" s="79" t="s">
        <v>532</v>
      </c>
      <c r="E33" s="4">
        <v>10</v>
      </c>
      <c r="F33" s="79" t="s">
        <v>543</v>
      </c>
      <c r="G33" s="71">
        <v>35.5</v>
      </c>
      <c r="H33" s="71"/>
      <c r="I33" s="71">
        <v>15</v>
      </c>
      <c r="J33" s="71">
        <v>178</v>
      </c>
      <c r="K33" s="114" t="s">
        <v>620</v>
      </c>
      <c r="L33" s="71">
        <v>8</v>
      </c>
      <c r="M33" s="71"/>
      <c r="N33" s="71">
        <v>1.0900000000000001</v>
      </c>
      <c r="O33" s="71"/>
      <c r="P33" s="29">
        <f>(40*G33)/MAX(G:G)</f>
        <v>38.904109589041099</v>
      </c>
      <c r="Q33" s="29">
        <f>(10*I33)/MAX(I:I)</f>
        <v>3.5714285714285716</v>
      </c>
      <c r="R33" s="29">
        <f>(10*J33)/MAX(J:J)</f>
        <v>7.5744680851063828</v>
      </c>
      <c r="S33" s="29">
        <f>(10*6.6)/K33</f>
        <v>7.7647058823529411</v>
      </c>
      <c r="T33" s="29">
        <f>(10*L33)/MAX(L:L)</f>
        <v>8</v>
      </c>
      <c r="U33" s="29">
        <f>(20*0.35)/N33</f>
        <v>6.4220183486238529</v>
      </c>
      <c r="V33" s="27">
        <f>SUM(P33:U33)</f>
        <v>72.23673047655285</v>
      </c>
      <c r="W33" s="27"/>
      <c r="X33" s="73"/>
      <c r="Y33" s="69"/>
      <c r="Z33" s="69"/>
    </row>
    <row r="34" spans="1:26" ht="31.5" x14ac:dyDescent="0.25">
      <c r="A34" s="111">
        <v>30</v>
      </c>
      <c r="B34" s="97" t="s">
        <v>433</v>
      </c>
      <c r="C34" s="80" t="s">
        <v>434</v>
      </c>
      <c r="D34" s="97" t="s">
        <v>430</v>
      </c>
      <c r="E34" s="4">
        <v>11</v>
      </c>
      <c r="F34" s="85" t="s">
        <v>420</v>
      </c>
      <c r="G34" s="71">
        <v>35</v>
      </c>
      <c r="H34" s="71"/>
      <c r="I34" s="71">
        <v>10</v>
      </c>
      <c r="J34" s="71">
        <v>180</v>
      </c>
      <c r="K34" s="71">
        <v>8</v>
      </c>
      <c r="L34" s="71">
        <v>10</v>
      </c>
      <c r="M34" s="71"/>
      <c r="N34" s="71">
        <v>1.34</v>
      </c>
      <c r="O34" s="71"/>
      <c r="P34" s="29">
        <f>(40*G34)/MAX(G:G)</f>
        <v>38.356164383561641</v>
      </c>
      <c r="Q34" s="29">
        <f>(10*I34)/MAX(I:I)</f>
        <v>2.3809523809523809</v>
      </c>
      <c r="R34" s="29">
        <f>(10*J34)/MAX(J:J)</f>
        <v>7.6595744680851068</v>
      </c>
      <c r="S34" s="29">
        <f>(10*6.6)/K34</f>
        <v>8.25</v>
      </c>
      <c r="T34" s="29">
        <f>(10*L34)/MAX(L:L)</f>
        <v>10</v>
      </c>
      <c r="U34" s="29">
        <f>(20*0.35)/N34</f>
        <v>5.2238805970149249</v>
      </c>
      <c r="V34" s="27">
        <f>SUM(P34:U34)</f>
        <v>71.87057182961405</v>
      </c>
      <c r="W34" s="27"/>
      <c r="X34" s="73"/>
      <c r="Y34" s="69"/>
      <c r="Z34" s="69"/>
    </row>
    <row r="35" spans="1:26" s="22" customFormat="1" ht="31.5" x14ac:dyDescent="0.25">
      <c r="A35" s="111">
        <v>31</v>
      </c>
      <c r="B35" s="107" t="s">
        <v>4530</v>
      </c>
      <c r="C35" s="82" t="s">
        <v>513</v>
      </c>
      <c r="D35" s="79" t="s">
        <v>507</v>
      </c>
      <c r="E35" s="4">
        <v>9</v>
      </c>
      <c r="F35" s="79" t="s">
        <v>508</v>
      </c>
      <c r="G35" s="71">
        <v>25.5</v>
      </c>
      <c r="H35" s="71"/>
      <c r="I35" s="71">
        <v>21</v>
      </c>
      <c r="J35" s="71">
        <v>208</v>
      </c>
      <c r="K35" s="71">
        <v>8</v>
      </c>
      <c r="L35" s="71">
        <v>9.5</v>
      </c>
      <c r="M35" s="71"/>
      <c r="N35" s="71">
        <v>0.56999999999999995</v>
      </c>
      <c r="O35" s="71"/>
      <c r="P35" s="29">
        <f>(40*G35)/MAX(G:G)</f>
        <v>27.945205479452056</v>
      </c>
      <c r="Q35" s="29">
        <f>(10*I35)/MAX(I:I)</f>
        <v>5</v>
      </c>
      <c r="R35" s="29">
        <f>(10*J35)/MAX(J:J)</f>
        <v>8.8510638297872344</v>
      </c>
      <c r="S35" s="29">
        <f>(10*6.6)/K35</f>
        <v>8.25</v>
      </c>
      <c r="T35" s="29">
        <f>(10*L35)/MAX(L:L)</f>
        <v>9.5</v>
      </c>
      <c r="U35" s="29">
        <f>(20*0.35)/N35</f>
        <v>12.280701754385966</v>
      </c>
      <c r="V35" s="27">
        <f>SUM(P35:U35)</f>
        <v>71.826971063625251</v>
      </c>
      <c r="W35" s="27"/>
      <c r="X35" s="73"/>
      <c r="Y35" s="69"/>
      <c r="Z35" s="69"/>
    </row>
    <row r="36" spans="1:26" ht="31.5" x14ac:dyDescent="0.25">
      <c r="A36" s="111">
        <v>32</v>
      </c>
      <c r="B36" s="79" t="s">
        <v>291</v>
      </c>
      <c r="C36" s="82" t="s">
        <v>292</v>
      </c>
      <c r="D36" s="79" t="s">
        <v>282</v>
      </c>
      <c r="E36" s="4">
        <v>9</v>
      </c>
      <c r="F36" s="79" t="s">
        <v>283</v>
      </c>
      <c r="G36" s="71">
        <v>26.5</v>
      </c>
      <c r="H36" s="71"/>
      <c r="I36" s="71">
        <v>36</v>
      </c>
      <c r="J36" s="71">
        <v>230</v>
      </c>
      <c r="K36" s="71">
        <v>7.8</v>
      </c>
      <c r="L36" s="71">
        <v>9.9</v>
      </c>
      <c r="M36" s="71"/>
      <c r="N36" s="71">
        <v>1.2</v>
      </c>
      <c r="O36" s="71"/>
      <c r="P36" s="29">
        <f>(40*G36)/MAX(G:G)</f>
        <v>29.041095890410958</v>
      </c>
      <c r="Q36" s="29">
        <f>(10*I36)/MAX(I:I)</f>
        <v>8.5714285714285712</v>
      </c>
      <c r="R36" s="29">
        <f>(10*J36)/MAX(J:J)</f>
        <v>9.787234042553191</v>
      </c>
      <c r="S36" s="29">
        <f>(10*6.6)/K36</f>
        <v>8.4615384615384617</v>
      </c>
      <c r="T36" s="29">
        <f>(10*L36)/MAX(L:L)</f>
        <v>9.9</v>
      </c>
      <c r="U36" s="29">
        <f>(20*0.35)/N36</f>
        <v>5.8333333333333339</v>
      </c>
      <c r="V36" s="27">
        <f>SUM(P36:U36)</f>
        <v>71.594630299264509</v>
      </c>
      <c r="W36" s="27"/>
      <c r="X36" s="73"/>
      <c r="Y36" s="69"/>
      <c r="Z36" s="69"/>
    </row>
    <row r="37" spans="1:26" ht="31.5" x14ac:dyDescent="0.25">
      <c r="A37" s="111">
        <v>33</v>
      </c>
      <c r="B37" s="97" t="s">
        <v>423</v>
      </c>
      <c r="C37" s="80" t="s">
        <v>424</v>
      </c>
      <c r="D37" s="97" t="s">
        <v>419</v>
      </c>
      <c r="E37" s="4">
        <v>9</v>
      </c>
      <c r="F37" s="83" t="s">
        <v>420</v>
      </c>
      <c r="G37" s="71">
        <v>31</v>
      </c>
      <c r="H37" s="71"/>
      <c r="I37" s="71">
        <v>24</v>
      </c>
      <c r="J37" s="71">
        <v>180</v>
      </c>
      <c r="K37" s="71">
        <v>8.1</v>
      </c>
      <c r="L37" s="71">
        <v>9</v>
      </c>
      <c r="M37" s="71"/>
      <c r="N37" s="71">
        <v>1.0900000000000001</v>
      </c>
      <c r="O37" s="71"/>
      <c r="P37" s="29">
        <f>(40*G37)/MAX(G:G)</f>
        <v>33.972602739726028</v>
      </c>
      <c r="Q37" s="29">
        <f>(10*I37)/MAX(I:I)</f>
        <v>5.7142857142857144</v>
      </c>
      <c r="R37" s="29">
        <f>(10*J37)/MAX(J:J)</f>
        <v>7.6595744680851068</v>
      </c>
      <c r="S37" s="29">
        <f>(10*6.6)/K37</f>
        <v>8.1481481481481488</v>
      </c>
      <c r="T37" s="29">
        <f>(10*L37)/MAX(L:L)</f>
        <v>9</v>
      </c>
      <c r="U37" s="29">
        <f>(20*0.35)/N37</f>
        <v>6.4220183486238529</v>
      </c>
      <c r="V37" s="27">
        <f>SUM(P37:U37)</f>
        <v>70.916629418868851</v>
      </c>
      <c r="W37" s="27"/>
      <c r="X37" s="73"/>
      <c r="Y37" s="69"/>
      <c r="Z37" s="69"/>
    </row>
    <row r="38" spans="1:26" ht="47.25" x14ac:dyDescent="0.25">
      <c r="A38" s="111">
        <v>34</v>
      </c>
      <c r="B38" s="79" t="s">
        <v>38</v>
      </c>
      <c r="C38" s="82" t="s">
        <v>39</v>
      </c>
      <c r="D38" s="79" t="s">
        <v>4447</v>
      </c>
      <c r="E38" s="80">
        <v>9</v>
      </c>
      <c r="F38" s="79" t="s">
        <v>37</v>
      </c>
      <c r="G38" s="71">
        <v>33</v>
      </c>
      <c r="H38" s="71"/>
      <c r="I38" s="71">
        <v>5</v>
      </c>
      <c r="J38" s="71">
        <v>210</v>
      </c>
      <c r="K38" s="71">
        <v>7</v>
      </c>
      <c r="L38" s="71">
        <v>9</v>
      </c>
      <c r="M38" s="71"/>
      <c r="N38" s="71">
        <v>1.33</v>
      </c>
      <c r="O38" s="71"/>
      <c r="P38" s="29">
        <f>(40*G38)/MAX(G:G)</f>
        <v>36.164383561643838</v>
      </c>
      <c r="Q38" s="29">
        <f>(10*I38)/MAX(I:I)</f>
        <v>1.1904761904761905</v>
      </c>
      <c r="R38" s="29">
        <f>(10*J38)/MAX(J:J)</f>
        <v>8.9361702127659566</v>
      </c>
      <c r="S38" s="29">
        <f>(10*6.6)/K38</f>
        <v>9.4285714285714288</v>
      </c>
      <c r="T38" s="29">
        <f>(10*L38)/MAX(L:L)</f>
        <v>9</v>
      </c>
      <c r="U38" s="29">
        <f>(20*0.35)/N38</f>
        <v>5.2631578947368416</v>
      </c>
      <c r="V38" s="27">
        <f>SUM(P38:U38)</f>
        <v>69.982759288194259</v>
      </c>
      <c r="W38" s="27"/>
      <c r="X38" s="73"/>
      <c r="Y38" s="69"/>
      <c r="Z38" s="69"/>
    </row>
    <row r="39" spans="1:26" ht="31.5" x14ac:dyDescent="0.25">
      <c r="A39" s="111">
        <v>35</v>
      </c>
      <c r="B39" s="24" t="s">
        <v>511</v>
      </c>
      <c r="C39" s="82" t="s">
        <v>512</v>
      </c>
      <c r="D39" s="79" t="s">
        <v>507</v>
      </c>
      <c r="E39" s="4">
        <v>9</v>
      </c>
      <c r="F39" s="79" t="s">
        <v>508</v>
      </c>
      <c r="G39" s="71">
        <v>24.5</v>
      </c>
      <c r="H39" s="71"/>
      <c r="I39" s="71">
        <v>15</v>
      </c>
      <c r="J39" s="71">
        <v>210</v>
      </c>
      <c r="K39" s="71">
        <v>7.9</v>
      </c>
      <c r="L39" s="71">
        <v>9.5</v>
      </c>
      <c r="M39" s="71"/>
      <c r="N39" s="71">
        <v>0.56999999999999995</v>
      </c>
      <c r="O39" s="71"/>
      <c r="P39" s="29">
        <f>(40*G39)/MAX(G:G)</f>
        <v>26.849315068493151</v>
      </c>
      <c r="Q39" s="29">
        <f>(10*I39)/MAX(I:I)</f>
        <v>3.5714285714285716</v>
      </c>
      <c r="R39" s="29">
        <f>(10*J39)/MAX(J:J)</f>
        <v>8.9361702127659566</v>
      </c>
      <c r="S39" s="29">
        <f>(10*6.6)/K39</f>
        <v>8.3544303797468356</v>
      </c>
      <c r="T39" s="29">
        <f>(10*L39)/MAX(L:L)</f>
        <v>9.5</v>
      </c>
      <c r="U39" s="29">
        <f>(20*0.35)/N39</f>
        <v>12.280701754385966</v>
      </c>
      <c r="V39" s="27">
        <f>SUM(P39:U39)</f>
        <v>69.492045986820486</v>
      </c>
      <c r="W39" s="27"/>
      <c r="X39" s="73"/>
      <c r="Y39" s="69"/>
      <c r="Z39" s="69"/>
    </row>
    <row r="40" spans="1:26" ht="31.5" x14ac:dyDescent="0.25">
      <c r="A40" s="111">
        <v>36</v>
      </c>
      <c r="B40" s="78" t="s">
        <v>16</v>
      </c>
      <c r="C40" s="82" t="s">
        <v>266</v>
      </c>
      <c r="D40" s="78" t="s">
        <v>4460</v>
      </c>
      <c r="E40" s="82" t="s">
        <v>133</v>
      </c>
      <c r="F40" s="105" t="s">
        <v>248</v>
      </c>
      <c r="G40" s="71">
        <v>23.5</v>
      </c>
      <c r="H40" s="71"/>
      <c r="I40" s="71">
        <v>20</v>
      </c>
      <c r="J40" s="71">
        <v>185</v>
      </c>
      <c r="K40" s="71">
        <v>7.5</v>
      </c>
      <c r="L40" s="71">
        <v>10</v>
      </c>
      <c r="M40" s="71"/>
      <c r="N40" s="71">
        <v>0.59</v>
      </c>
      <c r="O40" s="71"/>
      <c r="P40" s="29">
        <f>(40*G40)/MAX(G:G)</f>
        <v>25.753424657534246</v>
      </c>
      <c r="Q40" s="29">
        <f>(10*I40)/MAX(I:I)</f>
        <v>4.7619047619047619</v>
      </c>
      <c r="R40" s="29">
        <f>(10*J40)/MAX(J:J)</f>
        <v>7.8723404255319149</v>
      </c>
      <c r="S40" s="29">
        <f>(10*6.6)/K40</f>
        <v>8.8000000000000007</v>
      </c>
      <c r="T40" s="29">
        <f>(10*L40)/MAX(L:L)</f>
        <v>10</v>
      </c>
      <c r="U40" s="29">
        <f>(20*0.35)/N40</f>
        <v>11.864406779661017</v>
      </c>
      <c r="V40" s="27">
        <f>SUM(P40:U40)</f>
        <v>69.052076624631951</v>
      </c>
      <c r="W40" s="27"/>
      <c r="X40" s="73"/>
      <c r="Y40" s="69"/>
      <c r="Z40" s="69"/>
    </row>
    <row r="41" spans="1:26" ht="47.25" x14ac:dyDescent="0.25">
      <c r="A41" s="111">
        <v>37</v>
      </c>
      <c r="B41" s="79" t="s">
        <v>14</v>
      </c>
      <c r="C41" s="82" t="s">
        <v>244</v>
      </c>
      <c r="D41" s="79" t="s">
        <v>4451</v>
      </c>
      <c r="E41" s="4">
        <v>11</v>
      </c>
      <c r="F41" s="83" t="s">
        <v>220</v>
      </c>
      <c r="G41" s="71">
        <v>25</v>
      </c>
      <c r="H41" s="71"/>
      <c r="I41" s="71">
        <v>14</v>
      </c>
      <c r="J41" s="71">
        <v>180</v>
      </c>
      <c r="K41" s="71">
        <v>7.8</v>
      </c>
      <c r="L41" s="71">
        <v>10</v>
      </c>
      <c r="M41" s="71"/>
      <c r="N41" s="71">
        <v>0.57999999999999996</v>
      </c>
      <c r="O41" s="71"/>
      <c r="P41" s="29">
        <f>(40*G41)/MAX(G:G)</f>
        <v>27.397260273972602</v>
      </c>
      <c r="Q41" s="29">
        <f>(10*I41)/MAX(I:I)</f>
        <v>3.3333333333333335</v>
      </c>
      <c r="R41" s="29">
        <f>(10*J41)/MAX(J:J)</f>
        <v>7.6595744680851068</v>
      </c>
      <c r="S41" s="29">
        <f>(10*6.6)/K41</f>
        <v>8.4615384615384617</v>
      </c>
      <c r="T41" s="29">
        <f>(10*L41)/MAX(L:L)</f>
        <v>10</v>
      </c>
      <c r="U41" s="29">
        <f>(20*0.35)/N41</f>
        <v>12.068965517241381</v>
      </c>
      <c r="V41" s="27">
        <f>SUM(P41:U41)</f>
        <v>68.920672054170879</v>
      </c>
      <c r="W41" s="27"/>
      <c r="X41" s="73"/>
      <c r="Y41" s="69"/>
      <c r="Z41" s="69"/>
    </row>
    <row r="42" spans="1:26" ht="31.5" x14ac:dyDescent="0.25">
      <c r="A42" s="111">
        <v>38</v>
      </c>
      <c r="B42" s="24" t="s">
        <v>505</v>
      </c>
      <c r="C42" s="82" t="s">
        <v>506</v>
      </c>
      <c r="D42" s="79" t="s">
        <v>507</v>
      </c>
      <c r="E42" s="4">
        <v>9</v>
      </c>
      <c r="F42" s="79" t="s">
        <v>508</v>
      </c>
      <c r="G42" s="71">
        <v>25.5</v>
      </c>
      <c r="H42" s="71"/>
      <c r="I42" s="71">
        <v>14</v>
      </c>
      <c r="J42" s="71">
        <v>206</v>
      </c>
      <c r="K42" s="71">
        <v>8.3000000000000007</v>
      </c>
      <c r="L42" s="71">
        <v>9</v>
      </c>
      <c r="M42" s="71"/>
      <c r="N42" s="71">
        <v>0.59</v>
      </c>
      <c r="O42" s="71"/>
      <c r="P42" s="29">
        <f>(40*G42)/MAX(G:G)</f>
        <v>27.945205479452056</v>
      </c>
      <c r="Q42" s="29">
        <f>(10*I42)/MAX(I:I)</f>
        <v>3.3333333333333335</v>
      </c>
      <c r="R42" s="29">
        <f>(10*J42)/MAX(J:J)</f>
        <v>8.7659574468085104</v>
      </c>
      <c r="S42" s="29">
        <f>(10*6.6)/K42</f>
        <v>7.9518072289156621</v>
      </c>
      <c r="T42" s="29">
        <f>(10*L42)/MAX(L:L)</f>
        <v>9</v>
      </c>
      <c r="U42" s="29">
        <f>(20*0.35)/N42</f>
        <v>11.864406779661017</v>
      </c>
      <c r="V42" s="27">
        <f>SUM(P42:U42)</f>
        <v>68.860710268170578</v>
      </c>
      <c r="W42" s="27"/>
      <c r="X42" s="73"/>
      <c r="Y42" s="69"/>
      <c r="Z42" s="69"/>
    </row>
    <row r="43" spans="1:26" ht="31.5" x14ac:dyDescent="0.25">
      <c r="A43" s="111">
        <v>39</v>
      </c>
      <c r="B43" s="79" t="s">
        <v>299</v>
      </c>
      <c r="C43" s="82" t="s">
        <v>300</v>
      </c>
      <c r="D43" s="79" t="s">
        <v>282</v>
      </c>
      <c r="E43" s="4">
        <v>10</v>
      </c>
      <c r="F43" s="83" t="s">
        <v>301</v>
      </c>
      <c r="G43" s="71">
        <v>28.5</v>
      </c>
      <c r="H43" s="71"/>
      <c r="I43" s="71">
        <v>25</v>
      </c>
      <c r="J43" s="71">
        <v>185</v>
      </c>
      <c r="K43" s="71">
        <v>8.8000000000000007</v>
      </c>
      <c r="L43" s="71">
        <v>9.6</v>
      </c>
      <c r="M43" s="71"/>
      <c r="N43" s="71">
        <v>1.05</v>
      </c>
      <c r="O43" s="71"/>
      <c r="P43" s="29">
        <f>(40*G43)/MAX(G:G)</f>
        <v>31.232876712328768</v>
      </c>
      <c r="Q43" s="29">
        <f>(10*I43)/MAX(I:I)</f>
        <v>5.9523809523809526</v>
      </c>
      <c r="R43" s="29">
        <f>(10*J43)/MAX(J:J)</f>
        <v>7.8723404255319149</v>
      </c>
      <c r="S43" s="29">
        <f>(10*6.6)/K43</f>
        <v>7.4999999999999991</v>
      </c>
      <c r="T43" s="29">
        <f>(10*L43)/MAX(L:L)</f>
        <v>9.6</v>
      </c>
      <c r="U43" s="29">
        <f>(20*0.35)/N43</f>
        <v>6.6666666666666661</v>
      </c>
      <c r="V43" s="27">
        <f>SUM(P43:U43)</f>
        <v>68.824264756908306</v>
      </c>
      <c r="W43" s="27"/>
      <c r="X43" s="73"/>
      <c r="Y43" s="69"/>
      <c r="Z43" s="69"/>
    </row>
    <row r="44" spans="1:26" ht="33.75" customHeight="1" x14ac:dyDescent="0.25">
      <c r="A44" s="111">
        <v>40</v>
      </c>
      <c r="B44" s="86" t="s">
        <v>376</v>
      </c>
      <c r="C44" s="82" t="s">
        <v>377</v>
      </c>
      <c r="D44" s="86" t="s">
        <v>4449</v>
      </c>
      <c r="E44" s="4">
        <v>9</v>
      </c>
      <c r="F44" s="79" t="s">
        <v>371</v>
      </c>
      <c r="G44" s="71">
        <v>33</v>
      </c>
      <c r="H44" s="71"/>
      <c r="I44" s="71">
        <v>5</v>
      </c>
      <c r="J44" s="71">
        <v>195</v>
      </c>
      <c r="K44" s="71">
        <v>8.5</v>
      </c>
      <c r="L44" s="71">
        <v>9</v>
      </c>
      <c r="M44" s="71"/>
      <c r="N44" s="71">
        <v>1.1200000000000001</v>
      </c>
      <c r="O44" s="71"/>
      <c r="P44" s="29">
        <f>(40*G44)/MAX(G:G)</f>
        <v>36.164383561643838</v>
      </c>
      <c r="Q44" s="29">
        <f>(10*I44)/MAX(I:I)</f>
        <v>1.1904761904761905</v>
      </c>
      <c r="R44" s="29">
        <f>(10*J44)/MAX(J:J)</f>
        <v>8.2978723404255312</v>
      </c>
      <c r="S44" s="29">
        <f>(10*6.6)/K44</f>
        <v>7.7647058823529411</v>
      </c>
      <c r="T44" s="29">
        <f>(10*L44)/MAX(L:L)</f>
        <v>9</v>
      </c>
      <c r="U44" s="29">
        <f>(20*0.35)/N44</f>
        <v>6.2499999999999991</v>
      </c>
      <c r="V44" s="27">
        <f>SUM(P44:U44)</f>
        <v>68.667437974898505</v>
      </c>
      <c r="W44" s="27"/>
      <c r="X44" s="73"/>
      <c r="Y44" s="69"/>
      <c r="Z44" s="69"/>
    </row>
    <row r="45" spans="1:26" ht="32.25" customHeight="1" x14ac:dyDescent="0.25">
      <c r="A45" s="111">
        <v>41</v>
      </c>
      <c r="B45" s="97" t="s">
        <v>427</v>
      </c>
      <c r="C45" s="80" t="s">
        <v>428</v>
      </c>
      <c r="D45" s="97" t="s">
        <v>419</v>
      </c>
      <c r="E45" s="4">
        <v>9</v>
      </c>
      <c r="F45" s="79" t="s">
        <v>420</v>
      </c>
      <c r="G45" s="71">
        <v>35</v>
      </c>
      <c r="H45" s="71"/>
      <c r="I45" s="71">
        <v>20</v>
      </c>
      <c r="J45" s="71">
        <v>2.04</v>
      </c>
      <c r="K45" s="71">
        <v>8.1999999999999993</v>
      </c>
      <c r="L45" s="71">
        <v>10</v>
      </c>
      <c r="M45" s="71"/>
      <c r="N45" s="71">
        <v>1.03</v>
      </c>
      <c r="O45" s="71"/>
      <c r="P45" s="29">
        <f>(40*G45)/MAX(G:G)</f>
        <v>38.356164383561641</v>
      </c>
      <c r="Q45" s="29">
        <f>(10*I45)/MAX(I:I)</f>
        <v>4.7619047619047619</v>
      </c>
      <c r="R45" s="29">
        <f>(10*J45)/MAX(J:J)</f>
        <v>8.6808510638297864E-2</v>
      </c>
      <c r="S45" s="29">
        <f>(10*6.6)/K45</f>
        <v>8.0487804878048781</v>
      </c>
      <c r="T45" s="29">
        <f>(10*L45)/MAX(L:L)</f>
        <v>10</v>
      </c>
      <c r="U45" s="29">
        <f>(20*0.35)/N45</f>
        <v>6.7961165048543686</v>
      </c>
      <c r="V45" s="27">
        <f>SUM(P45:U45)</f>
        <v>68.049774648763943</v>
      </c>
      <c r="W45" s="27"/>
      <c r="X45" s="73"/>
      <c r="Y45" s="71"/>
      <c r="Z45" s="69"/>
    </row>
    <row r="46" spans="1:26" ht="32.25" customHeight="1" x14ac:dyDescent="0.25">
      <c r="A46" s="111">
        <v>42</v>
      </c>
      <c r="B46" s="88" t="s">
        <v>117</v>
      </c>
      <c r="C46" s="89" t="s">
        <v>118</v>
      </c>
      <c r="D46" s="90" t="s">
        <v>4450</v>
      </c>
      <c r="E46" s="91">
        <v>9</v>
      </c>
      <c r="F46" s="90" t="s">
        <v>120</v>
      </c>
      <c r="G46" s="71">
        <v>29.5</v>
      </c>
      <c r="H46" s="71"/>
      <c r="I46" s="71">
        <v>15</v>
      </c>
      <c r="J46" s="71">
        <v>170</v>
      </c>
      <c r="K46" s="71">
        <v>7.8</v>
      </c>
      <c r="L46" s="71">
        <v>10</v>
      </c>
      <c r="M46" s="71"/>
      <c r="N46" s="71">
        <v>1.1000000000000001</v>
      </c>
      <c r="O46" s="71"/>
      <c r="P46" s="29">
        <f>(40*G46)/MAX(G:G)</f>
        <v>32.328767123287669</v>
      </c>
      <c r="Q46" s="29">
        <f>(10*I46)/MAX(I:I)</f>
        <v>3.5714285714285716</v>
      </c>
      <c r="R46" s="29">
        <f>(10*J46)/MAX(J:J)</f>
        <v>7.2340425531914896</v>
      </c>
      <c r="S46" s="29">
        <f>(10*6.6)/K46</f>
        <v>8.4615384615384617</v>
      </c>
      <c r="T46" s="29">
        <f>(10*L46)/MAX(L:L)</f>
        <v>10</v>
      </c>
      <c r="U46" s="29">
        <f>(20*0.35)/N46</f>
        <v>6.3636363636363633</v>
      </c>
      <c r="V46" s="27">
        <f>SUM(P46:U46)</f>
        <v>67.959413073082558</v>
      </c>
      <c r="W46" s="27"/>
      <c r="X46" s="73"/>
      <c r="Y46" s="71"/>
      <c r="Z46" s="69"/>
    </row>
    <row r="47" spans="1:26" ht="31.5" customHeight="1" x14ac:dyDescent="0.25">
      <c r="A47" s="111">
        <v>43</v>
      </c>
      <c r="B47" s="96" t="s">
        <v>10</v>
      </c>
      <c r="C47" s="82" t="s">
        <v>527</v>
      </c>
      <c r="D47" s="79" t="s">
        <v>528</v>
      </c>
      <c r="E47" s="4">
        <v>11</v>
      </c>
      <c r="F47" s="79" t="s">
        <v>529</v>
      </c>
      <c r="G47" s="71">
        <v>20</v>
      </c>
      <c r="H47" s="71"/>
      <c r="I47" s="71">
        <v>40</v>
      </c>
      <c r="J47" s="71">
        <v>190</v>
      </c>
      <c r="K47" s="71">
        <v>7.9</v>
      </c>
      <c r="L47" s="71">
        <v>8.1999999999999993</v>
      </c>
      <c r="M47" s="71"/>
      <c r="N47" s="71">
        <v>0.59</v>
      </c>
      <c r="O47" s="71"/>
      <c r="P47" s="29">
        <f>(40*G47)/MAX(G:G)</f>
        <v>21.917808219178081</v>
      </c>
      <c r="Q47" s="29">
        <f>(10*I47)/MAX(I:I)</f>
        <v>9.5238095238095237</v>
      </c>
      <c r="R47" s="29">
        <f>(10*J47)/MAX(J:J)</f>
        <v>8.085106382978724</v>
      </c>
      <c r="S47" s="29">
        <f>(10*6.6)/K47</f>
        <v>8.3544303797468356</v>
      </c>
      <c r="T47" s="29">
        <f>(10*L47)/MAX(L:L)</f>
        <v>8.1999999999999993</v>
      </c>
      <c r="U47" s="29">
        <f>(20*0.35)/N47</f>
        <v>11.864406779661017</v>
      </c>
      <c r="V47" s="27">
        <f>SUM(P47:U47)</f>
        <v>67.945561285374168</v>
      </c>
      <c r="W47" s="27"/>
      <c r="X47" s="73"/>
      <c r="Y47" s="71"/>
      <c r="Z47" s="69"/>
    </row>
    <row r="48" spans="1:26" ht="32.25" customHeight="1" x14ac:dyDescent="0.25">
      <c r="A48" s="111">
        <v>44</v>
      </c>
      <c r="B48" s="83" t="s">
        <v>231</v>
      </c>
      <c r="C48" s="82" t="s">
        <v>232</v>
      </c>
      <c r="D48" s="79" t="s">
        <v>4451</v>
      </c>
      <c r="E48" s="4">
        <v>9</v>
      </c>
      <c r="F48" s="79" t="s">
        <v>220</v>
      </c>
      <c r="G48" s="71">
        <v>26.5</v>
      </c>
      <c r="H48" s="71"/>
      <c r="I48" s="71">
        <v>10</v>
      </c>
      <c r="J48" s="71">
        <v>170</v>
      </c>
      <c r="K48" s="71">
        <v>8.6</v>
      </c>
      <c r="L48" s="71">
        <v>8</v>
      </c>
      <c r="M48" s="71"/>
      <c r="N48" s="71">
        <v>0.52</v>
      </c>
      <c r="O48" s="71"/>
      <c r="P48" s="29">
        <f>(40*G48)/MAX(G:G)</f>
        <v>29.041095890410958</v>
      </c>
      <c r="Q48" s="29">
        <f>(10*I48)/MAX(I:I)</f>
        <v>2.3809523809523809</v>
      </c>
      <c r="R48" s="29">
        <f>(10*J48)/MAX(J:J)</f>
        <v>7.2340425531914896</v>
      </c>
      <c r="S48" s="29">
        <f>(10*6.6)/K48</f>
        <v>7.6744186046511631</v>
      </c>
      <c r="T48" s="29">
        <f>(10*L48)/MAX(L:L)</f>
        <v>8</v>
      </c>
      <c r="U48" s="29">
        <f>(20*0.35)/N48</f>
        <v>13.461538461538462</v>
      </c>
      <c r="V48" s="27">
        <f>SUM(P48:U48)</f>
        <v>67.792047890744456</v>
      </c>
      <c r="W48" s="27"/>
      <c r="X48" s="73"/>
      <c r="Y48" s="71"/>
      <c r="Z48" s="69"/>
    </row>
    <row r="49" spans="1:26" ht="31.5" x14ac:dyDescent="0.25">
      <c r="A49" s="111">
        <v>45</v>
      </c>
      <c r="B49" s="78" t="s">
        <v>4524</v>
      </c>
      <c r="C49" s="82" t="s">
        <v>246</v>
      </c>
      <c r="D49" s="78" t="s">
        <v>4460</v>
      </c>
      <c r="E49" s="82"/>
      <c r="F49" s="78" t="s">
        <v>248</v>
      </c>
      <c r="G49" s="71">
        <v>27</v>
      </c>
      <c r="H49" s="71"/>
      <c r="I49" s="71">
        <v>2</v>
      </c>
      <c r="J49" s="71">
        <v>175</v>
      </c>
      <c r="K49" s="71">
        <v>8.3000000000000007</v>
      </c>
      <c r="L49" s="71">
        <v>10</v>
      </c>
      <c r="M49" s="71"/>
      <c r="N49" s="71">
        <v>0.57999999999999996</v>
      </c>
      <c r="O49" s="71"/>
      <c r="P49" s="29">
        <f>(40*G49)/MAX(G:G)</f>
        <v>29.589041095890412</v>
      </c>
      <c r="Q49" s="29">
        <f>(10*I49)/MAX(I:I)</f>
        <v>0.47619047619047616</v>
      </c>
      <c r="R49" s="29">
        <f>(10*J49)/MAX(J:J)</f>
        <v>7.4468085106382977</v>
      </c>
      <c r="S49" s="29">
        <f>(10*6.6)/K49</f>
        <v>7.9518072289156621</v>
      </c>
      <c r="T49" s="29">
        <f>(10*L49)/MAX(L:L)</f>
        <v>10</v>
      </c>
      <c r="U49" s="29">
        <f>(20*0.35)/N49</f>
        <v>12.068965517241381</v>
      </c>
      <c r="V49" s="27">
        <f>SUM(P49:U49)</f>
        <v>67.532812828876217</v>
      </c>
      <c r="W49" s="27"/>
      <c r="X49" s="73"/>
      <c r="Y49" s="69"/>
      <c r="Z49" s="69"/>
    </row>
    <row r="50" spans="1:26" ht="31.5" x14ac:dyDescent="0.25">
      <c r="A50" s="111">
        <v>46</v>
      </c>
      <c r="B50" s="88" t="s">
        <v>123</v>
      </c>
      <c r="C50" s="89" t="s">
        <v>124</v>
      </c>
      <c r="D50" s="90" t="s">
        <v>4450</v>
      </c>
      <c r="E50" s="91">
        <v>9</v>
      </c>
      <c r="F50" s="90" t="s">
        <v>120</v>
      </c>
      <c r="G50" s="71">
        <v>31.5</v>
      </c>
      <c r="H50" s="71"/>
      <c r="I50" s="71">
        <v>13</v>
      </c>
      <c r="J50" s="71">
        <v>160</v>
      </c>
      <c r="K50" s="71">
        <v>8</v>
      </c>
      <c r="L50" s="71">
        <v>8</v>
      </c>
      <c r="M50" s="71"/>
      <c r="N50" s="71">
        <v>1.03</v>
      </c>
      <c r="O50" s="71"/>
      <c r="P50" s="29">
        <f>(40*G50)/MAX(G:G)</f>
        <v>34.520547945205479</v>
      </c>
      <c r="Q50" s="29">
        <f>(10*I50)/MAX(I:I)</f>
        <v>3.0952380952380953</v>
      </c>
      <c r="R50" s="29">
        <f>(10*J50)/MAX(J:J)</f>
        <v>6.8085106382978724</v>
      </c>
      <c r="S50" s="29">
        <f>(10*6.6)/K50</f>
        <v>8.25</v>
      </c>
      <c r="T50" s="29">
        <f>(10*L50)/MAX(L:L)</f>
        <v>8</v>
      </c>
      <c r="U50" s="29">
        <f>(20*0.35)/N50</f>
        <v>6.7961165048543686</v>
      </c>
      <c r="V50" s="27">
        <f>SUM(P50:U50)</f>
        <v>67.470413183595824</v>
      </c>
      <c r="W50" s="27"/>
      <c r="X50" s="73"/>
      <c r="Y50" s="69"/>
      <c r="Z50" s="69"/>
    </row>
    <row r="51" spans="1:26" ht="31.5" x14ac:dyDescent="0.25">
      <c r="A51" s="111">
        <v>47</v>
      </c>
      <c r="B51" s="79" t="s">
        <v>307</v>
      </c>
      <c r="C51" s="82" t="s">
        <v>308</v>
      </c>
      <c r="D51" s="79" t="s">
        <v>282</v>
      </c>
      <c r="E51" s="4">
        <v>9</v>
      </c>
      <c r="F51" s="79" t="s">
        <v>283</v>
      </c>
      <c r="G51" s="71">
        <v>28</v>
      </c>
      <c r="H51" s="71"/>
      <c r="I51" s="71">
        <v>29</v>
      </c>
      <c r="J51" s="71">
        <v>147</v>
      </c>
      <c r="K51" s="71">
        <v>8.1999999999999993</v>
      </c>
      <c r="L51" s="71">
        <v>9.8000000000000007</v>
      </c>
      <c r="M51" s="71"/>
      <c r="N51" s="71">
        <v>1.22</v>
      </c>
      <c r="O51" s="71"/>
      <c r="P51" s="29">
        <f>(40*G51)/MAX(G:G)</f>
        <v>30.684931506849313</v>
      </c>
      <c r="Q51" s="29">
        <f>(10*I51)/MAX(I:I)</f>
        <v>6.9047619047619051</v>
      </c>
      <c r="R51" s="29">
        <f>(10*J51)/MAX(J:J)</f>
        <v>6.2553191489361701</v>
      </c>
      <c r="S51" s="29">
        <f>(10*6.6)/K51</f>
        <v>8.0487804878048781</v>
      </c>
      <c r="T51" s="29">
        <f>(10*L51)/MAX(L:L)</f>
        <v>9.8000000000000007</v>
      </c>
      <c r="U51" s="29">
        <f>(20*0.35)/N51</f>
        <v>5.7377049180327866</v>
      </c>
      <c r="V51" s="27">
        <f>SUM(P51:U51)</f>
        <v>67.431497966385052</v>
      </c>
      <c r="W51" s="27"/>
      <c r="X51" s="73"/>
      <c r="Y51" s="69"/>
      <c r="Z51" s="69"/>
    </row>
    <row r="52" spans="1:26" ht="31.5" x14ac:dyDescent="0.25">
      <c r="A52" s="111">
        <v>48</v>
      </c>
      <c r="B52" s="83" t="s">
        <v>288</v>
      </c>
      <c r="C52" s="82" t="s">
        <v>610</v>
      </c>
      <c r="D52" s="79" t="s">
        <v>282</v>
      </c>
      <c r="E52" s="4">
        <v>9</v>
      </c>
      <c r="F52" s="79" t="s">
        <v>283</v>
      </c>
      <c r="G52" s="71">
        <v>27</v>
      </c>
      <c r="H52" s="71"/>
      <c r="I52" s="71">
        <v>36</v>
      </c>
      <c r="J52" s="71">
        <v>172</v>
      </c>
      <c r="K52" s="71">
        <v>8.9</v>
      </c>
      <c r="L52" s="71">
        <v>8.9</v>
      </c>
      <c r="M52" s="71"/>
      <c r="N52" s="71">
        <v>1.33</v>
      </c>
      <c r="O52" s="71"/>
      <c r="P52" s="29">
        <f>(40*G52)/MAX(G:G)</f>
        <v>29.589041095890412</v>
      </c>
      <c r="Q52" s="29">
        <f>(10*I52)/MAX(I:I)</f>
        <v>8.5714285714285712</v>
      </c>
      <c r="R52" s="29">
        <f>(10*J52)/MAX(J:J)</f>
        <v>7.3191489361702127</v>
      </c>
      <c r="S52" s="29">
        <f>(10*6.6)/K52</f>
        <v>7.4157303370786511</v>
      </c>
      <c r="T52" s="29">
        <f>(10*L52)/MAX(L:L)</f>
        <v>8.9</v>
      </c>
      <c r="U52" s="29">
        <f>(20*0.35)/N52</f>
        <v>5.2631578947368416</v>
      </c>
      <c r="V52" s="27">
        <f>SUM(P52:U52)</f>
        <v>67.058506835304684</v>
      </c>
      <c r="W52" s="27"/>
      <c r="X52" s="73"/>
      <c r="Y52" s="69"/>
      <c r="Z52" s="69"/>
    </row>
    <row r="53" spans="1:26" ht="47.25" x14ac:dyDescent="0.25">
      <c r="A53" s="111">
        <v>49</v>
      </c>
      <c r="B53" s="85" t="s">
        <v>19</v>
      </c>
      <c r="C53" s="82" t="s">
        <v>429</v>
      </c>
      <c r="D53" s="79" t="s">
        <v>430</v>
      </c>
      <c r="E53" s="4">
        <v>10</v>
      </c>
      <c r="F53" s="79" t="s">
        <v>431</v>
      </c>
      <c r="G53" s="71">
        <v>33.5</v>
      </c>
      <c r="H53" s="71"/>
      <c r="I53" s="71">
        <v>0</v>
      </c>
      <c r="J53" s="71">
        <v>170</v>
      </c>
      <c r="K53" s="71">
        <v>8.5</v>
      </c>
      <c r="L53" s="71">
        <v>10</v>
      </c>
      <c r="M53" s="71"/>
      <c r="N53" s="71">
        <v>1.35</v>
      </c>
      <c r="O53" s="71"/>
      <c r="P53" s="29">
        <f>(40*G53)/MAX(G:G)</f>
        <v>36.712328767123289</v>
      </c>
      <c r="Q53" s="29">
        <f>(10*I53)/MAX(I:I)</f>
        <v>0</v>
      </c>
      <c r="R53" s="29">
        <f>(10*J53)/MAX(J:J)</f>
        <v>7.2340425531914896</v>
      </c>
      <c r="S53" s="29">
        <f>(10*6.6)/K53</f>
        <v>7.7647058823529411</v>
      </c>
      <c r="T53" s="29">
        <f>(10*L53)/MAX(L:L)</f>
        <v>10</v>
      </c>
      <c r="U53" s="29">
        <f>(20*0.35)/N53</f>
        <v>5.1851851851851851</v>
      </c>
      <c r="V53" s="27">
        <f>SUM(P53:U53)</f>
        <v>66.896262387852914</v>
      </c>
      <c r="W53" s="27"/>
      <c r="X53" s="73"/>
      <c r="Y53" s="69"/>
      <c r="Z53" s="69"/>
    </row>
    <row r="54" spans="1:26" ht="47.25" x14ac:dyDescent="0.25">
      <c r="A54" s="111">
        <v>50</v>
      </c>
      <c r="B54" s="86" t="s">
        <v>236</v>
      </c>
      <c r="C54" s="82" t="s">
        <v>237</v>
      </c>
      <c r="D54" s="79" t="s">
        <v>4451</v>
      </c>
      <c r="E54" s="4">
        <v>10</v>
      </c>
      <c r="F54" s="79" t="s">
        <v>220</v>
      </c>
      <c r="G54" s="71">
        <v>22</v>
      </c>
      <c r="H54" s="71"/>
      <c r="I54" s="71">
        <v>15</v>
      </c>
      <c r="J54" s="71">
        <v>195</v>
      </c>
      <c r="K54" s="71">
        <v>7.9</v>
      </c>
      <c r="L54" s="71">
        <v>9</v>
      </c>
      <c r="M54" s="71"/>
      <c r="N54" s="71">
        <v>0.52</v>
      </c>
      <c r="O54" s="71"/>
      <c r="P54" s="29">
        <f>(40*G54)/MAX(G:G)</f>
        <v>24.109589041095891</v>
      </c>
      <c r="Q54" s="29">
        <f>(10*I54)/MAX(I:I)</f>
        <v>3.5714285714285716</v>
      </c>
      <c r="R54" s="29">
        <f>(10*J54)/MAX(J:J)</f>
        <v>8.2978723404255312</v>
      </c>
      <c r="S54" s="29">
        <f>(10*6.6)/K54</f>
        <v>8.3544303797468356</v>
      </c>
      <c r="T54" s="29">
        <f>(10*L54)/MAX(L:L)</f>
        <v>9</v>
      </c>
      <c r="U54" s="29">
        <f>(20*0.35)/N54</f>
        <v>13.461538461538462</v>
      </c>
      <c r="V54" s="27">
        <f>SUM(P54:U54)</f>
        <v>66.794858794235296</v>
      </c>
      <c r="W54" s="27"/>
      <c r="X54" s="73"/>
      <c r="Y54" s="69"/>
      <c r="Z54" s="69"/>
    </row>
    <row r="55" spans="1:26" ht="47.25" x14ac:dyDescent="0.25">
      <c r="A55" s="111">
        <v>51</v>
      </c>
      <c r="B55" s="79" t="s">
        <v>234</v>
      </c>
      <c r="C55" s="82" t="s">
        <v>235</v>
      </c>
      <c r="D55" s="79" t="s">
        <v>4451</v>
      </c>
      <c r="E55" s="4">
        <v>10</v>
      </c>
      <c r="F55" s="83" t="s">
        <v>220</v>
      </c>
      <c r="G55" s="71">
        <v>22</v>
      </c>
      <c r="H55" s="71"/>
      <c r="I55" s="71">
        <v>12</v>
      </c>
      <c r="J55" s="71">
        <v>190</v>
      </c>
      <c r="K55" s="71">
        <v>7.9</v>
      </c>
      <c r="L55" s="71">
        <v>9</v>
      </c>
      <c r="M55" s="71"/>
      <c r="N55" s="71">
        <v>0.49</v>
      </c>
      <c r="O55" s="71"/>
      <c r="P55" s="29">
        <f>(40*G55)/MAX(G:G)</f>
        <v>24.109589041095891</v>
      </c>
      <c r="Q55" s="29">
        <f>(10*I55)/MAX(I:I)</f>
        <v>2.8571428571428572</v>
      </c>
      <c r="R55" s="29">
        <f>(10*J55)/MAX(J:J)</f>
        <v>8.085106382978724</v>
      </c>
      <c r="S55" s="29">
        <f>(10*6.6)/K55</f>
        <v>8.3544303797468356</v>
      </c>
      <c r="T55" s="29">
        <f>(10*L55)/MAX(L:L)</f>
        <v>9</v>
      </c>
      <c r="U55" s="29">
        <f>(20*0.35)/N55</f>
        <v>14.285714285714286</v>
      </c>
      <c r="V55" s="27">
        <f>SUM(P55:U55)</f>
        <v>66.691982946678593</v>
      </c>
      <c r="W55" s="27"/>
      <c r="X55" s="73"/>
      <c r="Y55" s="69"/>
      <c r="Z55" s="69"/>
    </row>
    <row r="56" spans="1:26" ht="31.5" x14ac:dyDescent="0.25">
      <c r="A56" s="111">
        <v>52</v>
      </c>
      <c r="B56" s="86" t="s">
        <v>293</v>
      </c>
      <c r="C56" s="82" t="s">
        <v>294</v>
      </c>
      <c r="D56" s="86" t="s">
        <v>282</v>
      </c>
      <c r="E56" s="4">
        <v>9</v>
      </c>
      <c r="F56" s="85" t="s">
        <v>283</v>
      </c>
      <c r="G56" s="71">
        <v>30.5</v>
      </c>
      <c r="H56" s="71"/>
      <c r="I56" s="71">
        <v>25</v>
      </c>
      <c r="J56" s="71">
        <v>156</v>
      </c>
      <c r="K56" s="71">
        <v>8.5</v>
      </c>
      <c r="L56" s="71">
        <v>7.1</v>
      </c>
      <c r="M56" s="71"/>
      <c r="N56" s="71">
        <v>1.29</v>
      </c>
      <c r="O56" s="71"/>
      <c r="P56" s="29">
        <f>(40*G56)/MAX(G:G)</f>
        <v>33.424657534246577</v>
      </c>
      <c r="Q56" s="29">
        <f>(10*I56)/MAX(I:I)</f>
        <v>5.9523809523809526</v>
      </c>
      <c r="R56" s="29">
        <f>(10*J56)/MAX(J:J)</f>
        <v>6.6382978723404253</v>
      </c>
      <c r="S56" s="29">
        <f>(10*6.6)/K56</f>
        <v>7.7647058823529411</v>
      </c>
      <c r="T56" s="29">
        <f>(10*L56)/MAX(L:L)</f>
        <v>7.1</v>
      </c>
      <c r="U56" s="29">
        <f>(20*0.35)/N56</f>
        <v>5.4263565891472867</v>
      </c>
      <c r="V56" s="27">
        <f>SUM(P56:U56)</f>
        <v>66.306398830468183</v>
      </c>
      <c r="W56" s="27"/>
      <c r="X56" s="73"/>
      <c r="Y56" s="69"/>
      <c r="Z56" s="69"/>
    </row>
    <row r="57" spans="1:26" ht="31.5" x14ac:dyDescent="0.25">
      <c r="A57" s="111">
        <v>53</v>
      </c>
      <c r="B57" s="79" t="s">
        <v>325</v>
      </c>
      <c r="C57" s="82" t="s">
        <v>326</v>
      </c>
      <c r="D57" s="79" t="s">
        <v>4453</v>
      </c>
      <c r="E57" s="4">
        <v>11</v>
      </c>
      <c r="F57" s="79" t="s">
        <v>327</v>
      </c>
      <c r="G57" s="71">
        <v>29</v>
      </c>
      <c r="H57" s="71"/>
      <c r="I57" s="71">
        <v>10</v>
      </c>
      <c r="J57" s="71">
        <v>201</v>
      </c>
      <c r="K57" s="71">
        <v>7.8</v>
      </c>
      <c r="L57" s="71">
        <v>9.5</v>
      </c>
      <c r="M57" s="71"/>
      <c r="N57" s="71">
        <v>1.25</v>
      </c>
      <c r="O57" s="71"/>
      <c r="P57" s="29">
        <f>(40*G57)/MAX(G:G)</f>
        <v>31.780821917808218</v>
      </c>
      <c r="Q57" s="29">
        <f>(10*I57)/MAX(I:I)</f>
        <v>2.3809523809523809</v>
      </c>
      <c r="R57" s="29">
        <f>(10*J57)/MAX(J:J)</f>
        <v>8.5531914893617014</v>
      </c>
      <c r="S57" s="29">
        <f>(10*6.6)/K57</f>
        <v>8.4615384615384617</v>
      </c>
      <c r="T57" s="29">
        <f>(10*L57)/MAX(L:L)</f>
        <v>9.5</v>
      </c>
      <c r="U57" s="29">
        <f>(20*0.35)/N57</f>
        <v>5.6</v>
      </c>
      <c r="V57" s="27">
        <f>SUM(P57:U57)</f>
        <v>66.276504249660761</v>
      </c>
      <c r="W57" s="27"/>
      <c r="X57" s="73"/>
      <c r="Y57" s="69"/>
      <c r="Z57" s="69"/>
    </row>
    <row r="58" spans="1:26" ht="47.25" x14ac:dyDescent="0.25">
      <c r="A58" s="111">
        <v>54</v>
      </c>
      <c r="B58" s="79" t="s">
        <v>245</v>
      </c>
      <c r="C58" s="82" t="s">
        <v>228</v>
      </c>
      <c r="D58" s="79" t="s">
        <v>4451</v>
      </c>
      <c r="E58" s="4">
        <v>11</v>
      </c>
      <c r="F58" s="83" t="s">
        <v>220</v>
      </c>
      <c r="G58" s="71">
        <v>27</v>
      </c>
      <c r="H58" s="71"/>
      <c r="I58" s="71">
        <v>14</v>
      </c>
      <c r="J58" s="71">
        <v>210</v>
      </c>
      <c r="K58" s="71">
        <v>8</v>
      </c>
      <c r="L58" s="71">
        <v>9</v>
      </c>
      <c r="M58" s="71"/>
      <c r="N58" s="71">
        <v>1.02</v>
      </c>
      <c r="O58" s="71"/>
      <c r="P58" s="29">
        <f>(40*G58)/MAX(G:G)</f>
        <v>29.589041095890412</v>
      </c>
      <c r="Q58" s="29">
        <f>(10*I58)/MAX(I:I)</f>
        <v>3.3333333333333335</v>
      </c>
      <c r="R58" s="29">
        <f>(10*J58)/MAX(J:J)</f>
        <v>8.9361702127659566</v>
      </c>
      <c r="S58" s="29">
        <f>(10*6.6)/K58</f>
        <v>8.25</v>
      </c>
      <c r="T58" s="29">
        <f>(10*L58)/MAX(L:L)</f>
        <v>9</v>
      </c>
      <c r="U58" s="29">
        <f>(20*0.35)/N58</f>
        <v>6.8627450980392153</v>
      </c>
      <c r="V58" s="27">
        <f>SUM(P58:U58)</f>
        <v>65.971289740028922</v>
      </c>
      <c r="W58" s="27"/>
      <c r="X58" s="73"/>
      <c r="Y58" s="69"/>
      <c r="Z58" s="69"/>
    </row>
    <row r="59" spans="1:26" ht="31.5" x14ac:dyDescent="0.25">
      <c r="A59" s="111">
        <v>55</v>
      </c>
      <c r="B59" s="86" t="s">
        <v>363</v>
      </c>
      <c r="C59" s="82" t="s">
        <v>364</v>
      </c>
      <c r="D59" s="86" t="s">
        <v>338</v>
      </c>
      <c r="E59" s="4">
        <v>9</v>
      </c>
      <c r="F59" s="85" t="s">
        <v>360</v>
      </c>
      <c r="G59" s="71">
        <v>29.5</v>
      </c>
      <c r="H59" s="71"/>
      <c r="I59" s="71">
        <v>4</v>
      </c>
      <c r="J59" s="71">
        <v>205</v>
      </c>
      <c r="K59" s="71">
        <v>7.6</v>
      </c>
      <c r="L59" s="71">
        <v>9</v>
      </c>
      <c r="M59" s="71"/>
      <c r="N59" s="71">
        <v>1.1200000000000001</v>
      </c>
      <c r="O59" s="71"/>
      <c r="P59" s="29">
        <f>(40*G59)/MAX(G:G)</f>
        <v>32.328767123287669</v>
      </c>
      <c r="Q59" s="29">
        <f>(10*I59)/MAX(I:I)</f>
        <v>0.95238095238095233</v>
      </c>
      <c r="R59" s="29">
        <f>(10*J59)/MAX(J:J)</f>
        <v>8.7234042553191493</v>
      </c>
      <c r="S59" s="29">
        <f>(10*6.6)/K59</f>
        <v>8.6842105263157894</v>
      </c>
      <c r="T59" s="29">
        <f>(10*L59)/MAX(L:L)</f>
        <v>9</v>
      </c>
      <c r="U59" s="29">
        <f>(20*0.35)/N59</f>
        <v>6.2499999999999991</v>
      </c>
      <c r="V59" s="27">
        <f>SUM(P59:U59)</f>
        <v>65.938762857303544</v>
      </c>
      <c r="W59" s="27"/>
      <c r="X59" s="73"/>
      <c r="Y59" s="69"/>
      <c r="Z59" s="69"/>
    </row>
    <row r="60" spans="1:26" ht="31.5" x14ac:dyDescent="0.25">
      <c r="A60" s="111">
        <v>56</v>
      </c>
      <c r="B60" s="79" t="s">
        <v>525</v>
      </c>
      <c r="C60" s="82" t="s">
        <v>526</v>
      </c>
      <c r="D60" s="79" t="s">
        <v>4448</v>
      </c>
      <c r="E60" s="108">
        <v>9</v>
      </c>
      <c r="F60" s="79" t="s">
        <v>627</v>
      </c>
      <c r="G60" s="71">
        <v>32.5</v>
      </c>
      <c r="H60" s="71"/>
      <c r="I60" s="71">
        <v>20</v>
      </c>
      <c r="J60" s="71">
        <v>180</v>
      </c>
      <c r="K60" s="71">
        <v>8.5</v>
      </c>
      <c r="L60" s="71">
        <v>10</v>
      </c>
      <c r="M60" s="71"/>
      <c r="N60" s="71">
        <v>0</v>
      </c>
      <c r="O60" s="71"/>
      <c r="P60" s="29">
        <f>(40*G60)/MAX(G:G)</f>
        <v>35.61643835616438</v>
      </c>
      <c r="Q60" s="29">
        <f>(10*I60)/MAX(I:I)</f>
        <v>4.7619047619047619</v>
      </c>
      <c r="R60" s="29">
        <f>(10*J60)/MAX(J:J)</f>
        <v>7.6595744680851068</v>
      </c>
      <c r="S60" s="29">
        <f>(10*6.6)/K60</f>
        <v>7.7647058823529411</v>
      </c>
      <c r="T60" s="29">
        <f>(10*L60)/MAX(L:L)</f>
        <v>10</v>
      </c>
      <c r="U60" s="29">
        <v>0</v>
      </c>
      <c r="V60" s="27">
        <f>SUM(P60:U60)</f>
        <v>65.802623468507193</v>
      </c>
      <c r="W60" s="27"/>
      <c r="X60" s="73"/>
      <c r="Y60" s="69"/>
      <c r="Z60" s="69"/>
    </row>
    <row r="61" spans="1:26" ht="31.5" x14ac:dyDescent="0.25">
      <c r="A61" s="111">
        <v>57</v>
      </c>
      <c r="B61" s="86" t="s">
        <v>332</v>
      </c>
      <c r="C61" s="99" t="s">
        <v>612</v>
      </c>
      <c r="D61" s="79" t="s">
        <v>330</v>
      </c>
      <c r="E61" s="1">
        <v>9</v>
      </c>
      <c r="F61" s="85" t="s">
        <v>333</v>
      </c>
      <c r="G61" s="1">
        <v>29.5</v>
      </c>
      <c r="H61" s="71"/>
      <c r="I61" s="71">
        <v>15</v>
      </c>
      <c r="J61" s="71">
        <v>186</v>
      </c>
      <c r="K61" s="71">
        <v>8.1</v>
      </c>
      <c r="L61" s="71">
        <v>9</v>
      </c>
      <c r="M61" s="71"/>
      <c r="N61" s="71">
        <v>1.48</v>
      </c>
      <c r="O61" s="71"/>
      <c r="P61" s="29">
        <f>(40*G61)/MAX(G:G)</f>
        <v>32.328767123287669</v>
      </c>
      <c r="Q61" s="29">
        <f>(10*I61)/MAX(I:I)</f>
        <v>3.5714285714285716</v>
      </c>
      <c r="R61" s="29">
        <f>(10*J61)/MAX(J:J)</f>
        <v>7.9148936170212769</v>
      </c>
      <c r="S61" s="29">
        <f>(10*6.6)/K61</f>
        <v>8.1481481481481488</v>
      </c>
      <c r="T61" s="29">
        <f>(10*L61)/MAX(L:L)</f>
        <v>9</v>
      </c>
      <c r="U61" s="29">
        <f>(20*0.35)/N61</f>
        <v>4.7297297297297298</v>
      </c>
      <c r="V61" s="27">
        <f>SUM(P61:U61)</f>
        <v>65.692967189615388</v>
      </c>
      <c r="W61" s="27"/>
      <c r="X61" s="73"/>
      <c r="Y61" s="69"/>
      <c r="Z61" s="69"/>
    </row>
    <row r="62" spans="1:26" ht="31.5" x14ac:dyDescent="0.25">
      <c r="A62" s="111">
        <v>58</v>
      </c>
      <c r="B62" s="86" t="s">
        <v>295</v>
      </c>
      <c r="C62" s="99" t="s">
        <v>296</v>
      </c>
      <c r="D62" s="86" t="s">
        <v>282</v>
      </c>
      <c r="E62" s="4">
        <v>9</v>
      </c>
      <c r="F62" s="85" t="s">
        <v>283</v>
      </c>
      <c r="G62" s="71">
        <v>29.5</v>
      </c>
      <c r="H62" s="71"/>
      <c r="I62" s="71">
        <v>28</v>
      </c>
      <c r="J62" s="71">
        <v>143</v>
      </c>
      <c r="K62" s="71">
        <v>9.3000000000000007</v>
      </c>
      <c r="L62" s="71">
        <v>7.5</v>
      </c>
      <c r="M62" s="71"/>
      <c r="N62" s="71">
        <v>1.2</v>
      </c>
      <c r="O62" s="71"/>
      <c r="P62" s="29">
        <f>(40*G62)/MAX(G:G)</f>
        <v>32.328767123287669</v>
      </c>
      <c r="Q62" s="29">
        <f>(10*I62)/MAX(I:I)</f>
        <v>6.666666666666667</v>
      </c>
      <c r="R62" s="29">
        <f>(10*J62)/MAX(J:J)</f>
        <v>6.0851063829787231</v>
      </c>
      <c r="S62" s="29">
        <f>(10*6.6)/K62</f>
        <v>7.0967741935483861</v>
      </c>
      <c r="T62" s="29">
        <f>(10*L62)/MAX(L:L)</f>
        <v>7.5</v>
      </c>
      <c r="U62" s="29">
        <f>(20*0.35)/N62</f>
        <v>5.8333333333333339</v>
      </c>
      <c r="V62" s="27">
        <f>SUM(P62:U62)</f>
        <v>65.510647699814768</v>
      </c>
      <c r="W62" s="27"/>
      <c r="X62" s="73"/>
      <c r="Y62" s="69"/>
      <c r="Z62" s="69"/>
    </row>
    <row r="63" spans="1:26" ht="47.25" x14ac:dyDescent="0.25">
      <c r="A63" s="111">
        <v>59</v>
      </c>
      <c r="B63" s="81" t="s">
        <v>43</v>
      </c>
      <c r="C63" s="82" t="s">
        <v>44</v>
      </c>
      <c r="D63" s="79" t="s">
        <v>4447</v>
      </c>
      <c r="E63" s="80">
        <v>9</v>
      </c>
      <c r="F63" s="79" t="s">
        <v>42</v>
      </c>
      <c r="G63" s="71">
        <v>25</v>
      </c>
      <c r="H63" s="71"/>
      <c r="I63" s="71">
        <v>25</v>
      </c>
      <c r="J63" s="71">
        <v>205</v>
      </c>
      <c r="K63" s="71">
        <v>7.6</v>
      </c>
      <c r="L63" s="71">
        <v>8</v>
      </c>
      <c r="M63" s="71"/>
      <c r="N63" s="71">
        <v>1.1000000000000001</v>
      </c>
      <c r="O63" s="71"/>
      <c r="P63" s="29">
        <f>(40*G63)/MAX(G:G)</f>
        <v>27.397260273972602</v>
      </c>
      <c r="Q63" s="29">
        <f>(10*I63)/MAX(I:I)</f>
        <v>5.9523809523809526</v>
      </c>
      <c r="R63" s="29">
        <f>(10*J63)/MAX(J:J)</f>
        <v>8.7234042553191493</v>
      </c>
      <c r="S63" s="29">
        <f>(10*6.6)/K63</f>
        <v>8.6842105263157894</v>
      </c>
      <c r="T63" s="29">
        <f>(10*L63)/MAX(L:L)</f>
        <v>8</v>
      </c>
      <c r="U63" s="29">
        <f>(20*0.35)/N63</f>
        <v>6.3636363636363633</v>
      </c>
      <c r="V63" s="27">
        <f>SUM(P63:U63)</f>
        <v>65.120892371624862</v>
      </c>
      <c r="W63" s="27"/>
      <c r="X63" s="73"/>
      <c r="Y63" s="69"/>
      <c r="Z63" s="69"/>
    </row>
    <row r="64" spans="1:26" ht="47.25" x14ac:dyDescent="0.25">
      <c r="A64" s="111">
        <v>60</v>
      </c>
      <c r="B64" s="79" t="s">
        <v>386</v>
      </c>
      <c r="C64" s="4" t="s">
        <v>387</v>
      </c>
      <c r="D64" s="79" t="s">
        <v>4522</v>
      </c>
      <c r="E64" s="4">
        <v>9</v>
      </c>
      <c r="F64" s="106" t="s">
        <v>388</v>
      </c>
      <c r="G64" s="71">
        <v>27</v>
      </c>
      <c r="H64" s="71"/>
      <c r="I64" s="71">
        <v>42</v>
      </c>
      <c r="J64" s="71">
        <v>160</v>
      </c>
      <c r="K64" s="71">
        <v>8.5</v>
      </c>
      <c r="L64" s="71">
        <v>10</v>
      </c>
      <c r="M64" s="71"/>
      <c r="N64" s="71">
        <v>8.0500000000000007</v>
      </c>
      <c r="O64" s="71"/>
      <c r="P64" s="29">
        <f>(40*G64)/MAX(G:G)</f>
        <v>29.589041095890412</v>
      </c>
      <c r="Q64" s="29">
        <f>(10*I64)/MAX(I:I)</f>
        <v>10</v>
      </c>
      <c r="R64" s="29">
        <f>(10*J64)/MAX(J:J)</f>
        <v>6.8085106382978724</v>
      </c>
      <c r="S64" s="29">
        <f>(10*6.6)/K64</f>
        <v>7.7647058823529411</v>
      </c>
      <c r="T64" s="29">
        <f>(10*L64)/MAX(L:L)</f>
        <v>10</v>
      </c>
      <c r="U64" s="29">
        <f>(20*0.35)/N64</f>
        <v>0.86956521739130432</v>
      </c>
      <c r="V64" s="27">
        <f>SUM(P64:U64)</f>
        <v>65.031822833932523</v>
      </c>
      <c r="W64" s="27"/>
      <c r="X64" s="73"/>
      <c r="Y64" s="69"/>
      <c r="Z64" s="69"/>
    </row>
    <row r="65" spans="1:26" ht="47.25" x14ac:dyDescent="0.25">
      <c r="A65" s="111">
        <v>61</v>
      </c>
      <c r="B65" s="85" t="s">
        <v>238</v>
      </c>
      <c r="C65" s="82" t="s">
        <v>239</v>
      </c>
      <c r="D65" s="79" t="s">
        <v>4451</v>
      </c>
      <c r="E65" s="4">
        <v>10</v>
      </c>
      <c r="F65" s="79" t="s">
        <v>220</v>
      </c>
      <c r="G65" s="71">
        <v>22</v>
      </c>
      <c r="H65" s="71"/>
      <c r="I65" s="71">
        <v>10</v>
      </c>
      <c r="J65" s="71">
        <v>190</v>
      </c>
      <c r="K65" s="71">
        <v>8</v>
      </c>
      <c r="L65" s="71">
        <v>10</v>
      </c>
      <c r="M65" s="71"/>
      <c r="N65" s="71">
        <v>0.57999999999999996</v>
      </c>
      <c r="O65" s="71"/>
      <c r="P65" s="29">
        <f>(40*G65)/MAX(G:G)</f>
        <v>24.109589041095891</v>
      </c>
      <c r="Q65" s="29">
        <f>(10*I65)/MAX(I:I)</f>
        <v>2.3809523809523809</v>
      </c>
      <c r="R65" s="29">
        <f>(10*J65)/MAX(J:J)</f>
        <v>8.085106382978724</v>
      </c>
      <c r="S65" s="29">
        <f>(10*6.6)/K65</f>
        <v>8.25</v>
      </c>
      <c r="T65" s="29">
        <f>(10*L65)/MAX(L:L)</f>
        <v>10</v>
      </c>
      <c r="U65" s="29">
        <f>(20*0.35)/N65</f>
        <v>12.068965517241381</v>
      </c>
      <c r="V65" s="27">
        <f>SUM(P65:U65)</f>
        <v>64.894613322268384</v>
      </c>
      <c r="W65" s="27"/>
      <c r="X65" s="73"/>
      <c r="Y65" s="69"/>
      <c r="Z65" s="69"/>
    </row>
    <row r="66" spans="1:26" ht="30.75" customHeight="1" x14ac:dyDescent="0.25">
      <c r="A66" s="111">
        <v>62</v>
      </c>
      <c r="B66" s="79" t="s">
        <v>304</v>
      </c>
      <c r="C66" s="82" t="s">
        <v>305</v>
      </c>
      <c r="D66" s="79" t="s">
        <v>282</v>
      </c>
      <c r="E66" s="4">
        <v>9</v>
      </c>
      <c r="F66" s="79" t="s">
        <v>283</v>
      </c>
      <c r="G66" s="71">
        <v>30</v>
      </c>
      <c r="H66" s="71"/>
      <c r="I66" s="71">
        <v>20</v>
      </c>
      <c r="J66" s="71">
        <v>143</v>
      </c>
      <c r="K66" s="71">
        <v>8.1999999999999993</v>
      </c>
      <c r="L66" s="71">
        <v>7.8</v>
      </c>
      <c r="M66" s="71"/>
      <c r="N66" s="71">
        <v>1.32</v>
      </c>
      <c r="O66" s="71"/>
      <c r="P66" s="29">
        <f>(40*G66)/MAX(G:G)</f>
        <v>32.876712328767127</v>
      </c>
      <c r="Q66" s="29">
        <f>(10*I66)/MAX(I:I)</f>
        <v>4.7619047619047619</v>
      </c>
      <c r="R66" s="29">
        <f>(10*J66)/MAX(J:J)</f>
        <v>6.0851063829787231</v>
      </c>
      <c r="S66" s="29">
        <f>(10*6.6)/K66</f>
        <v>8.0487804878048781</v>
      </c>
      <c r="T66" s="29">
        <f>(10*L66)/MAX(L:L)</f>
        <v>7.8</v>
      </c>
      <c r="U66" s="29">
        <f>(20*0.35)/N66</f>
        <v>5.3030303030303028</v>
      </c>
      <c r="V66" s="27">
        <f>SUM(P66:U66)</f>
        <v>64.875534264485779</v>
      </c>
      <c r="W66" s="27"/>
      <c r="X66" s="73"/>
      <c r="Y66" s="69"/>
      <c r="Z66" s="69"/>
    </row>
    <row r="67" spans="1:26" ht="35.25" customHeight="1" x14ac:dyDescent="0.25">
      <c r="A67" s="111">
        <v>63</v>
      </c>
      <c r="B67" s="79" t="s">
        <v>340</v>
      </c>
      <c r="C67" s="82" t="s">
        <v>341</v>
      </c>
      <c r="D67" s="79" t="s">
        <v>338</v>
      </c>
      <c r="E67" s="4">
        <v>9</v>
      </c>
      <c r="F67" s="83" t="s">
        <v>339</v>
      </c>
      <c r="G67" s="71">
        <v>28.5</v>
      </c>
      <c r="H67" s="71"/>
      <c r="I67" s="71">
        <v>21</v>
      </c>
      <c r="J67" s="71">
        <v>173</v>
      </c>
      <c r="K67" s="71">
        <v>8.8000000000000007</v>
      </c>
      <c r="L67" s="71">
        <v>7</v>
      </c>
      <c r="M67" s="71"/>
      <c r="N67" s="71">
        <v>1.18</v>
      </c>
      <c r="O67" s="71"/>
      <c r="P67" s="29">
        <f>(40*G67)/MAX(G:G)</f>
        <v>31.232876712328768</v>
      </c>
      <c r="Q67" s="29">
        <f>(10*I67)/MAX(I:I)</f>
        <v>5</v>
      </c>
      <c r="R67" s="29">
        <f>(10*J67)/MAX(J:J)</f>
        <v>7.3617021276595747</v>
      </c>
      <c r="S67" s="29">
        <f>(10*6.6)/K67</f>
        <v>7.4999999999999991</v>
      </c>
      <c r="T67" s="29">
        <f>(10*L67)/MAX(L:L)</f>
        <v>7</v>
      </c>
      <c r="U67" s="29">
        <f>(20*0.35)/N67</f>
        <v>5.9322033898305087</v>
      </c>
      <c r="V67" s="27">
        <f>SUM(P67:U67)</f>
        <v>64.026782229818849</v>
      </c>
      <c r="W67" s="27"/>
      <c r="X67" s="73"/>
      <c r="Y67" s="69"/>
      <c r="Z67" s="69"/>
    </row>
    <row r="68" spans="1:26" ht="35.25" customHeight="1" x14ac:dyDescent="0.25">
      <c r="A68" s="111">
        <v>64</v>
      </c>
      <c r="B68" s="78" t="s">
        <v>259</v>
      </c>
      <c r="C68" s="82" t="s">
        <v>260</v>
      </c>
      <c r="D68" s="78" t="s">
        <v>4460</v>
      </c>
      <c r="E68" s="82" t="s">
        <v>175</v>
      </c>
      <c r="F68" s="83" t="s">
        <v>256</v>
      </c>
      <c r="G68" s="71">
        <v>26</v>
      </c>
      <c r="H68" s="71"/>
      <c r="I68" s="71">
        <v>19</v>
      </c>
      <c r="J68" s="71">
        <v>170</v>
      </c>
      <c r="K68" s="71">
        <v>7.9</v>
      </c>
      <c r="L68" s="71">
        <v>9.9</v>
      </c>
      <c r="M68" s="71"/>
      <c r="N68" s="71">
        <v>1.27</v>
      </c>
      <c r="O68" s="71"/>
      <c r="P68" s="29">
        <f>(40*G68)/MAX(G:G)</f>
        <v>28.493150684931507</v>
      </c>
      <c r="Q68" s="29">
        <f>(10*I68)/MAX(I:I)</f>
        <v>4.5238095238095237</v>
      </c>
      <c r="R68" s="29">
        <f>(10*J68)/MAX(J:J)</f>
        <v>7.2340425531914896</v>
      </c>
      <c r="S68" s="29">
        <f>(10*6.6)/K68</f>
        <v>8.3544303797468356</v>
      </c>
      <c r="T68" s="29">
        <f>(10*L68)/MAX(L:L)</f>
        <v>9.9</v>
      </c>
      <c r="U68" s="29">
        <f>(20*0.35)/N68</f>
        <v>5.5118110236220472</v>
      </c>
      <c r="V68" s="27">
        <f>SUM(P68:U68)</f>
        <v>64.017244165301406</v>
      </c>
      <c r="W68" s="27"/>
      <c r="X68" s="73"/>
      <c r="Y68" s="69"/>
      <c r="Z68" s="69"/>
    </row>
    <row r="69" spans="1:26" ht="35.25" customHeight="1" x14ac:dyDescent="0.25">
      <c r="A69" s="111">
        <v>65</v>
      </c>
      <c r="B69" s="97" t="s">
        <v>536</v>
      </c>
      <c r="C69" s="82" t="s">
        <v>537</v>
      </c>
      <c r="D69" s="79" t="s">
        <v>532</v>
      </c>
      <c r="E69" s="4">
        <v>9</v>
      </c>
      <c r="F69" s="79" t="s">
        <v>533</v>
      </c>
      <c r="G69" s="71">
        <v>26</v>
      </c>
      <c r="H69" s="71"/>
      <c r="I69" s="71">
        <v>15</v>
      </c>
      <c r="J69" s="71">
        <v>180</v>
      </c>
      <c r="K69" s="114" t="s">
        <v>618</v>
      </c>
      <c r="L69" s="71">
        <v>10</v>
      </c>
      <c r="M69" s="71"/>
      <c r="N69" s="71">
        <v>1.1499999999999999</v>
      </c>
      <c r="O69" s="71"/>
      <c r="P69" s="29">
        <f>(40*G69)/MAX(G:G)</f>
        <v>28.493150684931507</v>
      </c>
      <c r="Q69" s="29">
        <f>(10*I69)/MAX(I:I)</f>
        <v>3.5714285714285716</v>
      </c>
      <c r="R69" s="29">
        <f>(10*J69)/MAX(J:J)</f>
        <v>7.6595744680851068</v>
      </c>
      <c r="S69" s="29">
        <f>(10*6.6)/K69</f>
        <v>7.8571428571428568</v>
      </c>
      <c r="T69" s="29">
        <f>(10*L69)/MAX(L:L)</f>
        <v>10</v>
      </c>
      <c r="U69" s="29">
        <f>(20*0.35)/N69</f>
        <v>6.0869565217391308</v>
      </c>
      <c r="V69" s="27">
        <f>SUM(P69:U69)</f>
        <v>63.668253103327167</v>
      </c>
      <c r="W69" s="27"/>
      <c r="X69" s="73"/>
      <c r="Y69" s="69"/>
      <c r="Z69" s="69"/>
    </row>
    <row r="70" spans="1:26" ht="35.25" customHeight="1" x14ac:dyDescent="0.25">
      <c r="A70" s="111">
        <v>66</v>
      </c>
      <c r="B70" s="84" t="s">
        <v>361</v>
      </c>
      <c r="C70" s="82" t="s">
        <v>362</v>
      </c>
      <c r="D70" s="79" t="s">
        <v>338</v>
      </c>
      <c r="E70" s="4">
        <v>9</v>
      </c>
      <c r="F70" s="79" t="s">
        <v>360</v>
      </c>
      <c r="G70" s="71">
        <v>29.5</v>
      </c>
      <c r="H70" s="71"/>
      <c r="I70" s="71">
        <v>2</v>
      </c>
      <c r="J70" s="71">
        <v>180</v>
      </c>
      <c r="K70" s="71">
        <v>7.7</v>
      </c>
      <c r="L70" s="71">
        <v>7.5</v>
      </c>
      <c r="M70" s="71"/>
      <c r="N70" s="71">
        <v>1</v>
      </c>
      <c r="O70" s="71"/>
      <c r="P70" s="29">
        <f>(40*G70)/MAX(G:G)</f>
        <v>32.328767123287669</v>
      </c>
      <c r="Q70" s="29">
        <f>(10*I70)/MAX(I:I)</f>
        <v>0.47619047619047616</v>
      </c>
      <c r="R70" s="29">
        <f>(10*J70)/MAX(J:J)</f>
        <v>7.6595744680851068</v>
      </c>
      <c r="S70" s="29">
        <f>(10*6.6)/K70</f>
        <v>8.5714285714285712</v>
      </c>
      <c r="T70" s="29">
        <f>(10*L70)/MAX(L:L)</f>
        <v>7.5</v>
      </c>
      <c r="U70" s="29">
        <f>(20*0.35)/N70</f>
        <v>7</v>
      </c>
      <c r="V70" s="27">
        <f>SUM(P70:U70)</f>
        <v>63.535960638991817</v>
      </c>
      <c r="W70" s="27"/>
      <c r="X70" s="73"/>
      <c r="Y70" s="69"/>
      <c r="Z70" s="69"/>
    </row>
    <row r="71" spans="1:26" ht="35.25" customHeight="1" x14ac:dyDescent="0.25">
      <c r="A71" s="111">
        <v>67</v>
      </c>
      <c r="B71" s="79" t="s">
        <v>297</v>
      </c>
      <c r="C71" s="82" t="s">
        <v>298</v>
      </c>
      <c r="D71" s="79" t="s">
        <v>282</v>
      </c>
      <c r="E71" s="4">
        <v>9</v>
      </c>
      <c r="F71" s="79" t="s">
        <v>283</v>
      </c>
      <c r="G71" s="71">
        <v>24</v>
      </c>
      <c r="H71" s="71"/>
      <c r="I71" s="71">
        <v>25</v>
      </c>
      <c r="J71" s="71">
        <v>181</v>
      </c>
      <c r="K71" s="71">
        <v>8.8000000000000007</v>
      </c>
      <c r="L71" s="71">
        <v>10</v>
      </c>
      <c r="M71" s="71"/>
      <c r="N71" s="71">
        <v>1.18</v>
      </c>
      <c r="O71" s="71"/>
      <c r="P71" s="29">
        <f>(40*G71)/MAX(G:G)</f>
        <v>26.301369863013697</v>
      </c>
      <c r="Q71" s="29">
        <f>(10*I71)/MAX(I:I)</f>
        <v>5.9523809523809526</v>
      </c>
      <c r="R71" s="29">
        <f>(10*J71)/MAX(J:J)</f>
        <v>7.7021276595744679</v>
      </c>
      <c r="S71" s="29">
        <f>(10*6.6)/K71</f>
        <v>7.4999999999999991</v>
      </c>
      <c r="T71" s="29">
        <f>(10*L71)/MAX(L:L)</f>
        <v>10</v>
      </c>
      <c r="U71" s="29">
        <f>(20*0.35)/N71</f>
        <v>5.9322033898305087</v>
      </c>
      <c r="V71" s="27">
        <f>SUM(P71:U71)</f>
        <v>63.388081864799631</v>
      </c>
      <c r="W71" s="27"/>
      <c r="X71" s="73"/>
      <c r="Y71" s="69"/>
      <c r="Z71" s="69"/>
    </row>
    <row r="72" spans="1:26" ht="35.25" customHeight="1" x14ac:dyDescent="0.25">
      <c r="A72" s="111">
        <v>68</v>
      </c>
      <c r="B72" s="83" t="s">
        <v>448</v>
      </c>
      <c r="C72" s="104" t="s">
        <v>449</v>
      </c>
      <c r="D72" s="79" t="s">
        <v>4510</v>
      </c>
      <c r="E72" s="4">
        <v>9</v>
      </c>
      <c r="F72" s="79" t="s">
        <v>450</v>
      </c>
      <c r="G72" s="71">
        <v>25.5</v>
      </c>
      <c r="H72" s="71"/>
      <c r="I72" s="71">
        <v>20</v>
      </c>
      <c r="J72" s="71">
        <v>180</v>
      </c>
      <c r="K72" s="71">
        <v>8.1999999999999993</v>
      </c>
      <c r="L72" s="71">
        <v>9.5</v>
      </c>
      <c r="M72" s="71"/>
      <c r="N72" s="71">
        <v>1.29</v>
      </c>
      <c r="O72" s="71"/>
      <c r="P72" s="29">
        <f>(40*G72)/MAX(G:G)</f>
        <v>27.945205479452056</v>
      </c>
      <c r="Q72" s="29">
        <f>(10*I72)/MAX(I:I)</f>
        <v>4.7619047619047619</v>
      </c>
      <c r="R72" s="29">
        <f>(10*J72)/MAX(J:J)</f>
        <v>7.6595744680851068</v>
      </c>
      <c r="S72" s="29">
        <f>(10*6.6)/K72</f>
        <v>8.0487804878048781</v>
      </c>
      <c r="T72" s="29">
        <f>(10*L72)/MAX(L:L)</f>
        <v>9.5</v>
      </c>
      <c r="U72" s="29">
        <f>(20*0.35)/N72</f>
        <v>5.4263565891472867</v>
      </c>
      <c r="V72" s="27">
        <f>SUM(P72:U72)</f>
        <v>63.341821786394085</v>
      </c>
      <c r="W72" s="27"/>
      <c r="X72" s="73"/>
      <c r="Y72" s="69"/>
      <c r="Z72" s="69"/>
    </row>
    <row r="73" spans="1:26" ht="35.25" customHeight="1" x14ac:dyDescent="0.25">
      <c r="A73" s="111">
        <v>69</v>
      </c>
      <c r="B73" s="86" t="s">
        <v>572</v>
      </c>
      <c r="C73" s="82" t="s">
        <v>539</v>
      </c>
      <c r="D73" s="79" t="s">
        <v>532</v>
      </c>
      <c r="E73" s="4">
        <v>9</v>
      </c>
      <c r="F73" s="79" t="s">
        <v>540</v>
      </c>
      <c r="G73" s="71">
        <v>30</v>
      </c>
      <c r="H73" s="71"/>
      <c r="I73" s="71">
        <v>13</v>
      </c>
      <c r="J73" s="71">
        <v>170</v>
      </c>
      <c r="K73" s="114" t="s">
        <v>626</v>
      </c>
      <c r="L73" s="71">
        <v>7</v>
      </c>
      <c r="M73" s="71"/>
      <c r="N73" s="71">
        <v>1.36</v>
      </c>
      <c r="O73" s="71"/>
      <c r="P73" s="29">
        <f>(40*G73)/MAX(G:G)</f>
        <v>32.876712328767127</v>
      </c>
      <c r="Q73" s="29">
        <f>(10*I73)/MAX(I:I)</f>
        <v>3.0952380952380953</v>
      </c>
      <c r="R73" s="29">
        <f>(10*J73)/MAX(J:J)</f>
        <v>7.2340425531914896</v>
      </c>
      <c r="S73" s="29">
        <f>(10*6.6)/K73</f>
        <v>7.6744186046511631</v>
      </c>
      <c r="T73" s="29">
        <f>(10*L73)/MAX(L:L)</f>
        <v>7</v>
      </c>
      <c r="U73" s="29">
        <f>(20*0.35)/N73</f>
        <v>5.1470588235294112</v>
      </c>
      <c r="V73" s="27">
        <f>SUM(P73:U73)</f>
        <v>63.027470405377294</v>
      </c>
      <c r="W73" s="27"/>
      <c r="X73" s="73"/>
      <c r="Y73" s="69"/>
      <c r="Z73" s="69"/>
    </row>
    <row r="74" spans="1:26" ht="35.25" customHeight="1" x14ac:dyDescent="0.25">
      <c r="A74" s="111">
        <v>70</v>
      </c>
      <c r="B74" s="79" t="s">
        <v>378</v>
      </c>
      <c r="C74" s="82" t="s">
        <v>379</v>
      </c>
      <c r="D74" s="79" t="s">
        <v>380</v>
      </c>
      <c r="E74" s="4">
        <v>10</v>
      </c>
      <c r="F74" s="79" t="s">
        <v>381</v>
      </c>
      <c r="G74" s="71">
        <v>22.5</v>
      </c>
      <c r="H74" s="71"/>
      <c r="I74" s="71">
        <v>25</v>
      </c>
      <c r="J74" s="71">
        <v>150</v>
      </c>
      <c r="K74" s="71">
        <v>9.3000000000000007</v>
      </c>
      <c r="L74" s="71">
        <v>7</v>
      </c>
      <c r="M74" s="71"/>
      <c r="N74" s="71">
        <v>0.59</v>
      </c>
      <c r="O74" s="71"/>
      <c r="P74" s="29">
        <f>(40*G74)/MAX(G:G)</f>
        <v>24.657534246575342</v>
      </c>
      <c r="Q74" s="29">
        <f>(10*I74)/MAX(I:I)</f>
        <v>5.9523809523809526</v>
      </c>
      <c r="R74" s="29">
        <f>(10*J74)/MAX(J:J)</f>
        <v>6.3829787234042552</v>
      </c>
      <c r="S74" s="29">
        <f>(10*6.6)/K74</f>
        <v>7.0967741935483861</v>
      </c>
      <c r="T74" s="29">
        <f>(10*L74)/MAX(L:L)</f>
        <v>7</v>
      </c>
      <c r="U74" s="29">
        <f>(20*0.35)/N74</f>
        <v>11.864406779661017</v>
      </c>
      <c r="V74" s="27">
        <f>SUM(P74:U74)</f>
        <v>62.954074895569953</v>
      </c>
      <c r="W74" s="27"/>
      <c r="X74" s="73"/>
      <c r="Y74" s="69"/>
      <c r="Z74" s="69"/>
    </row>
    <row r="75" spans="1:26" ht="35.25" customHeight="1" x14ac:dyDescent="0.25">
      <c r="A75" s="111">
        <v>71</v>
      </c>
      <c r="B75" s="85" t="s">
        <v>605</v>
      </c>
      <c r="C75" s="68" t="s">
        <v>606</v>
      </c>
      <c r="D75" s="79" t="s">
        <v>598</v>
      </c>
      <c r="E75" s="64">
        <v>9</v>
      </c>
      <c r="F75" s="79" t="s">
        <v>599</v>
      </c>
      <c r="G75" s="71">
        <v>30</v>
      </c>
      <c r="H75" s="71"/>
      <c r="I75" s="71">
        <v>10</v>
      </c>
      <c r="J75" s="71">
        <v>177</v>
      </c>
      <c r="K75" s="71">
        <v>9</v>
      </c>
      <c r="L75" s="71">
        <v>9</v>
      </c>
      <c r="M75" s="71"/>
      <c r="N75" s="71">
        <v>2</v>
      </c>
      <c r="O75" s="71"/>
      <c r="P75" s="29">
        <f>(40*G75)/MAX(G:G)</f>
        <v>32.876712328767127</v>
      </c>
      <c r="Q75" s="29">
        <f>(10*I75)/MAX(I:I)</f>
        <v>2.3809523809523809</v>
      </c>
      <c r="R75" s="29">
        <f>(10*J75)/MAX(J:J)</f>
        <v>7.5319148936170217</v>
      </c>
      <c r="S75" s="29">
        <f>(10*6.6)/K75</f>
        <v>7.333333333333333</v>
      </c>
      <c r="T75" s="29">
        <f>(10*L75)/MAX(L:L)</f>
        <v>9</v>
      </c>
      <c r="U75" s="29">
        <f>(20*0.35)/N75</f>
        <v>3.5</v>
      </c>
      <c r="V75" s="27">
        <f>SUM(P75:U75)</f>
        <v>62.622912936669863</v>
      </c>
      <c r="W75" s="27"/>
      <c r="X75" s="73"/>
      <c r="Y75" s="69"/>
      <c r="Z75" s="69"/>
    </row>
    <row r="76" spans="1:26" ht="35.25" customHeight="1" x14ac:dyDescent="0.25">
      <c r="A76" s="111">
        <v>72</v>
      </c>
      <c r="B76" s="97" t="s">
        <v>274</v>
      </c>
      <c r="C76" s="99" t="s">
        <v>275</v>
      </c>
      <c r="D76" s="79" t="s">
        <v>272</v>
      </c>
      <c r="E76" s="4">
        <v>9</v>
      </c>
      <c r="F76" s="79" t="s">
        <v>273</v>
      </c>
      <c r="G76" s="71">
        <v>24</v>
      </c>
      <c r="H76" s="71"/>
      <c r="I76" s="71">
        <v>14</v>
      </c>
      <c r="J76" s="71">
        <v>162</v>
      </c>
      <c r="K76" s="71">
        <v>8.3000000000000007</v>
      </c>
      <c r="L76" s="71">
        <v>6</v>
      </c>
      <c r="M76" s="71"/>
      <c r="N76" s="71">
        <v>0.59</v>
      </c>
      <c r="O76" s="71"/>
      <c r="P76" s="29">
        <f>(40*G76)/MAX(G:G)</f>
        <v>26.301369863013697</v>
      </c>
      <c r="Q76" s="29">
        <f>(10*I76)/MAX(I:I)</f>
        <v>3.3333333333333335</v>
      </c>
      <c r="R76" s="29">
        <f>(10*J76)/MAX(J:J)</f>
        <v>6.8936170212765955</v>
      </c>
      <c r="S76" s="29">
        <f>(10*6.6)/K76</f>
        <v>7.9518072289156621</v>
      </c>
      <c r="T76" s="29">
        <f>(10*L76)/MAX(L:L)</f>
        <v>6</v>
      </c>
      <c r="U76" s="29">
        <f>(20*0.35)/N76</f>
        <v>11.864406779661017</v>
      </c>
      <c r="V76" s="27">
        <f>SUM(P76:U76)</f>
        <v>62.344534226200302</v>
      </c>
      <c r="W76" s="27"/>
      <c r="X76" s="73"/>
      <c r="Y76" s="69"/>
      <c r="Z76" s="69"/>
    </row>
    <row r="77" spans="1:26" ht="35.25" customHeight="1" x14ac:dyDescent="0.25">
      <c r="A77" s="111">
        <v>73</v>
      </c>
      <c r="B77" s="103" t="s">
        <v>229</v>
      </c>
      <c r="C77" s="82" t="s">
        <v>230</v>
      </c>
      <c r="D77" s="79" t="s">
        <v>4451</v>
      </c>
      <c r="E77" s="4">
        <v>9</v>
      </c>
      <c r="F77" s="79" t="s">
        <v>220</v>
      </c>
      <c r="G77" s="71">
        <v>20</v>
      </c>
      <c r="H77" s="71"/>
      <c r="I77" s="71">
        <v>9</v>
      </c>
      <c r="J77" s="71">
        <v>185</v>
      </c>
      <c r="K77" s="71">
        <v>8</v>
      </c>
      <c r="L77" s="71">
        <v>8</v>
      </c>
      <c r="M77" s="71"/>
      <c r="N77" s="71">
        <v>0.5</v>
      </c>
      <c r="O77" s="71"/>
      <c r="P77" s="29">
        <f>(40*G77)/MAX(G:G)</f>
        <v>21.917808219178081</v>
      </c>
      <c r="Q77" s="29">
        <f>(10*I77)/MAX(I:I)</f>
        <v>2.1428571428571428</v>
      </c>
      <c r="R77" s="29">
        <f>(10*J77)/MAX(J:J)</f>
        <v>7.8723404255319149</v>
      </c>
      <c r="S77" s="29">
        <f>(10*6.6)/K77</f>
        <v>8.25</v>
      </c>
      <c r="T77" s="29">
        <f>(10*L77)/MAX(L:L)</f>
        <v>8</v>
      </c>
      <c r="U77" s="29">
        <f>(20*0.35)/N77</f>
        <v>14</v>
      </c>
      <c r="V77" s="27">
        <f>SUM(P77:U77)</f>
        <v>62.18300578756714</v>
      </c>
      <c r="W77" s="27"/>
      <c r="X77" s="73"/>
      <c r="Y77" s="69"/>
      <c r="Z77" s="69"/>
    </row>
    <row r="78" spans="1:26" ht="35.25" customHeight="1" x14ac:dyDescent="0.25">
      <c r="A78" s="111">
        <v>74</v>
      </c>
      <c r="B78" s="79" t="s">
        <v>479</v>
      </c>
      <c r="C78" s="82" t="s">
        <v>480</v>
      </c>
      <c r="D78" s="79" t="s">
        <v>474</v>
      </c>
      <c r="E78" s="4">
        <v>10</v>
      </c>
      <c r="F78" s="79" t="s">
        <v>475</v>
      </c>
      <c r="G78" s="71">
        <v>27</v>
      </c>
      <c r="H78" s="71"/>
      <c r="I78" s="71">
        <v>15</v>
      </c>
      <c r="J78" s="71">
        <v>190</v>
      </c>
      <c r="K78" s="71">
        <v>8.9</v>
      </c>
      <c r="L78" s="71">
        <v>8</v>
      </c>
      <c r="M78" s="71"/>
      <c r="N78" s="71">
        <v>1.27</v>
      </c>
      <c r="O78" s="71"/>
      <c r="P78" s="29">
        <f>(40*G78)/MAX(G:G)</f>
        <v>29.589041095890412</v>
      </c>
      <c r="Q78" s="29">
        <f>(10*I78)/MAX(I:I)</f>
        <v>3.5714285714285716</v>
      </c>
      <c r="R78" s="29">
        <f>(10*J78)/MAX(J:J)</f>
        <v>8.085106382978724</v>
      </c>
      <c r="S78" s="29">
        <f>(10*6.6)/K78</f>
        <v>7.4157303370786511</v>
      </c>
      <c r="T78" s="29">
        <f>(10*L78)/MAX(L:L)</f>
        <v>8</v>
      </c>
      <c r="U78" s="29">
        <f>(20*0.35)/N78</f>
        <v>5.5118110236220472</v>
      </c>
      <c r="V78" s="27">
        <f>SUM(P78:U78)</f>
        <v>62.173117410998401</v>
      </c>
      <c r="W78" s="27"/>
      <c r="X78" s="73"/>
      <c r="Y78" s="69"/>
      <c r="Z78" s="69"/>
    </row>
    <row r="79" spans="1:26" ht="35.25" customHeight="1" x14ac:dyDescent="0.25">
      <c r="A79" s="111">
        <v>75</v>
      </c>
      <c r="B79" s="78" t="s">
        <v>4525</v>
      </c>
      <c r="C79" s="82" t="s">
        <v>265</v>
      </c>
      <c r="D79" s="78" t="s">
        <v>4460</v>
      </c>
      <c r="E79" s="82" t="s">
        <v>133</v>
      </c>
      <c r="F79" s="105" t="s">
        <v>248</v>
      </c>
      <c r="G79" s="71">
        <v>23</v>
      </c>
      <c r="H79" s="71"/>
      <c r="I79" s="71">
        <v>15</v>
      </c>
      <c r="J79" s="71">
        <v>195</v>
      </c>
      <c r="K79" s="71">
        <v>7.5</v>
      </c>
      <c r="L79" s="71">
        <v>9.9</v>
      </c>
      <c r="M79" s="71"/>
      <c r="N79" s="71">
        <v>1.1200000000000001</v>
      </c>
      <c r="O79" s="71"/>
      <c r="P79" s="29">
        <f>(40*G79)/MAX(G:G)</f>
        <v>25.205479452054796</v>
      </c>
      <c r="Q79" s="29">
        <f>(10*I79)/MAX(I:I)</f>
        <v>3.5714285714285716</v>
      </c>
      <c r="R79" s="29">
        <f>(10*J79)/MAX(J:J)</f>
        <v>8.2978723404255312</v>
      </c>
      <c r="S79" s="29">
        <f>(10*6.6)/K79</f>
        <v>8.8000000000000007</v>
      </c>
      <c r="T79" s="29">
        <f>(10*L79)/MAX(L:L)</f>
        <v>9.9</v>
      </c>
      <c r="U79" s="29">
        <f>(20*0.35)/N79</f>
        <v>6.2499999999999991</v>
      </c>
      <c r="V79" s="27">
        <f>SUM(P79:U79)</f>
        <v>62.024780363908896</v>
      </c>
      <c r="W79" s="27"/>
      <c r="X79" s="73"/>
      <c r="Y79" s="69"/>
      <c r="Z79" s="69"/>
    </row>
    <row r="80" spans="1:26" ht="35.25" customHeight="1" x14ac:dyDescent="0.25">
      <c r="A80" s="111">
        <v>76</v>
      </c>
      <c r="B80" s="86" t="s">
        <v>389</v>
      </c>
      <c r="C80" s="4" t="s">
        <v>390</v>
      </c>
      <c r="D80" s="79" t="s">
        <v>4522</v>
      </c>
      <c r="E80" s="4">
        <v>10</v>
      </c>
      <c r="F80" s="85" t="s">
        <v>388</v>
      </c>
      <c r="G80" s="71">
        <v>27.5</v>
      </c>
      <c r="H80" s="71"/>
      <c r="I80" s="71">
        <v>40</v>
      </c>
      <c r="J80" s="71">
        <v>179</v>
      </c>
      <c r="K80" s="71">
        <v>8.5</v>
      </c>
      <c r="L80" s="71">
        <v>6</v>
      </c>
      <c r="M80" s="71"/>
      <c r="N80" s="71">
        <v>8.0500000000000007</v>
      </c>
      <c r="O80" s="71"/>
      <c r="P80" s="29">
        <f>(40*G80)/MAX(G:G)</f>
        <v>30.136986301369863</v>
      </c>
      <c r="Q80" s="29">
        <f>(10*I80)/MAX(I:I)</f>
        <v>9.5238095238095237</v>
      </c>
      <c r="R80" s="29">
        <f>(10*J80)/MAX(J:J)</f>
        <v>7.6170212765957448</v>
      </c>
      <c r="S80" s="29">
        <f>(10*6.6)/K80</f>
        <v>7.7647058823529411</v>
      </c>
      <c r="T80" s="29">
        <f>(10*L80)/MAX(L:L)</f>
        <v>6</v>
      </c>
      <c r="U80" s="29">
        <f>(20*0.35)/N80</f>
        <v>0.86956521739130432</v>
      </c>
      <c r="V80" s="27">
        <f>SUM(P80:U80)</f>
        <v>61.912088201519374</v>
      </c>
      <c r="W80" s="27"/>
      <c r="X80" s="73"/>
      <c r="Y80" s="69"/>
      <c r="Z80" s="69"/>
    </row>
    <row r="81" spans="1:26" ht="35.25" customHeight="1" x14ac:dyDescent="0.25">
      <c r="A81" s="111">
        <v>77</v>
      </c>
      <c r="B81" s="97" t="s">
        <v>59</v>
      </c>
      <c r="C81" s="82" t="s">
        <v>60</v>
      </c>
      <c r="D81" s="79" t="s">
        <v>61</v>
      </c>
      <c r="E81" s="4">
        <v>9</v>
      </c>
      <c r="F81" s="24" t="s">
        <v>63</v>
      </c>
      <c r="G81" s="71">
        <v>20.5</v>
      </c>
      <c r="H81" s="71"/>
      <c r="I81" s="71">
        <v>25</v>
      </c>
      <c r="J81" s="71">
        <v>208</v>
      </c>
      <c r="K81" s="71">
        <v>7.1</v>
      </c>
      <c r="L81" s="71">
        <v>9</v>
      </c>
      <c r="M81" s="71"/>
      <c r="N81" s="71">
        <v>1.1200000000000001</v>
      </c>
      <c r="O81" s="71"/>
      <c r="P81" s="29">
        <f>(40*G81)/MAX(G:G)</f>
        <v>22.465753424657535</v>
      </c>
      <c r="Q81" s="29">
        <f>(10*I81)/MAX(I:I)</f>
        <v>5.9523809523809526</v>
      </c>
      <c r="R81" s="29">
        <f>(10*J81)/MAX(J:J)</f>
        <v>8.8510638297872344</v>
      </c>
      <c r="S81" s="29">
        <f>(10*6.6)/K81</f>
        <v>9.295774647887324</v>
      </c>
      <c r="T81" s="29">
        <f>(10*L81)/MAX(L:L)</f>
        <v>9</v>
      </c>
      <c r="U81" s="29">
        <f>(20*0.35)/N81</f>
        <v>6.2499999999999991</v>
      </c>
      <c r="V81" s="27">
        <f>SUM(P81:U81)</f>
        <v>61.814972854713048</v>
      </c>
      <c r="W81" s="27"/>
      <c r="X81" s="73"/>
      <c r="Y81" s="69"/>
      <c r="Z81" s="69"/>
    </row>
    <row r="82" spans="1:26" ht="35.25" customHeight="1" x14ac:dyDescent="0.25">
      <c r="A82" s="111">
        <v>78</v>
      </c>
      <c r="B82" s="85" t="s">
        <v>328</v>
      </c>
      <c r="C82" s="82" t="s">
        <v>329</v>
      </c>
      <c r="D82" s="79" t="s">
        <v>330</v>
      </c>
      <c r="E82" s="4">
        <v>9</v>
      </c>
      <c r="F82" s="79" t="s">
        <v>331</v>
      </c>
      <c r="G82" s="71">
        <v>29.5</v>
      </c>
      <c r="H82" s="71"/>
      <c r="I82" s="71">
        <v>8</v>
      </c>
      <c r="J82" s="71">
        <v>179</v>
      </c>
      <c r="K82" s="71">
        <v>8.6</v>
      </c>
      <c r="L82" s="71">
        <v>7</v>
      </c>
      <c r="M82" s="71"/>
      <c r="N82" s="71">
        <v>1.43</v>
      </c>
      <c r="O82" s="71"/>
      <c r="P82" s="29">
        <f>(40*G82)/MAX(G:G)</f>
        <v>32.328767123287669</v>
      </c>
      <c r="Q82" s="29">
        <f>(10*I82)/MAX(I:I)</f>
        <v>1.9047619047619047</v>
      </c>
      <c r="R82" s="29">
        <f>(10*J82)/MAX(J:J)</f>
        <v>7.6170212765957448</v>
      </c>
      <c r="S82" s="29">
        <f>(10*6.6)/K82</f>
        <v>7.6744186046511631</v>
      </c>
      <c r="T82" s="29">
        <f>(10*L82)/MAX(L:L)</f>
        <v>7</v>
      </c>
      <c r="U82" s="29">
        <f>(20*0.35)/N82</f>
        <v>4.895104895104895</v>
      </c>
      <c r="V82" s="27">
        <f>SUM(P82:U82)</f>
        <v>61.420073804401376</v>
      </c>
      <c r="W82" s="27"/>
      <c r="X82" s="73"/>
      <c r="Y82" s="69"/>
      <c r="Z82" s="69"/>
    </row>
    <row r="83" spans="1:26" ht="35.25" customHeight="1" x14ac:dyDescent="0.25">
      <c r="A83" s="111">
        <v>79</v>
      </c>
      <c r="B83" s="79" t="s">
        <v>342</v>
      </c>
      <c r="C83" s="82" t="s">
        <v>343</v>
      </c>
      <c r="D83" s="79" t="s">
        <v>338</v>
      </c>
      <c r="E83" s="4">
        <v>9</v>
      </c>
      <c r="F83" s="83" t="s">
        <v>339</v>
      </c>
      <c r="G83" s="71">
        <v>25.5</v>
      </c>
      <c r="H83" s="71"/>
      <c r="I83" s="71">
        <v>12</v>
      </c>
      <c r="J83" s="71">
        <v>198</v>
      </c>
      <c r="K83" s="71">
        <v>7.2</v>
      </c>
      <c r="L83" s="71">
        <v>6.5</v>
      </c>
      <c r="M83" s="71"/>
      <c r="N83" s="71">
        <v>1.1499999999999999</v>
      </c>
      <c r="O83" s="71"/>
      <c r="P83" s="29">
        <f>(40*G83)/MAX(G:G)</f>
        <v>27.945205479452056</v>
      </c>
      <c r="Q83" s="29">
        <f>(10*I83)/MAX(I:I)</f>
        <v>2.8571428571428572</v>
      </c>
      <c r="R83" s="29">
        <f>(10*J83)/MAX(J:J)</f>
        <v>8.4255319148936163</v>
      </c>
      <c r="S83" s="29">
        <f>(10*6.6)/K83</f>
        <v>9.1666666666666661</v>
      </c>
      <c r="T83" s="29">
        <f>(10*L83)/MAX(L:L)</f>
        <v>6.5</v>
      </c>
      <c r="U83" s="29">
        <f>(20*0.35)/N83</f>
        <v>6.0869565217391308</v>
      </c>
      <c r="V83" s="27">
        <f>SUM(P83:U83)</f>
        <v>60.981503439894325</v>
      </c>
      <c r="W83" s="27"/>
      <c r="X83" s="73"/>
      <c r="Y83" s="69"/>
      <c r="Z83" s="69"/>
    </row>
    <row r="84" spans="1:26" ht="35.25" customHeight="1" x14ac:dyDescent="0.25">
      <c r="A84" s="111">
        <v>80</v>
      </c>
      <c r="B84" s="97" t="s">
        <v>538</v>
      </c>
      <c r="C84" s="82" t="s">
        <v>539</v>
      </c>
      <c r="D84" s="79" t="s">
        <v>532</v>
      </c>
      <c r="E84" s="4">
        <v>9</v>
      </c>
      <c r="F84" s="79" t="s">
        <v>540</v>
      </c>
      <c r="G84" s="71">
        <v>29</v>
      </c>
      <c r="H84" s="71"/>
      <c r="I84" s="71">
        <v>15</v>
      </c>
      <c r="J84" s="71">
        <v>175</v>
      </c>
      <c r="K84" s="114" t="s">
        <v>620</v>
      </c>
      <c r="L84" s="71">
        <v>5</v>
      </c>
      <c r="M84" s="71"/>
      <c r="N84" s="71">
        <v>1.35</v>
      </c>
      <c r="O84" s="71"/>
      <c r="P84" s="29">
        <f>(40*G84)/MAX(G:G)</f>
        <v>31.780821917808218</v>
      </c>
      <c r="Q84" s="29">
        <f>(10*I84)/MAX(I:I)</f>
        <v>3.5714285714285716</v>
      </c>
      <c r="R84" s="29">
        <f>(10*J84)/MAX(J:J)</f>
        <v>7.4468085106382977</v>
      </c>
      <c r="S84" s="29">
        <f>(10*6.6)/K84</f>
        <v>7.7647058823529411</v>
      </c>
      <c r="T84" s="29">
        <f>(10*L84)/MAX(L:L)</f>
        <v>5</v>
      </c>
      <c r="U84" s="29">
        <f>(20*0.35)/N84</f>
        <v>5.1851851851851851</v>
      </c>
      <c r="V84" s="27">
        <f>SUM(P84:U84)</f>
        <v>60.748950067413212</v>
      </c>
      <c r="W84" s="27"/>
      <c r="X84" s="73"/>
      <c r="Y84" s="69"/>
      <c r="Z84" s="69"/>
    </row>
    <row r="85" spans="1:26" ht="35.25" customHeight="1" x14ac:dyDescent="0.25">
      <c r="A85" s="111">
        <v>81</v>
      </c>
      <c r="B85" s="79" t="s">
        <v>497</v>
      </c>
      <c r="C85" s="82" t="s">
        <v>498</v>
      </c>
      <c r="D85" s="79" t="s">
        <v>483</v>
      </c>
      <c r="E85" s="4">
        <v>9</v>
      </c>
      <c r="F85" s="79" t="s">
        <v>484</v>
      </c>
      <c r="G85" s="71">
        <v>28</v>
      </c>
      <c r="H85" s="71"/>
      <c r="I85" s="71">
        <v>8</v>
      </c>
      <c r="J85" s="71">
        <v>180</v>
      </c>
      <c r="K85" s="71">
        <v>8</v>
      </c>
      <c r="L85" s="71">
        <v>7</v>
      </c>
      <c r="M85" s="71"/>
      <c r="N85" s="71">
        <v>1.34</v>
      </c>
      <c r="O85" s="71"/>
      <c r="P85" s="29">
        <f>(40*G85)/MAX(G:G)</f>
        <v>30.684931506849313</v>
      </c>
      <c r="Q85" s="29">
        <f>(10*I85)/MAX(I:I)</f>
        <v>1.9047619047619047</v>
      </c>
      <c r="R85" s="29">
        <f>(10*J85)/MAX(J:J)</f>
        <v>7.6595744680851068</v>
      </c>
      <c r="S85" s="29">
        <f>(10*6.6)/K85</f>
        <v>8.25</v>
      </c>
      <c r="T85" s="29">
        <f>(10*L85)/MAX(L:L)</f>
        <v>7</v>
      </c>
      <c r="U85" s="29">
        <f>(20*0.35)/N85</f>
        <v>5.2238805970149249</v>
      </c>
      <c r="V85" s="27">
        <f>SUM(P85:U85)</f>
        <v>60.723148476711245</v>
      </c>
      <c r="W85" s="27"/>
      <c r="X85" s="73"/>
      <c r="Y85" s="69"/>
      <c r="Z85" s="69"/>
    </row>
    <row r="86" spans="1:26" ht="35.25" customHeight="1" x14ac:dyDescent="0.25">
      <c r="A86" s="111">
        <v>82</v>
      </c>
      <c r="B86" s="78" t="s">
        <v>263</v>
      </c>
      <c r="C86" s="82" t="s">
        <v>264</v>
      </c>
      <c r="D86" s="78" t="s">
        <v>4460</v>
      </c>
      <c r="E86" s="82" t="s">
        <v>133</v>
      </c>
      <c r="F86" s="105" t="s">
        <v>248</v>
      </c>
      <c r="G86" s="71">
        <v>26.5</v>
      </c>
      <c r="H86" s="71"/>
      <c r="I86" s="71">
        <v>1</v>
      </c>
      <c r="J86" s="71">
        <v>170</v>
      </c>
      <c r="K86" s="71">
        <v>8.1</v>
      </c>
      <c r="L86" s="71">
        <v>9</v>
      </c>
      <c r="M86" s="71"/>
      <c r="N86" s="71">
        <v>1</v>
      </c>
      <c r="O86" s="71"/>
      <c r="P86" s="29">
        <f>(40*G86)/MAX(G:G)</f>
        <v>29.041095890410958</v>
      </c>
      <c r="Q86" s="29">
        <f>(10*I86)/MAX(I:I)</f>
        <v>0.23809523809523808</v>
      </c>
      <c r="R86" s="29">
        <f>(10*J86)/MAX(J:J)</f>
        <v>7.2340425531914896</v>
      </c>
      <c r="S86" s="29">
        <f>(10*6.6)/K86</f>
        <v>8.1481481481481488</v>
      </c>
      <c r="T86" s="29">
        <f>(10*L86)/MAX(L:L)</f>
        <v>9</v>
      </c>
      <c r="U86" s="29">
        <f>(20*0.35)/N86</f>
        <v>7</v>
      </c>
      <c r="V86" s="27">
        <f>SUM(P86:U86)</f>
        <v>60.661381829845837</v>
      </c>
      <c r="W86" s="27"/>
      <c r="X86" s="73"/>
      <c r="Y86" s="69"/>
      <c r="Z86" s="69"/>
    </row>
    <row r="87" spans="1:26" ht="35.25" customHeight="1" x14ac:dyDescent="0.25">
      <c r="A87" s="111">
        <v>83</v>
      </c>
      <c r="B87" s="78" t="s">
        <v>249</v>
      </c>
      <c r="C87" s="82" t="s">
        <v>250</v>
      </c>
      <c r="D87" s="78" t="s">
        <v>4460</v>
      </c>
      <c r="E87" s="82">
        <v>9</v>
      </c>
      <c r="F87" s="78" t="s">
        <v>251</v>
      </c>
      <c r="G87" s="71">
        <v>26</v>
      </c>
      <c r="H87" s="71"/>
      <c r="I87" s="71">
        <v>5</v>
      </c>
      <c r="J87" s="71">
        <v>185</v>
      </c>
      <c r="K87" s="71">
        <v>7.7</v>
      </c>
      <c r="L87" s="71">
        <v>10</v>
      </c>
      <c r="M87" s="71"/>
      <c r="N87" s="71">
        <v>1.58</v>
      </c>
      <c r="O87" s="71"/>
      <c r="P87" s="29">
        <f>(40*G87)/MAX(G:G)</f>
        <v>28.493150684931507</v>
      </c>
      <c r="Q87" s="29">
        <f>(10*I87)/MAX(I:I)</f>
        <v>1.1904761904761905</v>
      </c>
      <c r="R87" s="29">
        <f>(10*J87)/MAX(J:J)</f>
        <v>7.8723404255319149</v>
      </c>
      <c r="S87" s="29">
        <f>(10*6.6)/K87</f>
        <v>8.5714285714285712</v>
      </c>
      <c r="T87" s="29">
        <f>(10*L87)/MAX(L:L)</f>
        <v>10</v>
      </c>
      <c r="U87" s="29">
        <f>(20*0.35)/N87</f>
        <v>4.4303797468354427</v>
      </c>
      <c r="V87" s="27">
        <f>SUM(P87:U87)</f>
        <v>60.557775619203625</v>
      </c>
      <c r="W87" s="27"/>
      <c r="X87" s="73"/>
      <c r="Y87" s="69"/>
      <c r="Z87" s="69"/>
    </row>
    <row r="88" spans="1:26" ht="35.25" customHeight="1" x14ac:dyDescent="0.25">
      <c r="A88" s="111">
        <v>84</v>
      </c>
      <c r="B88" s="24" t="s">
        <v>509</v>
      </c>
      <c r="C88" s="82" t="s">
        <v>510</v>
      </c>
      <c r="D88" s="79" t="s">
        <v>507</v>
      </c>
      <c r="E88" s="4">
        <v>9</v>
      </c>
      <c r="F88" s="79" t="s">
        <v>508</v>
      </c>
      <c r="G88" s="71">
        <v>25.5</v>
      </c>
      <c r="H88" s="71"/>
      <c r="I88" s="71">
        <v>12</v>
      </c>
      <c r="J88" s="71">
        <v>174</v>
      </c>
      <c r="K88" s="71">
        <v>77</v>
      </c>
      <c r="L88" s="71">
        <v>9</v>
      </c>
      <c r="M88" s="71"/>
      <c r="N88" s="71">
        <v>0.56999999999999995</v>
      </c>
      <c r="O88" s="71"/>
      <c r="P88" s="29">
        <f>(40*G88)/MAX(G:G)</f>
        <v>27.945205479452056</v>
      </c>
      <c r="Q88" s="29">
        <f>(10*I88)/MAX(I:I)</f>
        <v>2.8571428571428572</v>
      </c>
      <c r="R88" s="29">
        <f>(10*J88)/MAX(J:J)</f>
        <v>7.4042553191489358</v>
      </c>
      <c r="S88" s="29">
        <f>(10*6.6)/K88</f>
        <v>0.8571428571428571</v>
      </c>
      <c r="T88" s="29">
        <f>(10*L88)/MAX(L:L)</f>
        <v>9</v>
      </c>
      <c r="U88" s="29">
        <f>(20*0.35)/N88</f>
        <v>12.280701754385966</v>
      </c>
      <c r="V88" s="27">
        <f>SUM(P88:U88)</f>
        <v>60.344448267272668</v>
      </c>
      <c r="W88" s="27"/>
      <c r="X88" s="73"/>
      <c r="Y88" s="69"/>
      <c r="Z88" s="69"/>
    </row>
    <row r="89" spans="1:26" ht="35.25" customHeight="1" x14ac:dyDescent="0.25">
      <c r="A89" s="111">
        <v>85</v>
      </c>
      <c r="B89" s="79" t="s">
        <v>468</v>
      </c>
      <c r="C89" s="82" t="s">
        <v>469</v>
      </c>
      <c r="D89" s="79" t="s">
        <v>4510</v>
      </c>
      <c r="E89" s="4">
        <v>10</v>
      </c>
      <c r="F89" s="79" t="s">
        <v>450</v>
      </c>
      <c r="G89" s="71">
        <v>26.5</v>
      </c>
      <c r="H89" s="71"/>
      <c r="I89" s="71">
        <v>20</v>
      </c>
      <c r="J89" s="71">
        <v>160</v>
      </c>
      <c r="K89" s="71">
        <v>8.8000000000000007</v>
      </c>
      <c r="L89" s="71">
        <v>6.5</v>
      </c>
      <c r="M89" s="71"/>
      <c r="N89" s="71">
        <v>1.34</v>
      </c>
      <c r="O89" s="71"/>
      <c r="P89" s="29">
        <f>(40*G89)/MAX(G:G)</f>
        <v>29.041095890410958</v>
      </c>
      <c r="Q89" s="29">
        <f>(10*I89)/MAX(I:I)</f>
        <v>4.7619047619047619</v>
      </c>
      <c r="R89" s="29">
        <f>(10*J89)/MAX(J:J)</f>
        <v>6.8085106382978724</v>
      </c>
      <c r="S89" s="29">
        <f>(10*6.6)/K89</f>
        <v>7.4999999999999991</v>
      </c>
      <c r="T89" s="29">
        <f>(10*L89)/MAX(L:L)</f>
        <v>6.5</v>
      </c>
      <c r="U89" s="29">
        <f>(20*0.35)/N89</f>
        <v>5.2238805970149249</v>
      </c>
      <c r="V89" s="27">
        <f>SUM(P89:U89)</f>
        <v>59.835391887628518</v>
      </c>
      <c r="W89" s="27"/>
      <c r="X89" s="73"/>
      <c r="Y89" s="69"/>
      <c r="Z89" s="69"/>
    </row>
    <row r="90" spans="1:26" ht="35.25" customHeight="1" x14ac:dyDescent="0.25">
      <c r="A90" s="111">
        <v>86</v>
      </c>
      <c r="B90" s="86" t="s">
        <v>568</v>
      </c>
      <c r="C90" s="82" t="s">
        <v>569</v>
      </c>
      <c r="D90" s="79" t="s">
        <v>532</v>
      </c>
      <c r="E90" s="4">
        <v>9</v>
      </c>
      <c r="F90" s="79" t="s">
        <v>540</v>
      </c>
      <c r="G90" s="71">
        <v>31</v>
      </c>
      <c r="H90" s="71"/>
      <c r="I90" s="71">
        <v>5</v>
      </c>
      <c r="J90" s="71">
        <v>165</v>
      </c>
      <c r="K90" s="114" t="s">
        <v>625</v>
      </c>
      <c r="L90" s="71">
        <v>5</v>
      </c>
      <c r="M90" s="71"/>
      <c r="N90" s="71">
        <v>1.35</v>
      </c>
      <c r="O90" s="71"/>
      <c r="P90" s="29">
        <f>(40*G90)/MAX(G:G)</f>
        <v>33.972602739726028</v>
      </c>
      <c r="Q90" s="29">
        <f>(10*I90)/MAX(I:I)</f>
        <v>1.1904761904761905</v>
      </c>
      <c r="R90" s="29">
        <f>(10*J90)/MAX(J:J)</f>
        <v>7.0212765957446805</v>
      </c>
      <c r="S90" s="29">
        <f>(10*6.6)/K90</f>
        <v>7.4157303370786511</v>
      </c>
      <c r="T90" s="29">
        <f>(10*L90)/MAX(L:L)</f>
        <v>5</v>
      </c>
      <c r="U90" s="29">
        <f>(20*0.35)/N90</f>
        <v>5.1851851851851851</v>
      </c>
      <c r="V90" s="27">
        <f>SUM(P90:U90)</f>
        <v>59.785271048210731</v>
      </c>
      <c r="W90" s="27"/>
      <c r="X90" s="73"/>
      <c r="Y90" s="69"/>
      <c r="Z90" s="69"/>
    </row>
    <row r="91" spans="1:26" ht="35.25" customHeight="1" x14ac:dyDescent="0.25">
      <c r="A91" s="111">
        <v>87</v>
      </c>
      <c r="B91" s="109" t="s">
        <v>516</v>
      </c>
      <c r="C91" s="82" t="s">
        <v>517</v>
      </c>
      <c r="D91" s="79" t="s">
        <v>4448</v>
      </c>
      <c r="E91" s="108">
        <v>9</v>
      </c>
      <c r="F91" s="79" t="s">
        <v>627</v>
      </c>
      <c r="G91" s="71">
        <v>29</v>
      </c>
      <c r="H91" s="71"/>
      <c r="I91" s="71">
        <v>15</v>
      </c>
      <c r="J91" s="71">
        <v>192</v>
      </c>
      <c r="K91" s="71">
        <v>8.1</v>
      </c>
      <c r="L91" s="71">
        <v>8</v>
      </c>
      <c r="M91" s="71"/>
      <c r="N91" s="71">
        <v>0</v>
      </c>
      <c r="O91" s="71"/>
      <c r="P91" s="29">
        <f>(40*G91)/MAX(G:G)</f>
        <v>31.780821917808218</v>
      </c>
      <c r="Q91" s="29">
        <f>(10*I91)/MAX(I:I)</f>
        <v>3.5714285714285716</v>
      </c>
      <c r="R91" s="29">
        <f>(10*J91)/MAX(J:J)</f>
        <v>8.1702127659574462</v>
      </c>
      <c r="S91" s="29">
        <f>(10*6.6)/K91</f>
        <v>8.1481481481481488</v>
      </c>
      <c r="T91" s="29">
        <f>(10*L91)/MAX(L:L)</f>
        <v>8</v>
      </c>
      <c r="U91" s="29">
        <v>0</v>
      </c>
      <c r="V91" s="27">
        <f>SUM(P91:U91)</f>
        <v>59.670611403342377</v>
      </c>
      <c r="W91" s="27"/>
      <c r="X91" s="73"/>
      <c r="Y91" s="69"/>
      <c r="Z91" s="69"/>
    </row>
    <row r="92" spans="1:26" ht="35.25" customHeight="1" x14ac:dyDescent="0.25">
      <c r="A92" s="111">
        <v>88</v>
      </c>
      <c r="B92" s="78" t="s">
        <v>252</v>
      </c>
      <c r="C92" s="82" t="s">
        <v>253</v>
      </c>
      <c r="D92" s="78" t="s">
        <v>4460</v>
      </c>
      <c r="E92" s="82">
        <v>9</v>
      </c>
      <c r="F92" s="78" t="s">
        <v>251</v>
      </c>
      <c r="G92" s="71">
        <v>27</v>
      </c>
      <c r="H92" s="71"/>
      <c r="I92" s="71">
        <v>2</v>
      </c>
      <c r="J92" s="71">
        <v>145</v>
      </c>
      <c r="K92" s="71">
        <v>8.4</v>
      </c>
      <c r="L92" s="71">
        <v>10</v>
      </c>
      <c r="M92" s="71"/>
      <c r="N92" s="71">
        <v>1.31</v>
      </c>
      <c r="O92" s="71"/>
      <c r="P92" s="29">
        <f>(40*G92)/MAX(G:G)</f>
        <v>29.589041095890412</v>
      </c>
      <c r="Q92" s="29">
        <f>(10*I92)/MAX(I:I)</f>
        <v>0.47619047619047616</v>
      </c>
      <c r="R92" s="29">
        <f>(10*J92)/MAX(J:J)</f>
        <v>6.1702127659574471</v>
      </c>
      <c r="S92" s="29">
        <f>(10*6.6)/K92</f>
        <v>7.8571428571428568</v>
      </c>
      <c r="T92" s="29">
        <f>(10*L92)/MAX(L:L)</f>
        <v>10</v>
      </c>
      <c r="U92" s="29">
        <f>(20*0.35)/N92</f>
        <v>5.343511450381679</v>
      </c>
      <c r="V92" s="27">
        <f>SUM(P92:U92)</f>
        <v>59.436098645562865</v>
      </c>
      <c r="W92" s="27"/>
      <c r="X92" s="73"/>
      <c r="Y92" s="69"/>
      <c r="Z92" s="69"/>
    </row>
    <row r="93" spans="1:26" ht="35.25" customHeight="1" x14ac:dyDescent="0.25">
      <c r="A93" s="111">
        <v>89</v>
      </c>
      <c r="B93" s="83" t="s">
        <v>354</v>
      </c>
      <c r="C93" s="104" t="s">
        <v>355</v>
      </c>
      <c r="D93" s="79" t="s">
        <v>338</v>
      </c>
      <c r="E93" s="4">
        <v>9</v>
      </c>
      <c r="F93" s="79" t="s">
        <v>339</v>
      </c>
      <c r="G93" s="71">
        <v>31</v>
      </c>
      <c r="H93" s="71"/>
      <c r="I93" s="71">
        <v>5</v>
      </c>
      <c r="J93" s="71">
        <v>164</v>
      </c>
      <c r="K93" s="71">
        <v>9.1999999999999993</v>
      </c>
      <c r="L93" s="71">
        <v>5</v>
      </c>
      <c r="M93" s="71"/>
      <c r="N93" s="71">
        <v>1.38</v>
      </c>
      <c r="O93" s="71"/>
      <c r="P93" s="29">
        <f>(40*G93)/MAX(G:G)</f>
        <v>33.972602739726028</v>
      </c>
      <c r="Q93" s="29">
        <f>(10*I93)/MAX(I:I)</f>
        <v>1.1904761904761905</v>
      </c>
      <c r="R93" s="29">
        <f>(10*J93)/MAX(J:J)</f>
        <v>6.9787234042553195</v>
      </c>
      <c r="S93" s="29">
        <f>(10*6.6)/K93</f>
        <v>7.1739130434782616</v>
      </c>
      <c r="T93" s="29">
        <f>(10*L93)/MAX(L:L)</f>
        <v>5</v>
      </c>
      <c r="U93" s="29">
        <f>(20*0.35)/N93</f>
        <v>5.0724637681159424</v>
      </c>
      <c r="V93" s="27">
        <f>SUM(P93:U93)</f>
        <v>59.388179146051748</v>
      </c>
      <c r="W93" s="27"/>
      <c r="X93" s="73"/>
      <c r="Y93" s="69"/>
      <c r="Z93" s="69"/>
    </row>
    <row r="94" spans="1:26" ht="35.25" customHeight="1" x14ac:dyDescent="0.25">
      <c r="A94" s="111">
        <v>90</v>
      </c>
      <c r="B94" s="97" t="s">
        <v>167</v>
      </c>
      <c r="C94" s="82" t="s">
        <v>168</v>
      </c>
      <c r="D94" s="79" t="s">
        <v>165</v>
      </c>
      <c r="E94" s="80">
        <v>9</v>
      </c>
      <c r="F94" s="97" t="s">
        <v>166</v>
      </c>
      <c r="G94" s="71">
        <v>15</v>
      </c>
      <c r="H94" s="71"/>
      <c r="I94" s="71">
        <v>11</v>
      </c>
      <c r="J94" s="71">
        <v>190</v>
      </c>
      <c r="K94" s="71">
        <v>7.4</v>
      </c>
      <c r="L94" s="71">
        <v>9.6</v>
      </c>
      <c r="M94" s="71"/>
      <c r="N94" s="71">
        <v>0.51</v>
      </c>
      <c r="O94" s="71"/>
      <c r="P94" s="29">
        <f>(40*G94)/MAX(G:G)</f>
        <v>16.438356164383563</v>
      </c>
      <c r="Q94" s="29">
        <f>(10*I94)/MAX(I:I)</f>
        <v>2.6190476190476191</v>
      </c>
      <c r="R94" s="29">
        <f>(10*J94)/MAX(J:J)</f>
        <v>8.085106382978724</v>
      </c>
      <c r="S94" s="29">
        <f>(10*6.6)/K94</f>
        <v>8.9189189189189193</v>
      </c>
      <c r="T94" s="29">
        <f>(10*L94)/MAX(L:L)</f>
        <v>9.6</v>
      </c>
      <c r="U94" s="29">
        <f>(20*0.35)/N94</f>
        <v>13.725490196078431</v>
      </c>
      <c r="V94" s="27">
        <f>SUM(P94:U94)</f>
        <v>59.386919281407259</v>
      </c>
      <c r="W94" s="27"/>
      <c r="X94" s="73"/>
      <c r="Y94" s="69"/>
      <c r="Z94" s="69"/>
    </row>
    <row r="95" spans="1:26" ht="35.25" customHeight="1" x14ac:dyDescent="0.25">
      <c r="A95" s="111">
        <v>91</v>
      </c>
      <c r="B95" s="79" t="s">
        <v>499</v>
      </c>
      <c r="C95" s="82" t="s">
        <v>500</v>
      </c>
      <c r="D95" s="79" t="s">
        <v>483</v>
      </c>
      <c r="E95" s="4">
        <v>10</v>
      </c>
      <c r="F95" s="79" t="s">
        <v>475</v>
      </c>
      <c r="G95" s="71">
        <v>24</v>
      </c>
      <c r="H95" s="71"/>
      <c r="I95" s="71">
        <v>10</v>
      </c>
      <c r="J95" s="71">
        <v>210</v>
      </c>
      <c r="K95" s="71">
        <v>8.1</v>
      </c>
      <c r="L95" s="71">
        <v>8</v>
      </c>
      <c r="M95" s="71"/>
      <c r="N95" s="71">
        <v>1.25</v>
      </c>
      <c r="O95" s="71"/>
      <c r="P95" s="29">
        <f>(40*G95)/MAX(G:G)</f>
        <v>26.301369863013697</v>
      </c>
      <c r="Q95" s="29">
        <f>(10*I95)/MAX(I:I)</f>
        <v>2.3809523809523809</v>
      </c>
      <c r="R95" s="29">
        <f>(10*J95)/MAX(J:J)</f>
        <v>8.9361702127659566</v>
      </c>
      <c r="S95" s="29">
        <f>(10*6.6)/K95</f>
        <v>8.1481481481481488</v>
      </c>
      <c r="T95" s="29">
        <f>(10*L95)/MAX(L:L)</f>
        <v>8</v>
      </c>
      <c r="U95" s="29">
        <f>(20*0.35)/N95</f>
        <v>5.6</v>
      </c>
      <c r="V95" s="27">
        <f>SUM(P95:U95)</f>
        <v>59.366640604880182</v>
      </c>
      <c r="W95" s="27"/>
      <c r="X95" s="73"/>
      <c r="Y95" s="69"/>
      <c r="Z95" s="69"/>
    </row>
    <row r="96" spans="1:26" ht="35.25" customHeight="1" x14ac:dyDescent="0.25">
      <c r="A96" s="111">
        <v>92</v>
      </c>
      <c r="B96" s="79" t="s">
        <v>521</v>
      </c>
      <c r="C96" s="82" t="s">
        <v>522</v>
      </c>
      <c r="D96" s="79" t="s">
        <v>4448</v>
      </c>
      <c r="E96" s="108">
        <v>9</v>
      </c>
      <c r="F96" s="79" t="s">
        <v>627</v>
      </c>
      <c r="G96" s="71">
        <v>32.5</v>
      </c>
      <c r="H96" s="71"/>
      <c r="I96" s="71">
        <v>5</v>
      </c>
      <c r="J96" s="71">
        <v>160</v>
      </c>
      <c r="K96" s="71">
        <v>8.6</v>
      </c>
      <c r="L96" s="71">
        <v>8</v>
      </c>
      <c r="M96" s="71"/>
      <c r="N96" s="71">
        <v>0</v>
      </c>
      <c r="O96" s="71"/>
      <c r="P96" s="29">
        <f>(40*G96)/MAX(G:G)</f>
        <v>35.61643835616438</v>
      </c>
      <c r="Q96" s="29">
        <f>(10*I96)/MAX(I:I)</f>
        <v>1.1904761904761905</v>
      </c>
      <c r="R96" s="29">
        <f>(10*J96)/MAX(J:J)</f>
        <v>6.8085106382978724</v>
      </c>
      <c r="S96" s="29">
        <f>(10*6.6)/K96</f>
        <v>7.6744186046511631</v>
      </c>
      <c r="T96" s="29">
        <f>(10*L96)/MAX(L:L)</f>
        <v>8</v>
      </c>
      <c r="U96" s="29">
        <v>0</v>
      </c>
      <c r="V96" s="27">
        <f>SUM(P96:U96)</f>
        <v>59.289843789589611</v>
      </c>
      <c r="W96" s="27"/>
      <c r="X96" s="73"/>
      <c r="Y96" s="69"/>
      <c r="Z96" s="69"/>
    </row>
    <row r="97" spans="1:26" ht="35.25" customHeight="1" x14ac:dyDescent="0.25">
      <c r="A97" s="111">
        <v>93</v>
      </c>
      <c r="B97" s="83" t="s">
        <v>451</v>
      </c>
      <c r="C97" s="104" t="s">
        <v>452</v>
      </c>
      <c r="D97" s="79" t="s">
        <v>4510</v>
      </c>
      <c r="E97" s="4">
        <v>9</v>
      </c>
      <c r="F97" s="79" t="s">
        <v>450</v>
      </c>
      <c r="G97" s="71">
        <v>25.5</v>
      </c>
      <c r="H97" s="71"/>
      <c r="I97" s="71">
        <v>10</v>
      </c>
      <c r="J97" s="71">
        <v>170</v>
      </c>
      <c r="K97" s="71">
        <v>8.5</v>
      </c>
      <c r="L97" s="71">
        <v>8.5</v>
      </c>
      <c r="M97" s="71"/>
      <c r="N97" s="71">
        <v>1.35</v>
      </c>
      <c r="O97" s="71"/>
      <c r="P97" s="29">
        <f>(40*G97)/MAX(G:G)</f>
        <v>27.945205479452056</v>
      </c>
      <c r="Q97" s="29">
        <f>(10*I97)/MAX(I:I)</f>
        <v>2.3809523809523809</v>
      </c>
      <c r="R97" s="29">
        <f>(10*J97)/MAX(J:J)</f>
        <v>7.2340425531914896</v>
      </c>
      <c r="S97" s="29">
        <f>(10*6.6)/K97</f>
        <v>7.7647058823529411</v>
      </c>
      <c r="T97" s="29">
        <f>(10*L97)/MAX(L:L)</f>
        <v>8.5</v>
      </c>
      <c r="U97" s="29">
        <f>(20*0.35)/N97</f>
        <v>5.1851851851851851</v>
      </c>
      <c r="V97" s="27">
        <f>SUM(P97:U97)</f>
        <v>59.010091481134047</v>
      </c>
      <c r="W97" s="27"/>
      <c r="X97" s="73"/>
      <c r="Y97" s="69"/>
      <c r="Z97" s="69"/>
    </row>
    <row r="98" spans="1:26" ht="35.25" customHeight="1" x14ac:dyDescent="0.25">
      <c r="A98" s="111">
        <v>94</v>
      </c>
      <c r="B98" s="85" t="s">
        <v>4526</v>
      </c>
      <c r="C98" s="82" t="s">
        <v>267</v>
      </c>
      <c r="D98" s="79" t="s">
        <v>268</v>
      </c>
      <c r="E98" s="4">
        <v>11</v>
      </c>
      <c r="F98" s="79" t="s">
        <v>269</v>
      </c>
      <c r="G98" s="71">
        <v>21.5</v>
      </c>
      <c r="H98" s="71"/>
      <c r="I98" s="71">
        <v>15</v>
      </c>
      <c r="J98" s="71">
        <v>201</v>
      </c>
      <c r="K98" s="71">
        <v>8.8000000000000007</v>
      </c>
      <c r="L98" s="71">
        <v>9</v>
      </c>
      <c r="M98" s="71"/>
      <c r="N98" s="71">
        <v>1.03</v>
      </c>
      <c r="O98" s="71"/>
      <c r="P98" s="29">
        <f>(40*G98)/MAX(G:G)</f>
        <v>23.561643835616437</v>
      </c>
      <c r="Q98" s="29">
        <f>(10*I98)/MAX(I:I)</f>
        <v>3.5714285714285716</v>
      </c>
      <c r="R98" s="29">
        <f>(10*J98)/MAX(J:J)</f>
        <v>8.5531914893617014</v>
      </c>
      <c r="S98" s="29">
        <f>(10*6.6)/K98</f>
        <v>7.4999999999999991</v>
      </c>
      <c r="T98" s="29">
        <f>(10*L98)/MAX(L:L)</f>
        <v>9</v>
      </c>
      <c r="U98" s="29">
        <f>(20*0.35)/N98</f>
        <v>6.7961165048543686</v>
      </c>
      <c r="V98" s="27">
        <f>SUM(P98:U98)</f>
        <v>58.982380401261082</v>
      </c>
      <c r="W98" s="27"/>
      <c r="X98" s="73"/>
      <c r="Y98" s="69"/>
      <c r="Z98" s="69"/>
    </row>
    <row r="99" spans="1:26" ht="35.25" customHeight="1" x14ac:dyDescent="0.25">
      <c r="A99" s="111">
        <v>95</v>
      </c>
      <c r="B99" s="86" t="s">
        <v>455</v>
      </c>
      <c r="C99" s="82" t="s">
        <v>456</v>
      </c>
      <c r="D99" s="79" t="s">
        <v>4510</v>
      </c>
      <c r="E99" s="4">
        <v>9</v>
      </c>
      <c r="F99" s="79" t="s">
        <v>450</v>
      </c>
      <c r="G99" s="71">
        <v>25</v>
      </c>
      <c r="H99" s="71"/>
      <c r="I99" s="71">
        <v>13</v>
      </c>
      <c r="J99" s="71">
        <v>165</v>
      </c>
      <c r="K99" s="71">
        <v>8.1999999999999993</v>
      </c>
      <c r="L99" s="71">
        <v>8</v>
      </c>
      <c r="M99" s="71"/>
      <c r="N99" s="71">
        <v>1.3</v>
      </c>
      <c r="O99" s="71"/>
      <c r="P99" s="29">
        <f>(40*G99)/MAX(G:G)</f>
        <v>27.397260273972602</v>
      </c>
      <c r="Q99" s="29">
        <f>(10*I99)/MAX(I:I)</f>
        <v>3.0952380952380953</v>
      </c>
      <c r="R99" s="29">
        <f>(10*J99)/MAX(J:J)</f>
        <v>7.0212765957446805</v>
      </c>
      <c r="S99" s="29">
        <f>(10*6.6)/K99</f>
        <v>8.0487804878048781</v>
      </c>
      <c r="T99" s="29">
        <f>(10*L99)/MAX(L:L)</f>
        <v>8</v>
      </c>
      <c r="U99" s="29">
        <f>(20*0.35)/N99</f>
        <v>5.3846153846153841</v>
      </c>
      <c r="V99" s="27">
        <f>SUM(P99:U99)</f>
        <v>58.947170837375637</v>
      </c>
      <c r="W99" s="27"/>
      <c r="X99" s="73"/>
      <c r="Y99" s="69"/>
      <c r="Z99" s="69"/>
    </row>
    <row r="100" spans="1:26" ht="35.25" customHeight="1" x14ac:dyDescent="0.25">
      <c r="A100" s="111">
        <v>96</v>
      </c>
      <c r="B100" s="79" t="s">
        <v>280</v>
      </c>
      <c r="C100" s="82" t="s">
        <v>281</v>
      </c>
      <c r="D100" s="79" t="s">
        <v>282</v>
      </c>
      <c r="E100" s="4">
        <v>9</v>
      </c>
      <c r="F100" s="83" t="s">
        <v>283</v>
      </c>
      <c r="G100" s="71">
        <v>19.5</v>
      </c>
      <c r="H100" s="71"/>
      <c r="I100" s="71">
        <v>20</v>
      </c>
      <c r="J100" s="71">
        <v>178</v>
      </c>
      <c r="K100" s="71">
        <v>7.7</v>
      </c>
      <c r="L100" s="71">
        <v>9.9</v>
      </c>
      <c r="M100" s="71"/>
      <c r="N100" s="71">
        <v>1.04</v>
      </c>
      <c r="O100" s="71"/>
      <c r="P100" s="29">
        <f>(40*G100)/MAX(G:G)</f>
        <v>21.36986301369863</v>
      </c>
      <c r="Q100" s="29">
        <f>(10*I100)/MAX(I:I)</f>
        <v>4.7619047619047619</v>
      </c>
      <c r="R100" s="29">
        <f>(10*J100)/MAX(J:J)</f>
        <v>7.5744680851063828</v>
      </c>
      <c r="S100" s="29">
        <f>(10*6.6)/K100</f>
        <v>8.5714285714285712</v>
      </c>
      <c r="T100" s="29">
        <f>(10*L100)/MAX(L:L)</f>
        <v>9.9</v>
      </c>
      <c r="U100" s="29">
        <f>(20*0.35)/N100</f>
        <v>6.7307692307692308</v>
      </c>
      <c r="V100" s="27">
        <f>SUM(P100:U100)</f>
        <v>58.908433662907576</v>
      </c>
      <c r="W100" s="27"/>
      <c r="X100" s="73"/>
      <c r="Y100" s="69"/>
      <c r="Z100" s="69"/>
    </row>
    <row r="101" spans="1:26" ht="35.25" customHeight="1" x14ac:dyDescent="0.25">
      <c r="A101" s="111">
        <v>97</v>
      </c>
      <c r="B101" s="86" t="s">
        <v>221</v>
      </c>
      <c r="C101" s="82" t="s">
        <v>222</v>
      </c>
      <c r="D101" s="79" t="s">
        <v>4451</v>
      </c>
      <c r="E101" s="4">
        <v>9</v>
      </c>
      <c r="F101" s="85" t="s">
        <v>220</v>
      </c>
      <c r="G101" s="71">
        <v>17</v>
      </c>
      <c r="H101" s="71"/>
      <c r="I101" s="71">
        <v>10</v>
      </c>
      <c r="J101" s="71">
        <v>190</v>
      </c>
      <c r="K101" s="71">
        <v>7.1</v>
      </c>
      <c r="L101" s="71">
        <v>8.5</v>
      </c>
      <c r="M101" s="71"/>
      <c r="N101" s="71">
        <v>0.59</v>
      </c>
      <c r="O101" s="71"/>
      <c r="P101" s="29">
        <f>(40*G101)/MAX(G:G)</f>
        <v>18.63013698630137</v>
      </c>
      <c r="Q101" s="29">
        <f>(10*I101)/MAX(I:I)</f>
        <v>2.3809523809523809</v>
      </c>
      <c r="R101" s="29">
        <f>(10*J101)/MAX(J:J)</f>
        <v>8.085106382978724</v>
      </c>
      <c r="S101" s="29">
        <f>(10*6.6)/K101</f>
        <v>9.295774647887324</v>
      </c>
      <c r="T101" s="29">
        <f>(10*L101)/MAX(L:L)</f>
        <v>8.5</v>
      </c>
      <c r="U101" s="29">
        <f>(20*0.35)/N101</f>
        <v>11.864406779661017</v>
      </c>
      <c r="V101" s="27">
        <f>SUM(P101:U101)</f>
        <v>58.756377177780813</v>
      </c>
      <c r="W101" s="27"/>
      <c r="X101" s="73"/>
      <c r="Y101" s="69"/>
      <c r="Z101" s="69"/>
    </row>
    <row r="102" spans="1:26" ht="35.25" customHeight="1" x14ac:dyDescent="0.25">
      <c r="A102" s="111">
        <v>98</v>
      </c>
      <c r="B102" s="113" t="s">
        <v>159</v>
      </c>
      <c r="C102" s="82" t="s">
        <v>160</v>
      </c>
      <c r="D102" s="86" t="s">
        <v>161</v>
      </c>
      <c r="E102" s="4">
        <v>9</v>
      </c>
      <c r="F102" s="85" t="s">
        <v>162</v>
      </c>
      <c r="G102" s="71">
        <v>22</v>
      </c>
      <c r="H102" s="71"/>
      <c r="I102" s="71">
        <v>19</v>
      </c>
      <c r="J102" s="71">
        <v>196</v>
      </c>
      <c r="K102" s="71">
        <v>9.1</v>
      </c>
      <c r="L102" s="71">
        <v>9</v>
      </c>
      <c r="M102" s="71"/>
      <c r="N102" s="71">
        <v>1.27</v>
      </c>
      <c r="O102" s="71"/>
      <c r="P102" s="29">
        <f>(40*G102)/MAX(G:G)</f>
        <v>24.109589041095891</v>
      </c>
      <c r="Q102" s="29">
        <f>(10*I102)/MAX(I:I)</f>
        <v>4.5238095238095237</v>
      </c>
      <c r="R102" s="29">
        <f>(10*J102)/MAX(J:J)</f>
        <v>8.3404255319148941</v>
      </c>
      <c r="S102" s="29">
        <f>(10*6.6)/K102</f>
        <v>7.2527472527472527</v>
      </c>
      <c r="T102" s="29">
        <f>(10*L102)/MAX(L:L)</f>
        <v>9</v>
      </c>
      <c r="U102" s="29">
        <f>(20*0.35)/N102</f>
        <v>5.5118110236220472</v>
      </c>
      <c r="V102" s="27">
        <f>SUM(P102:U102)</f>
        <v>58.738382373189609</v>
      </c>
      <c r="W102" s="27"/>
      <c r="X102" s="73"/>
      <c r="Y102" s="69"/>
      <c r="Z102" s="69"/>
    </row>
    <row r="103" spans="1:26" ht="35.25" customHeight="1" x14ac:dyDescent="0.25">
      <c r="A103" s="111">
        <v>99</v>
      </c>
      <c r="B103" s="83" t="s">
        <v>257</v>
      </c>
      <c r="C103" s="104" t="s">
        <v>258</v>
      </c>
      <c r="D103" s="78" t="s">
        <v>4460</v>
      </c>
      <c r="E103" s="82" t="s">
        <v>175</v>
      </c>
      <c r="F103" s="83" t="s">
        <v>256</v>
      </c>
      <c r="G103" s="71">
        <v>25</v>
      </c>
      <c r="H103" s="71"/>
      <c r="I103" s="71">
        <v>3</v>
      </c>
      <c r="J103" s="71">
        <v>165</v>
      </c>
      <c r="K103" s="71">
        <v>8.3000000000000007</v>
      </c>
      <c r="L103" s="71">
        <v>9</v>
      </c>
      <c r="M103" s="71"/>
      <c r="N103" s="71">
        <v>1.0900000000000001</v>
      </c>
      <c r="O103" s="71"/>
      <c r="P103" s="29">
        <f>(40*G103)/MAX(G:G)</f>
        <v>27.397260273972602</v>
      </c>
      <c r="Q103" s="29">
        <f>(10*I103)/MAX(I:I)</f>
        <v>0.7142857142857143</v>
      </c>
      <c r="R103" s="29">
        <f>(10*J103)/MAX(J:J)</f>
        <v>7.0212765957446805</v>
      </c>
      <c r="S103" s="29">
        <f>(10*6.6)/K103</f>
        <v>7.9518072289156621</v>
      </c>
      <c r="T103" s="29">
        <f>(10*L103)/MAX(L:L)</f>
        <v>9</v>
      </c>
      <c r="U103" s="29">
        <f>(20*0.35)/N103</f>
        <v>6.4220183486238529</v>
      </c>
      <c r="V103" s="27">
        <f>SUM(P103:U103)</f>
        <v>58.506648161542508</v>
      </c>
      <c r="W103" s="27"/>
      <c r="X103" s="73"/>
      <c r="Y103" s="69"/>
      <c r="Z103" s="69"/>
    </row>
    <row r="104" spans="1:26" ht="35.25" customHeight="1" x14ac:dyDescent="0.25">
      <c r="A104" s="111">
        <v>100</v>
      </c>
      <c r="B104" s="79" t="s">
        <v>491</v>
      </c>
      <c r="C104" s="82" t="s">
        <v>492</v>
      </c>
      <c r="D104" s="79" t="s">
        <v>483</v>
      </c>
      <c r="E104" s="4">
        <v>9</v>
      </c>
      <c r="F104" s="79" t="s">
        <v>484</v>
      </c>
      <c r="G104" s="71">
        <v>26</v>
      </c>
      <c r="H104" s="71"/>
      <c r="I104" s="71">
        <v>8</v>
      </c>
      <c r="J104" s="71">
        <v>190</v>
      </c>
      <c r="K104" s="71">
        <v>8.9</v>
      </c>
      <c r="L104" s="71">
        <v>7</v>
      </c>
      <c r="M104" s="71"/>
      <c r="N104" s="71">
        <v>1.25</v>
      </c>
      <c r="O104" s="71"/>
      <c r="P104" s="29">
        <f>(40*G104)/MAX(G:G)</f>
        <v>28.493150684931507</v>
      </c>
      <c r="Q104" s="29">
        <f>(10*I104)/MAX(I:I)</f>
        <v>1.9047619047619047</v>
      </c>
      <c r="R104" s="29">
        <f>(10*J104)/MAX(J:J)</f>
        <v>8.085106382978724</v>
      </c>
      <c r="S104" s="29">
        <f>(10*6.6)/K104</f>
        <v>7.4157303370786511</v>
      </c>
      <c r="T104" s="29">
        <f>(10*L104)/MAX(L:L)</f>
        <v>7</v>
      </c>
      <c r="U104" s="29">
        <f>(20*0.35)/N104</f>
        <v>5.6</v>
      </c>
      <c r="V104" s="27">
        <f>SUM(P104:U104)</f>
        <v>58.498749309750785</v>
      </c>
      <c r="W104" s="27"/>
      <c r="X104" s="73"/>
      <c r="Y104" s="69"/>
      <c r="Z104" s="69"/>
    </row>
    <row r="105" spans="1:26" ht="35.25" customHeight="1" x14ac:dyDescent="0.25">
      <c r="A105" s="111">
        <v>101</v>
      </c>
      <c r="B105" s="79" t="s">
        <v>344</v>
      </c>
      <c r="C105" s="82" t="s">
        <v>345</v>
      </c>
      <c r="D105" s="79" t="s">
        <v>338</v>
      </c>
      <c r="E105" s="4">
        <v>9</v>
      </c>
      <c r="F105" s="79" t="s">
        <v>339</v>
      </c>
      <c r="G105" s="71">
        <v>23</v>
      </c>
      <c r="H105" s="71"/>
      <c r="I105" s="71">
        <v>16</v>
      </c>
      <c r="J105" s="71">
        <v>165</v>
      </c>
      <c r="K105" s="71">
        <v>9.8000000000000007</v>
      </c>
      <c r="L105" s="71">
        <v>9</v>
      </c>
      <c r="M105" s="71"/>
      <c r="N105" s="71">
        <v>1.1200000000000001</v>
      </c>
      <c r="O105" s="71"/>
      <c r="P105" s="29">
        <f>(40*G105)/MAX(G:G)</f>
        <v>25.205479452054796</v>
      </c>
      <c r="Q105" s="29">
        <f>(10*I105)/MAX(I:I)</f>
        <v>3.8095238095238093</v>
      </c>
      <c r="R105" s="29">
        <f>(10*J105)/MAX(J:J)</f>
        <v>7.0212765957446805</v>
      </c>
      <c r="S105" s="29">
        <f>(10*6.6)/K105</f>
        <v>6.7346938775510203</v>
      </c>
      <c r="T105" s="29">
        <f>(10*L105)/MAX(L:L)</f>
        <v>9</v>
      </c>
      <c r="U105" s="29">
        <f>(20*0.35)/N105</f>
        <v>6.2499999999999991</v>
      </c>
      <c r="V105" s="27">
        <f>SUM(P105:U105)</f>
        <v>58.020973734874303</v>
      </c>
      <c r="W105" s="27"/>
      <c r="X105" s="73"/>
      <c r="Y105" s="69"/>
      <c r="Z105" s="69"/>
    </row>
    <row r="106" spans="1:26" ht="35.25" customHeight="1" x14ac:dyDescent="0.25">
      <c r="A106" s="111">
        <v>102</v>
      </c>
      <c r="B106" s="97" t="s">
        <v>276</v>
      </c>
      <c r="C106" s="82" t="s">
        <v>277</v>
      </c>
      <c r="D106" s="86" t="s">
        <v>272</v>
      </c>
      <c r="E106" s="4">
        <v>9</v>
      </c>
      <c r="F106" s="85" t="s">
        <v>273</v>
      </c>
      <c r="G106" s="71">
        <v>28</v>
      </c>
      <c r="H106" s="71"/>
      <c r="I106" s="71">
        <v>18</v>
      </c>
      <c r="J106" s="71">
        <v>171</v>
      </c>
      <c r="K106" s="71">
        <v>8.1999999999999993</v>
      </c>
      <c r="L106" s="71">
        <v>7.5</v>
      </c>
      <c r="M106" s="71"/>
      <c r="N106" s="71">
        <v>54.1</v>
      </c>
      <c r="O106" s="71"/>
      <c r="P106" s="29">
        <f>(40*G106)/MAX(G:G)</f>
        <v>30.684931506849313</v>
      </c>
      <c r="Q106" s="29">
        <f>(10*I106)/MAX(I:I)</f>
        <v>4.2857142857142856</v>
      </c>
      <c r="R106" s="29">
        <f>(10*J106)/MAX(J:J)</f>
        <v>7.2765957446808507</v>
      </c>
      <c r="S106" s="29">
        <f>(10*6.6)/K106</f>
        <v>8.0487804878048781</v>
      </c>
      <c r="T106" s="29">
        <f>(10*L106)/MAX(L:L)</f>
        <v>7.5</v>
      </c>
      <c r="U106" s="29">
        <f>(20*0.35)/N106</f>
        <v>0.12939001848428835</v>
      </c>
      <c r="V106" s="27">
        <f>SUM(P106:U106)</f>
        <v>57.925412043533612</v>
      </c>
      <c r="W106" s="27"/>
      <c r="X106" s="73"/>
      <c r="Y106" s="69"/>
      <c r="Z106" s="69"/>
    </row>
    <row r="107" spans="1:26" ht="35.25" customHeight="1" x14ac:dyDescent="0.25">
      <c r="A107" s="111">
        <v>103</v>
      </c>
      <c r="B107" s="24" t="s">
        <v>514</v>
      </c>
      <c r="C107" s="82" t="s">
        <v>515</v>
      </c>
      <c r="D107" s="79" t="s">
        <v>507</v>
      </c>
      <c r="E107" s="4">
        <v>9</v>
      </c>
      <c r="F107" s="79" t="s">
        <v>508</v>
      </c>
      <c r="G107" s="71">
        <v>25</v>
      </c>
      <c r="H107" s="71"/>
      <c r="I107" s="71">
        <v>5</v>
      </c>
      <c r="J107" s="71">
        <v>168</v>
      </c>
      <c r="K107" s="71">
        <v>9.4</v>
      </c>
      <c r="L107" s="71">
        <v>8.5</v>
      </c>
      <c r="M107" s="71"/>
      <c r="N107" s="71">
        <v>1.06</v>
      </c>
      <c r="O107" s="71"/>
      <c r="P107" s="29">
        <f>(40*G107)/MAX(G:G)</f>
        <v>27.397260273972602</v>
      </c>
      <c r="Q107" s="29">
        <f>(10*I107)/MAX(I:I)</f>
        <v>1.1904761904761905</v>
      </c>
      <c r="R107" s="29">
        <f>(10*J107)/MAX(J:J)</f>
        <v>7.1489361702127656</v>
      </c>
      <c r="S107" s="29">
        <f>(10*6.6)/K107</f>
        <v>7.0212765957446805</v>
      </c>
      <c r="T107" s="29">
        <f>(10*L107)/MAX(L:L)</f>
        <v>8.5</v>
      </c>
      <c r="U107" s="29">
        <f>(20*0.35)/N107</f>
        <v>6.6037735849056602</v>
      </c>
      <c r="V107" s="27">
        <f>SUM(P107:U107)</f>
        <v>57.8617228153119</v>
      </c>
      <c r="W107" s="27"/>
      <c r="X107" s="73"/>
      <c r="Y107" s="69"/>
      <c r="Z107" s="69"/>
    </row>
    <row r="108" spans="1:26" ht="35.25" customHeight="1" x14ac:dyDescent="0.25">
      <c r="A108" s="111">
        <v>104</v>
      </c>
      <c r="B108" s="79" t="s">
        <v>391</v>
      </c>
      <c r="C108" s="4" t="s">
        <v>392</v>
      </c>
      <c r="D108" s="79" t="s">
        <v>4522</v>
      </c>
      <c r="E108" s="4">
        <v>10</v>
      </c>
      <c r="F108" s="106" t="s">
        <v>388</v>
      </c>
      <c r="G108" s="71">
        <v>23.5</v>
      </c>
      <c r="H108" s="71"/>
      <c r="I108" s="71">
        <v>42</v>
      </c>
      <c r="J108" s="71">
        <v>178</v>
      </c>
      <c r="K108" s="71">
        <v>8</v>
      </c>
      <c r="L108" s="71">
        <v>4.5</v>
      </c>
      <c r="M108" s="71"/>
      <c r="N108" s="71">
        <v>4.05</v>
      </c>
      <c r="O108" s="71"/>
      <c r="P108" s="29">
        <f>(40*G108)/MAX(G:G)</f>
        <v>25.753424657534246</v>
      </c>
      <c r="Q108" s="29">
        <f>(10*I108)/MAX(I:I)</f>
        <v>10</v>
      </c>
      <c r="R108" s="29">
        <f>(10*J108)/MAX(J:J)</f>
        <v>7.5744680851063828</v>
      </c>
      <c r="S108" s="29">
        <f>(10*6.6)/K108</f>
        <v>8.25</v>
      </c>
      <c r="T108" s="29">
        <f>(10*L108)/MAX(L:L)</f>
        <v>4.5</v>
      </c>
      <c r="U108" s="29">
        <f>(20*0.35)/N108</f>
        <v>1.7283950617283952</v>
      </c>
      <c r="V108" s="27">
        <f>SUM(P108:U108)</f>
        <v>57.80628780436902</v>
      </c>
      <c r="W108" s="27"/>
      <c r="X108" s="73"/>
      <c r="Y108" s="69"/>
      <c r="Z108" s="69"/>
    </row>
    <row r="109" spans="1:26" ht="35.25" customHeight="1" x14ac:dyDescent="0.25">
      <c r="A109" s="111">
        <v>105</v>
      </c>
      <c r="B109" s="86" t="s">
        <v>374</v>
      </c>
      <c r="C109" s="82" t="s">
        <v>375</v>
      </c>
      <c r="D109" s="86" t="s">
        <v>4449</v>
      </c>
      <c r="E109" s="4">
        <v>9</v>
      </c>
      <c r="F109" s="79" t="s">
        <v>371</v>
      </c>
      <c r="G109" s="71">
        <v>23</v>
      </c>
      <c r="H109" s="71"/>
      <c r="I109" s="71">
        <v>7</v>
      </c>
      <c r="J109" s="71">
        <v>187</v>
      </c>
      <c r="K109" s="71">
        <v>8.5</v>
      </c>
      <c r="L109" s="71">
        <v>8.8000000000000007</v>
      </c>
      <c r="M109" s="71"/>
      <c r="N109" s="71">
        <v>1.1000000000000001</v>
      </c>
      <c r="O109" s="71"/>
      <c r="P109" s="29">
        <f>(40*G109)/MAX(G:G)</f>
        <v>25.205479452054796</v>
      </c>
      <c r="Q109" s="29">
        <f>(10*I109)/MAX(I:I)</f>
        <v>1.6666666666666667</v>
      </c>
      <c r="R109" s="29">
        <f>(10*J109)/MAX(J:J)</f>
        <v>7.957446808510638</v>
      </c>
      <c r="S109" s="29">
        <f>(10*6.6)/K109</f>
        <v>7.7647058823529411</v>
      </c>
      <c r="T109" s="29">
        <f>(10*L109)/MAX(L:L)</f>
        <v>8.8000000000000007</v>
      </c>
      <c r="U109" s="29">
        <f>(20*0.35)/N109</f>
        <v>6.3636363636363633</v>
      </c>
      <c r="V109" s="27">
        <f>SUM(P109:U109)</f>
        <v>57.757935173221398</v>
      </c>
      <c r="W109" s="27"/>
      <c r="X109" s="73"/>
      <c r="Y109" s="69"/>
      <c r="Z109" s="69"/>
    </row>
    <row r="110" spans="1:26" ht="35.25" customHeight="1" x14ac:dyDescent="0.25">
      <c r="A110" s="111">
        <v>106</v>
      </c>
      <c r="B110" s="81" t="s">
        <v>173</v>
      </c>
      <c r="C110" s="68" t="s">
        <v>174</v>
      </c>
      <c r="D110" s="79" t="s">
        <v>165</v>
      </c>
      <c r="E110" s="80">
        <v>9</v>
      </c>
      <c r="F110" s="97" t="s">
        <v>166</v>
      </c>
      <c r="G110" s="71">
        <v>9.5</v>
      </c>
      <c r="H110" s="71"/>
      <c r="I110" s="71">
        <v>9</v>
      </c>
      <c r="J110" s="71">
        <v>220</v>
      </c>
      <c r="K110" s="71">
        <v>7.2</v>
      </c>
      <c r="L110" s="71">
        <v>9.8000000000000007</v>
      </c>
      <c r="M110" s="71"/>
      <c r="N110" s="71">
        <v>0.42</v>
      </c>
      <c r="O110" s="71"/>
      <c r="P110" s="29">
        <f>(40*G110)/MAX(G:G)</f>
        <v>10.41095890410959</v>
      </c>
      <c r="Q110" s="29">
        <f>(10*I110)/MAX(I:I)</f>
        <v>2.1428571428571428</v>
      </c>
      <c r="R110" s="29">
        <f>(10*J110)/MAX(J:J)</f>
        <v>9.3617021276595747</v>
      </c>
      <c r="S110" s="29">
        <f>(10*6.6)/K110</f>
        <v>9.1666666666666661</v>
      </c>
      <c r="T110" s="29">
        <f>(10*L110)/MAX(L:L)</f>
        <v>9.8000000000000007</v>
      </c>
      <c r="U110" s="29">
        <f>(20*0.35)/N110</f>
        <v>16.666666666666668</v>
      </c>
      <c r="V110" s="27">
        <f>SUM(P110:U110)</f>
        <v>57.54885150795964</v>
      </c>
      <c r="W110" s="27"/>
      <c r="X110" s="73"/>
      <c r="Y110" s="69"/>
      <c r="Z110" s="69"/>
    </row>
    <row r="111" spans="1:26" ht="35.25" customHeight="1" x14ac:dyDescent="0.25">
      <c r="A111" s="111">
        <v>107</v>
      </c>
      <c r="B111" s="79" t="s">
        <v>493</v>
      </c>
      <c r="C111" s="82" t="s">
        <v>494</v>
      </c>
      <c r="D111" s="79" t="s">
        <v>483</v>
      </c>
      <c r="E111" s="4">
        <v>9</v>
      </c>
      <c r="F111" s="79" t="s">
        <v>484</v>
      </c>
      <c r="G111" s="71">
        <v>26</v>
      </c>
      <c r="H111" s="71"/>
      <c r="I111" s="71">
        <v>9</v>
      </c>
      <c r="J111" s="71">
        <v>195</v>
      </c>
      <c r="K111" s="71">
        <v>8.8000000000000007</v>
      </c>
      <c r="L111" s="71">
        <v>5</v>
      </c>
      <c r="M111" s="71"/>
      <c r="N111" s="71">
        <v>1.1499999999999999</v>
      </c>
      <c r="O111" s="71"/>
      <c r="P111" s="29">
        <f>(40*G111)/MAX(G:G)</f>
        <v>28.493150684931507</v>
      </c>
      <c r="Q111" s="29">
        <f>(10*I111)/MAX(I:I)</f>
        <v>2.1428571428571428</v>
      </c>
      <c r="R111" s="29">
        <f>(10*J111)/MAX(J:J)</f>
        <v>8.2978723404255312</v>
      </c>
      <c r="S111" s="29">
        <f>(10*6.6)/K111</f>
        <v>7.4999999999999991</v>
      </c>
      <c r="T111" s="29">
        <f>(10*L111)/MAX(L:L)</f>
        <v>5</v>
      </c>
      <c r="U111" s="29">
        <f>(20*0.35)/N111</f>
        <v>6.0869565217391308</v>
      </c>
      <c r="V111" s="27">
        <f>SUM(P111:U111)</f>
        <v>57.520836689953313</v>
      </c>
      <c r="W111" s="27"/>
      <c r="X111" s="73"/>
      <c r="Y111" s="69"/>
      <c r="Z111" s="69"/>
    </row>
    <row r="112" spans="1:26" ht="35.25" customHeight="1" x14ac:dyDescent="0.25">
      <c r="A112" s="111">
        <v>108</v>
      </c>
      <c r="B112" s="85" t="s">
        <v>205</v>
      </c>
      <c r="C112" s="82" t="s">
        <v>206</v>
      </c>
      <c r="D112" s="101" t="s">
        <v>193</v>
      </c>
      <c r="E112" s="102">
        <v>11</v>
      </c>
      <c r="F112" s="101" t="s">
        <v>194</v>
      </c>
      <c r="G112" s="71">
        <v>20</v>
      </c>
      <c r="H112" s="71"/>
      <c r="I112" s="71">
        <v>30</v>
      </c>
      <c r="J112" s="71">
        <v>175</v>
      </c>
      <c r="K112" s="71">
        <v>9</v>
      </c>
      <c r="L112" s="71">
        <v>8</v>
      </c>
      <c r="M112" s="71"/>
      <c r="N112" s="71">
        <v>1.3</v>
      </c>
      <c r="O112" s="71"/>
      <c r="P112" s="29">
        <f>(40*G112)/MAX(G:G)</f>
        <v>21.917808219178081</v>
      </c>
      <c r="Q112" s="29">
        <f>(10*I112)/MAX(I:I)</f>
        <v>7.1428571428571432</v>
      </c>
      <c r="R112" s="29">
        <f>(10*J112)/MAX(J:J)</f>
        <v>7.4468085106382977</v>
      </c>
      <c r="S112" s="29">
        <f>(10*6.6)/K112</f>
        <v>7.333333333333333</v>
      </c>
      <c r="T112" s="29">
        <f>(10*L112)/MAX(L:L)</f>
        <v>8</v>
      </c>
      <c r="U112" s="29">
        <f>(20*0.35)/N112</f>
        <v>5.3846153846153841</v>
      </c>
      <c r="V112" s="27">
        <f>SUM(P112:U112)</f>
        <v>57.225422590622244</v>
      </c>
      <c r="W112" s="27"/>
      <c r="X112" s="73"/>
      <c r="Y112" s="69"/>
      <c r="Z112" s="69"/>
    </row>
    <row r="113" spans="1:26" ht="35.25" customHeight="1" x14ac:dyDescent="0.25">
      <c r="A113" s="111">
        <v>109</v>
      </c>
      <c r="B113" s="92" t="s">
        <v>125</v>
      </c>
      <c r="C113" s="89" t="s">
        <v>126</v>
      </c>
      <c r="D113" s="90" t="s">
        <v>4450</v>
      </c>
      <c r="E113" s="91">
        <v>9</v>
      </c>
      <c r="F113" s="90" t="s">
        <v>127</v>
      </c>
      <c r="G113" s="71">
        <v>16</v>
      </c>
      <c r="H113" s="71"/>
      <c r="I113" s="71">
        <v>28</v>
      </c>
      <c r="J113" s="71">
        <v>200</v>
      </c>
      <c r="K113" s="71">
        <v>7.3</v>
      </c>
      <c r="L113" s="71">
        <v>9.5</v>
      </c>
      <c r="M113" s="71"/>
      <c r="N113" s="71">
        <v>1.2</v>
      </c>
      <c r="O113" s="71"/>
      <c r="P113" s="29">
        <f>(40*G113)/MAX(G:G)</f>
        <v>17.534246575342465</v>
      </c>
      <c r="Q113" s="29">
        <f>(10*I113)/MAX(I:I)</f>
        <v>6.666666666666667</v>
      </c>
      <c r="R113" s="29">
        <f>(10*J113)/MAX(J:J)</f>
        <v>8.5106382978723403</v>
      </c>
      <c r="S113" s="29">
        <f>(10*6.6)/K113</f>
        <v>9.0410958904109595</v>
      </c>
      <c r="T113" s="29">
        <f>(10*L113)/MAX(L:L)</f>
        <v>9.5</v>
      </c>
      <c r="U113" s="29">
        <f>(20*0.35)/N113</f>
        <v>5.8333333333333339</v>
      </c>
      <c r="V113" s="27">
        <f>SUM(P113:U113)</f>
        <v>57.085980763625763</v>
      </c>
      <c r="W113" s="27"/>
      <c r="X113" s="73"/>
      <c r="Y113" s="69"/>
      <c r="Z113" s="69"/>
    </row>
    <row r="114" spans="1:26" ht="35.25" customHeight="1" x14ac:dyDescent="0.25">
      <c r="A114" s="111">
        <v>110</v>
      </c>
      <c r="B114" s="79" t="s">
        <v>495</v>
      </c>
      <c r="C114" s="82" t="s">
        <v>496</v>
      </c>
      <c r="D114" s="79" t="s">
        <v>483</v>
      </c>
      <c r="E114" s="4">
        <v>9</v>
      </c>
      <c r="F114" s="79" t="s">
        <v>484</v>
      </c>
      <c r="G114" s="71">
        <v>24</v>
      </c>
      <c r="H114" s="71"/>
      <c r="I114" s="71">
        <v>7</v>
      </c>
      <c r="J114" s="71">
        <v>181</v>
      </c>
      <c r="K114" s="71">
        <v>8.6</v>
      </c>
      <c r="L114" s="71">
        <v>8</v>
      </c>
      <c r="M114" s="71"/>
      <c r="N114" s="71">
        <v>1.24</v>
      </c>
      <c r="O114" s="71"/>
      <c r="P114" s="29">
        <f>(40*G114)/MAX(G:G)</f>
        <v>26.301369863013697</v>
      </c>
      <c r="Q114" s="29">
        <f>(10*I114)/MAX(I:I)</f>
        <v>1.6666666666666667</v>
      </c>
      <c r="R114" s="29">
        <f>(10*J114)/MAX(J:J)</f>
        <v>7.7021276595744679</v>
      </c>
      <c r="S114" s="29">
        <f>(10*6.6)/K114</f>
        <v>7.6744186046511631</v>
      </c>
      <c r="T114" s="29">
        <f>(10*L114)/MAX(L:L)</f>
        <v>8</v>
      </c>
      <c r="U114" s="29">
        <f>(20*0.35)/N114</f>
        <v>5.645161290322581</v>
      </c>
      <c r="V114" s="27">
        <f>SUM(P114:U114)</f>
        <v>56.989744084228583</v>
      </c>
      <c r="W114" s="27"/>
      <c r="X114" s="73"/>
      <c r="Y114" s="69"/>
      <c r="Z114" s="69"/>
    </row>
    <row r="115" spans="1:26" ht="35.25" customHeight="1" x14ac:dyDescent="0.25">
      <c r="A115" s="111">
        <v>111</v>
      </c>
      <c r="B115" s="84" t="s">
        <v>348</v>
      </c>
      <c r="C115" s="82" t="s">
        <v>349</v>
      </c>
      <c r="D115" s="79" t="s">
        <v>338</v>
      </c>
      <c r="E115" s="4">
        <v>9</v>
      </c>
      <c r="F115" s="79" t="s">
        <v>339</v>
      </c>
      <c r="G115" s="71">
        <v>25</v>
      </c>
      <c r="H115" s="71"/>
      <c r="I115" s="71">
        <v>10</v>
      </c>
      <c r="J115" s="71">
        <v>153</v>
      </c>
      <c r="K115" s="71">
        <v>9.1</v>
      </c>
      <c r="L115" s="71">
        <v>8</v>
      </c>
      <c r="M115" s="71"/>
      <c r="N115" s="71">
        <v>1.3</v>
      </c>
      <c r="O115" s="71"/>
      <c r="P115" s="29">
        <f>(40*G115)/MAX(G:G)</f>
        <v>27.397260273972602</v>
      </c>
      <c r="Q115" s="29">
        <f>(10*I115)/MAX(I:I)</f>
        <v>2.3809523809523809</v>
      </c>
      <c r="R115" s="29">
        <f>(10*J115)/MAX(J:J)</f>
        <v>6.5106382978723403</v>
      </c>
      <c r="S115" s="29">
        <f>(10*6.6)/K115</f>
        <v>7.2527472527472527</v>
      </c>
      <c r="T115" s="29">
        <f>(10*L115)/MAX(L:L)</f>
        <v>8</v>
      </c>
      <c r="U115" s="29">
        <f>(20*0.35)/N115</f>
        <v>5.3846153846153841</v>
      </c>
      <c r="V115" s="27">
        <f>SUM(P115:U115)</f>
        <v>56.926213590159961</v>
      </c>
      <c r="W115" s="27"/>
      <c r="X115" s="73"/>
      <c r="Y115" s="69"/>
      <c r="Z115" s="69"/>
    </row>
    <row r="116" spans="1:26" ht="35.25" customHeight="1" x14ac:dyDescent="0.25">
      <c r="A116" s="111">
        <v>112</v>
      </c>
      <c r="B116" s="79" t="s">
        <v>417</v>
      </c>
      <c r="C116" s="82" t="s">
        <v>418</v>
      </c>
      <c r="D116" s="79" t="s">
        <v>419</v>
      </c>
      <c r="E116" s="4">
        <v>9</v>
      </c>
      <c r="F116" s="79" t="s">
        <v>420</v>
      </c>
      <c r="G116" s="71">
        <v>15.5</v>
      </c>
      <c r="H116" s="71"/>
      <c r="I116" s="71">
        <v>33</v>
      </c>
      <c r="J116" s="71">
        <v>176</v>
      </c>
      <c r="K116" s="71">
        <v>8.1999999999999993</v>
      </c>
      <c r="L116" s="71">
        <v>10</v>
      </c>
      <c r="M116" s="71"/>
      <c r="N116" s="71">
        <v>1.08</v>
      </c>
      <c r="O116" s="71"/>
      <c r="P116" s="29">
        <f>(40*G116)/MAX(G:G)</f>
        <v>16.986301369863014</v>
      </c>
      <c r="Q116" s="29">
        <f>(10*I116)/MAX(I:I)</f>
        <v>7.8571428571428568</v>
      </c>
      <c r="R116" s="29">
        <f>(10*J116)/MAX(J:J)</f>
        <v>7.4893617021276597</v>
      </c>
      <c r="S116" s="29">
        <f>(10*6.6)/K116</f>
        <v>8.0487804878048781</v>
      </c>
      <c r="T116" s="29">
        <f>(10*L116)/MAX(L:L)</f>
        <v>10</v>
      </c>
      <c r="U116" s="29">
        <f>(20*0.35)/N116</f>
        <v>6.481481481481481</v>
      </c>
      <c r="V116" s="27">
        <f>SUM(P116:U116)</f>
        <v>56.863067898419885</v>
      </c>
      <c r="W116" s="27"/>
      <c r="X116" s="73"/>
      <c r="Y116" s="69"/>
      <c r="Z116" s="69"/>
    </row>
    <row r="117" spans="1:26" ht="35.25" customHeight="1" x14ac:dyDescent="0.25">
      <c r="A117" s="111">
        <v>113</v>
      </c>
      <c r="B117" s="79" t="s">
        <v>302</v>
      </c>
      <c r="C117" s="82" t="s">
        <v>303</v>
      </c>
      <c r="D117" s="79" t="s">
        <v>282</v>
      </c>
      <c r="E117" s="4">
        <v>9</v>
      </c>
      <c r="F117" s="79" t="s">
        <v>283</v>
      </c>
      <c r="G117" s="71">
        <v>26.5</v>
      </c>
      <c r="H117" s="71"/>
      <c r="I117" s="71">
        <v>10</v>
      </c>
      <c r="J117" s="71">
        <v>149</v>
      </c>
      <c r="K117" s="71">
        <v>9.4</v>
      </c>
      <c r="L117" s="71">
        <v>7</v>
      </c>
      <c r="M117" s="71"/>
      <c r="N117" s="71">
        <v>1.4</v>
      </c>
      <c r="O117" s="71"/>
      <c r="P117" s="29">
        <f>(40*G117)/MAX(G:G)</f>
        <v>29.041095890410958</v>
      </c>
      <c r="Q117" s="29">
        <f>(10*I117)/MAX(I:I)</f>
        <v>2.3809523809523809</v>
      </c>
      <c r="R117" s="29">
        <f>(10*J117)/MAX(J:J)</f>
        <v>6.3404255319148932</v>
      </c>
      <c r="S117" s="29">
        <f>(10*6.6)/K117</f>
        <v>7.0212765957446805</v>
      </c>
      <c r="T117" s="29">
        <f>(10*L117)/MAX(L:L)</f>
        <v>7</v>
      </c>
      <c r="U117" s="29">
        <f>(20*0.35)/N117</f>
        <v>5</v>
      </c>
      <c r="V117" s="27">
        <f>SUM(P117:U117)</f>
        <v>56.783750399022914</v>
      </c>
      <c r="W117" s="27"/>
      <c r="X117" s="73"/>
      <c r="Y117" s="69"/>
      <c r="Z117" s="69"/>
    </row>
    <row r="118" spans="1:26" ht="35.25" customHeight="1" x14ac:dyDescent="0.25">
      <c r="A118" s="111">
        <v>114</v>
      </c>
      <c r="B118" s="79" t="s">
        <v>463</v>
      </c>
      <c r="C118" s="99" t="s">
        <v>464</v>
      </c>
      <c r="D118" s="79" t="s">
        <v>4510</v>
      </c>
      <c r="E118" s="4">
        <v>9</v>
      </c>
      <c r="F118" s="79" t="s">
        <v>450</v>
      </c>
      <c r="G118" s="71">
        <v>29.5</v>
      </c>
      <c r="H118" s="71"/>
      <c r="I118" s="71">
        <v>6</v>
      </c>
      <c r="J118" s="71">
        <v>135</v>
      </c>
      <c r="K118" s="71">
        <v>9.3000000000000007</v>
      </c>
      <c r="L118" s="71">
        <v>5</v>
      </c>
      <c r="M118" s="71"/>
      <c r="N118" s="71">
        <v>1.4</v>
      </c>
      <c r="O118" s="71"/>
      <c r="P118" s="29">
        <f>(40*G118)/MAX(G:G)</f>
        <v>32.328767123287669</v>
      </c>
      <c r="Q118" s="29">
        <f>(10*I118)/MAX(I:I)</f>
        <v>1.4285714285714286</v>
      </c>
      <c r="R118" s="29">
        <f>(10*J118)/MAX(J:J)</f>
        <v>5.7446808510638299</v>
      </c>
      <c r="S118" s="29">
        <f>(10*6.6)/K118</f>
        <v>7.0967741935483861</v>
      </c>
      <c r="T118" s="29">
        <f>(10*L118)/MAX(L:L)</f>
        <v>5</v>
      </c>
      <c r="U118" s="29">
        <f>(20*0.35)/N118</f>
        <v>5</v>
      </c>
      <c r="V118" s="27">
        <f>SUM(P118:U118)</f>
        <v>56.59879359647131</v>
      </c>
      <c r="W118" s="27"/>
      <c r="X118" s="73"/>
      <c r="Y118" s="69"/>
      <c r="Z118" s="69"/>
    </row>
    <row r="119" spans="1:26" ht="35.25" customHeight="1" x14ac:dyDescent="0.25">
      <c r="A119" s="111">
        <v>115</v>
      </c>
      <c r="B119" s="96" t="s">
        <v>148</v>
      </c>
      <c r="C119" s="82" t="s">
        <v>149</v>
      </c>
      <c r="D119" s="79" t="s">
        <v>140</v>
      </c>
      <c r="E119" s="4">
        <v>10</v>
      </c>
      <c r="F119" s="79" t="s">
        <v>150</v>
      </c>
      <c r="G119" s="71">
        <v>20</v>
      </c>
      <c r="H119" s="71"/>
      <c r="I119" s="71">
        <v>15</v>
      </c>
      <c r="J119" s="71">
        <v>210</v>
      </c>
      <c r="K119" s="71">
        <v>7.9</v>
      </c>
      <c r="L119" s="71">
        <v>7.3</v>
      </c>
      <c r="M119" s="71"/>
      <c r="N119" s="71">
        <v>1.1200000000000001</v>
      </c>
      <c r="O119" s="71"/>
      <c r="P119" s="29">
        <f>(40*G119)/MAX(G:G)</f>
        <v>21.917808219178081</v>
      </c>
      <c r="Q119" s="29">
        <f>(10*I119)/MAX(I:I)</f>
        <v>3.5714285714285716</v>
      </c>
      <c r="R119" s="29">
        <f>(10*J119)/MAX(J:J)</f>
        <v>8.9361702127659566</v>
      </c>
      <c r="S119" s="29">
        <f>(10*6.6)/K119</f>
        <v>8.3544303797468356</v>
      </c>
      <c r="T119" s="29">
        <f>(10*L119)/MAX(L:L)</f>
        <v>7.3</v>
      </c>
      <c r="U119" s="29">
        <f>(20*0.35)/N119</f>
        <v>6.2499999999999991</v>
      </c>
      <c r="V119" s="27">
        <f>SUM(P119:U119)</f>
        <v>56.329837383119447</v>
      </c>
      <c r="W119" s="27"/>
      <c r="X119" s="73"/>
      <c r="Y119" s="69"/>
      <c r="Z119" s="69"/>
    </row>
    <row r="120" spans="1:26" ht="35.25" customHeight="1" x14ac:dyDescent="0.25">
      <c r="A120" s="111">
        <v>116</v>
      </c>
      <c r="B120" s="85" t="s">
        <v>201</v>
      </c>
      <c r="C120" s="82" t="s">
        <v>202</v>
      </c>
      <c r="D120" s="101" t="s">
        <v>193</v>
      </c>
      <c r="E120" s="102">
        <v>10</v>
      </c>
      <c r="F120" s="101" t="s">
        <v>194</v>
      </c>
      <c r="G120" s="71">
        <v>18.5</v>
      </c>
      <c r="H120" s="71"/>
      <c r="I120" s="71">
        <v>25</v>
      </c>
      <c r="J120" s="71">
        <v>160</v>
      </c>
      <c r="K120" s="71">
        <v>7.1</v>
      </c>
      <c r="L120" s="71">
        <v>8.3000000000000007</v>
      </c>
      <c r="M120" s="71"/>
      <c r="N120" s="71">
        <v>1.31</v>
      </c>
      <c r="O120" s="71"/>
      <c r="P120" s="29">
        <f>(40*G120)/MAX(G:G)</f>
        <v>20.273972602739725</v>
      </c>
      <c r="Q120" s="29">
        <f>(10*I120)/MAX(I:I)</f>
        <v>5.9523809523809526</v>
      </c>
      <c r="R120" s="29">
        <f>(10*J120)/MAX(J:J)</f>
        <v>6.8085106382978724</v>
      </c>
      <c r="S120" s="29">
        <f>(10*6.6)/K120</f>
        <v>9.295774647887324</v>
      </c>
      <c r="T120" s="29">
        <f>(10*L120)/MAX(L:L)</f>
        <v>8.3000000000000007</v>
      </c>
      <c r="U120" s="29">
        <f>(20*0.35)/N120</f>
        <v>5.343511450381679</v>
      </c>
      <c r="V120" s="27">
        <f>SUM(P120:U120)</f>
        <v>55.974150291687543</v>
      </c>
      <c r="W120" s="27"/>
      <c r="X120" s="73"/>
      <c r="Y120" s="69"/>
      <c r="Z120" s="69"/>
    </row>
    <row r="121" spans="1:26" ht="35.25" customHeight="1" x14ac:dyDescent="0.25">
      <c r="A121" s="111">
        <v>117</v>
      </c>
      <c r="B121" s="109" t="s">
        <v>519</v>
      </c>
      <c r="C121" s="82" t="s">
        <v>520</v>
      </c>
      <c r="D121" s="79" t="s">
        <v>4448</v>
      </c>
      <c r="E121" s="108">
        <v>9</v>
      </c>
      <c r="F121" s="79" t="s">
        <v>627</v>
      </c>
      <c r="G121" s="71">
        <v>31.5</v>
      </c>
      <c r="H121" s="71"/>
      <c r="I121" s="71">
        <v>2</v>
      </c>
      <c r="J121" s="71">
        <v>170</v>
      </c>
      <c r="K121" s="71">
        <v>8.6</v>
      </c>
      <c r="L121" s="71">
        <v>6</v>
      </c>
      <c r="M121" s="71"/>
      <c r="N121" s="71">
        <v>0</v>
      </c>
      <c r="O121" s="71"/>
      <c r="P121" s="29">
        <f>(40*G121)/MAX(G:G)</f>
        <v>34.520547945205479</v>
      </c>
      <c r="Q121" s="29">
        <f>(10*I121)/MAX(I:I)</f>
        <v>0.47619047619047616</v>
      </c>
      <c r="R121" s="29">
        <f>(10*J121)/MAX(J:J)</f>
        <v>7.2340425531914896</v>
      </c>
      <c r="S121" s="29">
        <f>(10*6.6)/K121</f>
        <v>7.6744186046511631</v>
      </c>
      <c r="T121" s="29">
        <f>(10*L121)/MAX(L:L)</f>
        <v>6</v>
      </c>
      <c r="U121" s="29">
        <v>0</v>
      </c>
      <c r="V121" s="27">
        <f>SUM(P121:U121)</f>
        <v>55.905199579238612</v>
      </c>
      <c r="W121" s="27"/>
      <c r="X121" s="73"/>
      <c r="Y121" s="69"/>
      <c r="Z121" s="69"/>
    </row>
    <row r="122" spans="1:26" ht="35.25" customHeight="1" x14ac:dyDescent="0.25">
      <c r="A122" s="111">
        <v>118</v>
      </c>
      <c r="B122" s="85" t="s">
        <v>199</v>
      </c>
      <c r="C122" s="82" t="s">
        <v>200</v>
      </c>
      <c r="D122" s="101" t="s">
        <v>193</v>
      </c>
      <c r="E122" s="102">
        <v>10</v>
      </c>
      <c r="F122" s="101" t="s">
        <v>194</v>
      </c>
      <c r="G122" s="71">
        <v>20</v>
      </c>
      <c r="H122" s="71"/>
      <c r="I122" s="71">
        <v>15</v>
      </c>
      <c r="J122" s="71">
        <v>180</v>
      </c>
      <c r="K122" s="71">
        <v>7.1</v>
      </c>
      <c r="L122" s="71">
        <v>8</v>
      </c>
      <c r="M122" s="71"/>
      <c r="N122" s="71">
        <v>1.33</v>
      </c>
      <c r="O122" s="71"/>
      <c r="P122" s="29">
        <f>(40*G122)/MAX(G:G)</f>
        <v>21.917808219178081</v>
      </c>
      <c r="Q122" s="29">
        <f>(10*I122)/MAX(I:I)</f>
        <v>3.5714285714285716</v>
      </c>
      <c r="R122" s="29">
        <f>(10*J122)/MAX(J:J)</f>
        <v>7.6595744680851068</v>
      </c>
      <c r="S122" s="29">
        <f>(10*6.6)/K122</f>
        <v>9.295774647887324</v>
      </c>
      <c r="T122" s="29">
        <f>(10*L122)/MAX(L:L)</f>
        <v>8</v>
      </c>
      <c r="U122" s="29">
        <f>(20*0.35)/N122</f>
        <v>5.2631578947368416</v>
      </c>
      <c r="V122" s="27">
        <f>SUM(P122:U122)</f>
        <v>55.707743801315921</v>
      </c>
      <c r="W122" s="27"/>
      <c r="X122" s="73"/>
      <c r="Y122" s="69"/>
      <c r="Z122" s="69"/>
    </row>
    <row r="123" spans="1:26" ht="35.25" customHeight="1" x14ac:dyDescent="0.25">
      <c r="A123" s="111">
        <v>119</v>
      </c>
      <c r="B123" s="81" t="s">
        <v>4523</v>
      </c>
      <c r="C123" s="82" t="s">
        <v>68</v>
      </c>
      <c r="D123" s="79" t="s">
        <v>61</v>
      </c>
      <c r="E123" s="4">
        <v>9</v>
      </c>
      <c r="F123" s="24" t="s">
        <v>63</v>
      </c>
      <c r="G123" s="71">
        <v>23</v>
      </c>
      <c r="H123" s="71"/>
      <c r="I123" s="71">
        <v>2</v>
      </c>
      <c r="J123" s="71">
        <v>170</v>
      </c>
      <c r="K123" s="71">
        <v>7.1</v>
      </c>
      <c r="L123" s="71">
        <v>7</v>
      </c>
      <c r="M123" s="71"/>
      <c r="N123" s="71">
        <v>1.1200000000000001</v>
      </c>
      <c r="O123" s="71"/>
      <c r="P123" s="29">
        <f>(40*G123)/MAX(G:G)</f>
        <v>25.205479452054796</v>
      </c>
      <c r="Q123" s="29">
        <f>(10*I123)/MAX(I:I)</f>
        <v>0.47619047619047616</v>
      </c>
      <c r="R123" s="29">
        <f>(10*J123)/MAX(J:J)</f>
        <v>7.2340425531914896</v>
      </c>
      <c r="S123" s="29">
        <f>(10*6.6)/K123</f>
        <v>9.295774647887324</v>
      </c>
      <c r="T123" s="29">
        <f>(10*L123)/MAX(L:L)</f>
        <v>7</v>
      </c>
      <c r="U123" s="29">
        <f>(20*0.35)/N123</f>
        <v>6.2499999999999991</v>
      </c>
      <c r="V123" s="27">
        <f>SUM(P123:U123)</f>
        <v>55.461487129324084</v>
      </c>
      <c r="W123" s="27"/>
      <c r="X123" s="73"/>
      <c r="Y123" s="69"/>
      <c r="Z123" s="69"/>
    </row>
    <row r="124" spans="1:26" ht="35.25" customHeight="1" x14ac:dyDescent="0.25">
      <c r="A124" s="111">
        <v>120</v>
      </c>
      <c r="B124" s="79" t="s">
        <v>470</v>
      </c>
      <c r="C124" s="82" t="s">
        <v>471</v>
      </c>
      <c r="D124" s="79" t="s">
        <v>4510</v>
      </c>
      <c r="E124" s="4">
        <v>10</v>
      </c>
      <c r="F124" s="79" t="s">
        <v>450</v>
      </c>
      <c r="G124" s="71">
        <v>26</v>
      </c>
      <c r="H124" s="71"/>
      <c r="I124" s="71">
        <v>15</v>
      </c>
      <c r="J124" s="71">
        <v>156</v>
      </c>
      <c r="K124" s="71">
        <v>9.9</v>
      </c>
      <c r="L124" s="71">
        <v>4.5</v>
      </c>
      <c r="M124" s="71"/>
      <c r="N124" s="71">
        <v>1.32</v>
      </c>
      <c r="O124" s="71"/>
      <c r="P124" s="29">
        <f>(40*G124)/MAX(G:G)</f>
        <v>28.493150684931507</v>
      </c>
      <c r="Q124" s="29">
        <f>(10*I124)/MAX(I:I)</f>
        <v>3.5714285714285716</v>
      </c>
      <c r="R124" s="29">
        <f>(10*J124)/MAX(J:J)</f>
        <v>6.6382978723404253</v>
      </c>
      <c r="S124" s="29">
        <f>(10*6.6)/K124</f>
        <v>6.6666666666666661</v>
      </c>
      <c r="T124" s="29">
        <f>(10*L124)/MAX(L:L)</f>
        <v>4.5</v>
      </c>
      <c r="U124" s="29">
        <f>(20*0.35)/N124</f>
        <v>5.3030303030303028</v>
      </c>
      <c r="V124" s="27">
        <f>SUM(P124:U124)</f>
        <v>55.172574098397469</v>
      </c>
      <c r="W124" s="27"/>
      <c r="X124" s="73"/>
      <c r="Y124" s="69"/>
      <c r="Z124" s="69"/>
    </row>
    <row r="125" spans="1:26" ht="35.25" customHeight="1" x14ac:dyDescent="0.25">
      <c r="A125" s="111">
        <v>121</v>
      </c>
      <c r="B125" s="85" t="s">
        <v>603</v>
      </c>
      <c r="C125" s="68" t="s">
        <v>604</v>
      </c>
      <c r="D125" s="79" t="s">
        <v>598</v>
      </c>
      <c r="E125" s="64">
        <v>9</v>
      </c>
      <c r="F125" s="79" t="s">
        <v>599</v>
      </c>
      <c r="G125" s="71">
        <v>25</v>
      </c>
      <c r="H125" s="71"/>
      <c r="I125" s="71">
        <v>2</v>
      </c>
      <c r="J125" s="71">
        <v>172</v>
      </c>
      <c r="K125" s="71">
        <v>9.5</v>
      </c>
      <c r="L125" s="71">
        <v>8</v>
      </c>
      <c r="M125" s="71"/>
      <c r="N125" s="71">
        <v>1.45</v>
      </c>
      <c r="O125" s="71"/>
      <c r="P125" s="29">
        <f>(40*G125)/MAX(G:G)</f>
        <v>27.397260273972602</v>
      </c>
      <c r="Q125" s="29">
        <f>(10*I125)/MAX(I:I)</f>
        <v>0.47619047619047616</v>
      </c>
      <c r="R125" s="29">
        <f>(10*J125)/MAX(J:J)</f>
        <v>7.3191489361702127</v>
      </c>
      <c r="S125" s="29">
        <f>(10*6.6)/K125</f>
        <v>6.9473684210526319</v>
      </c>
      <c r="T125" s="29">
        <f>(10*L125)/MAX(L:L)</f>
        <v>8</v>
      </c>
      <c r="U125" s="29">
        <f>(20*0.35)/N125</f>
        <v>4.8275862068965516</v>
      </c>
      <c r="V125" s="27">
        <f>SUM(P125:U125)</f>
        <v>54.967554314282467</v>
      </c>
      <c r="W125" s="27"/>
      <c r="X125" s="73"/>
      <c r="Y125" s="69"/>
      <c r="Z125" s="69"/>
    </row>
    <row r="126" spans="1:26" ht="35.25" customHeight="1" x14ac:dyDescent="0.25">
      <c r="A126" s="111">
        <v>122</v>
      </c>
      <c r="B126" s="97" t="s">
        <v>270</v>
      </c>
      <c r="C126" s="82" t="s">
        <v>271</v>
      </c>
      <c r="D126" s="79" t="s">
        <v>272</v>
      </c>
      <c r="E126" s="4">
        <v>9</v>
      </c>
      <c r="F126" s="79" t="s">
        <v>273</v>
      </c>
      <c r="G126" s="71">
        <v>25.5</v>
      </c>
      <c r="H126" s="71"/>
      <c r="I126" s="71">
        <v>12</v>
      </c>
      <c r="J126" s="71">
        <v>145</v>
      </c>
      <c r="K126" s="71">
        <v>9.1</v>
      </c>
      <c r="L126" s="71">
        <v>4.5</v>
      </c>
      <c r="M126" s="71"/>
      <c r="N126" s="71">
        <v>1.1299999999999999</v>
      </c>
      <c r="O126" s="71"/>
      <c r="P126" s="29">
        <f>(40*G126)/MAX(G:G)</f>
        <v>27.945205479452056</v>
      </c>
      <c r="Q126" s="29">
        <f>(10*I126)/MAX(I:I)</f>
        <v>2.8571428571428572</v>
      </c>
      <c r="R126" s="29">
        <f>(10*J126)/MAX(J:J)</f>
        <v>6.1702127659574471</v>
      </c>
      <c r="S126" s="29">
        <f>(10*6.6)/K126</f>
        <v>7.2527472527472527</v>
      </c>
      <c r="T126" s="29">
        <f>(10*L126)/MAX(L:L)</f>
        <v>4.5</v>
      </c>
      <c r="U126" s="29">
        <f>(20*0.35)/N126</f>
        <v>6.1946902654867264</v>
      </c>
      <c r="V126" s="27">
        <f>SUM(P126:U126)</f>
        <v>54.919998620786345</v>
      </c>
      <c r="W126" s="27"/>
      <c r="X126" s="73"/>
      <c r="Y126" s="69"/>
      <c r="Z126" s="69"/>
    </row>
    <row r="127" spans="1:26" ht="35.25" customHeight="1" x14ac:dyDescent="0.25">
      <c r="A127" s="111">
        <v>123</v>
      </c>
      <c r="B127" s="79" t="s">
        <v>114</v>
      </c>
      <c r="C127" s="82" t="s">
        <v>115</v>
      </c>
      <c r="D127" s="79" t="s">
        <v>116</v>
      </c>
      <c r="E127" s="4">
        <v>11</v>
      </c>
      <c r="F127" s="79" t="s">
        <v>113</v>
      </c>
      <c r="G127" s="71">
        <v>19.5</v>
      </c>
      <c r="H127" s="71"/>
      <c r="I127" s="71">
        <v>20</v>
      </c>
      <c r="J127" s="71">
        <v>160</v>
      </c>
      <c r="K127" s="71">
        <v>8.4</v>
      </c>
      <c r="L127" s="71">
        <v>7.5</v>
      </c>
      <c r="M127" s="71"/>
      <c r="N127" s="71">
        <v>1.07</v>
      </c>
      <c r="O127" s="71"/>
      <c r="P127" s="29">
        <f>(40*G127)/MAX(G:G)</f>
        <v>21.36986301369863</v>
      </c>
      <c r="Q127" s="29">
        <f>(10*I127)/MAX(I:I)</f>
        <v>4.7619047619047619</v>
      </c>
      <c r="R127" s="29">
        <f>(10*J127)/MAX(J:J)</f>
        <v>6.8085106382978724</v>
      </c>
      <c r="S127" s="29">
        <f>(10*6.6)/K127</f>
        <v>7.8571428571428568</v>
      </c>
      <c r="T127" s="29">
        <f>(10*L127)/MAX(L:L)</f>
        <v>7.5</v>
      </c>
      <c r="U127" s="29">
        <f>(20*0.35)/N127</f>
        <v>6.5420560747663545</v>
      </c>
      <c r="V127" s="27">
        <f>SUM(P127:U127)</f>
        <v>54.839477345810479</v>
      </c>
      <c r="W127" s="27"/>
      <c r="X127" s="73"/>
      <c r="Y127" s="69"/>
      <c r="Z127" s="69"/>
    </row>
    <row r="128" spans="1:26" ht="35.25" customHeight="1" x14ac:dyDescent="0.25">
      <c r="A128" s="111">
        <v>124</v>
      </c>
      <c r="B128" s="79" t="s">
        <v>523</v>
      </c>
      <c r="C128" s="82" t="s">
        <v>524</v>
      </c>
      <c r="D128" s="79" t="s">
        <v>4448</v>
      </c>
      <c r="E128" s="108">
        <v>9</v>
      </c>
      <c r="F128" s="79" t="s">
        <v>627</v>
      </c>
      <c r="G128" s="71">
        <v>26.5</v>
      </c>
      <c r="H128" s="71"/>
      <c r="I128" s="71">
        <v>15</v>
      </c>
      <c r="J128" s="71">
        <v>168</v>
      </c>
      <c r="K128" s="71">
        <v>8.1999999999999993</v>
      </c>
      <c r="L128" s="71">
        <v>7</v>
      </c>
      <c r="M128" s="71"/>
      <c r="N128" s="71">
        <v>0</v>
      </c>
      <c r="O128" s="71"/>
      <c r="P128" s="29">
        <f>(40*G128)/MAX(G:G)</f>
        <v>29.041095890410958</v>
      </c>
      <c r="Q128" s="29">
        <f>(10*I128)/MAX(I:I)</f>
        <v>3.5714285714285716</v>
      </c>
      <c r="R128" s="29">
        <f>(10*J128)/MAX(J:J)</f>
        <v>7.1489361702127656</v>
      </c>
      <c r="S128" s="29">
        <f>(10*6.6)/K128</f>
        <v>8.0487804878048781</v>
      </c>
      <c r="T128" s="29">
        <f>(10*L128)/MAX(L:L)</f>
        <v>7</v>
      </c>
      <c r="U128" s="29">
        <v>0</v>
      </c>
      <c r="V128" s="27">
        <f>SUM(P128:U128)</f>
        <v>54.810241119857167</v>
      </c>
      <c r="W128" s="27"/>
      <c r="X128" s="73"/>
      <c r="Y128" s="69"/>
      <c r="Z128" s="69"/>
    </row>
    <row r="129" spans="1:26" ht="35.25" customHeight="1" x14ac:dyDescent="0.25">
      <c r="A129" s="111">
        <v>125</v>
      </c>
      <c r="B129" s="79" t="s">
        <v>185</v>
      </c>
      <c r="C129" s="82" t="s">
        <v>186</v>
      </c>
      <c r="D129" s="79" t="s">
        <v>187</v>
      </c>
      <c r="E129" s="4">
        <v>9</v>
      </c>
      <c r="F129" s="79" t="s">
        <v>188</v>
      </c>
      <c r="G129" s="71">
        <v>20</v>
      </c>
      <c r="H129" s="71"/>
      <c r="I129" s="71">
        <v>14</v>
      </c>
      <c r="J129" s="71">
        <v>170</v>
      </c>
      <c r="K129" s="71">
        <v>7.8</v>
      </c>
      <c r="L129" s="71">
        <v>8.1999999999999993</v>
      </c>
      <c r="M129" s="71"/>
      <c r="N129" s="71">
        <v>1.29</v>
      </c>
      <c r="O129" s="71"/>
      <c r="P129" s="29">
        <f>(40*G129)/MAX(G:G)</f>
        <v>21.917808219178081</v>
      </c>
      <c r="Q129" s="29">
        <f>(10*I129)/MAX(I:I)</f>
        <v>3.3333333333333335</v>
      </c>
      <c r="R129" s="29">
        <f>(10*J129)/MAX(J:J)</f>
        <v>7.2340425531914896</v>
      </c>
      <c r="S129" s="29">
        <f>(10*6.6)/K129</f>
        <v>8.4615384615384617</v>
      </c>
      <c r="T129" s="29">
        <f>(10*L129)/MAX(L:L)</f>
        <v>8.1999999999999993</v>
      </c>
      <c r="U129" s="29">
        <f>(20*0.35)/N129</f>
        <v>5.4263565891472867</v>
      </c>
      <c r="V129" s="27">
        <f>SUM(P129:U129)</f>
        <v>54.573079156388644</v>
      </c>
      <c r="W129" s="27"/>
      <c r="X129" s="73"/>
      <c r="Y129" s="69"/>
      <c r="Z129" s="69"/>
    </row>
    <row r="130" spans="1:26" ht="48" customHeight="1" x14ac:dyDescent="0.25">
      <c r="A130" s="111">
        <v>126</v>
      </c>
      <c r="B130" s="79" t="s">
        <v>489</v>
      </c>
      <c r="C130" s="82" t="s">
        <v>490</v>
      </c>
      <c r="D130" s="79" t="s">
        <v>483</v>
      </c>
      <c r="E130" s="4">
        <v>9</v>
      </c>
      <c r="F130" s="79" t="s">
        <v>484</v>
      </c>
      <c r="G130" s="71">
        <v>25</v>
      </c>
      <c r="H130" s="71"/>
      <c r="I130" s="71">
        <v>6</v>
      </c>
      <c r="J130" s="71">
        <v>175</v>
      </c>
      <c r="K130" s="71">
        <v>8.6999999999999993</v>
      </c>
      <c r="L130" s="71">
        <v>5</v>
      </c>
      <c r="M130" s="71"/>
      <c r="N130" s="71">
        <v>1.23</v>
      </c>
      <c r="O130" s="71"/>
      <c r="P130" s="29">
        <f>(40*G130)/MAX(G:G)</f>
        <v>27.397260273972602</v>
      </c>
      <c r="Q130" s="29">
        <f>(10*I130)/MAX(I:I)</f>
        <v>1.4285714285714286</v>
      </c>
      <c r="R130" s="29">
        <f>(10*J130)/MAX(J:J)</f>
        <v>7.4468085106382977</v>
      </c>
      <c r="S130" s="29">
        <f>(10*6.6)/K130</f>
        <v>7.5862068965517251</v>
      </c>
      <c r="T130" s="29">
        <f>(10*L130)/MAX(L:L)</f>
        <v>5</v>
      </c>
      <c r="U130" s="29">
        <f>(20*0.35)/N130</f>
        <v>5.691056910569106</v>
      </c>
      <c r="V130" s="27">
        <f>SUM(P130:U130)</f>
        <v>54.54990402030316</v>
      </c>
      <c r="W130" s="27"/>
      <c r="X130" s="73"/>
      <c r="Y130" s="69"/>
      <c r="Z130" s="69"/>
    </row>
    <row r="131" spans="1:26" ht="49.5" customHeight="1" x14ac:dyDescent="0.25">
      <c r="A131" s="111">
        <v>127</v>
      </c>
      <c r="B131" s="79" t="s">
        <v>465</v>
      </c>
      <c r="C131" s="82" t="s">
        <v>466</v>
      </c>
      <c r="D131" s="79" t="s">
        <v>4510</v>
      </c>
      <c r="E131" s="4">
        <v>10</v>
      </c>
      <c r="F131" s="79" t="s">
        <v>450</v>
      </c>
      <c r="G131" s="71">
        <v>26.5</v>
      </c>
      <c r="H131" s="71"/>
      <c r="I131" s="71">
        <v>8</v>
      </c>
      <c r="J131" s="71">
        <v>157</v>
      </c>
      <c r="K131" s="71">
        <v>8.8000000000000007</v>
      </c>
      <c r="L131" s="71">
        <v>4</v>
      </c>
      <c r="M131" s="71"/>
      <c r="N131" s="71">
        <v>1.38</v>
      </c>
      <c r="O131" s="71"/>
      <c r="P131" s="29">
        <f>(40*G131)/MAX(G:G)</f>
        <v>29.041095890410958</v>
      </c>
      <c r="Q131" s="29">
        <f>(10*I131)/MAX(I:I)</f>
        <v>1.9047619047619047</v>
      </c>
      <c r="R131" s="29">
        <f>(10*J131)/MAX(J:J)</f>
        <v>6.6808510638297873</v>
      </c>
      <c r="S131" s="29">
        <f>(10*6.6)/K131</f>
        <v>7.4999999999999991</v>
      </c>
      <c r="T131" s="29">
        <f>(10*L131)/MAX(L:L)</f>
        <v>4</v>
      </c>
      <c r="U131" s="29">
        <f>(20*0.35)/N131</f>
        <v>5.0724637681159424</v>
      </c>
      <c r="V131" s="27">
        <f>SUM(P131:U131)</f>
        <v>54.199172627118593</v>
      </c>
      <c r="W131" s="27"/>
      <c r="X131" s="73"/>
      <c r="Y131" s="69"/>
      <c r="Z131" s="69"/>
    </row>
    <row r="132" spans="1:26" ht="35.25" customHeight="1" x14ac:dyDescent="0.25">
      <c r="A132" s="111">
        <v>128</v>
      </c>
      <c r="B132" s="86" t="s">
        <v>457</v>
      </c>
      <c r="C132" s="82" t="s">
        <v>458</v>
      </c>
      <c r="D132" s="79" t="s">
        <v>4510</v>
      </c>
      <c r="E132" s="4">
        <v>9</v>
      </c>
      <c r="F132" s="79" t="s">
        <v>450</v>
      </c>
      <c r="G132" s="71">
        <v>20.5</v>
      </c>
      <c r="H132" s="71"/>
      <c r="I132" s="71">
        <v>11</v>
      </c>
      <c r="J132" s="71">
        <v>160</v>
      </c>
      <c r="K132" s="71">
        <v>8.3000000000000007</v>
      </c>
      <c r="L132" s="71">
        <v>9.5</v>
      </c>
      <c r="M132" s="71"/>
      <c r="N132" s="71">
        <v>1.45</v>
      </c>
      <c r="O132" s="71"/>
      <c r="P132" s="29">
        <f>(40*G132)/MAX(G:G)</f>
        <v>22.465753424657535</v>
      </c>
      <c r="Q132" s="29">
        <f>(10*I132)/MAX(I:I)</f>
        <v>2.6190476190476191</v>
      </c>
      <c r="R132" s="29">
        <f>(10*J132)/MAX(J:J)</f>
        <v>6.8085106382978724</v>
      </c>
      <c r="S132" s="29">
        <f>(10*6.6)/K132</f>
        <v>7.9518072289156621</v>
      </c>
      <c r="T132" s="29">
        <f>(10*L132)/MAX(L:L)</f>
        <v>9.5</v>
      </c>
      <c r="U132" s="29">
        <f>(20*0.35)/N132</f>
        <v>4.8275862068965516</v>
      </c>
      <c r="V132" s="27">
        <f>SUM(P132:U132)</f>
        <v>54.172705117815241</v>
      </c>
      <c r="W132" s="27"/>
      <c r="X132" s="73"/>
      <c r="Y132" s="69"/>
      <c r="Z132" s="69"/>
    </row>
    <row r="133" spans="1:26" ht="35.25" customHeight="1" x14ac:dyDescent="0.25">
      <c r="A133" s="111">
        <v>129</v>
      </c>
      <c r="B133" s="79" t="s">
        <v>438</v>
      </c>
      <c r="C133" s="82" t="s">
        <v>439</v>
      </c>
      <c r="D133" s="79" t="s">
        <v>4510</v>
      </c>
      <c r="E133" s="4">
        <v>11</v>
      </c>
      <c r="F133" s="79" t="s">
        <v>437</v>
      </c>
      <c r="G133" s="71">
        <v>24</v>
      </c>
      <c r="H133" s="71"/>
      <c r="I133" s="71">
        <v>8</v>
      </c>
      <c r="J133" s="71">
        <v>175</v>
      </c>
      <c r="K133" s="71">
        <v>8.5</v>
      </c>
      <c r="L133" s="71">
        <v>6</v>
      </c>
      <c r="M133" s="71"/>
      <c r="N133" s="71">
        <v>1.48</v>
      </c>
      <c r="O133" s="71"/>
      <c r="P133" s="29">
        <f>(40*G133)/MAX(G:G)</f>
        <v>26.301369863013697</v>
      </c>
      <c r="Q133" s="29">
        <f>(10*I133)/MAX(I:I)</f>
        <v>1.9047619047619047</v>
      </c>
      <c r="R133" s="29">
        <f>(10*J133)/MAX(J:J)</f>
        <v>7.4468085106382977</v>
      </c>
      <c r="S133" s="29">
        <f>(10*6.6)/K133</f>
        <v>7.7647058823529411</v>
      </c>
      <c r="T133" s="29">
        <f>(10*L133)/MAX(L:L)</f>
        <v>6</v>
      </c>
      <c r="U133" s="29">
        <f>(20*0.35)/N133</f>
        <v>4.7297297297297298</v>
      </c>
      <c r="V133" s="27">
        <f>SUM(P133:U133)</f>
        <v>54.147375890496576</v>
      </c>
      <c r="W133" s="27"/>
      <c r="X133" s="73"/>
      <c r="Y133" s="69"/>
      <c r="Z133" s="69"/>
    </row>
    <row r="134" spans="1:26" ht="35.25" customHeight="1" x14ac:dyDescent="0.25">
      <c r="A134" s="111">
        <v>130</v>
      </c>
      <c r="B134" s="85" t="s">
        <v>138</v>
      </c>
      <c r="C134" s="82" t="s">
        <v>139</v>
      </c>
      <c r="D134" s="79" t="s">
        <v>140</v>
      </c>
      <c r="E134" s="4">
        <v>9</v>
      </c>
      <c r="F134" s="79" t="s">
        <v>141</v>
      </c>
      <c r="G134" s="71">
        <v>16.5</v>
      </c>
      <c r="H134" s="71"/>
      <c r="I134" s="71">
        <v>1</v>
      </c>
      <c r="J134" s="71">
        <v>180</v>
      </c>
      <c r="K134" s="71">
        <v>7.9</v>
      </c>
      <c r="L134" s="71">
        <v>6.6</v>
      </c>
      <c r="M134" s="71"/>
      <c r="N134" s="71">
        <v>0.54</v>
      </c>
      <c r="O134" s="71"/>
      <c r="P134" s="29">
        <f>(40*G134)/MAX(G:G)</f>
        <v>18.082191780821919</v>
      </c>
      <c r="Q134" s="29">
        <f>(10*I134)/MAX(I:I)</f>
        <v>0.23809523809523808</v>
      </c>
      <c r="R134" s="29">
        <f>(10*J134)/MAX(J:J)</f>
        <v>7.6595744680851068</v>
      </c>
      <c r="S134" s="29">
        <f>(10*6.6)/K134</f>
        <v>8.3544303797468356</v>
      </c>
      <c r="T134" s="29">
        <f>(10*L134)/MAX(L:L)</f>
        <v>6.6</v>
      </c>
      <c r="U134" s="29">
        <f>(20*0.35)/N134</f>
        <v>12.962962962962962</v>
      </c>
      <c r="V134" s="27">
        <f>SUM(P134:U134)</f>
        <v>53.897254829712061</v>
      </c>
      <c r="W134" s="27"/>
      <c r="X134" s="73"/>
      <c r="Y134" s="69"/>
      <c r="Z134" s="69"/>
    </row>
    <row r="135" spans="1:26" ht="35.25" customHeight="1" x14ac:dyDescent="0.25">
      <c r="A135" s="111">
        <v>131</v>
      </c>
      <c r="B135" s="100" t="s">
        <v>17</v>
      </c>
      <c r="C135" s="82" t="s">
        <v>184</v>
      </c>
      <c r="D135" s="79" t="s">
        <v>165</v>
      </c>
      <c r="E135" s="80">
        <v>10</v>
      </c>
      <c r="F135" s="97" t="s">
        <v>181</v>
      </c>
      <c r="G135" s="71">
        <v>17.5</v>
      </c>
      <c r="H135" s="71"/>
      <c r="I135" s="71">
        <v>0</v>
      </c>
      <c r="J135" s="71">
        <v>205</v>
      </c>
      <c r="K135" s="71">
        <v>7.2</v>
      </c>
      <c r="L135" s="71">
        <v>10</v>
      </c>
      <c r="M135" s="71"/>
      <c r="N135" s="71">
        <v>1.04</v>
      </c>
      <c r="O135" s="71"/>
      <c r="P135" s="29">
        <f>(40*G135)/MAX(G:G)</f>
        <v>19.17808219178082</v>
      </c>
      <c r="Q135" s="29">
        <f>(10*I135)/MAX(I:I)</f>
        <v>0</v>
      </c>
      <c r="R135" s="29">
        <f>(10*J135)/MAX(J:J)</f>
        <v>8.7234042553191493</v>
      </c>
      <c r="S135" s="29">
        <f>(10*6.6)/K135</f>
        <v>9.1666666666666661</v>
      </c>
      <c r="T135" s="29">
        <f>(10*L135)/MAX(L:L)</f>
        <v>10</v>
      </c>
      <c r="U135" s="29">
        <f>(20*0.35)/N135</f>
        <v>6.7307692307692308</v>
      </c>
      <c r="V135" s="27">
        <f>SUM(P135:U135)</f>
        <v>53.798922344535868</v>
      </c>
      <c r="W135" s="27"/>
      <c r="X135" s="73"/>
      <c r="Y135" s="69"/>
      <c r="Z135" s="69"/>
    </row>
    <row r="136" spans="1:26" ht="35.25" customHeight="1" x14ac:dyDescent="0.25">
      <c r="A136" s="111">
        <v>132</v>
      </c>
      <c r="B136" s="85" t="s">
        <v>334</v>
      </c>
      <c r="C136" s="82" t="s">
        <v>335</v>
      </c>
      <c r="D136" s="79" t="s">
        <v>330</v>
      </c>
      <c r="E136" s="4">
        <v>11</v>
      </c>
      <c r="F136" s="79" t="s">
        <v>333</v>
      </c>
      <c r="G136" s="71">
        <v>21</v>
      </c>
      <c r="H136" s="71"/>
      <c r="I136" s="71">
        <v>10</v>
      </c>
      <c r="J136" s="71">
        <v>190</v>
      </c>
      <c r="K136" s="71">
        <v>8.1999999999999993</v>
      </c>
      <c r="L136" s="71">
        <v>7</v>
      </c>
      <c r="M136" s="71"/>
      <c r="N136" s="71">
        <v>1.38</v>
      </c>
      <c r="O136" s="71"/>
      <c r="P136" s="29">
        <f>(40*G136)/MAX(G:G)</f>
        <v>23.013698630136986</v>
      </c>
      <c r="Q136" s="29">
        <f>(10*I136)/MAX(I:I)</f>
        <v>2.3809523809523809</v>
      </c>
      <c r="R136" s="29">
        <f>(10*J136)/MAX(J:J)</f>
        <v>8.085106382978724</v>
      </c>
      <c r="S136" s="29">
        <f>(10*6.6)/K136</f>
        <v>8.0487804878048781</v>
      </c>
      <c r="T136" s="29">
        <f>(10*L136)/MAX(L:L)</f>
        <v>7</v>
      </c>
      <c r="U136" s="29">
        <f>(20*0.35)/N136</f>
        <v>5.0724637681159424</v>
      </c>
      <c r="V136" s="27">
        <f>SUM(P136:U136)</f>
        <v>53.601001649988909</v>
      </c>
      <c r="W136" s="27"/>
      <c r="X136" s="73"/>
      <c r="Y136" s="69"/>
      <c r="Z136" s="69"/>
    </row>
    <row r="137" spans="1:26" ht="35.25" customHeight="1" x14ac:dyDescent="0.25">
      <c r="A137" s="111">
        <v>133</v>
      </c>
      <c r="B137" s="83" t="s">
        <v>254</v>
      </c>
      <c r="C137" s="104" t="s">
        <v>255</v>
      </c>
      <c r="D137" s="78" t="s">
        <v>4460</v>
      </c>
      <c r="E137" s="82">
        <v>9</v>
      </c>
      <c r="F137" s="83" t="s">
        <v>256</v>
      </c>
      <c r="G137" s="71">
        <v>19</v>
      </c>
      <c r="H137" s="71"/>
      <c r="I137" s="71">
        <v>3</v>
      </c>
      <c r="J137" s="71">
        <v>170</v>
      </c>
      <c r="K137" s="71">
        <v>8.3000000000000007</v>
      </c>
      <c r="L137" s="71">
        <v>9.9</v>
      </c>
      <c r="M137" s="71"/>
      <c r="N137" s="71">
        <v>1.06</v>
      </c>
      <c r="O137" s="71"/>
      <c r="P137" s="29">
        <f>(40*G137)/MAX(G:G)</f>
        <v>20.82191780821918</v>
      </c>
      <c r="Q137" s="29">
        <f>(10*I137)/MAX(I:I)</f>
        <v>0.7142857142857143</v>
      </c>
      <c r="R137" s="29">
        <f>(10*J137)/MAX(J:J)</f>
        <v>7.2340425531914896</v>
      </c>
      <c r="S137" s="29">
        <f>(10*6.6)/K137</f>
        <v>7.9518072289156621</v>
      </c>
      <c r="T137" s="29">
        <f>(10*L137)/MAX(L:L)</f>
        <v>9.9</v>
      </c>
      <c r="U137" s="29">
        <f>(20*0.35)/N137</f>
        <v>6.6037735849056602</v>
      </c>
      <c r="V137" s="27">
        <f>SUM(P137:U137)</f>
        <v>53.225826889517705</v>
      </c>
      <c r="W137" s="27"/>
      <c r="X137" s="73"/>
      <c r="Y137" s="69"/>
      <c r="Z137" s="69"/>
    </row>
    <row r="138" spans="1:26" ht="35.25" customHeight="1" x14ac:dyDescent="0.25">
      <c r="A138" s="111">
        <v>134</v>
      </c>
      <c r="B138" s="86" t="s">
        <v>358</v>
      </c>
      <c r="C138" s="82" t="s">
        <v>359</v>
      </c>
      <c r="D138" s="86" t="s">
        <v>338</v>
      </c>
      <c r="E138" s="4">
        <v>9</v>
      </c>
      <c r="F138" s="85" t="s">
        <v>360</v>
      </c>
      <c r="G138" s="71">
        <v>17</v>
      </c>
      <c r="H138" s="71"/>
      <c r="I138" s="71">
        <v>3</v>
      </c>
      <c r="J138" s="71">
        <v>195</v>
      </c>
      <c r="K138" s="71">
        <v>7.7</v>
      </c>
      <c r="L138" s="71">
        <v>10</v>
      </c>
      <c r="M138" s="71"/>
      <c r="N138" s="71">
        <v>1</v>
      </c>
      <c r="O138" s="71"/>
      <c r="P138" s="29">
        <f>(40*G138)/MAX(G:G)</f>
        <v>18.63013698630137</v>
      </c>
      <c r="Q138" s="29">
        <f>(10*I138)/MAX(I:I)</f>
        <v>0.7142857142857143</v>
      </c>
      <c r="R138" s="29">
        <f>(10*J138)/MAX(J:J)</f>
        <v>8.2978723404255312</v>
      </c>
      <c r="S138" s="29">
        <f>(10*6.6)/K138</f>
        <v>8.5714285714285712</v>
      </c>
      <c r="T138" s="29">
        <f>(10*L138)/MAX(L:L)</f>
        <v>10</v>
      </c>
      <c r="U138" s="29">
        <f>(20*0.35)/N138</f>
        <v>7</v>
      </c>
      <c r="V138" s="27">
        <f>SUM(P138:U138)</f>
        <v>53.213723612441186</v>
      </c>
      <c r="W138" s="27"/>
      <c r="X138" s="73"/>
      <c r="Y138" s="69"/>
      <c r="Z138" s="69"/>
    </row>
    <row r="139" spans="1:26" ht="35.25" customHeight="1" x14ac:dyDescent="0.25">
      <c r="A139" s="111">
        <v>135</v>
      </c>
      <c r="B139" s="85" t="s">
        <v>207</v>
      </c>
      <c r="C139" s="82" t="s">
        <v>208</v>
      </c>
      <c r="D139" s="101" t="s">
        <v>193</v>
      </c>
      <c r="E139" s="102">
        <v>11</v>
      </c>
      <c r="F139" s="101" t="s">
        <v>194</v>
      </c>
      <c r="G139" s="71">
        <v>19</v>
      </c>
      <c r="H139" s="71"/>
      <c r="I139" s="71">
        <v>15</v>
      </c>
      <c r="J139" s="71">
        <v>160</v>
      </c>
      <c r="K139" s="71">
        <v>8.5</v>
      </c>
      <c r="L139" s="71">
        <v>8.5</v>
      </c>
      <c r="M139" s="71"/>
      <c r="N139" s="71">
        <v>1.24</v>
      </c>
      <c r="O139" s="71"/>
      <c r="P139" s="29">
        <f>(40*G139)/MAX(G:G)</f>
        <v>20.82191780821918</v>
      </c>
      <c r="Q139" s="29">
        <f>(10*I139)/MAX(I:I)</f>
        <v>3.5714285714285716</v>
      </c>
      <c r="R139" s="29">
        <f>(10*J139)/MAX(J:J)</f>
        <v>6.8085106382978724</v>
      </c>
      <c r="S139" s="29">
        <f>(10*6.6)/K139</f>
        <v>7.7647058823529411</v>
      </c>
      <c r="T139" s="29">
        <f>(10*L139)/MAX(L:L)</f>
        <v>8.5</v>
      </c>
      <c r="U139" s="29">
        <f>(20*0.35)/N139</f>
        <v>5.645161290322581</v>
      </c>
      <c r="V139" s="27">
        <f>SUM(P139:U139)</f>
        <v>53.111724190621146</v>
      </c>
      <c r="W139" s="27"/>
      <c r="X139" s="73"/>
      <c r="Y139" s="69"/>
      <c r="Z139" s="69"/>
    </row>
    <row r="140" spans="1:26" ht="35.25" customHeight="1" x14ac:dyDescent="0.25">
      <c r="A140" s="111">
        <v>136</v>
      </c>
      <c r="B140" s="85" t="s">
        <v>601</v>
      </c>
      <c r="C140" s="68" t="s">
        <v>602</v>
      </c>
      <c r="D140" s="79" t="s">
        <v>598</v>
      </c>
      <c r="E140" s="64">
        <v>9</v>
      </c>
      <c r="F140" s="79" t="s">
        <v>599</v>
      </c>
      <c r="G140" s="71">
        <v>26</v>
      </c>
      <c r="H140" s="71"/>
      <c r="I140" s="71">
        <v>5</v>
      </c>
      <c r="J140" s="71">
        <v>127</v>
      </c>
      <c r="K140" s="71">
        <v>10.1</v>
      </c>
      <c r="L140" s="71">
        <v>8</v>
      </c>
      <c r="M140" s="71"/>
      <c r="N140" s="71">
        <v>2.0499999999999998</v>
      </c>
      <c r="O140" s="71"/>
      <c r="P140" s="29">
        <f>(40*G140)/MAX(G:G)</f>
        <v>28.493150684931507</v>
      </c>
      <c r="Q140" s="29">
        <f>(10*I140)/MAX(I:I)</f>
        <v>1.1904761904761905</v>
      </c>
      <c r="R140" s="29">
        <f>(10*J140)/MAX(J:J)</f>
        <v>5.4042553191489358</v>
      </c>
      <c r="S140" s="29">
        <f>(10*6.6)/K140</f>
        <v>6.5346534653465351</v>
      </c>
      <c r="T140" s="29">
        <f>(10*L140)/MAX(L:L)</f>
        <v>8</v>
      </c>
      <c r="U140" s="29">
        <f>(20*0.35)/N140</f>
        <v>3.4146341463414638</v>
      </c>
      <c r="V140" s="27">
        <f>SUM(P140:U140)</f>
        <v>53.037169806244634</v>
      </c>
      <c r="W140" s="27"/>
      <c r="X140" s="73"/>
      <c r="Y140" s="69"/>
      <c r="Z140" s="69"/>
    </row>
    <row r="141" spans="1:26" ht="35.25" customHeight="1" x14ac:dyDescent="0.25">
      <c r="A141" s="111">
        <v>137</v>
      </c>
      <c r="B141" s="96" t="s">
        <v>157</v>
      </c>
      <c r="C141" s="82" t="s">
        <v>158</v>
      </c>
      <c r="D141" s="79" t="s">
        <v>140</v>
      </c>
      <c r="E141" s="4">
        <v>11</v>
      </c>
      <c r="F141" s="79" t="s">
        <v>150</v>
      </c>
      <c r="G141" s="71">
        <v>18</v>
      </c>
      <c r="H141" s="71"/>
      <c r="I141" s="71">
        <v>14</v>
      </c>
      <c r="J141" s="71">
        <v>195</v>
      </c>
      <c r="K141" s="71">
        <v>8.3000000000000007</v>
      </c>
      <c r="L141" s="71">
        <v>7.4</v>
      </c>
      <c r="M141" s="71"/>
      <c r="N141" s="71">
        <v>1.1100000000000001</v>
      </c>
      <c r="O141" s="71"/>
      <c r="P141" s="29">
        <f>(40*G141)/MAX(G:G)</f>
        <v>19.726027397260275</v>
      </c>
      <c r="Q141" s="29">
        <f>(10*I141)/MAX(I:I)</f>
        <v>3.3333333333333335</v>
      </c>
      <c r="R141" s="29">
        <f>(10*J141)/MAX(J:J)</f>
        <v>8.2978723404255312</v>
      </c>
      <c r="S141" s="29">
        <f>(10*6.6)/K141</f>
        <v>7.9518072289156621</v>
      </c>
      <c r="T141" s="29">
        <f>(10*L141)/MAX(L:L)</f>
        <v>7.4</v>
      </c>
      <c r="U141" s="29">
        <f>(20*0.35)/N141</f>
        <v>6.3063063063063058</v>
      </c>
      <c r="V141" s="27">
        <f>SUM(P141:U141)</f>
        <v>53.015346606241103</v>
      </c>
      <c r="W141" s="27"/>
      <c r="X141" s="73"/>
      <c r="Y141" s="69"/>
      <c r="Z141" s="69"/>
    </row>
    <row r="142" spans="1:26" ht="35.25" customHeight="1" x14ac:dyDescent="0.25">
      <c r="A142" s="111">
        <v>138</v>
      </c>
      <c r="B142" s="83" t="s">
        <v>352</v>
      </c>
      <c r="C142" s="104" t="s">
        <v>353</v>
      </c>
      <c r="D142" s="79" t="s">
        <v>338</v>
      </c>
      <c r="E142" s="4">
        <v>9</v>
      </c>
      <c r="F142" s="83" t="s">
        <v>339</v>
      </c>
      <c r="G142" s="71">
        <v>20</v>
      </c>
      <c r="H142" s="71"/>
      <c r="I142" s="71">
        <v>11</v>
      </c>
      <c r="J142" s="71">
        <v>165</v>
      </c>
      <c r="K142" s="71">
        <v>9.1</v>
      </c>
      <c r="L142" s="71">
        <v>9</v>
      </c>
      <c r="M142" s="71"/>
      <c r="N142" s="71">
        <v>1.4</v>
      </c>
      <c r="O142" s="71"/>
      <c r="P142" s="29">
        <f>(40*G142)/MAX(G:G)</f>
        <v>21.917808219178081</v>
      </c>
      <c r="Q142" s="29">
        <f>(10*I142)/MAX(I:I)</f>
        <v>2.6190476190476191</v>
      </c>
      <c r="R142" s="29">
        <f>(10*J142)/MAX(J:J)</f>
        <v>7.0212765957446805</v>
      </c>
      <c r="S142" s="29">
        <f>(10*6.6)/K142</f>
        <v>7.2527472527472527</v>
      </c>
      <c r="T142" s="29">
        <f>(10*L142)/MAX(L:L)</f>
        <v>9</v>
      </c>
      <c r="U142" s="29">
        <f>(20*0.35)/N142</f>
        <v>5</v>
      </c>
      <c r="V142" s="27">
        <f>SUM(P142:U142)</f>
        <v>52.810879686717634</v>
      </c>
      <c r="W142" s="27"/>
      <c r="X142" s="73"/>
      <c r="Y142" s="69"/>
      <c r="Z142" s="69"/>
    </row>
    <row r="143" spans="1:26" ht="35.25" customHeight="1" x14ac:dyDescent="0.25">
      <c r="A143" s="111">
        <v>139</v>
      </c>
      <c r="B143" s="85" t="s">
        <v>600</v>
      </c>
      <c r="C143" s="68" t="s">
        <v>611</v>
      </c>
      <c r="D143" s="79" t="s">
        <v>598</v>
      </c>
      <c r="E143" s="64">
        <v>9</v>
      </c>
      <c r="F143" s="79" t="s">
        <v>599</v>
      </c>
      <c r="G143" s="71">
        <v>23</v>
      </c>
      <c r="H143" s="71"/>
      <c r="I143" s="71">
        <v>6</v>
      </c>
      <c r="J143" s="71">
        <v>153</v>
      </c>
      <c r="K143" s="71">
        <v>10.8</v>
      </c>
      <c r="L143" s="71">
        <v>9</v>
      </c>
      <c r="M143" s="71"/>
      <c r="N143" s="71">
        <v>1.59</v>
      </c>
      <c r="O143" s="71"/>
      <c r="P143" s="29">
        <f>(40*G143)/MAX(G:G)</f>
        <v>25.205479452054796</v>
      </c>
      <c r="Q143" s="29">
        <f>(10*I143)/MAX(I:I)</f>
        <v>1.4285714285714286</v>
      </c>
      <c r="R143" s="29">
        <f>(10*J143)/MAX(J:J)</f>
        <v>6.5106382978723403</v>
      </c>
      <c r="S143" s="29">
        <f>(10*6.6)/K143</f>
        <v>6.1111111111111107</v>
      </c>
      <c r="T143" s="29">
        <f>(10*L143)/MAX(L:L)</f>
        <v>9</v>
      </c>
      <c r="U143" s="29">
        <f>(20*0.35)/N143</f>
        <v>4.4025157232704402</v>
      </c>
      <c r="V143" s="27">
        <f>SUM(P143:U143)</f>
        <v>52.658316012880121</v>
      </c>
      <c r="W143" s="27"/>
      <c r="X143" s="73"/>
      <c r="Y143" s="69"/>
      <c r="Z143" s="69"/>
    </row>
    <row r="144" spans="1:26" ht="35.25" customHeight="1" x14ac:dyDescent="0.25">
      <c r="A144" s="111">
        <v>140</v>
      </c>
      <c r="B144" s="86" t="s">
        <v>552</v>
      </c>
      <c r="C144" s="82" t="s">
        <v>553</v>
      </c>
      <c r="D144" s="79" t="s">
        <v>532</v>
      </c>
      <c r="E144" s="4">
        <v>11</v>
      </c>
      <c r="F144" s="79" t="s">
        <v>543</v>
      </c>
      <c r="G144" s="71">
        <v>22</v>
      </c>
      <c r="H144" s="71"/>
      <c r="I144" s="71">
        <v>7</v>
      </c>
      <c r="J144" s="71">
        <v>160</v>
      </c>
      <c r="K144" s="114" t="s">
        <v>623</v>
      </c>
      <c r="L144" s="71">
        <v>7</v>
      </c>
      <c r="M144" s="71"/>
      <c r="N144" s="71">
        <v>1.26</v>
      </c>
      <c r="O144" s="71"/>
      <c r="P144" s="29">
        <f>(40*G144)/MAX(G:G)</f>
        <v>24.109589041095891</v>
      </c>
      <c r="Q144" s="29">
        <f>(10*I144)/MAX(I:I)</f>
        <v>1.6666666666666667</v>
      </c>
      <c r="R144" s="29">
        <f>(10*J144)/MAX(J:J)</f>
        <v>6.8085106382978724</v>
      </c>
      <c r="S144" s="29">
        <f>(10*6.6)/K144</f>
        <v>7.333333333333333</v>
      </c>
      <c r="T144" s="29">
        <f>(10*L144)/MAX(L:L)</f>
        <v>7</v>
      </c>
      <c r="U144" s="29">
        <f>(20*0.35)/N144</f>
        <v>5.5555555555555554</v>
      </c>
      <c r="V144" s="27">
        <f>SUM(P144:U144)</f>
        <v>52.473655234949327</v>
      </c>
      <c r="W144" s="27"/>
      <c r="X144" s="73"/>
      <c r="Y144" s="69"/>
      <c r="Z144" s="69"/>
    </row>
    <row r="145" spans="1:26" ht="35.25" customHeight="1" x14ac:dyDescent="0.25">
      <c r="A145" s="111">
        <v>141</v>
      </c>
      <c r="B145" s="79" t="s">
        <v>446</v>
      </c>
      <c r="C145" s="82" t="s">
        <v>447</v>
      </c>
      <c r="D145" s="79" t="s">
        <v>4510</v>
      </c>
      <c r="E145" s="4">
        <v>11</v>
      </c>
      <c r="F145" s="79" t="s">
        <v>437</v>
      </c>
      <c r="G145" s="71">
        <v>24.5</v>
      </c>
      <c r="H145" s="71"/>
      <c r="I145" s="71">
        <v>6</v>
      </c>
      <c r="J145" s="71">
        <v>150</v>
      </c>
      <c r="K145" s="71">
        <v>8.4</v>
      </c>
      <c r="L145" s="71">
        <v>5</v>
      </c>
      <c r="M145" s="71"/>
      <c r="N145" s="71">
        <v>1.44</v>
      </c>
      <c r="O145" s="71"/>
      <c r="P145" s="29">
        <f>(40*G145)/MAX(G:G)</f>
        <v>26.849315068493151</v>
      </c>
      <c r="Q145" s="29">
        <f>(10*I145)/MAX(I:I)</f>
        <v>1.4285714285714286</v>
      </c>
      <c r="R145" s="29">
        <f>(10*J145)/MAX(J:J)</f>
        <v>6.3829787234042552</v>
      </c>
      <c r="S145" s="29">
        <f>(10*6.6)/K145</f>
        <v>7.8571428571428568</v>
      </c>
      <c r="T145" s="29">
        <f>(10*L145)/MAX(L:L)</f>
        <v>5</v>
      </c>
      <c r="U145" s="29">
        <f>(20*0.35)/N145</f>
        <v>4.8611111111111116</v>
      </c>
      <c r="V145" s="27">
        <f>SUM(P145:U145)</f>
        <v>52.379119188722804</v>
      </c>
      <c r="W145" s="27"/>
      <c r="X145" s="73"/>
      <c r="Y145" s="69"/>
      <c r="Z145" s="69"/>
    </row>
    <row r="146" spans="1:26" ht="35.25" customHeight="1" x14ac:dyDescent="0.25">
      <c r="A146" s="111">
        <v>142</v>
      </c>
      <c r="B146" s="85" t="s">
        <v>596</v>
      </c>
      <c r="C146" s="68" t="s">
        <v>597</v>
      </c>
      <c r="D146" s="79" t="s">
        <v>598</v>
      </c>
      <c r="E146" s="64">
        <v>9</v>
      </c>
      <c r="F146" s="79" t="s">
        <v>599</v>
      </c>
      <c r="G146" s="71">
        <v>25</v>
      </c>
      <c r="H146" s="71"/>
      <c r="I146" s="71">
        <v>7</v>
      </c>
      <c r="J146" s="71">
        <v>146</v>
      </c>
      <c r="K146" s="71">
        <v>10.199999999999999</v>
      </c>
      <c r="L146" s="71">
        <v>7</v>
      </c>
      <c r="M146" s="71"/>
      <c r="N146" s="71">
        <v>2</v>
      </c>
      <c r="O146" s="71"/>
      <c r="P146" s="29">
        <f>(40*G146)/MAX(G:G)</f>
        <v>27.397260273972602</v>
      </c>
      <c r="Q146" s="29">
        <f>(10*I146)/MAX(I:I)</f>
        <v>1.6666666666666667</v>
      </c>
      <c r="R146" s="29">
        <f>(10*J146)/MAX(J:J)</f>
        <v>6.2127659574468082</v>
      </c>
      <c r="S146" s="29">
        <f>(10*6.6)/K146</f>
        <v>6.4705882352941178</v>
      </c>
      <c r="T146" s="29">
        <f>(10*L146)/MAX(L:L)</f>
        <v>7</v>
      </c>
      <c r="U146" s="29">
        <f>(20*0.35)/N146</f>
        <v>3.5</v>
      </c>
      <c r="V146" s="27">
        <f>SUM(P146:U146)</f>
        <v>52.247281133380191</v>
      </c>
      <c r="W146" s="27"/>
      <c r="X146" s="73"/>
      <c r="Y146" s="69"/>
      <c r="Z146" s="69"/>
    </row>
    <row r="147" spans="1:26" ht="35.25" customHeight="1" x14ac:dyDescent="0.25">
      <c r="A147" s="111">
        <v>143</v>
      </c>
      <c r="B147" s="79" t="s">
        <v>306</v>
      </c>
      <c r="C147" s="82" t="s">
        <v>609</v>
      </c>
      <c r="D147" s="79" t="s">
        <v>282</v>
      </c>
      <c r="E147" s="4">
        <v>9</v>
      </c>
      <c r="F147" s="79" t="s">
        <v>283</v>
      </c>
      <c r="G147" s="71">
        <v>15</v>
      </c>
      <c r="H147" s="71"/>
      <c r="I147" s="71">
        <v>22</v>
      </c>
      <c r="J147" s="71">
        <v>178</v>
      </c>
      <c r="K147" s="71">
        <v>8.6999999999999993</v>
      </c>
      <c r="L147" s="71">
        <v>9.5</v>
      </c>
      <c r="M147" s="71"/>
      <c r="N147" s="71">
        <v>1.2</v>
      </c>
      <c r="O147" s="71"/>
      <c r="P147" s="29">
        <f>(40*G147)/MAX(G:G)</f>
        <v>16.438356164383563</v>
      </c>
      <c r="Q147" s="29">
        <f>(10*I147)/MAX(I:I)</f>
        <v>5.2380952380952381</v>
      </c>
      <c r="R147" s="29">
        <f>(10*J147)/MAX(J:J)</f>
        <v>7.5744680851063828</v>
      </c>
      <c r="S147" s="29">
        <f>(10*6.6)/K147</f>
        <v>7.5862068965517251</v>
      </c>
      <c r="T147" s="29">
        <f>(10*L147)/MAX(L:L)</f>
        <v>9.5</v>
      </c>
      <c r="U147" s="29">
        <f>(20*0.35)/N147</f>
        <v>5.8333333333333339</v>
      </c>
      <c r="V147" s="27">
        <f>SUM(P147:U147)</f>
        <v>52.170459717470244</v>
      </c>
      <c r="W147" s="27"/>
      <c r="X147" s="73"/>
      <c r="Y147" s="69"/>
      <c r="Z147" s="69"/>
    </row>
    <row r="148" spans="1:26" ht="35.25" customHeight="1" x14ac:dyDescent="0.25">
      <c r="A148" s="111">
        <v>144</v>
      </c>
      <c r="B148" s="97" t="s">
        <v>178</v>
      </c>
      <c r="C148" s="68" t="s">
        <v>179</v>
      </c>
      <c r="D148" s="79" t="s">
        <v>165</v>
      </c>
      <c r="E148" s="80">
        <v>9</v>
      </c>
      <c r="F148" s="97" t="s">
        <v>166</v>
      </c>
      <c r="G148" s="71">
        <v>14.5</v>
      </c>
      <c r="H148" s="71"/>
      <c r="I148" s="71">
        <v>15</v>
      </c>
      <c r="J148" s="71">
        <v>190</v>
      </c>
      <c r="K148" s="71">
        <v>7.9</v>
      </c>
      <c r="L148" s="71">
        <v>10</v>
      </c>
      <c r="M148" s="71"/>
      <c r="N148" s="71">
        <v>1.1499999999999999</v>
      </c>
      <c r="O148" s="71"/>
      <c r="P148" s="29">
        <f>(40*G148)/MAX(G:G)</f>
        <v>15.890410958904109</v>
      </c>
      <c r="Q148" s="29">
        <f>(10*I148)/MAX(I:I)</f>
        <v>3.5714285714285716</v>
      </c>
      <c r="R148" s="29">
        <f>(10*J148)/MAX(J:J)</f>
        <v>8.085106382978724</v>
      </c>
      <c r="S148" s="29">
        <f>(10*6.6)/K148</f>
        <v>8.3544303797468356</v>
      </c>
      <c r="T148" s="29">
        <f>(10*L148)/MAX(L:L)</f>
        <v>10</v>
      </c>
      <c r="U148" s="29">
        <f>(20*0.35)/N148</f>
        <v>6.0869565217391308</v>
      </c>
      <c r="V148" s="27">
        <f>SUM(P148:U148)</f>
        <v>51.988332814797374</v>
      </c>
      <c r="W148" s="27"/>
      <c r="X148" s="73"/>
      <c r="Y148" s="69"/>
      <c r="Z148" s="69"/>
    </row>
    <row r="149" spans="1:26" ht="35.25" customHeight="1" x14ac:dyDescent="0.25">
      <c r="A149" s="111">
        <v>145</v>
      </c>
      <c r="B149" s="86" t="s">
        <v>365</v>
      </c>
      <c r="C149" s="99" t="s">
        <v>366</v>
      </c>
      <c r="D149" s="86" t="s">
        <v>338</v>
      </c>
      <c r="E149" s="4">
        <v>9</v>
      </c>
      <c r="F149" s="85" t="s">
        <v>360</v>
      </c>
      <c r="G149" s="71">
        <v>17</v>
      </c>
      <c r="H149" s="71"/>
      <c r="I149" s="71">
        <v>3</v>
      </c>
      <c r="J149" s="71">
        <v>195</v>
      </c>
      <c r="K149" s="71">
        <v>7.7</v>
      </c>
      <c r="L149" s="71">
        <v>9</v>
      </c>
      <c r="M149" s="71"/>
      <c r="N149" s="71">
        <v>1.1000000000000001</v>
      </c>
      <c r="O149" s="71"/>
      <c r="P149" s="29">
        <f>(40*G149)/MAX(G:G)</f>
        <v>18.63013698630137</v>
      </c>
      <c r="Q149" s="29">
        <f>(10*I149)/MAX(I:I)</f>
        <v>0.7142857142857143</v>
      </c>
      <c r="R149" s="29">
        <f>(10*J149)/MAX(J:J)</f>
        <v>8.2978723404255312</v>
      </c>
      <c r="S149" s="29">
        <f>(10*6.6)/K149</f>
        <v>8.5714285714285712</v>
      </c>
      <c r="T149" s="29">
        <f>(10*L149)/MAX(L:L)</f>
        <v>9</v>
      </c>
      <c r="U149" s="29">
        <f>(20*0.35)/N149</f>
        <v>6.3636363636363633</v>
      </c>
      <c r="V149" s="27">
        <f>SUM(P149:U149)</f>
        <v>51.577359976077545</v>
      </c>
      <c r="W149" s="27"/>
      <c r="X149" s="73"/>
      <c r="Y149" s="69"/>
      <c r="Z149" s="69"/>
    </row>
    <row r="150" spans="1:26" ht="35.25" customHeight="1" x14ac:dyDescent="0.25">
      <c r="A150" s="111">
        <v>146</v>
      </c>
      <c r="B150" s="79" t="s">
        <v>57</v>
      </c>
      <c r="C150" s="82" t="s">
        <v>58</v>
      </c>
      <c r="D150" s="79" t="s">
        <v>51</v>
      </c>
      <c r="E150" s="4">
        <v>10</v>
      </c>
      <c r="F150" s="79" t="s">
        <v>52</v>
      </c>
      <c r="G150" s="71">
        <v>21</v>
      </c>
      <c r="H150" s="71"/>
      <c r="I150" s="71">
        <v>10</v>
      </c>
      <c r="J150" s="71">
        <v>175</v>
      </c>
      <c r="K150" s="71">
        <v>9.5</v>
      </c>
      <c r="L150" s="71">
        <v>6</v>
      </c>
      <c r="M150" s="71"/>
      <c r="N150" s="71">
        <v>1.24</v>
      </c>
      <c r="O150" s="71"/>
      <c r="P150" s="29">
        <f>(40*G150)/MAX(G:G)</f>
        <v>23.013698630136986</v>
      </c>
      <c r="Q150" s="29">
        <f>(10*I150)/MAX(I:I)</f>
        <v>2.3809523809523809</v>
      </c>
      <c r="R150" s="29">
        <f>(10*J150)/MAX(J:J)</f>
        <v>7.4468085106382977</v>
      </c>
      <c r="S150" s="29">
        <f>(10*6.6)/K150</f>
        <v>6.9473684210526319</v>
      </c>
      <c r="T150" s="29">
        <f>(10*L150)/MAX(L:L)</f>
        <v>6</v>
      </c>
      <c r="U150" s="29">
        <f>(20*0.35)/N150</f>
        <v>5.645161290322581</v>
      </c>
      <c r="V150" s="27">
        <f>SUM(P150:U150)</f>
        <v>51.433989233102878</v>
      </c>
      <c r="W150" s="27"/>
      <c r="X150" s="73"/>
      <c r="Y150" s="69"/>
      <c r="Z150" s="69"/>
    </row>
    <row r="151" spans="1:26" ht="35.25" customHeight="1" x14ac:dyDescent="0.25">
      <c r="A151" s="111">
        <v>147</v>
      </c>
      <c r="B151" s="85" t="s">
        <v>211</v>
      </c>
      <c r="C151" s="82" t="s">
        <v>212</v>
      </c>
      <c r="D151" s="101" t="s">
        <v>193</v>
      </c>
      <c r="E151" s="102">
        <v>11</v>
      </c>
      <c r="F151" s="101" t="s">
        <v>194</v>
      </c>
      <c r="G151" s="71">
        <v>20</v>
      </c>
      <c r="H151" s="71"/>
      <c r="I151" s="71">
        <v>10</v>
      </c>
      <c r="J151" s="71">
        <v>160</v>
      </c>
      <c r="K151" s="71">
        <v>9.5</v>
      </c>
      <c r="L151" s="71">
        <v>8.1999999999999993</v>
      </c>
      <c r="M151" s="71"/>
      <c r="N151" s="71">
        <v>1.38</v>
      </c>
      <c r="O151" s="71"/>
      <c r="P151" s="29">
        <f>(40*G151)/MAX(G:G)</f>
        <v>21.917808219178081</v>
      </c>
      <c r="Q151" s="29">
        <f>(10*I151)/MAX(I:I)</f>
        <v>2.3809523809523809</v>
      </c>
      <c r="R151" s="29">
        <f>(10*J151)/MAX(J:J)</f>
        <v>6.8085106382978724</v>
      </c>
      <c r="S151" s="29">
        <f>(10*6.6)/K151</f>
        <v>6.9473684210526319</v>
      </c>
      <c r="T151" s="29">
        <f>(10*L151)/MAX(L:L)</f>
        <v>8.1999999999999993</v>
      </c>
      <c r="U151" s="29">
        <f>(20*0.35)/N151</f>
        <v>5.0724637681159424</v>
      </c>
      <c r="V151" s="27">
        <f>SUM(P151:U151)</f>
        <v>51.327103427596903</v>
      </c>
      <c r="W151" s="27"/>
      <c r="X151" s="73"/>
      <c r="Y151" s="69"/>
      <c r="Z151" s="69"/>
    </row>
    <row r="152" spans="1:26" ht="35.25" customHeight="1" x14ac:dyDescent="0.25">
      <c r="A152" s="111">
        <v>148</v>
      </c>
      <c r="B152" s="86" t="s">
        <v>544</v>
      </c>
      <c r="C152" s="82" t="s">
        <v>545</v>
      </c>
      <c r="D152" s="79" t="s">
        <v>532</v>
      </c>
      <c r="E152" s="4">
        <v>10</v>
      </c>
      <c r="F152" s="79" t="s">
        <v>543</v>
      </c>
      <c r="G152" s="71">
        <v>17</v>
      </c>
      <c r="H152" s="71"/>
      <c r="I152" s="71">
        <v>12</v>
      </c>
      <c r="J152" s="71">
        <v>189</v>
      </c>
      <c r="K152" s="114" t="s">
        <v>619</v>
      </c>
      <c r="L152" s="71">
        <v>8</v>
      </c>
      <c r="M152" s="71"/>
      <c r="N152" s="71">
        <v>1.2</v>
      </c>
      <c r="O152" s="71"/>
      <c r="P152" s="29">
        <f>(40*G152)/MAX(G:G)</f>
        <v>18.63013698630137</v>
      </c>
      <c r="Q152" s="29">
        <f>(10*I152)/MAX(I:I)</f>
        <v>2.8571428571428572</v>
      </c>
      <c r="R152" s="29">
        <f>(10*J152)/MAX(J:J)</f>
        <v>8.0425531914893611</v>
      </c>
      <c r="S152" s="29">
        <f>(10*6.6)/K152</f>
        <v>7.9518072289156621</v>
      </c>
      <c r="T152" s="29">
        <f>(10*L152)/MAX(L:L)</f>
        <v>8</v>
      </c>
      <c r="U152" s="29">
        <f>(20*0.35)/N152</f>
        <v>5.8333333333333339</v>
      </c>
      <c r="V152" s="27">
        <f>SUM(P152:U152)</f>
        <v>51.314973597182586</v>
      </c>
      <c r="W152" s="27"/>
      <c r="X152" s="73"/>
      <c r="Y152" s="69"/>
      <c r="Z152" s="69"/>
    </row>
    <row r="153" spans="1:26" ht="35.25" customHeight="1" x14ac:dyDescent="0.25">
      <c r="A153" s="111">
        <v>149</v>
      </c>
      <c r="B153" s="79" t="s">
        <v>55</v>
      </c>
      <c r="C153" s="82" t="s">
        <v>56</v>
      </c>
      <c r="D153" s="79" t="s">
        <v>51</v>
      </c>
      <c r="E153" s="4">
        <v>10</v>
      </c>
      <c r="F153" s="79" t="s">
        <v>52</v>
      </c>
      <c r="G153" s="71">
        <v>22</v>
      </c>
      <c r="H153" s="71"/>
      <c r="I153" s="71">
        <v>9</v>
      </c>
      <c r="J153" s="71">
        <v>163</v>
      </c>
      <c r="K153" s="71">
        <v>10.5</v>
      </c>
      <c r="L153" s="71">
        <v>6</v>
      </c>
      <c r="M153" s="71"/>
      <c r="N153" s="71">
        <v>1.22</v>
      </c>
      <c r="O153" s="71"/>
      <c r="P153" s="29">
        <f>(40*G153)/MAX(G:G)</f>
        <v>24.109589041095891</v>
      </c>
      <c r="Q153" s="29">
        <f>(10*I153)/MAX(I:I)</f>
        <v>2.1428571428571428</v>
      </c>
      <c r="R153" s="29">
        <f>(10*J153)/MAX(J:J)</f>
        <v>6.9361702127659575</v>
      </c>
      <c r="S153" s="29">
        <f>(10*6.6)/K153</f>
        <v>6.2857142857142856</v>
      </c>
      <c r="T153" s="29">
        <f>(10*L153)/MAX(L:L)</f>
        <v>6</v>
      </c>
      <c r="U153" s="29">
        <f>(20*0.35)/N153</f>
        <v>5.7377049180327866</v>
      </c>
      <c r="V153" s="27">
        <f>SUM(P153:U153)</f>
        <v>51.212035600466066</v>
      </c>
      <c r="W153" s="27"/>
      <c r="X153" s="73"/>
      <c r="Y153" s="69"/>
      <c r="Z153" s="69"/>
    </row>
    <row r="154" spans="1:26" ht="35.25" customHeight="1" x14ac:dyDescent="0.25">
      <c r="A154" s="111">
        <v>150</v>
      </c>
      <c r="B154" s="86" t="s">
        <v>312</v>
      </c>
      <c r="C154" s="82" t="s">
        <v>313</v>
      </c>
      <c r="D154" s="79" t="s">
        <v>314</v>
      </c>
      <c r="E154" s="4">
        <v>9</v>
      </c>
      <c r="F154" s="79" t="s">
        <v>315</v>
      </c>
      <c r="G154" s="71">
        <v>16.5</v>
      </c>
      <c r="H154" s="71"/>
      <c r="I154" s="71">
        <v>30</v>
      </c>
      <c r="J154" s="71">
        <v>170</v>
      </c>
      <c r="K154" s="71">
        <v>7.3</v>
      </c>
      <c r="L154" s="71">
        <v>5</v>
      </c>
      <c r="M154" s="71"/>
      <c r="N154" s="71">
        <v>1.53</v>
      </c>
      <c r="O154" s="71"/>
      <c r="P154" s="29">
        <f>(40*G154)/MAX(G:G)</f>
        <v>18.082191780821919</v>
      </c>
      <c r="Q154" s="29">
        <f>(10*I154)/MAX(I:I)</f>
        <v>7.1428571428571432</v>
      </c>
      <c r="R154" s="29">
        <f>(10*J154)/MAX(J:J)</f>
        <v>7.2340425531914896</v>
      </c>
      <c r="S154" s="29">
        <f>(10*6.6)/K154</f>
        <v>9.0410958904109595</v>
      </c>
      <c r="T154" s="29">
        <f>(10*L154)/MAX(L:L)</f>
        <v>5</v>
      </c>
      <c r="U154" s="29">
        <f>(20*0.35)/N154</f>
        <v>4.5751633986928102</v>
      </c>
      <c r="V154" s="27">
        <f>SUM(P154:U154)</f>
        <v>51.075350765974321</v>
      </c>
      <c r="W154" s="27"/>
      <c r="X154" s="73"/>
      <c r="Y154" s="69"/>
      <c r="Z154" s="69"/>
    </row>
    <row r="155" spans="1:26" ht="35.25" customHeight="1" x14ac:dyDescent="0.25">
      <c r="A155" s="111">
        <v>151</v>
      </c>
      <c r="B155" s="79" t="s">
        <v>435</v>
      </c>
      <c r="C155" s="82" t="s">
        <v>436</v>
      </c>
      <c r="D155" s="79" t="s">
        <v>4510</v>
      </c>
      <c r="E155" s="4">
        <v>11</v>
      </c>
      <c r="F155" s="79" t="s">
        <v>437</v>
      </c>
      <c r="G155" s="71">
        <v>21.5</v>
      </c>
      <c r="H155" s="71"/>
      <c r="I155" s="71">
        <v>5</v>
      </c>
      <c r="J155" s="71">
        <v>170</v>
      </c>
      <c r="K155" s="71">
        <v>8.6</v>
      </c>
      <c r="L155" s="71">
        <v>7</v>
      </c>
      <c r="M155" s="71"/>
      <c r="N155" s="71">
        <v>1.59</v>
      </c>
      <c r="O155" s="71"/>
      <c r="P155" s="29">
        <f>(40*G155)/MAX(G:G)</f>
        <v>23.561643835616437</v>
      </c>
      <c r="Q155" s="29">
        <f>(10*I155)/MAX(I:I)</f>
        <v>1.1904761904761905</v>
      </c>
      <c r="R155" s="29">
        <f>(10*J155)/MAX(J:J)</f>
        <v>7.2340425531914896</v>
      </c>
      <c r="S155" s="29">
        <f>(10*6.6)/K155</f>
        <v>7.6744186046511631</v>
      </c>
      <c r="T155" s="29">
        <f>(10*L155)/MAX(L:L)</f>
        <v>7</v>
      </c>
      <c r="U155" s="29">
        <f>(20*0.35)/N155</f>
        <v>4.4025157232704402</v>
      </c>
      <c r="V155" s="27">
        <f>SUM(P155:U155)</f>
        <v>51.063096907205718</v>
      </c>
      <c r="W155" s="27"/>
      <c r="X155" s="73"/>
      <c r="Y155" s="69"/>
      <c r="Z155" s="69"/>
    </row>
    <row r="156" spans="1:26" ht="35.25" customHeight="1" x14ac:dyDescent="0.25">
      <c r="A156" s="111">
        <v>152</v>
      </c>
      <c r="B156" s="86" t="s">
        <v>94</v>
      </c>
      <c r="C156" s="82" t="s">
        <v>95</v>
      </c>
      <c r="D156" s="79" t="s">
        <v>4456</v>
      </c>
      <c r="E156" s="4">
        <v>10</v>
      </c>
      <c r="F156" s="85" t="s">
        <v>83</v>
      </c>
      <c r="G156" s="71">
        <v>21.5</v>
      </c>
      <c r="H156" s="71"/>
      <c r="I156" s="71">
        <v>20</v>
      </c>
      <c r="J156" s="71">
        <v>160</v>
      </c>
      <c r="K156" s="71">
        <v>10.8</v>
      </c>
      <c r="L156" s="71">
        <v>6.7</v>
      </c>
      <c r="M156" s="71"/>
      <c r="N156" s="71">
        <v>2.2999999999999998</v>
      </c>
      <c r="O156" s="71"/>
      <c r="P156" s="29">
        <f>(40*G156)/MAX(G:G)</f>
        <v>23.561643835616437</v>
      </c>
      <c r="Q156" s="29">
        <f>(10*I156)/MAX(I:I)</f>
        <v>4.7619047619047619</v>
      </c>
      <c r="R156" s="29">
        <f>(10*J156)/MAX(J:J)</f>
        <v>6.8085106382978724</v>
      </c>
      <c r="S156" s="29">
        <f>(10*6.6)/K156</f>
        <v>6.1111111111111107</v>
      </c>
      <c r="T156" s="29">
        <f>(10*L156)/MAX(L:L)</f>
        <v>6.7</v>
      </c>
      <c r="U156" s="29">
        <f>(20*0.35)/N156</f>
        <v>3.0434782608695654</v>
      </c>
      <c r="V156" s="27">
        <f>SUM(P156:U156)</f>
        <v>50.986648607799751</v>
      </c>
      <c r="W156" s="27"/>
      <c r="X156" s="73"/>
      <c r="Y156" s="69"/>
      <c r="Z156" s="69"/>
    </row>
    <row r="157" spans="1:26" ht="35.25" customHeight="1" x14ac:dyDescent="0.25">
      <c r="A157" s="111">
        <v>153</v>
      </c>
      <c r="B157" s="86" t="s">
        <v>356</v>
      </c>
      <c r="C157" s="82" t="s">
        <v>357</v>
      </c>
      <c r="D157" s="86" t="s">
        <v>338</v>
      </c>
      <c r="E157" s="4">
        <v>9</v>
      </c>
      <c r="F157" s="85" t="s">
        <v>339</v>
      </c>
      <c r="G157" s="71">
        <v>30</v>
      </c>
      <c r="H157" s="71"/>
      <c r="I157" s="71">
        <v>5</v>
      </c>
      <c r="J157" s="71">
        <v>158</v>
      </c>
      <c r="K157" s="71">
        <v>0</v>
      </c>
      <c r="L157" s="71">
        <v>5</v>
      </c>
      <c r="M157" s="71"/>
      <c r="N157" s="71">
        <v>1.35</v>
      </c>
      <c r="O157" s="71"/>
      <c r="P157" s="29">
        <f>(40*G157)/MAX(G:G)</f>
        <v>32.876712328767127</v>
      </c>
      <c r="Q157" s="29">
        <f>(10*I157)/MAX(I:I)</f>
        <v>1.1904761904761905</v>
      </c>
      <c r="R157" s="29">
        <f>(10*J157)/MAX(J:J)</f>
        <v>6.7234042553191493</v>
      </c>
      <c r="S157" s="29">
        <v>0</v>
      </c>
      <c r="T157" s="29">
        <f>(10*L157)/MAX(L:L)</f>
        <v>5</v>
      </c>
      <c r="U157" s="29">
        <f>(20*0.35)/N157</f>
        <v>5.1851851851851851</v>
      </c>
      <c r="V157" s="27">
        <f>SUM(P157:U157)</f>
        <v>50.975777959747653</v>
      </c>
      <c r="W157" s="27"/>
      <c r="X157" s="73"/>
      <c r="Y157" s="69"/>
      <c r="Z157" s="69"/>
    </row>
    <row r="158" spans="1:26" ht="35.25" customHeight="1" x14ac:dyDescent="0.25">
      <c r="A158" s="111">
        <v>154</v>
      </c>
      <c r="B158" s="84" t="s">
        <v>459</v>
      </c>
      <c r="C158" s="82" t="s">
        <v>460</v>
      </c>
      <c r="D158" s="79" t="s">
        <v>4510</v>
      </c>
      <c r="E158" s="4">
        <v>9</v>
      </c>
      <c r="F158" s="79" t="s">
        <v>450</v>
      </c>
      <c r="G158" s="71">
        <v>23</v>
      </c>
      <c r="H158" s="71"/>
      <c r="I158" s="71">
        <v>8</v>
      </c>
      <c r="J158" s="71">
        <v>145</v>
      </c>
      <c r="K158" s="71">
        <v>9.1999999999999993</v>
      </c>
      <c r="L158" s="71">
        <v>6</v>
      </c>
      <c r="M158" s="71"/>
      <c r="N158" s="71">
        <v>1.55</v>
      </c>
      <c r="O158" s="71"/>
      <c r="P158" s="29">
        <f>(40*G158)/MAX(G:G)</f>
        <v>25.205479452054796</v>
      </c>
      <c r="Q158" s="29">
        <f>(10*I158)/MAX(I:I)</f>
        <v>1.9047619047619047</v>
      </c>
      <c r="R158" s="29">
        <f>(10*J158)/MAX(J:J)</f>
        <v>6.1702127659574471</v>
      </c>
      <c r="S158" s="29">
        <f>(10*6.6)/K158</f>
        <v>7.1739130434782616</v>
      </c>
      <c r="T158" s="29">
        <f>(10*L158)/MAX(L:L)</f>
        <v>6</v>
      </c>
      <c r="U158" s="29">
        <f>(20*0.35)/N158</f>
        <v>4.5161290322580641</v>
      </c>
      <c r="V158" s="27">
        <f>SUM(P158:U158)</f>
        <v>50.970496198510475</v>
      </c>
      <c r="W158" s="27"/>
      <c r="X158" s="73"/>
      <c r="Y158" s="69"/>
      <c r="Z158" s="69"/>
    </row>
    <row r="159" spans="1:26" ht="35.25" customHeight="1" x14ac:dyDescent="0.25">
      <c r="A159" s="111">
        <v>155</v>
      </c>
      <c r="B159" s="5" t="s">
        <v>541</v>
      </c>
      <c r="C159" s="82" t="s">
        <v>542</v>
      </c>
      <c r="D159" s="79" t="s">
        <v>532</v>
      </c>
      <c r="E159" s="4">
        <v>10</v>
      </c>
      <c r="F159" s="79" t="s">
        <v>543</v>
      </c>
      <c r="G159" s="71">
        <v>18</v>
      </c>
      <c r="H159" s="71"/>
      <c r="I159" s="71">
        <v>12</v>
      </c>
      <c r="J159" s="71">
        <v>179</v>
      </c>
      <c r="K159" s="114" t="s">
        <v>618</v>
      </c>
      <c r="L159" s="71">
        <v>7</v>
      </c>
      <c r="M159" s="71"/>
      <c r="N159" s="71">
        <v>1.21</v>
      </c>
      <c r="O159" s="71"/>
      <c r="P159" s="29">
        <f>(40*G159)/MAX(G:G)</f>
        <v>19.726027397260275</v>
      </c>
      <c r="Q159" s="29">
        <f>(10*I159)/MAX(I:I)</f>
        <v>2.8571428571428572</v>
      </c>
      <c r="R159" s="29">
        <f>(10*J159)/MAX(J:J)</f>
        <v>7.6170212765957448</v>
      </c>
      <c r="S159" s="29">
        <f>(10*6.6)/K159</f>
        <v>7.8571428571428568</v>
      </c>
      <c r="T159" s="29">
        <f>(10*L159)/MAX(L:L)</f>
        <v>7</v>
      </c>
      <c r="U159" s="29">
        <f>(20*0.35)/N159</f>
        <v>5.785123966942149</v>
      </c>
      <c r="V159" s="27">
        <f>SUM(P159:U159)</f>
        <v>50.842458355083885</v>
      </c>
      <c r="W159" s="27"/>
      <c r="X159" s="73"/>
      <c r="Y159" s="69"/>
      <c r="Z159" s="69"/>
    </row>
    <row r="160" spans="1:26" ht="35.25" customHeight="1" x14ac:dyDescent="0.25">
      <c r="A160" s="111">
        <v>156</v>
      </c>
      <c r="B160" s="79" t="s">
        <v>90</v>
      </c>
      <c r="C160" s="82" t="s">
        <v>91</v>
      </c>
      <c r="D160" s="79" t="s">
        <v>4456</v>
      </c>
      <c r="E160" s="4">
        <v>9</v>
      </c>
      <c r="F160" s="85" t="s">
        <v>83</v>
      </c>
      <c r="G160" s="71">
        <v>22</v>
      </c>
      <c r="H160" s="71"/>
      <c r="I160" s="71">
        <v>9</v>
      </c>
      <c r="J160" s="71">
        <v>150</v>
      </c>
      <c r="K160" s="71">
        <v>10.7</v>
      </c>
      <c r="L160" s="71">
        <v>6.7</v>
      </c>
      <c r="M160" s="71"/>
      <c r="N160" s="71">
        <v>1.44</v>
      </c>
      <c r="O160" s="71"/>
      <c r="P160" s="29">
        <f>(40*G160)/MAX(G:G)</f>
        <v>24.109589041095891</v>
      </c>
      <c r="Q160" s="29">
        <f>(10*I160)/MAX(I:I)</f>
        <v>2.1428571428571428</v>
      </c>
      <c r="R160" s="29">
        <f>(10*J160)/MAX(J:J)</f>
        <v>6.3829787234042552</v>
      </c>
      <c r="S160" s="29">
        <f>(10*6.6)/K160</f>
        <v>6.1682242990654208</v>
      </c>
      <c r="T160" s="29">
        <f>(10*L160)/MAX(L:L)</f>
        <v>6.7</v>
      </c>
      <c r="U160" s="29">
        <f>(20*0.35)/N160</f>
        <v>4.8611111111111116</v>
      </c>
      <c r="V160" s="27">
        <f>SUM(P160:U160)</f>
        <v>50.364760317533829</v>
      </c>
      <c r="W160" s="27"/>
      <c r="X160" s="73"/>
      <c r="Y160" s="69"/>
      <c r="Z160" s="69"/>
    </row>
    <row r="161" spans="1:26" ht="35.25" customHeight="1" x14ac:dyDescent="0.25">
      <c r="A161" s="111">
        <v>157</v>
      </c>
      <c r="B161" s="85" t="s">
        <v>209</v>
      </c>
      <c r="C161" s="82" t="s">
        <v>210</v>
      </c>
      <c r="D161" s="101" t="s">
        <v>193</v>
      </c>
      <c r="E161" s="102">
        <v>9</v>
      </c>
      <c r="F161" s="101" t="s">
        <v>194</v>
      </c>
      <c r="G161" s="71">
        <v>14.5</v>
      </c>
      <c r="H161" s="71"/>
      <c r="I161" s="71">
        <v>20</v>
      </c>
      <c r="J161" s="71">
        <v>200</v>
      </c>
      <c r="K161" s="71">
        <v>10</v>
      </c>
      <c r="L161" s="71">
        <v>8.5</v>
      </c>
      <c r="M161" s="71"/>
      <c r="N161" s="71">
        <v>1.1599999999999999</v>
      </c>
      <c r="O161" s="71"/>
      <c r="P161" s="29">
        <f>(40*G161)/MAX(G:G)</f>
        <v>15.890410958904109</v>
      </c>
      <c r="Q161" s="29">
        <f>(10*I161)/MAX(I:I)</f>
        <v>4.7619047619047619</v>
      </c>
      <c r="R161" s="29">
        <f>(10*J161)/MAX(J:J)</f>
        <v>8.5106382978723403</v>
      </c>
      <c r="S161" s="29">
        <f>(10*6.6)/K161</f>
        <v>6.6</v>
      </c>
      <c r="T161" s="29">
        <f>(10*L161)/MAX(L:L)</f>
        <v>8.5</v>
      </c>
      <c r="U161" s="29">
        <f>(20*0.35)/N161</f>
        <v>6.0344827586206904</v>
      </c>
      <c r="V161" s="27">
        <f>SUM(P161:U161)</f>
        <v>50.297436777301904</v>
      </c>
      <c r="W161" s="27"/>
      <c r="X161" s="73"/>
      <c r="Y161" s="69"/>
      <c r="Z161" s="69"/>
    </row>
    <row r="162" spans="1:26" ht="35.25" customHeight="1" x14ac:dyDescent="0.25">
      <c r="A162" s="111">
        <v>158</v>
      </c>
      <c r="B162" s="97" t="s">
        <v>182</v>
      </c>
      <c r="C162" s="82" t="s">
        <v>183</v>
      </c>
      <c r="D162" s="79" t="s">
        <v>165</v>
      </c>
      <c r="E162" s="80">
        <v>10</v>
      </c>
      <c r="F162" s="97" t="s">
        <v>181</v>
      </c>
      <c r="G162" s="71">
        <v>17</v>
      </c>
      <c r="H162" s="71"/>
      <c r="I162" s="71">
        <v>0</v>
      </c>
      <c r="J162" s="71">
        <v>160</v>
      </c>
      <c r="K162" s="71">
        <v>7.8</v>
      </c>
      <c r="L162" s="71">
        <v>9.5</v>
      </c>
      <c r="M162" s="71"/>
      <c r="N162" s="71">
        <v>1.03</v>
      </c>
      <c r="O162" s="71"/>
      <c r="P162" s="29">
        <f>(40*G162)/MAX(G:G)</f>
        <v>18.63013698630137</v>
      </c>
      <c r="Q162" s="29">
        <f>(10*I162)/MAX(I:I)</f>
        <v>0</v>
      </c>
      <c r="R162" s="29">
        <f>(10*J162)/MAX(J:J)</f>
        <v>6.8085106382978724</v>
      </c>
      <c r="S162" s="29">
        <f>(10*6.6)/K162</f>
        <v>8.4615384615384617</v>
      </c>
      <c r="T162" s="29">
        <f>(10*L162)/MAX(L:L)</f>
        <v>9.5</v>
      </c>
      <c r="U162" s="29">
        <f>(20*0.35)/N162</f>
        <v>6.7961165048543686</v>
      </c>
      <c r="V162" s="27">
        <f>SUM(P162:U162)</f>
        <v>50.196302590992069</v>
      </c>
      <c r="W162" s="27"/>
      <c r="X162" s="73"/>
      <c r="Y162" s="69"/>
      <c r="Z162" s="69"/>
    </row>
    <row r="163" spans="1:26" ht="35.25" customHeight="1" x14ac:dyDescent="0.25">
      <c r="A163" s="111">
        <v>159</v>
      </c>
      <c r="B163" s="78" t="s">
        <v>261</v>
      </c>
      <c r="C163" s="82" t="s">
        <v>262</v>
      </c>
      <c r="D163" s="78" t="s">
        <v>4460</v>
      </c>
      <c r="E163" s="82">
        <v>9</v>
      </c>
      <c r="F163" s="83" t="s">
        <v>256</v>
      </c>
      <c r="G163" s="71">
        <v>17.5</v>
      </c>
      <c r="H163" s="71"/>
      <c r="I163" s="71">
        <v>11</v>
      </c>
      <c r="J163" s="71">
        <v>145</v>
      </c>
      <c r="K163" s="71">
        <v>8.3000000000000007</v>
      </c>
      <c r="L163" s="71">
        <v>8</v>
      </c>
      <c r="M163" s="71"/>
      <c r="N163" s="71">
        <v>1.24</v>
      </c>
      <c r="O163" s="71"/>
      <c r="P163" s="29">
        <f>(40*G163)/MAX(G:G)</f>
        <v>19.17808219178082</v>
      </c>
      <c r="Q163" s="29">
        <f>(10*I163)/MAX(I:I)</f>
        <v>2.6190476190476191</v>
      </c>
      <c r="R163" s="29">
        <f>(10*J163)/MAX(J:J)</f>
        <v>6.1702127659574471</v>
      </c>
      <c r="S163" s="29">
        <f>(10*6.6)/K163</f>
        <v>7.9518072289156621</v>
      </c>
      <c r="T163" s="29">
        <f>(10*L163)/MAX(L:L)</f>
        <v>8</v>
      </c>
      <c r="U163" s="29">
        <f>(20*0.35)/N163</f>
        <v>5.645161290322581</v>
      </c>
      <c r="V163" s="27">
        <f>SUM(P163:U163)</f>
        <v>49.564311096024134</v>
      </c>
      <c r="W163" s="27"/>
      <c r="X163" s="73"/>
      <c r="Y163" s="69"/>
      <c r="Z163" s="69"/>
    </row>
    <row r="164" spans="1:26" ht="35.25" customHeight="1" x14ac:dyDescent="0.25">
      <c r="A164" s="111">
        <v>160</v>
      </c>
      <c r="B164" s="79" t="s">
        <v>92</v>
      </c>
      <c r="C164" s="82" t="s">
        <v>93</v>
      </c>
      <c r="D164" s="79" t="s">
        <v>4456</v>
      </c>
      <c r="E164" s="4">
        <v>10</v>
      </c>
      <c r="F164" s="85" t="s">
        <v>83</v>
      </c>
      <c r="G164" s="71">
        <v>21</v>
      </c>
      <c r="H164" s="71"/>
      <c r="I164" s="71">
        <v>5</v>
      </c>
      <c r="J164" s="71">
        <v>150</v>
      </c>
      <c r="K164" s="71">
        <v>9.5</v>
      </c>
      <c r="L164" s="71">
        <v>8.5</v>
      </c>
      <c r="M164" s="71"/>
      <c r="N164" s="71">
        <v>2.0099999999999998</v>
      </c>
      <c r="O164" s="71"/>
      <c r="P164" s="29">
        <f>(40*G164)/MAX(G:G)</f>
        <v>23.013698630136986</v>
      </c>
      <c r="Q164" s="29">
        <f>(10*I164)/MAX(I:I)</f>
        <v>1.1904761904761905</v>
      </c>
      <c r="R164" s="29">
        <f>(10*J164)/MAX(J:J)</f>
        <v>6.3829787234042552</v>
      </c>
      <c r="S164" s="29">
        <f>(10*6.6)/K164</f>
        <v>6.9473684210526319</v>
      </c>
      <c r="T164" s="29">
        <f>(10*L164)/MAX(L:L)</f>
        <v>8.5</v>
      </c>
      <c r="U164" s="29">
        <f>(20*0.35)/N164</f>
        <v>3.4825870646766175</v>
      </c>
      <c r="V164" s="27">
        <f>SUM(P164:U164)</f>
        <v>49.517109029746678</v>
      </c>
      <c r="W164" s="27"/>
      <c r="X164" s="73"/>
      <c r="Y164" s="69"/>
      <c r="Z164" s="69"/>
    </row>
    <row r="165" spans="1:26" ht="35.25" customHeight="1" x14ac:dyDescent="0.25">
      <c r="A165" s="111">
        <v>161</v>
      </c>
      <c r="B165" s="81" t="s">
        <v>64</v>
      </c>
      <c r="C165" s="82" t="s">
        <v>65</v>
      </c>
      <c r="D165" s="79" t="s">
        <v>61</v>
      </c>
      <c r="E165" s="4">
        <v>9</v>
      </c>
      <c r="F165" s="85" t="s">
        <v>67</v>
      </c>
      <c r="G165" s="71">
        <v>18</v>
      </c>
      <c r="H165" s="71"/>
      <c r="I165" s="71">
        <v>10</v>
      </c>
      <c r="J165" s="71">
        <v>188</v>
      </c>
      <c r="K165" s="71">
        <v>8</v>
      </c>
      <c r="L165" s="71">
        <v>6</v>
      </c>
      <c r="M165" s="71"/>
      <c r="N165" s="71">
        <v>1.43</v>
      </c>
      <c r="O165" s="71"/>
      <c r="P165" s="29">
        <f>(40*G165)/MAX(G:G)</f>
        <v>19.726027397260275</v>
      </c>
      <c r="Q165" s="29">
        <f>(10*I165)/MAX(I:I)</f>
        <v>2.3809523809523809</v>
      </c>
      <c r="R165" s="29">
        <f>(10*J165)/MAX(J:J)</f>
        <v>8</v>
      </c>
      <c r="S165" s="29">
        <f>(10*6.6)/K165</f>
        <v>8.25</v>
      </c>
      <c r="T165" s="29">
        <f>(10*L165)/MAX(L:L)</f>
        <v>6</v>
      </c>
      <c r="U165" s="29">
        <f>(20*0.35)/N165</f>
        <v>4.895104895104895</v>
      </c>
      <c r="V165" s="27">
        <f>SUM(P165:U165)</f>
        <v>49.252084673317547</v>
      </c>
      <c r="W165" s="27"/>
      <c r="X165" s="73"/>
      <c r="Y165" s="69"/>
      <c r="Z165" s="69"/>
    </row>
    <row r="166" spans="1:26" ht="35.25" customHeight="1" x14ac:dyDescent="0.25">
      <c r="A166" s="111">
        <v>162</v>
      </c>
      <c r="B166" s="88" t="s">
        <v>128</v>
      </c>
      <c r="C166" s="89" t="s">
        <v>129</v>
      </c>
      <c r="D166" s="90" t="s">
        <v>4450</v>
      </c>
      <c r="E166" s="91">
        <v>9</v>
      </c>
      <c r="F166" s="93" t="s">
        <v>127</v>
      </c>
      <c r="G166" s="71">
        <v>14</v>
      </c>
      <c r="H166" s="71"/>
      <c r="I166" s="71">
        <v>18</v>
      </c>
      <c r="J166" s="71">
        <v>140</v>
      </c>
      <c r="K166" s="71">
        <v>8</v>
      </c>
      <c r="L166" s="71">
        <v>9</v>
      </c>
      <c r="M166" s="71"/>
      <c r="N166" s="71">
        <v>1.1100000000000001</v>
      </c>
      <c r="O166" s="71"/>
      <c r="P166" s="29">
        <f>(40*G166)/MAX(G:G)</f>
        <v>15.342465753424657</v>
      </c>
      <c r="Q166" s="29">
        <f>(10*I166)/MAX(I:I)</f>
        <v>4.2857142857142856</v>
      </c>
      <c r="R166" s="29">
        <f>(10*J166)/MAX(J:J)</f>
        <v>5.957446808510638</v>
      </c>
      <c r="S166" s="29">
        <f>(10*6.6)/K166</f>
        <v>8.25</v>
      </c>
      <c r="T166" s="29">
        <f>(10*L166)/MAX(L:L)</f>
        <v>9</v>
      </c>
      <c r="U166" s="29">
        <f>(20*0.35)/N166</f>
        <v>6.3063063063063058</v>
      </c>
      <c r="V166" s="27">
        <f>SUM(P166:U166)</f>
        <v>49.141933153955883</v>
      </c>
      <c r="W166" s="27"/>
      <c r="X166" s="73"/>
      <c r="Y166" s="69"/>
      <c r="Z166" s="69"/>
    </row>
    <row r="167" spans="1:26" ht="35.25" customHeight="1" x14ac:dyDescent="0.25">
      <c r="A167" s="111">
        <v>163</v>
      </c>
      <c r="B167" s="105" t="s">
        <v>195</v>
      </c>
      <c r="C167" s="82" t="s">
        <v>196</v>
      </c>
      <c r="D167" s="101" t="s">
        <v>193</v>
      </c>
      <c r="E167" s="102">
        <v>9</v>
      </c>
      <c r="F167" s="101" t="s">
        <v>194</v>
      </c>
      <c r="G167" s="71">
        <v>19</v>
      </c>
      <c r="H167" s="71"/>
      <c r="I167" s="71">
        <v>10</v>
      </c>
      <c r="J167" s="71">
        <v>125</v>
      </c>
      <c r="K167" s="71">
        <v>10.4</v>
      </c>
      <c r="L167" s="71">
        <v>8</v>
      </c>
      <c r="M167" s="71"/>
      <c r="N167" s="71">
        <v>1.17</v>
      </c>
      <c r="O167" s="71"/>
      <c r="P167" s="29">
        <f>(40*G167)/MAX(G:G)</f>
        <v>20.82191780821918</v>
      </c>
      <c r="Q167" s="29">
        <f>(10*I167)/MAX(I:I)</f>
        <v>2.3809523809523809</v>
      </c>
      <c r="R167" s="29">
        <f>(10*J167)/MAX(J:J)</f>
        <v>5.3191489361702127</v>
      </c>
      <c r="S167" s="29">
        <f>(10*6.6)/K167</f>
        <v>6.3461538461538458</v>
      </c>
      <c r="T167" s="29">
        <f>(10*L167)/MAX(L:L)</f>
        <v>8</v>
      </c>
      <c r="U167" s="29">
        <f>(20*0.35)/N167</f>
        <v>5.982905982905983</v>
      </c>
      <c r="V167" s="27">
        <f>SUM(P167:U167)</f>
        <v>48.851078954401601</v>
      </c>
      <c r="W167" s="27"/>
      <c r="X167" s="73"/>
      <c r="Y167" s="69"/>
      <c r="Z167" s="69"/>
    </row>
    <row r="168" spans="1:26" ht="35.25" customHeight="1" x14ac:dyDescent="0.25">
      <c r="A168" s="111">
        <v>164</v>
      </c>
      <c r="B168" s="86" t="s">
        <v>84</v>
      </c>
      <c r="C168" s="82" t="s">
        <v>85</v>
      </c>
      <c r="D168" s="79" t="s">
        <v>4456</v>
      </c>
      <c r="E168" s="4">
        <v>9</v>
      </c>
      <c r="F168" s="85" t="s">
        <v>83</v>
      </c>
      <c r="G168" s="71">
        <v>23.5</v>
      </c>
      <c r="H168" s="71"/>
      <c r="I168" s="71">
        <v>1</v>
      </c>
      <c r="J168" s="71">
        <v>170</v>
      </c>
      <c r="K168" s="71">
        <v>11.9</v>
      </c>
      <c r="L168" s="71">
        <v>6.5</v>
      </c>
      <c r="M168" s="71"/>
      <c r="N168" s="71">
        <v>2.2999999999999998</v>
      </c>
      <c r="O168" s="71"/>
      <c r="P168" s="29">
        <f>(40*G168)/MAX(G:G)</f>
        <v>25.753424657534246</v>
      </c>
      <c r="Q168" s="29">
        <f>(10*I168)/MAX(I:I)</f>
        <v>0.23809523809523808</v>
      </c>
      <c r="R168" s="29">
        <f>(10*J168)/MAX(J:J)</f>
        <v>7.2340425531914896</v>
      </c>
      <c r="S168" s="29">
        <f>(10*6.6)/K168</f>
        <v>5.5462184873949578</v>
      </c>
      <c r="T168" s="29">
        <f>(10*L168)/MAX(L:L)</f>
        <v>6.5</v>
      </c>
      <c r="U168" s="29">
        <f>(20*0.35)/N168</f>
        <v>3.0434782608695654</v>
      </c>
      <c r="V168" s="27">
        <f>SUM(P168:U168)</f>
        <v>48.315259197085496</v>
      </c>
      <c r="W168" s="27"/>
      <c r="X168" s="73"/>
      <c r="Y168" s="69"/>
      <c r="Z168" s="69"/>
    </row>
    <row r="169" spans="1:26" ht="35.25" customHeight="1" x14ac:dyDescent="0.25">
      <c r="A169" s="111">
        <v>165</v>
      </c>
      <c r="B169" s="87" t="s">
        <v>96</v>
      </c>
      <c r="C169" s="82" t="s">
        <v>97</v>
      </c>
      <c r="D169" s="86" t="s">
        <v>98</v>
      </c>
      <c r="E169" s="4" t="s">
        <v>66</v>
      </c>
      <c r="F169" s="85" t="s">
        <v>99</v>
      </c>
      <c r="G169" s="71">
        <v>18.5</v>
      </c>
      <c r="H169" s="71"/>
      <c r="I169" s="71">
        <v>7</v>
      </c>
      <c r="J169" s="71">
        <v>168</v>
      </c>
      <c r="K169" s="71">
        <v>8.1999999999999993</v>
      </c>
      <c r="L169" s="71">
        <v>6.5</v>
      </c>
      <c r="M169" s="71"/>
      <c r="N169" s="71">
        <v>1.54</v>
      </c>
      <c r="O169" s="71"/>
      <c r="P169" s="29">
        <f>(40*G169)/MAX(G:G)</f>
        <v>20.273972602739725</v>
      </c>
      <c r="Q169" s="29">
        <f>(10*I169)/MAX(I:I)</f>
        <v>1.6666666666666667</v>
      </c>
      <c r="R169" s="29">
        <f>(10*J169)/MAX(J:J)</f>
        <v>7.1489361702127656</v>
      </c>
      <c r="S169" s="29">
        <f>(10*6.6)/K169</f>
        <v>8.0487804878048781</v>
      </c>
      <c r="T169" s="29">
        <f>(10*L169)/MAX(L:L)</f>
        <v>6.5</v>
      </c>
      <c r="U169" s="29">
        <f>(20*0.35)/N169</f>
        <v>4.545454545454545</v>
      </c>
      <c r="V169" s="27">
        <f>SUM(P169:U169)</f>
        <v>48.183810472878584</v>
      </c>
      <c r="W169" s="27"/>
      <c r="X169" s="73"/>
      <c r="Y169" s="69"/>
      <c r="Z169" s="69"/>
    </row>
    <row r="170" spans="1:26" ht="35.25" customHeight="1" x14ac:dyDescent="0.25">
      <c r="A170" s="111">
        <v>166</v>
      </c>
      <c r="B170" s="79" t="s">
        <v>213</v>
      </c>
      <c r="C170" s="82" t="s">
        <v>214</v>
      </c>
      <c r="D170" s="79" t="s">
        <v>4462</v>
      </c>
      <c r="E170" s="4">
        <v>9</v>
      </c>
      <c r="F170" s="83" t="s">
        <v>215</v>
      </c>
      <c r="G170" s="71">
        <v>18.5</v>
      </c>
      <c r="H170" s="71"/>
      <c r="I170" s="71">
        <v>7</v>
      </c>
      <c r="J170" s="71">
        <v>102</v>
      </c>
      <c r="K170" s="71">
        <v>10.3</v>
      </c>
      <c r="L170" s="71">
        <v>8.1</v>
      </c>
      <c r="M170" s="71"/>
      <c r="N170" s="71">
        <v>1.03</v>
      </c>
      <c r="O170" s="71"/>
      <c r="P170" s="29">
        <f>(40*G170)/MAX(G:G)</f>
        <v>20.273972602739725</v>
      </c>
      <c r="Q170" s="29">
        <f>(10*I170)/MAX(I:I)</f>
        <v>1.6666666666666667</v>
      </c>
      <c r="R170" s="29">
        <f>(10*J170)/MAX(J:J)</f>
        <v>4.3404255319148932</v>
      </c>
      <c r="S170" s="29">
        <f>(10*6.6)/K170</f>
        <v>6.407766990291262</v>
      </c>
      <c r="T170" s="29">
        <f>(10*L170)/MAX(L:L)</f>
        <v>8.1</v>
      </c>
      <c r="U170" s="29">
        <f>(20*0.35)/N170</f>
        <v>6.7961165048543686</v>
      </c>
      <c r="V170" s="27">
        <f>SUM(P170:U170)</f>
        <v>47.584948296466919</v>
      </c>
      <c r="W170" s="27"/>
      <c r="X170" s="73"/>
      <c r="Y170" s="69"/>
      <c r="Z170" s="69"/>
    </row>
    <row r="171" spans="1:26" ht="35.25" customHeight="1" x14ac:dyDescent="0.25">
      <c r="A171" s="111">
        <v>167</v>
      </c>
      <c r="B171" s="79" t="s">
        <v>442</v>
      </c>
      <c r="C171" s="82" t="s">
        <v>443</v>
      </c>
      <c r="D171" s="79" t="s">
        <v>4510</v>
      </c>
      <c r="E171" s="4">
        <v>11</v>
      </c>
      <c r="F171" s="79" t="s">
        <v>437</v>
      </c>
      <c r="G171" s="71">
        <v>24</v>
      </c>
      <c r="H171" s="71"/>
      <c r="I171" s="71">
        <v>2</v>
      </c>
      <c r="J171" s="71">
        <v>140</v>
      </c>
      <c r="K171" s="71">
        <v>8.9</v>
      </c>
      <c r="L171" s="71">
        <v>3</v>
      </c>
      <c r="M171" s="71"/>
      <c r="N171" s="71">
        <v>1.58</v>
      </c>
      <c r="O171" s="71"/>
      <c r="P171" s="29">
        <f>(40*G171)/MAX(G:G)</f>
        <v>26.301369863013697</v>
      </c>
      <c r="Q171" s="29">
        <f>(10*I171)/MAX(I:I)</f>
        <v>0.47619047619047616</v>
      </c>
      <c r="R171" s="29">
        <f>(10*J171)/MAX(J:J)</f>
        <v>5.957446808510638</v>
      </c>
      <c r="S171" s="29">
        <f>(10*6.6)/K171</f>
        <v>7.4157303370786511</v>
      </c>
      <c r="T171" s="29">
        <f>(10*L171)/MAX(L:L)</f>
        <v>3</v>
      </c>
      <c r="U171" s="29">
        <f>(20*0.35)/N171</f>
        <v>4.4303797468354427</v>
      </c>
      <c r="V171" s="27">
        <f>SUM(P171:U171)</f>
        <v>47.581117231628902</v>
      </c>
      <c r="W171" s="27"/>
      <c r="X171" s="73"/>
      <c r="Y171" s="69"/>
      <c r="Z171" s="69"/>
    </row>
    <row r="172" spans="1:26" ht="35.25" customHeight="1" x14ac:dyDescent="0.25">
      <c r="A172" s="111">
        <v>168</v>
      </c>
      <c r="B172" s="85" t="s">
        <v>607</v>
      </c>
      <c r="C172" s="68" t="s">
        <v>608</v>
      </c>
      <c r="D172" s="79" t="s">
        <v>598</v>
      </c>
      <c r="E172" s="64">
        <v>9</v>
      </c>
      <c r="F172" s="79" t="s">
        <v>599</v>
      </c>
      <c r="G172" s="71">
        <v>13</v>
      </c>
      <c r="H172" s="71"/>
      <c r="I172" s="71">
        <v>20</v>
      </c>
      <c r="J172" s="71">
        <v>172</v>
      </c>
      <c r="K172" s="71">
        <v>9.1</v>
      </c>
      <c r="L172" s="71">
        <v>9</v>
      </c>
      <c r="M172" s="71"/>
      <c r="N172" s="71">
        <v>1.45</v>
      </c>
      <c r="O172" s="71"/>
      <c r="P172" s="29">
        <f>(40*G172)/MAX(G:G)</f>
        <v>14.246575342465754</v>
      </c>
      <c r="Q172" s="29">
        <f>(10*I172)/MAX(I:I)</f>
        <v>4.7619047619047619</v>
      </c>
      <c r="R172" s="29">
        <f>(10*J172)/MAX(J:J)</f>
        <v>7.3191489361702127</v>
      </c>
      <c r="S172" s="29">
        <f>(10*6.6)/K172</f>
        <v>7.2527472527472527</v>
      </c>
      <c r="T172" s="29">
        <f>(10*L172)/MAX(L:L)</f>
        <v>9</v>
      </c>
      <c r="U172" s="29">
        <f>(20*0.35)/N172</f>
        <v>4.8275862068965516</v>
      </c>
      <c r="V172" s="27">
        <f>SUM(P172:U172)</f>
        <v>47.407962500184539</v>
      </c>
      <c r="W172" s="27"/>
      <c r="X172" s="73"/>
      <c r="Y172" s="69"/>
      <c r="Z172" s="69"/>
    </row>
    <row r="173" spans="1:26" ht="35.25" customHeight="1" x14ac:dyDescent="0.25">
      <c r="A173" s="111">
        <v>169</v>
      </c>
      <c r="B173" s="79" t="s">
        <v>369</v>
      </c>
      <c r="C173" s="82" t="s">
        <v>370</v>
      </c>
      <c r="D173" s="86" t="s">
        <v>4449</v>
      </c>
      <c r="E173" s="4">
        <v>9</v>
      </c>
      <c r="F173" s="79" t="s">
        <v>371</v>
      </c>
      <c r="G173" s="71">
        <v>15</v>
      </c>
      <c r="H173" s="71"/>
      <c r="I173" s="71">
        <v>5</v>
      </c>
      <c r="J173" s="71">
        <v>175</v>
      </c>
      <c r="K173" s="71">
        <v>8.9</v>
      </c>
      <c r="L173" s="71">
        <v>8.8000000000000007</v>
      </c>
      <c r="M173" s="71"/>
      <c r="N173" s="71">
        <v>1.1599999999999999</v>
      </c>
      <c r="O173" s="71"/>
      <c r="P173" s="29">
        <f>(40*G173)/MAX(G:G)</f>
        <v>16.438356164383563</v>
      </c>
      <c r="Q173" s="29">
        <f>(10*I173)/MAX(I:I)</f>
        <v>1.1904761904761905</v>
      </c>
      <c r="R173" s="29">
        <f>(10*J173)/MAX(J:J)</f>
        <v>7.4468085106382977</v>
      </c>
      <c r="S173" s="29">
        <f>(10*6.6)/K173</f>
        <v>7.4157303370786511</v>
      </c>
      <c r="T173" s="29">
        <f>(10*L173)/MAX(L:L)</f>
        <v>8.8000000000000007</v>
      </c>
      <c r="U173" s="29">
        <f>(20*0.35)/N173</f>
        <v>6.0344827586206904</v>
      </c>
      <c r="V173" s="27">
        <f>SUM(P173:U173)</f>
        <v>47.325853961197389</v>
      </c>
      <c r="W173" s="27"/>
      <c r="X173" s="73"/>
      <c r="Y173" s="69"/>
      <c r="Z173" s="69"/>
    </row>
    <row r="174" spans="1:26" ht="35.25" customHeight="1" x14ac:dyDescent="0.25">
      <c r="A174" s="111">
        <v>170</v>
      </c>
      <c r="B174" s="79" t="s">
        <v>216</v>
      </c>
      <c r="C174" s="82" t="s">
        <v>217</v>
      </c>
      <c r="D174" s="79" t="s">
        <v>4462</v>
      </c>
      <c r="E174" s="4">
        <v>9</v>
      </c>
      <c r="F174" s="83" t="s">
        <v>215</v>
      </c>
      <c r="G174" s="71">
        <v>18.5</v>
      </c>
      <c r="H174" s="71"/>
      <c r="I174" s="71">
        <v>0</v>
      </c>
      <c r="J174" s="71">
        <v>121</v>
      </c>
      <c r="K174" s="71">
        <v>9.5</v>
      </c>
      <c r="L174" s="71">
        <v>7.8</v>
      </c>
      <c r="M174" s="71"/>
      <c r="N174" s="71">
        <v>1</v>
      </c>
      <c r="O174" s="71"/>
      <c r="P174" s="29">
        <f>(40*G174)/MAX(G:G)</f>
        <v>20.273972602739725</v>
      </c>
      <c r="Q174" s="29">
        <f>(10*I174)/MAX(I:I)</f>
        <v>0</v>
      </c>
      <c r="R174" s="29">
        <f>(10*J174)/MAX(J:J)</f>
        <v>5.1489361702127656</v>
      </c>
      <c r="S174" s="29">
        <f>(10*6.6)/K174</f>
        <v>6.9473684210526319</v>
      </c>
      <c r="T174" s="29">
        <f>(10*L174)/MAX(L:L)</f>
        <v>7.8</v>
      </c>
      <c r="U174" s="29">
        <f>(20*0.35)/N174</f>
        <v>7</v>
      </c>
      <c r="V174" s="27">
        <f>SUM(P174:U174)</f>
        <v>47.170277194005116</v>
      </c>
      <c r="W174" s="27"/>
      <c r="X174" s="73"/>
      <c r="Y174" s="69"/>
      <c r="Z174" s="69"/>
    </row>
    <row r="175" spans="1:26" ht="35.25" customHeight="1" x14ac:dyDescent="0.25">
      <c r="A175" s="111">
        <v>171</v>
      </c>
      <c r="B175" s="85" t="s">
        <v>382</v>
      </c>
      <c r="C175" s="82" t="s">
        <v>383</v>
      </c>
      <c r="D175" s="79" t="s">
        <v>384</v>
      </c>
      <c r="E175" s="4">
        <v>11</v>
      </c>
      <c r="F175" s="79" t="s">
        <v>385</v>
      </c>
      <c r="G175" s="71">
        <v>17.5</v>
      </c>
      <c r="H175" s="71"/>
      <c r="I175" s="71">
        <v>7</v>
      </c>
      <c r="J175" s="71">
        <v>160</v>
      </c>
      <c r="K175" s="71">
        <v>9.8000000000000007</v>
      </c>
      <c r="L175" s="71">
        <v>7</v>
      </c>
      <c r="M175" s="71"/>
      <c r="N175" s="71">
        <v>1.27</v>
      </c>
      <c r="O175" s="71"/>
      <c r="P175" s="29">
        <f>(40*G175)/MAX(G:G)</f>
        <v>19.17808219178082</v>
      </c>
      <c r="Q175" s="29">
        <f>(10*I175)/MAX(I:I)</f>
        <v>1.6666666666666667</v>
      </c>
      <c r="R175" s="29">
        <f>(10*J175)/MAX(J:J)</f>
        <v>6.8085106382978724</v>
      </c>
      <c r="S175" s="29">
        <f>(10*6.6)/K175</f>
        <v>6.7346938775510203</v>
      </c>
      <c r="T175" s="29">
        <f>(10*L175)/MAX(L:L)</f>
        <v>7</v>
      </c>
      <c r="U175" s="29">
        <f>(20*0.35)/N175</f>
        <v>5.5118110236220472</v>
      </c>
      <c r="V175" s="27">
        <f>SUM(P175:U175)</f>
        <v>46.899764397918425</v>
      </c>
      <c r="W175" s="27"/>
      <c r="X175" s="73"/>
      <c r="Y175" s="69"/>
      <c r="Z175" s="69"/>
    </row>
    <row r="176" spans="1:26" ht="35.25" customHeight="1" x14ac:dyDescent="0.25">
      <c r="A176" s="111">
        <v>172</v>
      </c>
      <c r="B176" s="85" t="s">
        <v>203</v>
      </c>
      <c r="C176" s="82" t="s">
        <v>204</v>
      </c>
      <c r="D176" s="101" t="s">
        <v>193</v>
      </c>
      <c r="E176" s="102">
        <v>10</v>
      </c>
      <c r="F176" s="101" t="s">
        <v>194</v>
      </c>
      <c r="G176" s="71">
        <v>16</v>
      </c>
      <c r="H176" s="71"/>
      <c r="I176" s="71">
        <v>5</v>
      </c>
      <c r="J176" s="71">
        <v>160</v>
      </c>
      <c r="K176" s="71">
        <v>8.4</v>
      </c>
      <c r="L176" s="71">
        <v>8</v>
      </c>
      <c r="M176" s="71"/>
      <c r="N176" s="71">
        <v>1.28</v>
      </c>
      <c r="O176" s="71"/>
      <c r="P176" s="29">
        <f>(40*G176)/MAX(G:G)</f>
        <v>17.534246575342465</v>
      </c>
      <c r="Q176" s="29">
        <f>(10*I176)/MAX(I:I)</f>
        <v>1.1904761904761905</v>
      </c>
      <c r="R176" s="29">
        <f>(10*J176)/MAX(J:J)</f>
        <v>6.8085106382978724</v>
      </c>
      <c r="S176" s="29">
        <f>(10*6.6)/K176</f>
        <v>7.8571428571428568</v>
      </c>
      <c r="T176" s="29">
        <f>(10*L176)/MAX(L:L)</f>
        <v>8</v>
      </c>
      <c r="U176" s="29">
        <f>(20*0.35)/N176</f>
        <v>5.46875</v>
      </c>
      <c r="V176" s="27">
        <f>SUM(P176:U176)</f>
        <v>46.859126261259384</v>
      </c>
      <c r="W176" s="27"/>
      <c r="X176" s="73"/>
      <c r="Y176" s="69"/>
      <c r="Z176" s="69"/>
    </row>
    <row r="177" spans="1:26" ht="35.25" customHeight="1" x14ac:dyDescent="0.25">
      <c r="A177" s="111">
        <v>173</v>
      </c>
      <c r="B177" s="85" t="s">
        <v>4532</v>
      </c>
      <c r="C177" s="68" t="s">
        <v>136</v>
      </c>
      <c r="D177" s="85" t="s">
        <v>4508</v>
      </c>
      <c r="E177" s="68">
        <v>9</v>
      </c>
      <c r="F177" s="85" t="s">
        <v>134</v>
      </c>
      <c r="G177" s="71">
        <v>17</v>
      </c>
      <c r="H177" s="71"/>
      <c r="I177" s="71">
        <v>10</v>
      </c>
      <c r="J177" s="71">
        <v>179</v>
      </c>
      <c r="K177" s="71">
        <v>7</v>
      </c>
      <c r="L177" s="71">
        <v>6</v>
      </c>
      <c r="M177" s="71"/>
      <c r="N177" s="71">
        <v>2.57</v>
      </c>
      <c r="O177" s="71"/>
      <c r="P177" s="29">
        <f>(40*G177)/MAX(G:G)</f>
        <v>18.63013698630137</v>
      </c>
      <c r="Q177" s="29">
        <f>(10*I177)/MAX(I:I)</f>
        <v>2.3809523809523809</v>
      </c>
      <c r="R177" s="29">
        <f>(10*J177)/MAX(J:J)</f>
        <v>7.6170212765957448</v>
      </c>
      <c r="S177" s="29">
        <f>(10*6.6)/K177</f>
        <v>9.4285714285714288</v>
      </c>
      <c r="T177" s="29">
        <f>(10*L177)/MAX(L:L)</f>
        <v>6</v>
      </c>
      <c r="U177" s="29">
        <f>(20*0.35)/N177</f>
        <v>2.7237354085603114</v>
      </c>
      <c r="V177" s="27">
        <f>SUM(P177:U177)</f>
        <v>46.780417480981235</v>
      </c>
      <c r="W177" s="27"/>
      <c r="X177" s="73"/>
      <c r="Y177" s="69"/>
      <c r="Z177" s="69"/>
    </row>
    <row r="178" spans="1:26" ht="51" customHeight="1" x14ac:dyDescent="0.25">
      <c r="A178" s="111">
        <v>174</v>
      </c>
      <c r="B178" s="79" t="s">
        <v>411</v>
      </c>
      <c r="C178" s="82" t="s">
        <v>412</v>
      </c>
      <c r="D178" s="79" t="s">
        <v>395</v>
      </c>
      <c r="E178" s="4">
        <v>9</v>
      </c>
      <c r="F178" s="79" t="s">
        <v>396</v>
      </c>
      <c r="G178" s="71">
        <v>25.5</v>
      </c>
      <c r="H178" s="71"/>
      <c r="I178" s="71">
        <v>14</v>
      </c>
      <c r="J178" s="71">
        <v>181</v>
      </c>
      <c r="K178" s="71">
        <v>0</v>
      </c>
      <c r="L178" s="71">
        <v>6.5</v>
      </c>
      <c r="M178" s="71"/>
      <c r="N178" s="71">
        <v>6.13</v>
      </c>
      <c r="O178" s="71"/>
      <c r="P178" s="29">
        <f>(40*G178)/MAX(G:G)</f>
        <v>27.945205479452056</v>
      </c>
      <c r="Q178" s="29">
        <f>(10*I178)/MAX(I:I)</f>
        <v>3.3333333333333335</v>
      </c>
      <c r="R178" s="29">
        <f>(10*J178)/MAX(J:J)</f>
        <v>7.7021276595744679</v>
      </c>
      <c r="S178" s="29">
        <v>0</v>
      </c>
      <c r="T178" s="29">
        <f>(10*L178)/MAX(L:L)</f>
        <v>6.5</v>
      </c>
      <c r="U178" s="29">
        <f>(20*0.35)/N178</f>
        <v>1.1419249592169658</v>
      </c>
      <c r="V178" s="27">
        <f>SUM(P178:U178)</f>
        <v>46.622591431576822</v>
      </c>
      <c r="W178" s="27"/>
      <c r="X178" s="73"/>
      <c r="Y178" s="69"/>
      <c r="Z178" s="69"/>
    </row>
    <row r="179" spans="1:26" ht="51.75" customHeight="1" x14ac:dyDescent="0.25">
      <c r="A179" s="111">
        <v>175</v>
      </c>
      <c r="B179" s="86" t="s">
        <v>367</v>
      </c>
      <c r="C179" s="99" t="s">
        <v>368</v>
      </c>
      <c r="D179" s="86" t="s">
        <v>338</v>
      </c>
      <c r="E179" s="4">
        <v>9</v>
      </c>
      <c r="F179" s="85" t="s">
        <v>360</v>
      </c>
      <c r="G179" s="71">
        <v>19</v>
      </c>
      <c r="H179" s="71"/>
      <c r="I179" s="71">
        <v>10</v>
      </c>
      <c r="J179" s="71">
        <v>160</v>
      </c>
      <c r="K179" s="71">
        <v>8.3000000000000007</v>
      </c>
      <c r="L179" s="71">
        <v>4</v>
      </c>
      <c r="M179" s="71"/>
      <c r="N179" s="71">
        <v>1.56</v>
      </c>
      <c r="O179" s="71"/>
      <c r="P179" s="29">
        <f>(40*G179)/MAX(G:G)</f>
        <v>20.82191780821918</v>
      </c>
      <c r="Q179" s="29">
        <f>(10*I179)/MAX(I:I)</f>
        <v>2.3809523809523809</v>
      </c>
      <c r="R179" s="29">
        <f>(10*J179)/MAX(J:J)</f>
        <v>6.8085106382978724</v>
      </c>
      <c r="S179" s="29">
        <f>(10*6.6)/K179</f>
        <v>7.9518072289156621</v>
      </c>
      <c r="T179" s="29">
        <f>(10*L179)/MAX(L:L)</f>
        <v>4</v>
      </c>
      <c r="U179" s="29">
        <f>(20*0.35)/N179</f>
        <v>4.4871794871794872</v>
      </c>
      <c r="V179" s="27">
        <f>SUM(P179:U179)</f>
        <v>46.450367543564582</v>
      </c>
      <c r="W179" s="27"/>
      <c r="X179" s="73"/>
      <c r="Y179" s="69"/>
      <c r="Z179" s="69"/>
    </row>
    <row r="180" spans="1:26" ht="54.75" customHeight="1" x14ac:dyDescent="0.25">
      <c r="A180" s="111">
        <v>176</v>
      </c>
      <c r="B180" s="79" t="s">
        <v>346</v>
      </c>
      <c r="C180" s="82" t="s">
        <v>347</v>
      </c>
      <c r="D180" s="79" t="s">
        <v>338</v>
      </c>
      <c r="E180" s="4">
        <v>9</v>
      </c>
      <c r="F180" s="79" t="s">
        <v>339</v>
      </c>
      <c r="G180" s="71">
        <v>24.5</v>
      </c>
      <c r="H180" s="71"/>
      <c r="I180" s="71">
        <v>5</v>
      </c>
      <c r="J180" s="71">
        <v>160</v>
      </c>
      <c r="K180" s="71">
        <v>0</v>
      </c>
      <c r="L180" s="71">
        <v>6</v>
      </c>
      <c r="M180" s="71"/>
      <c r="N180" s="71">
        <v>1.41</v>
      </c>
      <c r="O180" s="71"/>
      <c r="P180" s="29">
        <f>(40*G180)/MAX(G:G)</f>
        <v>26.849315068493151</v>
      </c>
      <c r="Q180" s="29">
        <f>(10*I180)/MAX(I:I)</f>
        <v>1.1904761904761905</v>
      </c>
      <c r="R180" s="29">
        <f>(10*J180)/MAX(J:J)</f>
        <v>6.8085106382978724</v>
      </c>
      <c r="S180" s="29">
        <v>0</v>
      </c>
      <c r="T180" s="29">
        <f>(10*L180)/MAX(L:L)</f>
        <v>6</v>
      </c>
      <c r="U180" s="29">
        <f>(20*0.35)/N180</f>
        <v>4.9645390070921991</v>
      </c>
      <c r="V180" s="27">
        <f>SUM(P180:U180)</f>
        <v>45.812840904359412</v>
      </c>
      <c r="W180" s="27"/>
      <c r="X180" s="73"/>
      <c r="Y180" s="69"/>
      <c r="Z180" s="69"/>
    </row>
    <row r="181" spans="1:26" ht="51" customHeight="1" x14ac:dyDescent="0.25">
      <c r="A181" s="111">
        <v>177</v>
      </c>
      <c r="B181" s="79" t="s">
        <v>350</v>
      </c>
      <c r="C181" s="82" t="s">
        <v>351</v>
      </c>
      <c r="D181" s="79" t="s">
        <v>338</v>
      </c>
      <c r="E181" s="4">
        <v>9</v>
      </c>
      <c r="F181" s="79" t="s">
        <v>339</v>
      </c>
      <c r="G181" s="71">
        <v>23</v>
      </c>
      <c r="H181" s="71"/>
      <c r="I181" s="71">
        <v>9</v>
      </c>
      <c r="J181" s="71">
        <v>171</v>
      </c>
      <c r="K181" s="71">
        <v>0</v>
      </c>
      <c r="L181" s="71">
        <v>5.5</v>
      </c>
      <c r="M181" s="71"/>
      <c r="N181" s="71">
        <v>1.31</v>
      </c>
      <c r="O181" s="71"/>
      <c r="P181" s="29">
        <f>(40*G181)/MAX(G:G)</f>
        <v>25.205479452054796</v>
      </c>
      <c r="Q181" s="29">
        <f>(10*I181)/MAX(I:I)</f>
        <v>2.1428571428571428</v>
      </c>
      <c r="R181" s="29">
        <f>(10*J181)/MAX(J:J)</f>
        <v>7.2765957446808507</v>
      </c>
      <c r="S181" s="29">
        <v>0</v>
      </c>
      <c r="T181" s="29">
        <f>(10*L181)/MAX(L:L)</f>
        <v>5.5</v>
      </c>
      <c r="U181" s="29">
        <f>(20*0.35)/N181</f>
        <v>5.343511450381679</v>
      </c>
      <c r="V181" s="27">
        <f>SUM(P181:U181)</f>
        <v>45.468443789974465</v>
      </c>
      <c r="W181" s="27"/>
      <c r="X181" s="73"/>
      <c r="Y181" s="69"/>
      <c r="Z181" s="69"/>
    </row>
    <row r="182" spans="1:26" ht="52.5" customHeight="1" x14ac:dyDescent="0.25">
      <c r="A182" s="111">
        <v>178</v>
      </c>
      <c r="B182" s="79" t="s">
        <v>86</v>
      </c>
      <c r="C182" s="82" t="s">
        <v>87</v>
      </c>
      <c r="D182" s="79" t="s">
        <v>4456</v>
      </c>
      <c r="E182" s="4">
        <v>9</v>
      </c>
      <c r="F182" s="85" t="s">
        <v>83</v>
      </c>
      <c r="G182" s="71">
        <v>22.5</v>
      </c>
      <c r="H182" s="71"/>
      <c r="I182" s="71">
        <v>1</v>
      </c>
      <c r="J182" s="71">
        <v>150</v>
      </c>
      <c r="K182" s="71">
        <v>11</v>
      </c>
      <c r="L182" s="71">
        <v>4.5</v>
      </c>
      <c r="M182" s="71"/>
      <c r="N182" s="71">
        <v>2.02</v>
      </c>
      <c r="O182" s="71"/>
      <c r="P182" s="29">
        <f>(40*G182)/MAX(G:G)</f>
        <v>24.657534246575342</v>
      </c>
      <c r="Q182" s="29">
        <f>(10*I182)/MAX(I:I)</f>
        <v>0.23809523809523808</v>
      </c>
      <c r="R182" s="29">
        <f>(10*J182)/MAX(J:J)</f>
        <v>6.3829787234042552</v>
      </c>
      <c r="S182" s="29">
        <f>(10*6.6)/K182</f>
        <v>6</v>
      </c>
      <c r="T182" s="29">
        <f>(10*L182)/MAX(L:L)</f>
        <v>4.5</v>
      </c>
      <c r="U182" s="29">
        <f>(20*0.35)/N182</f>
        <v>3.4653465346534653</v>
      </c>
      <c r="V182" s="27">
        <f>SUM(P182:U182)</f>
        <v>45.243954742728299</v>
      </c>
      <c r="W182" s="27"/>
      <c r="X182" s="73"/>
      <c r="Y182" s="69"/>
      <c r="Z182" s="69"/>
    </row>
    <row r="183" spans="1:26" ht="57" customHeight="1" x14ac:dyDescent="0.25">
      <c r="A183" s="111">
        <v>179</v>
      </c>
      <c r="B183" s="85" t="s">
        <v>4527</v>
      </c>
      <c r="C183" s="82" t="s">
        <v>316</v>
      </c>
      <c r="D183" s="85" t="s">
        <v>317</v>
      </c>
      <c r="E183" s="82">
        <v>10</v>
      </c>
      <c r="F183" s="83" t="s">
        <v>4528</v>
      </c>
      <c r="G183" s="71">
        <v>15.5</v>
      </c>
      <c r="H183" s="71"/>
      <c r="I183" s="71">
        <v>10</v>
      </c>
      <c r="J183" s="71">
        <v>170</v>
      </c>
      <c r="K183" s="71">
        <v>9.5</v>
      </c>
      <c r="L183" s="71">
        <v>6</v>
      </c>
      <c r="M183" s="71"/>
      <c r="N183" s="71">
        <v>1.24</v>
      </c>
      <c r="O183" s="71"/>
      <c r="P183" s="29">
        <f>(40*G183)/MAX(G:G)</f>
        <v>16.986301369863014</v>
      </c>
      <c r="Q183" s="29">
        <f>(10*I183)/MAX(I:I)</f>
        <v>2.3809523809523809</v>
      </c>
      <c r="R183" s="29">
        <f>(10*J183)/MAX(J:J)</f>
        <v>7.2340425531914896</v>
      </c>
      <c r="S183" s="29">
        <f>(10*6.6)/K183</f>
        <v>6.9473684210526319</v>
      </c>
      <c r="T183" s="29">
        <f>(10*L183)/MAX(L:L)</f>
        <v>6</v>
      </c>
      <c r="U183" s="29">
        <f>(20*0.35)/N183</f>
        <v>5.645161290322581</v>
      </c>
      <c r="V183" s="27">
        <f>SUM(P183:U183)</f>
        <v>45.193826015382101</v>
      </c>
      <c r="W183" s="27"/>
      <c r="X183" s="73"/>
      <c r="Y183" s="69"/>
      <c r="Z183" s="69"/>
    </row>
    <row r="184" spans="1:26" ht="52.5" customHeight="1" x14ac:dyDescent="0.25">
      <c r="A184" s="111">
        <v>180</v>
      </c>
      <c r="B184" s="86" t="s">
        <v>318</v>
      </c>
      <c r="C184" s="82" t="s">
        <v>319</v>
      </c>
      <c r="D184" s="79" t="s">
        <v>4453</v>
      </c>
      <c r="E184" s="4">
        <v>9</v>
      </c>
      <c r="F184" s="85" t="s">
        <v>4529</v>
      </c>
      <c r="G184" s="71">
        <v>0</v>
      </c>
      <c r="H184" s="71"/>
      <c r="I184" s="71">
        <v>10</v>
      </c>
      <c r="J184" s="71">
        <v>215</v>
      </c>
      <c r="K184" s="71">
        <v>7.8</v>
      </c>
      <c r="L184" s="71">
        <v>8.5</v>
      </c>
      <c r="M184" s="71"/>
      <c r="N184" s="71">
        <v>0.45</v>
      </c>
      <c r="O184" s="71"/>
      <c r="P184" s="29">
        <f>(40*G184)/MAX(G:G)</f>
        <v>0</v>
      </c>
      <c r="Q184" s="29">
        <f>(10*I184)/MAX(I:I)</f>
        <v>2.3809523809523809</v>
      </c>
      <c r="R184" s="29">
        <f>(10*J184)/MAX(J:J)</f>
        <v>9.1489361702127656</v>
      </c>
      <c r="S184" s="29">
        <f>(10*6.6)/K184</f>
        <v>8.4615384615384617</v>
      </c>
      <c r="T184" s="29">
        <f>(10*L184)/MAX(L:L)</f>
        <v>8.5</v>
      </c>
      <c r="U184" s="29">
        <f>(20*0.35)/N184</f>
        <v>15.555555555555555</v>
      </c>
      <c r="V184" s="27">
        <f>SUM(P184:U184)</f>
        <v>44.046982568259168</v>
      </c>
      <c r="W184" s="27"/>
      <c r="X184" s="73"/>
      <c r="Y184" s="69"/>
      <c r="Z184" s="69"/>
    </row>
    <row r="185" spans="1:26" ht="52.5" customHeight="1" x14ac:dyDescent="0.25">
      <c r="A185" s="111">
        <v>181</v>
      </c>
      <c r="B185" s="105" t="s">
        <v>197</v>
      </c>
      <c r="C185" s="82" t="s">
        <v>198</v>
      </c>
      <c r="D185" s="101" t="s">
        <v>193</v>
      </c>
      <c r="E185" s="102">
        <v>9</v>
      </c>
      <c r="F185" s="101" t="s">
        <v>194</v>
      </c>
      <c r="G185" s="71">
        <v>12.5</v>
      </c>
      <c r="H185" s="71"/>
      <c r="I185" s="71">
        <v>10</v>
      </c>
      <c r="J185" s="71">
        <v>160</v>
      </c>
      <c r="K185" s="71">
        <v>9.5</v>
      </c>
      <c r="L185" s="71">
        <v>8.1999999999999993</v>
      </c>
      <c r="M185" s="71"/>
      <c r="N185" s="71">
        <v>1.18</v>
      </c>
      <c r="O185" s="71"/>
      <c r="P185" s="29">
        <f>(40*G185)/MAX(G:G)</f>
        <v>13.698630136986301</v>
      </c>
      <c r="Q185" s="29">
        <f>(10*I185)/MAX(I:I)</f>
        <v>2.3809523809523809</v>
      </c>
      <c r="R185" s="29">
        <f>(10*J185)/MAX(J:J)</f>
        <v>6.8085106382978724</v>
      </c>
      <c r="S185" s="29">
        <f>(10*6.6)/K185</f>
        <v>6.9473684210526319</v>
      </c>
      <c r="T185" s="29">
        <f>(10*L185)/MAX(L:L)</f>
        <v>8.1999999999999993</v>
      </c>
      <c r="U185" s="29">
        <f>(20*0.35)/N185</f>
        <v>5.9322033898305087</v>
      </c>
      <c r="V185" s="27">
        <f>SUM(P185:U185)</f>
        <v>43.967664967119688</v>
      </c>
      <c r="W185" s="27"/>
      <c r="X185" s="73"/>
      <c r="Y185" s="69"/>
      <c r="Z185" s="69"/>
    </row>
    <row r="186" spans="1:26" ht="55.5" customHeight="1" x14ac:dyDescent="0.25">
      <c r="A186" s="111">
        <v>182</v>
      </c>
      <c r="B186" s="79" t="s">
        <v>501</v>
      </c>
      <c r="C186" s="82" t="s">
        <v>502</v>
      </c>
      <c r="D186" s="79" t="s">
        <v>503</v>
      </c>
      <c r="E186" s="4">
        <v>9</v>
      </c>
      <c r="F186" s="83" t="s">
        <v>504</v>
      </c>
      <c r="G186" s="71">
        <v>17</v>
      </c>
      <c r="H186" s="71"/>
      <c r="I186" s="71">
        <v>2</v>
      </c>
      <c r="J186" s="71">
        <v>200</v>
      </c>
      <c r="K186" s="71">
        <v>7.6</v>
      </c>
      <c r="L186" s="71">
        <v>1.2</v>
      </c>
      <c r="M186" s="71"/>
      <c r="N186" s="71">
        <v>1.1399999999999999</v>
      </c>
      <c r="O186" s="71"/>
      <c r="P186" s="29">
        <f>(40*G186)/MAX(G:G)</f>
        <v>18.63013698630137</v>
      </c>
      <c r="Q186" s="29">
        <f>(10*I186)/MAX(I:I)</f>
        <v>0.47619047619047616</v>
      </c>
      <c r="R186" s="29">
        <f>(10*J186)/MAX(J:J)</f>
        <v>8.5106382978723403</v>
      </c>
      <c r="S186" s="29">
        <f>(10*6.6)/K186</f>
        <v>8.6842105263157894</v>
      </c>
      <c r="T186" s="29">
        <f>(10*L186)/MAX(L:L)</f>
        <v>1.2</v>
      </c>
      <c r="U186" s="29">
        <f>(20*0.35)/N186</f>
        <v>6.1403508771929829</v>
      </c>
      <c r="V186" s="27">
        <f>SUM(P186:U186)</f>
        <v>43.641527163872965</v>
      </c>
      <c r="W186" s="27"/>
      <c r="X186" s="73"/>
      <c r="Y186" s="69"/>
      <c r="Z186" s="69"/>
    </row>
    <row r="187" spans="1:26" ht="57" customHeight="1" x14ac:dyDescent="0.25">
      <c r="A187" s="111">
        <v>183</v>
      </c>
      <c r="B187" s="86" t="s">
        <v>403</v>
      </c>
      <c r="C187" s="82" t="s">
        <v>404</v>
      </c>
      <c r="D187" s="79" t="s">
        <v>395</v>
      </c>
      <c r="E187" s="4">
        <v>9</v>
      </c>
      <c r="F187" s="79" t="s">
        <v>396</v>
      </c>
      <c r="G187" s="71">
        <v>24.5</v>
      </c>
      <c r="H187" s="71"/>
      <c r="I187" s="71">
        <v>12</v>
      </c>
      <c r="J187" s="71">
        <v>169</v>
      </c>
      <c r="K187" s="71">
        <v>0</v>
      </c>
      <c r="L187" s="71">
        <v>5</v>
      </c>
      <c r="M187" s="71"/>
      <c r="N187" s="71">
        <v>6.27</v>
      </c>
      <c r="O187" s="71"/>
      <c r="P187" s="29">
        <f>(40*G187)/MAX(G:G)</f>
        <v>26.849315068493151</v>
      </c>
      <c r="Q187" s="29">
        <f>(10*I187)/MAX(I:I)</f>
        <v>2.8571428571428572</v>
      </c>
      <c r="R187" s="29">
        <f>(10*J187)/MAX(J:J)</f>
        <v>7.1914893617021276</v>
      </c>
      <c r="S187" s="29">
        <v>0</v>
      </c>
      <c r="T187" s="29">
        <f>(10*L187)/MAX(L:L)</f>
        <v>5</v>
      </c>
      <c r="U187" s="29">
        <f>(20*0.35)/N187</f>
        <v>1.1164274322169059</v>
      </c>
      <c r="V187" s="27">
        <f>SUM(P187:U187)</f>
        <v>43.014374719555043</v>
      </c>
      <c r="W187" s="27"/>
      <c r="X187" s="73"/>
      <c r="Y187" s="69"/>
      <c r="Z187" s="69"/>
    </row>
    <row r="188" spans="1:26" ht="53.25" customHeight="1" x14ac:dyDescent="0.25">
      <c r="A188" s="111">
        <v>184</v>
      </c>
      <c r="B188" s="105" t="s">
        <v>191</v>
      </c>
      <c r="C188" s="82" t="s">
        <v>192</v>
      </c>
      <c r="D188" s="101" t="s">
        <v>193</v>
      </c>
      <c r="E188" s="102">
        <v>9</v>
      </c>
      <c r="F188" s="101" t="s">
        <v>194</v>
      </c>
      <c r="G188" s="71">
        <v>12</v>
      </c>
      <c r="H188" s="71"/>
      <c r="I188" s="71">
        <v>10</v>
      </c>
      <c r="J188" s="71">
        <v>160</v>
      </c>
      <c r="K188" s="71">
        <v>10</v>
      </c>
      <c r="L188" s="71">
        <v>8</v>
      </c>
      <c r="M188" s="71"/>
      <c r="N188" s="71">
        <v>1.26</v>
      </c>
      <c r="O188" s="71"/>
      <c r="P188" s="29">
        <f>(40*G188)/MAX(G:G)</f>
        <v>13.150684931506849</v>
      </c>
      <c r="Q188" s="29">
        <f>(10*I188)/MAX(I:I)</f>
        <v>2.3809523809523809</v>
      </c>
      <c r="R188" s="29">
        <f>(10*J188)/MAX(J:J)</f>
        <v>6.8085106382978724</v>
      </c>
      <c r="S188" s="29">
        <f>(10*6.6)/K188</f>
        <v>6.6</v>
      </c>
      <c r="T188" s="29">
        <f>(10*L188)/MAX(L:L)</f>
        <v>8</v>
      </c>
      <c r="U188" s="29">
        <f>(20*0.35)/N188</f>
        <v>5.5555555555555554</v>
      </c>
      <c r="V188" s="27">
        <f>SUM(P188:U188)</f>
        <v>42.495703506312658</v>
      </c>
      <c r="W188" s="27"/>
      <c r="X188" s="73"/>
      <c r="Y188" s="69"/>
      <c r="Z188" s="69"/>
    </row>
    <row r="189" spans="1:26" ht="51" customHeight="1" x14ac:dyDescent="0.25">
      <c r="A189" s="111">
        <v>185</v>
      </c>
      <c r="B189" s="85" t="s">
        <v>4534</v>
      </c>
      <c r="C189" s="68" t="s">
        <v>132</v>
      </c>
      <c r="D189" s="85" t="s">
        <v>4508</v>
      </c>
      <c r="E189" s="68">
        <v>11</v>
      </c>
      <c r="F189" s="85" t="s">
        <v>134</v>
      </c>
      <c r="G189" s="71">
        <v>13.5</v>
      </c>
      <c r="H189" s="71"/>
      <c r="I189" s="71">
        <v>11</v>
      </c>
      <c r="J189" s="71">
        <v>182</v>
      </c>
      <c r="K189" s="71">
        <v>8.4</v>
      </c>
      <c r="L189" s="71">
        <v>3.5</v>
      </c>
      <c r="M189" s="71"/>
      <c r="N189" s="112">
        <v>1.29</v>
      </c>
      <c r="O189" s="71"/>
      <c r="P189" s="29">
        <f>(40*G189)/MAX(G:G)</f>
        <v>14.794520547945206</v>
      </c>
      <c r="Q189" s="29">
        <f>(10*I189)/MAX(I:I)</f>
        <v>2.6190476190476191</v>
      </c>
      <c r="R189" s="29">
        <f>(10*J189)/MAX(J:J)</f>
        <v>7.7446808510638299</v>
      </c>
      <c r="S189" s="29">
        <f>(10*6.6)/K189</f>
        <v>7.8571428571428568</v>
      </c>
      <c r="T189" s="29">
        <f>(10*L189)/MAX(L:L)</f>
        <v>3.5</v>
      </c>
      <c r="U189" s="29">
        <f>(20*0.35)/N189</f>
        <v>5.4263565891472867</v>
      </c>
      <c r="V189" s="27">
        <f>SUM(P189:U189)</f>
        <v>41.941748464346801</v>
      </c>
      <c r="W189" s="27"/>
      <c r="X189" s="73"/>
      <c r="Y189" s="69"/>
      <c r="Z189" s="69"/>
    </row>
    <row r="190" spans="1:26" ht="55.5" customHeight="1" x14ac:dyDescent="0.25">
      <c r="A190" s="111">
        <v>186</v>
      </c>
      <c r="B190" s="84" t="s">
        <v>407</v>
      </c>
      <c r="C190" s="82" t="s">
        <v>408</v>
      </c>
      <c r="D190" s="79" t="s">
        <v>395</v>
      </c>
      <c r="E190" s="4">
        <v>9</v>
      </c>
      <c r="F190" s="79" t="s">
        <v>396</v>
      </c>
      <c r="G190" s="71">
        <v>24.5</v>
      </c>
      <c r="H190" s="71"/>
      <c r="I190" s="71">
        <v>5</v>
      </c>
      <c r="J190" s="71">
        <v>175</v>
      </c>
      <c r="K190" s="71">
        <v>0</v>
      </c>
      <c r="L190" s="71">
        <v>5</v>
      </c>
      <c r="M190" s="71"/>
      <c r="N190" s="71">
        <v>6.39</v>
      </c>
      <c r="O190" s="71"/>
      <c r="P190" s="29">
        <f>(40*G190)/MAX(G:G)</f>
        <v>26.849315068493151</v>
      </c>
      <c r="Q190" s="29">
        <f>(10*I190)/MAX(I:I)</f>
        <v>1.1904761904761905</v>
      </c>
      <c r="R190" s="29">
        <f>(10*J190)/MAX(J:J)</f>
        <v>7.4468085106382977</v>
      </c>
      <c r="S190" s="29">
        <v>0</v>
      </c>
      <c r="T190" s="29">
        <f>(10*L190)/MAX(L:L)</f>
        <v>5</v>
      </c>
      <c r="U190" s="29">
        <f>(20*0.35)/N190</f>
        <v>1.0954616588419406</v>
      </c>
      <c r="V190" s="27">
        <f>SUM(P190:U190)</f>
        <v>41.582061428449578</v>
      </c>
      <c r="W190" s="27"/>
      <c r="X190" s="73"/>
      <c r="Y190" s="69"/>
      <c r="Z190" s="69"/>
    </row>
    <row r="191" spans="1:26" ht="55.5" customHeight="1" x14ac:dyDescent="0.25">
      <c r="A191" s="111">
        <v>187</v>
      </c>
      <c r="B191" s="79" t="s">
        <v>53</v>
      </c>
      <c r="C191" s="82" t="s">
        <v>54</v>
      </c>
      <c r="D191" s="79" t="s">
        <v>51</v>
      </c>
      <c r="E191" s="4">
        <v>9</v>
      </c>
      <c r="F191" s="79" t="s">
        <v>52</v>
      </c>
      <c r="G191" s="71">
        <v>8.5</v>
      </c>
      <c r="H191" s="71"/>
      <c r="I191" s="71">
        <v>25</v>
      </c>
      <c r="J191" s="71">
        <v>160</v>
      </c>
      <c r="K191" s="71">
        <v>10.199999999999999</v>
      </c>
      <c r="L191" s="71">
        <v>7</v>
      </c>
      <c r="M191" s="71"/>
      <c r="N191" s="71">
        <v>1.18</v>
      </c>
      <c r="O191" s="71"/>
      <c r="P191" s="29">
        <f>(40*G191)/MAX(G:G)</f>
        <v>9.3150684931506849</v>
      </c>
      <c r="Q191" s="29">
        <f>(10*I191)/MAX(I:I)</f>
        <v>5.9523809523809526</v>
      </c>
      <c r="R191" s="29">
        <f>(10*J191)/MAX(J:J)</f>
        <v>6.8085106382978724</v>
      </c>
      <c r="S191" s="29">
        <f>(10*6.6)/K191</f>
        <v>6.4705882352941178</v>
      </c>
      <c r="T191" s="29">
        <f>(10*L191)/MAX(L:L)</f>
        <v>7</v>
      </c>
      <c r="U191" s="29">
        <f>(20*0.35)/N191</f>
        <v>5.9322033898305087</v>
      </c>
      <c r="V191" s="27">
        <f>SUM(P191:U191)</f>
        <v>41.478751708954135</v>
      </c>
      <c r="W191" s="27"/>
      <c r="X191" s="73"/>
      <c r="Y191" s="69"/>
      <c r="Z191" s="69"/>
    </row>
    <row r="192" spans="1:26" ht="55.5" customHeight="1" x14ac:dyDescent="0.25">
      <c r="A192" s="111">
        <v>188</v>
      </c>
      <c r="B192" s="86" t="s">
        <v>189</v>
      </c>
      <c r="C192" s="82" t="s">
        <v>190</v>
      </c>
      <c r="D192" s="86" t="s">
        <v>187</v>
      </c>
      <c r="E192" s="4">
        <v>9</v>
      </c>
      <c r="F192" s="85" t="s">
        <v>188</v>
      </c>
      <c r="G192" s="71">
        <v>11.5</v>
      </c>
      <c r="H192" s="71"/>
      <c r="I192" s="71">
        <v>20</v>
      </c>
      <c r="J192" s="71">
        <v>2.0499999999999998</v>
      </c>
      <c r="K192" s="71">
        <v>6.6</v>
      </c>
      <c r="L192" s="71">
        <v>7.6</v>
      </c>
      <c r="M192" s="71"/>
      <c r="N192" s="71">
        <v>1.1000000000000001</v>
      </c>
      <c r="O192" s="71"/>
      <c r="P192" s="29">
        <f>(40*G192)/MAX(G:G)</f>
        <v>12.602739726027398</v>
      </c>
      <c r="Q192" s="29">
        <f>(10*I192)/MAX(I:I)</f>
        <v>4.7619047619047619</v>
      </c>
      <c r="R192" s="29">
        <f>(10*J192)/MAX(J:J)</f>
        <v>8.723404255319149E-2</v>
      </c>
      <c r="S192" s="29">
        <f>(10*6.6)/K192</f>
        <v>10</v>
      </c>
      <c r="T192" s="29">
        <f>(10*L192)/MAX(L:L)</f>
        <v>7.6</v>
      </c>
      <c r="U192" s="29">
        <f>(20*0.35)/N192</f>
        <v>6.3636363636363633</v>
      </c>
      <c r="V192" s="27">
        <f>SUM(P192:U192)</f>
        <v>41.415514894121713</v>
      </c>
      <c r="W192" s="27"/>
      <c r="X192" s="73"/>
      <c r="Y192" s="69"/>
      <c r="Z192" s="69"/>
    </row>
    <row r="193" spans="1:26" ht="51" customHeight="1" x14ac:dyDescent="0.25">
      <c r="A193" s="111">
        <v>189</v>
      </c>
      <c r="B193" s="86" t="s">
        <v>550</v>
      </c>
      <c r="C193" s="82" t="s">
        <v>551</v>
      </c>
      <c r="D193" s="79" t="s">
        <v>532</v>
      </c>
      <c r="E193" s="4">
        <v>11</v>
      </c>
      <c r="F193" s="79" t="s">
        <v>543</v>
      </c>
      <c r="G193" s="71">
        <v>9.5</v>
      </c>
      <c r="H193" s="71"/>
      <c r="I193" s="71">
        <v>10</v>
      </c>
      <c r="J193" s="71">
        <v>195</v>
      </c>
      <c r="K193" s="114" t="s">
        <v>622</v>
      </c>
      <c r="L193" s="71">
        <v>7</v>
      </c>
      <c r="M193" s="71"/>
      <c r="N193" s="71">
        <v>1.27</v>
      </c>
      <c r="O193" s="71"/>
      <c r="P193" s="29">
        <f>(40*G193)/MAX(G:G)</f>
        <v>10.41095890410959</v>
      </c>
      <c r="Q193" s="29">
        <f>(10*I193)/MAX(I:I)</f>
        <v>2.3809523809523809</v>
      </c>
      <c r="R193" s="29">
        <f>(10*J193)/MAX(J:J)</f>
        <v>8.2978723404255312</v>
      </c>
      <c r="S193" s="29">
        <f>(10*6.6)/K193</f>
        <v>7.5862068965517251</v>
      </c>
      <c r="T193" s="29">
        <f>(10*L193)/MAX(L:L)</f>
        <v>7</v>
      </c>
      <c r="U193" s="29">
        <f>(20*0.35)/N193</f>
        <v>5.5118110236220472</v>
      </c>
      <c r="V193" s="27">
        <f>SUM(P193:U193)</f>
        <v>41.187801545661273</v>
      </c>
      <c r="W193" s="27"/>
      <c r="X193" s="73"/>
      <c r="Y193" s="69"/>
      <c r="Z193" s="69"/>
    </row>
    <row r="194" spans="1:26" ht="49.5" customHeight="1" x14ac:dyDescent="0.25">
      <c r="A194" s="111">
        <v>190</v>
      </c>
      <c r="B194" s="96" t="s">
        <v>146</v>
      </c>
      <c r="C194" s="82" t="s">
        <v>147</v>
      </c>
      <c r="D194" s="79" t="s">
        <v>140</v>
      </c>
      <c r="E194" s="4">
        <v>9</v>
      </c>
      <c r="F194" s="79" t="s">
        <v>141</v>
      </c>
      <c r="G194" s="71">
        <v>9</v>
      </c>
      <c r="H194" s="71"/>
      <c r="I194" s="71">
        <v>3</v>
      </c>
      <c r="J194" s="71">
        <v>185</v>
      </c>
      <c r="K194" s="71">
        <v>7.8</v>
      </c>
      <c r="L194" s="71">
        <v>6.6</v>
      </c>
      <c r="M194" s="71"/>
      <c r="N194" s="112">
        <v>1.01</v>
      </c>
      <c r="O194" s="71"/>
      <c r="P194" s="29">
        <f>(40*G194)/MAX(G:G)</f>
        <v>9.8630136986301373</v>
      </c>
      <c r="Q194" s="29">
        <f>(10*I194)/MAX(I:I)</f>
        <v>0.7142857142857143</v>
      </c>
      <c r="R194" s="29">
        <f>(10*J194)/MAX(J:J)</f>
        <v>7.8723404255319149</v>
      </c>
      <c r="S194" s="29">
        <f>(10*6.6)/K194</f>
        <v>8.4615384615384617</v>
      </c>
      <c r="T194" s="29">
        <f>(10*L194)/MAX(L:L)</f>
        <v>6.6</v>
      </c>
      <c r="U194" s="29">
        <f>(20*0.35)/N194</f>
        <v>6.9306930693069306</v>
      </c>
      <c r="V194" s="27">
        <f>SUM(P194:U194)</f>
        <v>40.44187136929316</v>
      </c>
      <c r="W194" s="27"/>
      <c r="X194" s="73"/>
      <c r="Y194" s="69"/>
      <c r="Z194" s="69"/>
    </row>
    <row r="195" spans="1:26" ht="35.25" customHeight="1" x14ac:dyDescent="0.25">
      <c r="A195" s="111">
        <v>191</v>
      </c>
      <c r="B195" s="84" t="s">
        <v>401</v>
      </c>
      <c r="C195" s="82" t="s">
        <v>402</v>
      </c>
      <c r="D195" s="79" t="s">
        <v>395</v>
      </c>
      <c r="E195" s="4">
        <v>9</v>
      </c>
      <c r="F195" s="79" t="s">
        <v>396</v>
      </c>
      <c r="G195" s="71">
        <v>22</v>
      </c>
      <c r="H195" s="71"/>
      <c r="I195" s="71">
        <v>13</v>
      </c>
      <c r="J195" s="71">
        <v>165</v>
      </c>
      <c r="K195" s="71">
        <v>0</v>
      </c>
      <c r="L195" s="71">
        <v>5</v>
      </c>
      <c r="M195" s="71"/>
      <c r="N195" s="71">
        <v>6.12</v>
      </c>
      <c r="O195" s="71"/>
      <c r="P195" s="29">
        <f>(40*G195)/MAX(G:G)</f>
        <v>24.109589041095891</v>
      </c>
      <c r="Q195" s="29">
        <f>(10*I195)/MAX(I:I)</f>
        <v>3.0952380952380953</v>
      </c>
      <c r="R195" s="29">
        <f>(10*J195)/MAX(J:J)</f>
        <v>7.0212765957446805</v>
      </c>
      <c r="S195" s="29">
        <v>0</v>
      </c>
      <c r="T195" s="29">
        <f>(10*L195)/MAX(L:L)</f>
        <v>5</v>
      </c>
      <c r="U195" s="29">
        <f>(20*0.35)/N195</f>
        <v>1.1437908496732025</v>
      </c>
      <c r="V195" s="27">
        <f>SUM(P195:U195)</f>
        <v>40.369894581751872</v>
      </c>
      <c r="W195" s="27"/>
      <c r="X195" s="73"/>
      <c r="Y195" s="69"/>
      <c r="Z195" s="69"/>
    </row>
    <row r="196" spans="1:26" ht="35.25" customHeight="1" x14ac:dyDescent="0.25">
      <c r="A196" s="111">
        <v>192</v>
      </c>
      <c r="B196" s="98" t="s">
        <v>171</v>
      </c>
      <c r="C196" s="99" t="s">
        <v>172</v>
      </c>
      <c r="D196" s="79" t="s">
        <v>165</v>
      </c>
      <c r="E196" s="80">
        <v>9</v>
      </c>
      <c r="F196" s="97" t="s">
        <v>166</v>
      </c>
      <c r="G196" s="71">
        <v>5.5</v>
      </c>
      <c r="H196" s="71"/>
      <c r="I196" s="71">
        <v>10</v>
      </c>
      <c r="J196" s="71">
        <v>190</v>
      </c>
      <c r="K196" s="71">
        <v>8</v>
      </c>
      <c r="L196" s="71">
        <v>10</v>
      </c>
      <c r="M196" s="71"/>
      <c r="N196" s="71">
        <v>1.28</v>
      </c>
      <c r="O196" s="71"/>
      <c r="P196" s="29">
        <f>(40*G196)/MAX(G:G)</f>
        <v>6.0273972602739727</v>
      </c>
      <c r="Q196" s="29">
        <f>(10*I196)/MAX(I:I)</f>
        <v>2.3809523809523809</v>
      </c>
      <c r="R196" s="29">
        <f>(10*J196)/MAX(J:J)</f>
        <v>8.085106382978724</v>
      </c>
      <c r="S196" s="29">
        <f>(10*6.6)/K196</f>
        <v>8.25</v>
      </c>
      <c r="T196" s="29">
        <f>(10*L196)/MAX(L:L)</f>
        <v>10</v>
      </c>
      <c r="U196" s="29">
        <f>(20*0.35)/N196</f>
        <v>5.46875</v>
      </c>
      <c r="V196" s="27">
        <f>SUM(P196:U196)</f>
        <v>40.212206024205074</v>
      </c>
      <c r="W196" s="27"/>
      <c r="X196" s="73"/>
      <c r="Y196" s="69"/>
      <c r="Z196" s="69"/>
    </row>
    <row r="197" spans="1:26" ht="35.25" customHeight="1" x14ac:dyDescent="0.25">
      <c r="A197" s="111">
        <v>193</v>
      </c>
      <c r="B197" s="79" t="s">
        <v>88</v>
      </c>
      <c r="C197" s="82" t="s">
        <v>89</v>
      </c>
      <c r="D197" s="79" t="s">
        <v>4456</v>
      </c>
      <c r="E197" s="4">
        <v>9</v>
      </c>
      <c r="F197" s="85" t="s">
        <v>83</v>
      </c>
      <c r="G197" s="71">
        <v>16.5</v>
      </c>
      <c r="H197" s="71"/>
      <c r="I197" s="71">
        <v>1</v>
      </c>
      <c r="J197" s="71">
        <v>130</v>
      </c>
      <c r="K197" s="71">
        <v>11.7</v>
      </c>
      <c r="L197" s="71">
        <v>4.5</v>
      </c>
      <c r="M197" s="71"/>
      <c r="N197" s="71">
        <v>1.4</v>
      </c>
      <c r="O197" s="71"/>
      <c r="P197" s="29">
        <f>(40*G197)/MAX(G:G)</f>
        <v>18.082191780821919</v>
      </c>
      <c r="Q197" s="29">
        <f>(10*I197)/MAX(I:I)</f>
        <v>0.23809523809523808</v>
      </c>
      <c r="R197" s="29">
        <f>(10*J197)/MAX(J:J)</f>
        <v>5.5319148936170217</v>
      </c>
      <c r="S197" s="29">
        <f>(10*6.6)/K197</f>
        <v>5.6410256410256414</v>
      </c>
      <c r="T197" s="29">
        <f>(10*L197)/MAX(L:L)</f>
        <v>4.5</v>
      </c>
      <c r="U197" s="29">
        <f>(20*0.35)/N197</f>
        <v>5</v>
      </c>
      <c r="V197" s="27">
        <f>SUM(P197:U197)</f>
        <v>38.993227553559819</v>
      </c>
      <c r="W197" s="27"/>
      <c r="X197" s="73"/>
      <c r="Y197" s="69"/>
      <c r="Z197" s="69"/>
    </row>
    <row r="198" spans="1:26" ht="35.25" customHeight="1" x14ac:dyDescent="0.25">
      <c r="A198" s="111">
        <v>194</v>
      </c>
      <c r="B198" s="79" t="s">
        <v>393</v>
      </c>
      <c r="C198" s="82" t="s">
        <v>394</v>
      </c>
      <c r="D198" s="79" t="s">
        <v>395</v>
      </c>
      <c r="E198" s="4">
        <v>9</v>
      </c>
      <c r="F198" s="79" t="s">
        <v>396</v>
      </c>
      <c r="G198" s="71">
        <v>21</v>
      </c>
      <c r="H198" s="71"/>
      <c r="I198" s="71">
        <v>11</v>
      </c>
      <c r="J198" s="71">
        <v>168</v>
      </c>
      <c r="K198" s="71">
        <v>0</v>
      </c>
      <c r="L198" s="71">
        <v>5</v>
      </c>
      <c r="M198" s="71"/>
      <c r="N198" s="71">
        <v>6.11</v>
      </c>
      <c r="O198" s="71"/>
      <c r="P198" s="29">
        <f>(40*G198)/MAX(G:G)</f>
        <v>23.013698630136986</v>
      </c>
      <c r="Q198" s="29">
        <f>(10*I198)/MAX(I:I)</f>
        <v>2.6190476190476191</v>
      </c>
      <c r="R198" s="29">
        <f>(10*J198)/MAX(J:J)</f>
        <v>7.1489361702127656</v>
      </c>
      <c r="S198" s="29">
        <v>0</v>
      </c>
      <c r="T198" s="29">
        <f>(10*L198)/MAX(L:L)</f>
        <v>5</v>
      </c>
      <c r="U198" s="29">
        <f>(20*0.35)/N198</f>
        <v>1.1456628477905073</v>
      </c>
      <c r="V198" s="27">
        <f>SUM(P198:U198)</f>
        <v>38.927345267187874</v>
      </c>
      <c r="W198" s="27"/>
      <c r="X198" s="73"/>
      <c r="Y198" s="69"/>
      <c r="Z198" s="69"/>
    </row>
    <row r="199" spans="1:26" ht="35.25" customHeight="1" x14ac:dyDescent="0.25">
      <c r="A199" s="111">
        <v>195</v>
      </c>
      <c r="B199" s="138" t="s">
        <v>583</v>
      </c>
      <c r="C199" s="82" t="s">
        <v>584</v>
      </c>
      <c r="D199" s="79" t="s">
        <v>532</v>
      </c>
      <c r="E199" s="4">
        <v>10</v>
      </c>
      <c r="F199" s="79" t="s">
        <v>543</v>
      </c>
      <c r="G199" s="71">
        <v>35.5</v>
      </c>
      <c r="H199" s="71"/>
      <c r="I199" s="71">
        <v>0</v>
      </c>
      <c r="J199" s="71">
        <v>0</v>
      </c>
      <c r="K199" s="114" t="s">
        <v>617</v>
      </c>
      <c r="L199" s="71">
        <v>0</v>
      </c>
      <c r="M199" s="71"/>
      <c r="N199" s="71">
        <v>0</v>
      </c>
      <c r="O199" s="71"/>
      <c r="P199" s="29">
        <f>(40*G199)/MAX(G:G)</f>
        <v>38.904109589041099</v>
      </c>
      <c r="Q199" s="29">
        <f>(10*I199)/MAX(I:I)</f>
        <v>0</v>
      </c>
      <c r="R199" s="29">
        <f>(10*J199)/MAX(J:J)</f>
        <v>0</v>
      </c>
      <c r="S199" s="29">
        <v>0</v>
      </c>
      <c r="T199" s="29">
        <f>(10*L199)/MAX(L:L)</f>
        <v>0</v>
      </c>
      <c r="U199" s="29">
        <v>0</v>
      </c>
      <c r="V199" s="27">
        <f>SUM(P199:U199)</f>
        <v>38.904109589041099</v>
      </c>
      <c r="W199" s="27"/>
      <c r="X199" s="73"/>
      <c r="Y199" s="69"/>
      <c r="Z199" s="69"/>
    </row>
    <row r="200" spans="1:26" ht="35.25" customHeight="1" x14ac:dyDescent="0.25">
      <c r="A200" s="111">
        <v>196</v>
      </c>
      <c r="B200" s="85" t="s">
        <v>4533</v>
      </c>
      <c r="C200" s="68" t="s">
        <v>137</v>
      </c>
      <c r="D200" s="85" t="s">
        <v>4508</v>
      </c>
      <c r="E200" s="68">
        <v>9</v>
      </c>
      <c r="F200" s="85" t="s">
        <v>134</v>
      </c>
      <c r="G200" s="71">
        <v>14</v>
      </c>
      <c r="H200" s="71"/>
      <c r="I200" s="71">
        <v>8</v>
      </c>
      <c r="J200" s="71">
        <v>144</v>
      </c>
      <c r="K200" s="71">
        <v>8</v>
      </c>
      <c r="L200" s="71">
        <v>4.4000000000000004</v>
      </c>
      <c r="M200" s="71"/>
      <c r="N200" s="71">
        <v>2.44</v>
      </c>
      <c r="O200" s="71"/>
      <c r="P200" s="29">
        <f>(40*G200)/MAX(G:G)</f>
        <v>15.342465753424657</v>
      </c>
      <c r="Q200" s="29">
        <f>(10*I200)/MAX(I:I)</f>
        <v>1.9047619047619047</v>
      </c>
      <c r="R200" s="29">
        <f>(10*J200)/MAX(J:J)</f>
        <v>6.1276595744680851</v>
      </c>
      <c r="S200" s="29">
        <f>(10*6.6)/K200</f>
        <v>8.25</v>
      </c>
      <c r="T200" s="29">
        <f>(10*L200)/MAX(L:L)</f>
        <v>4.4000000000000004</v>
      </c>
      <c r="U200" s="29">
        <f>(20*0.35)/N200</f>
        <v>2.8688524590163933</v>
      </c>
      <c r="V200" s="27">
        <f>SUM(P200:U200)</f>
        <v>38.893739691671037</v>
      </c>
      <c r="W200" s="27"/>
      <c r="X200" s="73"/>
      <c r="Y200" s="69"/>
      <c r="Z200" s="69"/>
    </row>
    <row r="201" spans="1:26" ht="35.25" customHeight="1" x14ac:dyDescent="0.25">
      <c r="A201" s="111">
        <v>197</v>
      </c>
      <c r="B201" s="79" t="s">
        <v>444</v>
      </c>
      <c r="C201" s="82" t="s">
        <v>445</v>
      </c>
      <c r="D201" s="79" t="s">
        <v>4510</v>
      </c>
      <c r="E201" s="4">
        <v>11</v>
      </c>
      <c r="F201" s="79" t="s">
        <v>437</v>
      </c>
      <c r="G201" s="71">
        <v>14</v>
      </c>
      <c r="H201" s="71"/>
      <c r="I201" s="71">
        <v>5</v>
      </c>
      <c r="J201" s="71">
        <v>145</v>
      </c>
      <c r="K201" s="71">
        <v>8.3000000000000007</v>
      </c>
      <c r="L201" s="71">
        <v>3</v>
      </c>
      <c r="M201" s="71"/>
      <c r="N201" s="71">
        <v>1.46</v>
      </c>
      <c r="O201" s="71"/>
      <c r="P201" s="29">
        <f>(40*G201)/MAX(G:G)</f>
        <v>15.342465753424657</v>
      </c>
      <c r="Q201" s="29">
        <f>(10*I201)/MAX(I:I)</f>
        <v>1.1904761904761905</v>
      </c>
      <c r="R201" s="29">
        <f>(10*J201)/MAX(J:J)</f>
        <v>6.1702127659574471</v>
      </c>
      <c r="S201" s="29">
        <f>(10*6.6)/K201</f>
        <v>7.9518072289156621</v>
      </c>
      <c r="T201" s="29">
        <f>(10*L201)/MAX(L:L)</f>
        <v>3</v>
      </c>
      <c r="U201" s="29">
        <f>(20*0.35)/N201</f>
        <v>4.794520547945206</v>
      </c>
      <c r="V201" s="27">
        <f>SUM(P201:U201)</f>
        <v>38.449482486719162</v>
      </c>
      <c r="W201" s="27"/>
      <c r="X201" s="73"/>
      <c r="Y201" s="69"/>
      <c r="Z201" s="69"/>
    </row>
    <row r="202" spans="1:26" ht="35.25" customHeight="1" x14ac:dyDescent="0.25">
      <c r="A202" s="111">
        <v>198</v>
      </c>
      <c r="B202" s="86" t="s">
        <v>405</v>
      </c>
      <c r="C202" s="82" t="s">
        <v>406</v>
      </c>
      <c r="D202" s="79" t="s">
        <v>395</v>
      </c>
      <c r="E202" s="4">
        <v>9</v>
      </c>
      <c r="F202" s="79" t="s">
        <v>396</v>
      </c>
      <c r="G202" s="71">
        <v>20</v>
      </c>
      <c r="H202" s="71"/>
      <c r="I202" s="71">
        <v>11</v>
      </c>
      <c r="J202" s="71">
        <v>171</v>
      </c>
      <c r="K202" s="71">
        <v>0</v>
      </c>
      <c r="L202" s="71">
        <v>5.5</v>
      </c>
      <c r="M202" s="71"/>
      <c r="N202" s="71">
        <v>6.22</v>
      </c>
      <c r="O202" s="71"/>
      <c r="P202" s="29">
        <f>(40*G202)/MAX(G:G)</f>
        <v>21.917808219178081</v>
      </c>
      <c r="Q202" s="29">
        <f>(10*I202)/MAX(I:I)</f>
        <v>2.6190476190476191</v>
      </c>
      <c r="R202" s="29">
        <f>(10*J202)/MAX(J:J)</f>
        <v>7.2765957446808507</v>
      </c>
      <c r="S202" s="29">
        <v>0</v>
      </c>
      <c r="T202" s="29">
        <f>(10*L202)/MAX(L:L)</f>
        <v>5.5</v>
      </c>
      <c r="U202" s="29">
        <f>(20*0.35)/N202</f>
        <v>1.1254019292604502</v>
      </c>
      <c r="V202" s="27">
        <f>SUM(P202:U202)</f>
        <v>38.438853512167</v>
      </c>
      <c r="W202" s="27"/>
      <c r="X202" s="73"/>
      <c r="Y202" s="69"/>
      <c r="Z202" s="69"/>
    </row>
    <row r="203" spans="1:26" ht="35.25" customHeight="1" x14ac:dyDescent="0.25">
      <c r="A203" s="111">
        <v>199</v>
      </c>
      <c r="B203" s="138" t="s">
        <v>590</v>
      </c>
      <c r="C203" s="82" t="s">
        <v>591</v>
      </c>
      <c r="D203" s="79" t="s">
        <v>532</v>
      </c>
      <c r="E203" s="4">
        <v>10</v>
      </c>
      <c r="F203" s="79" t="s">
        <v>543</v>
      </c>
      <c r="G203" s="71">
        <v>35</v>
      </c>
      <c r="H203" s="71"/>
      <c r="I203" s="71">
        <v>0</v>
      </c>
      <c r="J203" s="71">
        <v>0</v>
      </c>
      <c r="K203" s="114" t="s">
        <v>617</v>
      </c>
      <c r="L203" s="71">
        <v>0</v>
      </c>
      <c r="M203" s="71"/>
      <c r="N203" s="71">
        <v>0</v>
      </c>
      <c r="O203" s="71"/>
      <c r="P203" s="29">
        <f>(40*G203)/MAX(G:G)</f>
        <v>38.356164383561641</v>
      </c>
      <c r="Q203" s="29">
        <f>(10*I203)/MAX(I:I)</f>
        <v>0</v>
      </c>
      <c r="R203" s="29">
        <f>(10*J203)/MAX(J:J)</f>
        <v>0</v>
      </c>
      <c r="S203" s="29">
        <v>0</v>
      </c>
      <c r="T203" s="29">
        <f>(10*L203)/MAX(L:L)</f>
        <v>0</v>
      </c>
      <c r="U203" s="29">
        <v>0</v>
      </c>
      <c r="V203" s="27">
        <f>SUM(P203:U203)</f>
        <v>38.356164383561641</v>
      </c>
      <c r="W203" s="27"/>
      <c r="X203" s="73"/>
      <c r="Y203" s="69"/>
      <c r="Z203" s="69"/>
    </row>
    <row r="204" spans="1:26" ht="35.25" customHeight="1" x14ac:dyDescent="0.25">
      <c r="A204" s="111">
        <v>200</v>
      </c>
      <c r="B204" s="85" t="s">
        <v>77</v>
      </c>
      <c r="C204" s="68" t="s">
        <v>78</v>
      </c>
      <c r="D204" s="5" t="s">
        <v>71</v>
      </c>
      <c r="E204" s="63">
        <v>9</v>
      </c>
      <c r="F204" s="85" t="s">
        <v>72</v>
      </c>
      <c r="G204" s="71">
        <v>20</v>
      </c>
      <c r="H204" s="71"/>
      <c r="I204" s="71">
        <v>12</v>
      </c>
      <c r="J204" s="71">
        <v>180</v>
      </c>
      <c r="K204" s="71">
        <v>11.3</v>
      </c>
      <c r="L204" s="71">
        <v>0</v>
      </c>
      <c r="M204" s="71"/>
      <c r="N204" s="71">
        <v>0</v>
      </c>
      <c r="O204" s="71"/>
      <c r="P204" s="29">
        <f>(40*G204)/MAX(G:G)</f>
        <v>21.917808219178081</v>
      </c>
      <c r="Q204" s="29">
        <f>(10*I204)/MAX(I:I)</f>
        <v>2.8571428571428572</v>
      </c>
      <c r="R204" s="29">
        <f>(10*J204)/MAX(J:J)</f>
        <v>7.6595744680851068</v>
      </c>
      <c r="S204" s="29">
        <f>(10*6.6)/K204</f>
        <v>5.8407079646017692</v>
      </c>
      <c r="T204" s="29">
        <f>(10*L204)/MAX(L:L)</f>
        <v>0</v>
      </c>
      <c r="U204" s="29">
        <v>0</v>
      </c>
      <c r="V204" s="27">
        <f>SUM(P204:U204)</f>
        <v>38.275233509007812</v>
      </c>
      <c r="W204" s="27"/>
      <c r="X204" s="73"/>
      <c r="Y204" s="69"/>
      <c r="Z204" s="69"/>
    </row>
    <row r="205" spans="1:26" ht="35.25" customHeight="1" x14ac:dyDescent="0.25">
      <c r="A205" s="111">
        <v>201</v>
      </c>
      <c r="B205" s="97" t="s">
        <v>18</v>
      </c>
      <c r="C205" s="82" t="s">
        <v>180</v>
      </c>
      <c r="D205" s="79" t="s">
        <v>165</v>
      </c>
      <c r="E205" s="80">
        <v>10</v>
      </c>
      <c r="F205" s="97" t="s">
        <v>181</v>
      </c>
      <c r="G205" s="71">
        <v>6</v>
      </c>
      <c r="H205" s="71"/>
      <c r="I205" s="71">
        <v>0</v>
      </c>
      <c r="J205" s="71">
        <v>180</v>
      </c>
      <c r="K205" s="71">
        <v>7.7</v>
      </c>
      <c r="L205" s="71">
        <v>10</v>
      </c>
      <c r="M205" s="71"/>
      <c r="N205" s="71">
        <v>1.34</v>
      </c>
      <c r="O205" s="71"/>
      <c r="P205" s="29">
        <f>(40*G205)/MAX(G:G)</f>
        <v>6.5753424657534243</v>
      </c>
      <c r="Q205" s="29">
        <f>(10*I205)/MAX(I:I)</f>
        <v>0</v>
      </c>
      <c r="R205" s="29">
        <f>(10*J205)/MAX(J:J)</f>
        <v>7.6595744680851068</v>
      </c>
      <c r="S205" s="29">
        <f>(10*6.6)/K205</f>
        <v>8.5714285714285712</v>
      </c>
      <c r="T205" s="29">
        <f>(10*L205)/MAX(L:L)</f>
        <v>10</v>
      </c>
      <c r="U205" s="29">
        <f>(20*0.35)/N205</f>
        <v>5.2238805970149249</v>
      </c>
      <c r="V205" s="27">
        <f>SUM(P205:U205)</f>
        <v>38.030226102282029</v>
      </c>
      <c r="W205" s="27"/>
      <c r="X205" s="73"/>
      <c r="Y205" s="69"/>
      <c r="Z205" s="69"/>
    </row>
    <row r="206" spans="1:26" ht="35.25" customHeight="1" x14ac:dyDescent="0.25">
      <c r="A206" s="111">
        <v>202</v>
      </c>
      <c r="B206" s="79" t="s">
        <v>108</v>
      </c>
      <c r="C206" s="82" t="s">
        <v>109</v>
      </c>
      <c r="D206" s="79" t="s">
        <v>2140</v>
      </c>
      <c r="E206" s="4">
        <v>9</v>
      </c>
      <c r="F206" s="79" t="s">
        <v>107</v>
      </c>
      <c r="G206" s="71">
        <v>6</v>
      </c>
      <c r="H206" s="71"/>
      <c r="I206" s="71">
        <v>11</v>
      </c>
      <c r="J206" s="71">
        <v>173</v>
      </c>
      <c r="K206" s="71">
        <v>10</v>
      </c>
      <c r="L206" s="71">
        <v>8</v>
      </c>
      <c r="M206" s="71"/>
      <c r="N206" s="71">
        <v>1.06</v>
      </c>
      <c r="O206" s="71"/>
      <c r="P206" s="29">
        <f>(40*G206)/MAX(G:G)</f>
        <v>6.5753424657534243</v>
      </c>
      <c r="Q206" s="29">
        <f>(10*I206)/MAX(I:I)</f>
        <v>2.6190476190476191</v>
      </c>
      <c r="R206" s="29">
        <f>(10*J206)/MAX(J:J)</f>
        <v>7.3617021276595747</v>
      </c>
      <c r="S206" s="29">
        <f>(10*6.6)/K206</f>
        <v>6.6</v>
      </c>
      <c r="T206" s="29">
        <f>(10*L206)/MAX(L:L)</f>
        <v>8</v>
      </c>
      <c r="U206" s="29">
        <f>(20*0.35)/N206</f>
        <v>6.6037735849056602</v>
      </c>
      <c r="V206" s="27">
        <f>SUM(P206:U206)</f>
        <v>37.759865797366281</v>
      </c>
      <c r="W206" s="27"/>
      <c r="X206" s="73"/>
      <c r="Y206" s="69"/>
      <c r="Z206" s="69"/>
    </row>
    <row r="207" spans="1:26" ht="35.25" customHeight="1" x14ac:dyDescent="0.25">
      <c r="A207" s="111">
        <v>203</v>
      </c>
      <c r="B207" s="79" t="s">
        <v>413</v>
      </c>
      <c r="C207" s="99" t="s">
        <v>414</v>
      </c>
      <c r="D207" s="79" t="s">
        <v>395</v>
      </c>
      <c r="E207" s="4">
        <v>9</v>
      </c>
      <c r="F207" s="79" t="s">
        <v>396</v>
      </c>
      <c r="G207" s="71">
        <v>21.5</v>
      </c>
      <c r="H207" s="71"/>
      <c r="I207" s="71">
        <v>8</v>
      </c>
      <c r="J207" s="71">
        <v>156</v>
      </c>
      <c r="K207" s="71">
        <v>0</v>
      </c>
      <c r="L207" s="71">
        <v>4</v>
      </c>
      <c r="M207" s="71"/>
      <c r="N207" s="71">
        <v>7.1</v>
      </c>
      <c r="O207" s="71"/>
      <c r="P207" s="29">
        <f>(40*G207)/MAX(G:G)</f>
        <v>23.561643835616437</v>
      </c>
      <c r="Q207" s="29">
        <f>(10*I207)/MAX(I:I)</f>
        <v>1.9047619047619047</v>
      </c>
      <c r="R207" s="29">
        <f>(10*J207)/MAX(J:J)</f>
        <v>6.6382978723404253</v>
      </c>
      <c r="S207" s="29">
        <v>0</v>
      </c>
      <c r="T207" s="29">
        <f>(10*L207)/MAX(L:L)</f>
        <v>4</v>
      </c>
      <c r="U207" s="29">
        <f>(20*0.35)/N207</f>
        <v>0.9859154929577465</v>
      </c>
      <c r="V207" s="27">
        <f>SUM(P207:U207)</f>
        <v>37.09061910567651</v>
      </c>
      <c r="W207" s="27"/>
      <c r="X207" s="73"/>
      <c r="Y207" s="69"/>
      <c r="Z207" s="69"/>
    </row>
    <row r="208" spans="1:26" ht="35.25" customHeight="1" x14ac:dyDescent="0.25">
      <c r="A208" s="111">
        <v>204</v>
      </c>
      <c r="B208" s="83" t="s">
        <v>399</v>
      </c>
      <c r="C208" s="82" t="s">
        <v>400</v>
      </c>
      <c r="D208" s="79" t="s">
        <v>395</v>
      </c>
      <c r="E208" s="4">
        <v>9</v>
      </c>
      <c r="F208" s="79" t="s">
        <v>396</v>
      </c>
      <c r="G208" s="71">
        <v>19</v>
      </c>
      <c r="H208" s="71"/>
      <c r="I208" s="71">
        <v>10</v>
      </c>
      <c r="J208" s="71">
        <v>170</v>
      </c>
      <c r="K208" s="71">
        <v>0</v>
      </c>
      <c r="L208" s="71">
        <v>5</v>
      </c>
      <c r="M208" s="71"/>
      <c r="N208" s="71">
        <v>6.53</v>
      </c>
      <c r="O208" s="71"/>
      <c r="P208" s="29">
        <f>(40*G208)/MAX(G:G)</f>
        <v>20.82191780821918</v>
      </c>
      <c r="Q208" s="29">
        <f>(10*I208)/MAX(I:I)</f>
        <v>2.3809523809523809</v>
      </c>
      <c r="R208" s="29">
        <f>(10*J208)/MAX(J:J)</f>
        <v>7.2340425531914896</v>
      </c>
      <c r="S208" s="29">
        <v>0</v>
      </c>
      <c r="T208" s="29">
        <f>(10*L208)/MAX(L:L)</f>
        <v>5</v>
      </c>
      <c r="U208" s="29">
        <f>(20*0.35)/N208</f>
        <v>1.0719754977029097</v>
      </c>
      <c r="V208" s="27">
        <f>SUM(P208:U208)</f>
        <v>36.508888240065957</v>
      </c>
      <c r="W208" s="27"/>
      <c r="X208" s="73"/>
      <c r="Y208" s="69"/>
      <c r="Z208" s="69"/>
    </row>
    <row r="209" spans="1:26" ht="35.25" customHeight="1" x14ac:dyDescent="0.25">
      <c r="A209" s="111">
        <v>205</v>
      </c>
      <c r="B209" s="79" t="s">
        <v>105</v>
      </c>
      <c r="C209" s="82" t="s">
        <v>106</v>
      </c>
      <c r="D209" s="79" t="s">
        <v>2140</v>
      </c>
      <c r="E209" s="4">
        <v>9</v>
      </c>
      <c r="F209" s="79" t="s">
        <v>107</v>
      </c>
      <c r="G209" s="71">
        <v>7</v>
      </c>
      <c r="H209" s="71"/>
      <c r="I209" s="71">
        <v>9</v>
      </c>
      <c r="J209" s="71">
        <v>169</v>
      </c>
      <c r="K209" s="71">
        <v>10.3</v>
      </c>
      <c r="L209" s="71">
        <v>6</v>
      </c>
      <c r="M209" s="71"/>
      <c r="N209" s="71">
        <v>1.01</v>
      </c>
      <c r="O209" s="71"/>
      <c r="P209" s="29">
        <f>(40*G209)/MAX(G:G)</f>
        <v>7.6712328767123283</v>
      </c>
      <c r="Q209" s="29">
        <f>(10*I209)/MAX(I:I)</f>
        <v>2.1428571428571428</v>
      </c>
      <c r="R209" s="29">
        <f>(10*J209)/MAX(J:J)</f>
        <v>7.1914893617021276</v>
      </c>
      <c r="S209" s="29">
        <f>(10*6.6)/K209</f>
        <v>6.407766990291262</v>
      </c>
      <c r="T209" s="29">
        <f>(10*L209)/MAX(L:L)</f>
        <v>6</v>
      </c>
      <c r="U209" s="29">
        <f>(20*0.35)/N209</f>
        <v>6.9306930693069306</v>
      </c>
      <c r="V209" s="27">
        <f>SUM(P209:U209)</f>
        <v>36.344039440869793</v>
      </c>
      <c r="W209" s="27"/>
      <c r="X209" s="73"/>
      <c r="Y209" s="69"/>
      <c r="Z209" s="69"/>
    </row>
    <row r="210" spans="1:26" ht="35.25" customHeight="1" x14ac:dyDescent="0.25">
      <c r="A210" s="111">
        <v>206</v>
      </c>
      <c r="B210" s="85" t="s">
        <v>614</v>
      </c>
      <c r="C210" s="68" t="s">
        <v>613</v>
      </c>
      <c r="D210" s="5" t="s">
        <v>71</v>
      </c>
      <c r="E210" s="63">
        <v>9</v>
      </c>
      <c r="F210" s="79" t="s">
        <v>72</v>
      </c>
      <c r="G210" s="71">
        <v>14</v>
      </c>
      <c r="H210" s="71"/>
      <c r="I210" s="71">
        <v>25</v>
      </c>
      <c r="J210" s="71">
        <v>195</v>
      </c>
      <c r="K210" s="71">
        <v>10.1</v>
      </c>
      <c r="L210" s="71">
        <v>0</v>
      </c>
      <c r="M210" s="71"/>
      <c r="N210" s="71">
        <v>0</v>
      </c>
      <c r="O210" s="71"/>
      <c r="P210" s="29">
        <f>(40*G210)/MAX(G:G)</f>
        <v>15.342465753424657</v>
      </c>
      <c r="Q210" s="29">
        <f>(10*I210)/MAX(I:I)</f>
        <v>5.9523809523809526</v>
      </c>
      <c r="R210" s="29">
        <f>(10*J210)/MAX(J:J)</f>
        <v>8.2978723404255312</v>
      </c>
      <c r="S210" s="29">
        <f>(10*6.6)/K210</f>
        <v>6.5346534653465351</v>
      </c>
      <c r="T210" s="29">
        <f>(10*L210)/MAX(L:L)</f>
        <v>0</v>
      </c>
      <c r="U210" s="29">
        <v>0</v>
      </c>
      <c r="V210" s="27">
        <f>SUM(P210:U210)</f>
        <v>36.127372511577676</v>
      </c>
      <c r="W210" s="27"/>
      <c r="X210" s="73"/>
      <c r="Y210" s="69"/>
      <c r="Z210" s="69"/>
    </row>
    <row r="211" spans="1:26" ht="35.25" customHeight="1" x14ac:dyDescent="0.25">
      <c r="A211" s="111">
        <v>207</v>
      </c>
      <c r="B211" s="79" t="s">
        <v>485</v>
      </c>
      <c r="C211" s="82" t="s">
        <v>486</v>
      </c>
      <c r="D211" s="79" t="s">
        <v>483</v>
      </c>
      <c r="E211" s="4">
        <v>9</v>
      </c>
      <c r="F211" s="79" t="s">
        <v>484</v>
      </c>
      <c r="G211" s="71">
        <v>6</v>
      </c>
      <c r="H211" s="71"/>
      <c r="I211" s="71">
        <v>9</v>
      </c>
      <c r="J211" s="71">
        <v>173</v>
      </c>
      <c r="K211" s="71">
        <v>8.5</v>
      </c>
      <c r="L211" s="71">
        <v>6</v>
      </c>
      <c r="M211" s="71"/>
      <c r="N211" s="71">
        <v>1.26</v>
      </c>
      <c r="O211" s="71"/>
      <c r="P211" s="29">
        <f>(40*G211)/MAX(G:G)</f>
        <v>6.5753424657534243</v>
      </c>
      <c r="Q211" s="29">
        <f>(10*I211)/MAX(I:I)</f>
        <v>2.1428571428571428</v>
      </c>
      <c r="R211" s="29">
        <f>(10*J211)/MAX(J:J)</f>
        <v>7.3617021276595747</v>
      </c>
      <c r="S211" s="29">
        <f>(10*6.6)/K211</f>
        <v>7.7647058823529411</v>
      </c>
      <c r="T211" s="29">
        <f>(10*L211)/MAX(L:L)</f>
        <v>6</v>
      </c>
      <c r="U211" s="29">
        <f>(20*0.35)/N211</f>
        <v>5.5555555555555554</v>
      </c>
      <c r="V211" s="27">
        <f>SUM(P211:U211)</f>
        <v>35.400163174178637</v>
      </c>
      <c r="W211" s="27"/>
      <c r="X211" s="73"/>
      <c r="Y211" s="69"/>
      <c r="Z211" s="69"/>
    </row>
    <row r="212" spans="1:26" ht="35.25" customHeight="1" x14ac:dyDescent="0.25">
      <c r="A212" s="111">
        <v>208</v>
      </c>
      <c r="B212" s="79" t="s">
        <v>409</v>
      </c>
      <c r="C212" s="99" t="s">
        <v>410</v>
      </c>
      <c r="D212" s="79" t="s">
        <v>395</v>
      </c>
      <c r="E212" s="4">
        <v>9</v>
      </c>
      <c r="F212" s="79" t="s">
        <v>396</v>
      </c>
      <c r="G212" s="71">
        <v>12.5</v>
      </c>
      <c r="H212" s="71"/>
      <c r="I212" s="71">
        <v>20</v>
      </c>
      <c r="J212" s="71">
        <v>176</v>
      </c>
      <c r="K212" s="71">
        <v>0</v>
      </c>
      <c r="L212" s="71">
        <v>7</v>
      </c>
      <c r="M212" s="71"/>
      <c r="N212" s="71">
        <v>4.55</v>
      </c>
      <c r="O212" s="71"/>
      <c r="P212" s="29">
        <f>(40*G212)/MAX(G:G)</f>
        <v>13.698630136986301</v>
      </c>
      <c r="Q212" s="29">
        <f>(10*I212)/MAX(I:I)</f>
        <v>4.7619047619047619</v>
      </c>
      <c r="R212" s="29">
        <f>(10*J212)/MAX(J:J)</f>
        <v>7.4893617021276597</v>
      </c>
      <c r="S212" s="29">
        <v>0</v>
      </c>
      <c r="T212" s="29">
        <f>(10*L212)/MAX(L:L)</f>
        <v>7</v>
      </c>
      <c r="U212" s="29">
        <f>(20*0.35)/N212</f>
        <v>1.5384615384615385</v>
      </c>
      <c r="V212" s="27">
        <f>SUM(P212:U212)</f>
        <v>34.488358139480262</v>
      </c>
      <c r="W212" s="27"/>
      <c r="X212" s="73"/>
      <c r="Y212" s="69"/>
      <c r="Z212" s="69"/>
    </row>
    <row r="213" spans="1:26" ht="35.25" customHeight="1" x14ac:dyDescent="0.25">
      <c r="A213" s="111">
        <v>209</v>
      </c>
      <c r="B213" s="81" t="s">
        <v>73</v>
      </c>
      <c r="C213" s="82" t="s">
        <v>74</v>
      </c>
      <c r="D213" s="5" t="s">
        <v>71</v>
      </c>
      <c r="E213" s="63">
        <v>11</v>
      </c>
      <c r="F213" s="85" t="s">
        <v>72</v>
      </c>
      <c r="G213" s="71">
        <v>16</v>
      </c>
      <c r="H213" s="71"/>
      <c r="I213" s="71">
        <v>17</v>
      </c>
      <c r="J213" s="71">
        <v>157</v>
      </c>
      <c r="K213" s="71">
        <v>11.2</v>
      </c>
      <c r="L213" s="71">
        <v>0</v>
      </c>
      <c r="M213" s="71"/>
      <c r="N213" s="71">
        <v>0</v>
      </c>
      <c r="O213" s="71"/>
      <c r="P213" s="29">
        <f>(40*G213)/MAX(G:G)</f>
        <v>17.534246575342465</v>
      </c>
      <c r="Q213" s="29">
        <f>(10*I213)/MAX(I:I)</f>
        <v>4.0476190476190474</v>
      </c>
      <c r="R213" s="29">
        <f>(10*J213)/MAX(J:J)</f>
        <v>6.6808510638297873</v>
      </c>
      <c r="S213" s="29">
        <f>(10*6.6)/K213</f>
        <v>5.8928571428571432</v>
      </c>
      <c r="T213" s="29">
        <f>(10*L213)/MAX(L:L)</f>
        <v>0</v>
      </c>
      <c r="U213" s="29">
        <v>0</v>
      </c>
      <c r="V213" s="27">
        <f>SUM(P213:U213)</f>
        <v>34.155573829648446</v>
      </c>
      <c r="W213" s="27"/>
      <c r="X213" s="73"/>
      <c r="Y213" s="69"/>
      <c r="Z213" s="69"/>
    </row>
    <row r="214" spans="1:26" ht="35.25" customHeight="1" x14ac:dyDescent="0.25">
      <c r="A214" s="111">
        <v>210</v>
      </c>
      <c r="B214" s="138" t="s">
        <v>585</v>
      </c>
      <c r="C214" s="82" t="s">
        <v>586</v>
      </c>
      <c r="D214" s="79" t="s">
        <v>532</v>
      </c>
      <c r="E214" s="4">
        <v>10</v>
      </c>
      <c r="F214" s="79" t="s">
        <v>543</v>
      </c>
      <c r="G214" s="71">
        <v>31</v>
      </c>
      <c r="H214" s="71"/>
      <c r="I214" s="71">
        <v>0</v>
      </c>
      <c r="J214" s="71">
        <v>0</v>
      </c>
      <c r="K214" s="114" t="s">
        <v>617</v>
      </c>
      <c r="L214" s="71">
        <v>0</v>
      </c>
      <c r="M214" s="71"/>
      <c r="N214" s="71">
        <v>0</v>
      </c>
      <c r="O214" s="71"/>
      <c r="P214" s="29">
        <f>(40*G214)/MAX(G:G)</f>
        <v>33.972602739726028</v>
      </c>
      <c r="Q214" s="29">
        <f>(10*I214)/MAX(I:I)</f>
        <v>0</v>
      </c>
      <c r="R214" s="29">
        <f>(10*J214)/MAX(J:J)</f>
        <v>0</v>
      </c>
      <c r="S214" s="29">
        <v>0</v>
      </c>
      <c r="T214" s="29">
        <f>(10*L214)/MAX(L:L)</f>
        <v>0</v>
      </c>
      <c r="U214" s="29">
        <v>0</v>
      </c>
      <c r="V214" s="27">
        <f>SUM(P214:U214)</f>
        <v>33.972602739726028</v>
      </c>
      <c r="W214" s="27"/>
      <c r="X214" s="73"/>
      <c r="Y214" s="69"/>
      <c r="Z214" s="69"/>
    </row>
    <row r="215" spans="1:26" ht="35.25" customHeight="1" x14ac:dyDescent="0.25">
      <c r="A215" s="111">
        <v>211</v>
      </c>
      <c r="B215" s="79" t="s">
        <v>481</v>
      </c>
      <c r="C215" s="82" t="s">
        <v>482</v>
      </c>
      <c r="D215" s="79" t="s">
        <v>483</v>
      </c>
      <c r="E215" s="4">
        <v>9</v>
      </c>
      <c r="F215" s="79" t="s">
        <v>484</v>
      </c>
      <c r="G215" s="71">
        <v>3</v>
      </c>
      <c r="H215" s="71"/>
      <c r="I215" s="71">
        <v>8</v>
      </c>
      <c r="J215" s="71">
        <v>170</v>
      </c>
      <c r="K215" s="71">
        <v>8.1999999999999993</v>
      </c>
      <c r="L215" s="71">
        <v>7</v>
      </c>
      <c r="M215" s="71"/>
      <c r="N215" s="71">
        <v>1.3</v>
      </c>
      <c r="O215" s="71"/>
      <c r="P215" s="29">
        <f>(40*G215)/MAX(G:G)</f>
        <v>3.2876712328767121</v>
      </c>
      <c r="Q215" s="29">
        <f>(10*I215)/MAX(I:I)</f>
        <v>1.9047619047619047</v>
      </c>
      <c r="R215" s="29">
        <f>(10*J215)/MAX(J:J)</f>
        <v>7.2340425531914896</v>
      </c>
      <c r="S215" s="29">
        <f>(10*6.6)/K215</f>
        <v>8.0487804878048781</v>
      </c>
      <c r="T215" s="29">
        <f>(10*L215)/MAX(L:L)</f>
        <v>7</v>
      </c>
      <c r="U215" s="29">
        <f>(20*0.35)/N215</f>
        <v>5.3846153846153841</v>
      </c>
      <c r="V215" s="27">
        <f>SUM(P215:U215)</f>
        <v>32.859871563250373</v>
      </c>
      <c r="W215" s="27"/>
      <c r="X215" s="73"/>
      <c r="Y215" s="69"/>
      <c r="Z215" s="69"/>
    </row>
    <row r="216" spans="1:26" ht="35.25" customHeight="1" x14ac:dyDescent="0.25">
      <c r="A216" s="111">
        <v>212</v>
      </c>
      <c r="B216" s="79" t="s">
        <v>472</v>
      </c>
      <c r="C216" s="82" t="s">
        <v>473</v>
      </c>
      <c r="D216" s="79" t="s">
        <v>474</v>
      </c>
      <c r="E216" s="4">
        <v>11</v>
      </c>
      <c r="F216" s="79" t="s">
        <v>475</v>
      </c>
      <c r="G216" s="71">
        <v>3</v>
      </c>
      <c r="H216" s="71"/>
      <c r="I216" s="71">
        <v>7</v>
      </c>
      <c r="J216" s="71">
        <v>185</v>
      </c>
      <c r="K216" s="71">
        <v>8.1999999999999993</v>
      </c>
      <c r="L216" s="71">
        <v>6</v>
      </c>
      <c r="M216" s="71"/>
      <c r="N216" s="71">
        <v>1.2</v>
      </c>
      <c r="O216" s="71"/>
      <c r="P216" s="29">
        <f>(40*G216)/MAX(G:G)</f>
        <v>3.2876712328767121</v>
      </c>
      <c r="Q216" s="29">
        <f>(10*I216)/MAX(I:I)</f>
        <v>1.6666666666666667</v>
      </c>
      <c r="R216" s="29">
        <f>(10*J216)/MAX(J:J)</f>
        <v>7.8723404255319149</v>
      </c>
      <c r="S216" s="29">
        <f>(10*6.6)/K216</f>
        <v>8.0487804878048781</v>
      </c>
      <c r="T216" s="29">
        <f>(10*L216)/MAX(L:L)</f>
        <v>6</v>
      </c>
      <c r="U216" s="29">
        <f>(20*0.35)/N216</f>
        <v>5.8333333333333339</v>
      </c>
      <c r="V216" s="27">
        <f>SUM(P216:U216)</f>
        <v>32.708792146213504</v>
      </c>
      <c r="W216" s="27"/>
      <c r="X216" s="73"/>
      <c r="Y216" s="69"/>
      <c r="Z216" s="69"/>
    </row>
    <row r="217" spans="1:26" ht="35.25" customHeight="1" x14ac:dyDescent="0.25">
      <c r="A217" s="111">
        <v>213</v>
      </c>
      <c r="B217" s="79" t="s">
        <v>487</v>
      </c>
      <c r="C217" s="82" t="s">
        <v>488</v>
      </c>
      <c r="D217" s="79" t="s">
        <v>483</v>
      </c>
      <c r="E217" s="4">
        <v>9</v>
      </c>
      <c r="F217" s="79" t="s">
        <v>484</v>
      </c>
      <c r="G217" s="71">
        <v>4</v>
      </c>
      <c r="H217" s="71"/>
      <c r="I217" s="71">
        <v>10</v>
      </c>
      <c r="J217" s="71">
        <v>171</v>
      </c>
      <c r="K217" s="71">
        <v>8.3000000000000007</v>
      </c>
      <c r="L217" s="71">
        <v>5</v>
      </c>
      <c r="M217" s="71"/>
      <c r="N217" s="71">
        <v>1.29</v>
      </c>
      <c r="O217" s="71"/>
      <c r="P217" s="29">
        <f>(40*G217)/MAX(G:G)</f>
        <v>4.3835616438356162</v>
      </c>
      <c r="Q217" s="29">
        <f>(10*I217)/MAX(I:I)</f>
        <v>2.3809523809523809</v>
      </c>
      <c r="R217" s="29">
        <f>(10*J217)/MAX(J:J)</f>
        <v>7.2765957446808507</v>
      </c>
      <c r="S217" s="29">
        <f>(10*6.6)/K217</f>
        <v>7.9518072289156621</v>
      </c>
      <c r="T217" s="29">
        <f>(10*L217)/MAX(L:L)</f>
        <v>5</v>
      </c>
      <c r="U217" s="29">
        <f>(20*0.35)/N217</f>
        <v>5.4263565891472867</v>
      </c>
      <c r="V217" s="27">
        <f>SUM(P217:U217)</f>
        <v>32.419273587531798</v>
      </c>
      <c r="W217" s="27"/>
      <c r="X217" s="73"/>
      <c r="Y217" s="69"/>
      <c r="Z217" s="69"/>
    </row>
    <row r="218" spans="1:26" ht="35.25" customHeight="1" x14ac:dyDescent="0.25">
      <c r="A218" s="111">
        <v>214</v>
      </c>
      <c r="B218" s="86" t="s">
        <v>566</v>
      </c>
      <c r="C218" s="82" t="s">
        <v>567</v>
      </c>
      <c r="D218" s="79" t="s">
        <v>532</v>
      </c>
      <c r="E218" s="4">
        <v>9</v>
      </c>
      <c r="F218" s="79" t="s">
        <v>540</v>
      </c>
      <c r="G218" s="71">
        <v>27</v>
      </c>
      <c r="H218" s="71"/>
      <c r="I218" s="71">
        <v>0</v>
      </c>
      <c r="J218" s="71">
        <v>0</v>
      </c>
      <c r="K218" s="114" t="s">
        <v>617</v>
      </c>
      <c r="L218" s="71">
        <v>0</v>
      </c>
      <c r="M218" s="71"/>
      <c r="N218" s="71">
        <v>0</v>
      </c>
      <c r="O218" s="71"/>
      <c r="P218" s="29">
        <f>(40*G218)/MAX(G:G)</f>
        <v>29.589041095890412</v>
      </c>
      <c r="Q218" s="29">
        <f>(10*I218)/MAX(I:I)</f>
        <v>0</v>
      </c>
      <c r="R218" s="29">
        <f>(10*J218)/MAX(J:J)</f>
        <v>0</v>
      </c>
      <c r="S218" s="29">
        <v>0</v>
      </c>
      <c r="T218" s="29">
        <f>(10*L218)/MAX(L:L)</f>
        <v>0</v>
      </c>
      <c r="U218" s="29">
        <v>0</v>
      </c>
      <c r="V218" s="27">
        <f>SUM(P218:U218)</f>
        <v>29.589041095890412</v>
      </c>
      <c r="W218" s="27"/>
      <c r="X218" s="73"/>
      <c r="Y218" s="69"/>
      <c r="Z218" s="69"/>
    </row>
    <row r="219" spans="1:26" ht="35.25" customHeight="1" x14ac:dyDescent="0.25">
      <c r="A219" s="111">
        <v>215</v>
      </c>
      <c r="B219" s="86" t="s">
        <v>564</v>
      </c>
      <c r="C219" s="82" t="s">
        <v>565</v>
      </c>
      <c r="D219" s="79" t="s">
        <v>532</v>
      </c>
      <c r="E219" s="4">
        <v>9</v>
      </c>
      <c r="F219" s="79" t="s">
        <v>540</v>
      </c>
      <c r="G219" s="71">
        <v>26</v>
      </c>
      <c r="H219" s="71"/>
      <c r="I219" s="71">
        <v>0</v>
      </c>
      <c r="J219" s="71">
        <v>0</v>
      </c>
      <c r="K219" s="114" t="s">
        <v>617</v>
      </c>
      <c r="L219" s="71">
        <v>0</v>
      </c>
      <c r="M219" s="71"/>
      <c r="N219" s="71">
        <v>0</v>
      </c>
      <c r="O219" s="71"/>
      <c r="P219" s="29">
        <f>(40*G219)/MAX(G:G)</f>
        <v>28.493150684931507</v>
      </c>
      <c r="Q219" s="29">
        <f>(10*I219)/MAX(I:I)</f>
        <v>0</v>
      </c>
      <c r="R219" s="29">
        <f>(10*J219)/MAX(J:J)</f>
        <v>0</v>
      </c>
      <c r="S219" s="29">
        <v>0</v>
      </c>
      <c r="T219" s="29">
        <f>(10*L219)/MAX(L:L)</f>
        <v>0</v>
      </c>
      <c r="U219" s="29">
        <v>0</v>
      </c>
      <c r="V219" s="27">
        <f>SUM(P219:U219)</f>
        <v>28.493150684931507</v>
      </c>
      <c r="W219" s="27"/>
      <c r="X219" s="73"/>
      <c r="Y219" s="69"/>
      <c r="Z219" s="69"/>
    </row>
    <row r="220" spans="1:26" ht="35.25" customHeight="1" x14ac:dyDescent="0.25">
      <c r="A220" s="111">
        <v>216</v>
      </c>
      <c r="B220" s="86" t="s">
        <v>453</v>
      </c>
      <c r="C220" s="82" t="s">
        <v>454</v>
      </c>
      <c r="D220" s="79" t="s">
        <v>4510</v>
      </c>
      <c r="E220" s="4">
        <v>9</v>
      </c>
      <c r="F220" s="79" t="s">
        <v>450</v>
      </c>
      <c r="G220" s="71">
        <v>0</v>
      </c>
      <c r="H220" s="71"/>
      <c r="I220" s="71">
        <v>12</v>
      </c>
      <c r="J220" s="71">
        <v>150</v>
      </c>
      <c r="K220" s="71">
        <v>8.6999999999999993</v>
      </c>
      <c r="L220" s="71">
        <v>7</v>
      </c>
      <c r="M220" s="71"/>
      <c r="N220" s="71">
        <v>1.5</v>
      </c>
      <c r="O220" s="71"/>
      <c r="P220" s="29">
        <f>(40*G220)/MAX(G:G)</f>
        <v>0</v>
      </c>
      <c r="Q220" s="29">
        <f>(10*I220)/MAX(I:I)</f>
        <v>2.8571428571428572</v>
      </c>
      <c r="R220" s="29">
        <f>(10*J220)/MAX(J:J)</f>
        <v>6.3829787234042552</v>
      </c>
      <c r="S220" s="29">
        <f>(10*6.6)/K220</f>
        <v>7.5862068965517251</v>
      </c>
      <c r="T220" s="29">
        <f>(10*L220)/MAX(L:L)</f>
        <v>7</v>
      </c>
      <c r="U220" s="29">
        <f>(20*0.35)/N220</f>
        <v>4.666666666666667</v>
      </c>
      <c r="V220" s="27">
        <f>SUM(P220:U220)</f>
        <v>28.492995143765505</v>
      </c>
      <c r="W220" s="27"/>
      <c r="X220" s="73"/>
      <c r="Y220" s="69"/>
      <c r="Z220" s="69"/>
    </row>
    <row r="221" spans="1:26" ht="35.25" customHeight="1" x14ac:dyDescent="0.25">
      <c r="A221" s="111">
        <v>217</v>
      </c>
      <c r="B221" s="79" t="s">
        <v>310</v>
      </c>
      <c r="C221" s="82" t="s">
        <v>311</v>
      </c>
      <c r="D221" s="79" t="s">
        <v>282</v>
      </c>
      <c r="E221" s="4">
        <v>11</v>
      </c>
      <c r="F221" s="83" t="s">
        <v>301</v>
      </c>
      <c r="G221" s="71">
        <v>25.5</v>
      </c>
      <c r="H221" s="71"/>
      <c r="I221" s="71">
        <v>0</v>
      </c>
      <c r="J221" s="71">
        <v>0</v>
      </c>
      <c r="K221" s="71">
        <v>0</v>
      </c>
      <c r="L221" s="71">
        <v>0</v>
      </c>
      <c r="M221" s="71"/>
      <c r="N221" s="71">
        <v>0</v>
      </c>
      <c r="O221" s="71"/>
      <c r="P221" s="29">
        <f>(40*G221)/MAX(G:G)</f>
        <v>27.945205479452056</v>
      </c>
      <c r="Q221" s="29">
        <f>(10*I221)/MAX(I:I)</f>
        <v>0</v>
      </c>
      <c r="R221" s="29">
        <f>(10*J221)/MAX(J:J)</f>
        <v>0</v>
      </c>
      <c r="S221" s="29">
        <v>0</v>
      </c>
      <c r="T221" s="29">
        <f>(10*L221)/MAX(L:L)</f>
        <v>0</v>
      </c>
      <c r="U221" s="29">
        <v>0</v>
      </c>
      <c r="V221" s="27">
        <f>SUM(P221:U221)</f>
        <v>27.945205479452056</v>
      </c>
      <c r="W221" s="27"/>
      <c r="X221" s="73"/>
      <c r="Y221" s="69"/>
      <c r="Z221" s="69"/>
    </row>
    <row r="222" spans="1:26" ht="35.25" customHeight="1" x14ac:dyDescent="0.25">
      <c r="A222" s="111">
        <v>218</v>
      </c>
      <c r="B222" s="138" t="s">
        <v>594</v>
      </c>
      <c r="C222" s="82" t="s">
        <v>595</v>
      </c>
      <c r="D222" s="79" t="s">
        <v>532</v>
      </c>
      <c r="E222" s="4">
        <v>10</v>
      </c>
      <c r="F222" s="79" t="s">
        <v>543</v>
      </c>
      <c r="G222" s="71">
        <v>25.5</v>
      </c>
      <c r="H222" s="71"/>
      <c r="I222" s="71">
        <v>0</v>
      </c>
      <c r="J222" s="71">
        <v>0</v>
      </c>
      <c r="K222" s="114" t="s">
        <v>617</v>
      </c>
      <c r="L222" s="71">
        <v>0</v>
      </c>
      <c r="M222" s="71"/>
      <c r="N222" s="71">
        <v>0</v>
      </c>
      <c r="O222" s="71"/>
      <c r="P222" s="29">
        <f>(40*G222)/MAX(G:G)</f>
        <v>27.945205479452056</v>
      </c>
      <c r="Q222" s="29">
        <f>(10*I222)/MAX(I:I)</f>
        <v>0</v>
      </c>
      <c r="R222" s="29">
        <f>(10*J222)/MAX(J:J)</f>
        <v>0</v>
      </c>
      <c r="S222" s="29">
        <v>0</v>
      </c>
      <c r="T222" s="29">
        <f>(10*L222)/MAX(L:L)</f>
        <v>0</v>
      </c>
      <c r="U222" s="29">
        <v>0</v>
      </c>
      <c r="V222" s="27">
        <f>SUM(P222:U222)</f>
        <v>27.945205479452056</v>
      </c>
      <c r="W222" s="27"/>
      <c r="X222" s="73"/>
      <c r="Y222" s="69"/>
      <c r="Z222" s="69"/>
    </row>
    <row r="223" spans="1:26" ht="35.25" customHeight="1" x14ac:dyDescent="0.25">
      <c r="A223" s="111">
        <v>219</v>
      </c>
      <c r="B223" s="85" t="s">
        <v>477</v>
      </c>
      <c r="C223" s="82" t="s">
        <v>478</v>
      </c>
      <c r="D223" s="79" t="s">
        <v>474</v>
      </c>
      <c r="E223" s="4">
        <v>11</v>
      </c>
      <c r="F223" s="79" t="s">
        <v>475</v>
      </c>
      <c r="G223" s="71">
        <v>0</v>
      </c>
      <c r="H223" s="71"/>
      <c r="I223" s="71">
        <v>5</v>
      </c>
      <c r="J223" s="71">
        <v>160</v>
      </c>
      <c r="K223" s="71">
        <v>8.8000000000000007</v>
      </c>
      <c r="L223" s="71">
        <v>7</v>
      </c>
      <c r="M223" s="71"/>
      <c r="N223" s="71">
        <v>1.3</v>
      </c>
      <c r="O223" s="71"/>
      <c r="P223" s="29">
        <f>(40*G223)/MAX(G:G)</f>
        <v>0</v>
      </c>
      <c r="Q223" s="29">
        <f>(10*I223)/MAX(I:I)</f>
        <v>1.1904761904761905</v>
      </c>
      <c r="R223" s="29">
        <f>(10*J223)/MAX(J:J)</f>
        <v>6.8085106382978724</v>
      </c>
      <c r="S223" s="29">
        <f>(10*6.6)/K223</f>
        <v>7.4999999999999991</v>
      </c>
      <c r="T223" s="29">
        <f>(10*L223)/MAX(L:L)</f>
        <v>7</v>
      </c>
      <c r="U223" s="29">
        <f>(20*0.35)/N223</f>
        <v>5.3846153846153841</v>
      </c>
      <c r="V223" s="27">
        <f>SUM(P223:U223)</f>
        <v>27.883602213389445</v>
      </c>
      <c r="W223" s="27"/>
      <c r="X223" s="73"/>
      <c r="Y223" s="69"/>
      <c r="Z223" s="69"/>
    </row>
    <row r="224" spans="1:26" ht="35.25" customHeight="1" x14ac:dyDescent="0.25">
      <c r="A224" s="111">
        <v>220</v>
      </c>
      <c r="B224" s="86" t="s">
        <v>573</v>
      </c>
      <c r="C224" s="82" t="s">
        <v>574</v>
      </c>
      <c r="D224" s="79" t="s">
        <v>532</v>
      </c>
      <c r="E224" s="4">
        <v>9</v>
      </c>
      <c r="F224" s="79" t="s">
        <v>540</v>
      </c>
      <c r="G224" s="71">
        <v>25</v>
      </c>
      <c r="H224" s="71"/>
      <c r="I224" s="71">
        <v>0</v>
      </c>
      <c r="J224" s="71">
        <v>0</v>
      </c>
      <c r="K224" s="114" t="s">
        <v>617</v>
      </c>
      <c r="L224" s="71">
        <v>0</v>
      </c>
      <c r="M224" s="71"/>
      <c r="N224" s="71">
        <v>0</v>
      </c>
      <c r="O224" s="71"/>
      <c r="P224" s="29">
        <f>(40*G224)/MAX(G:G)</f>
        <v>27.397260273972602</v>
      </c>
      <c r="Q224" s="29">
        <f>(10*I224)/MAX(I:I)</f>
        <v>0</v>
      </c>
      <c r="R224" s="29">
        <f>(10*J224)/MAX(J:J)</f>
        <v>0</v>
      </c>
      <c r="S224" s="29">
        <v>0</v>
      </c>
      <c r="T224" s="29">
        <f>(10*L224)/MAX(L:L)</f>
        <v>0</v>
      </c>
      <c r="U224" s="29">
        <v>0</v>
      </c>
      <c r="V224" s="27">
        <f>SUM(P224:U224)</f>
        <v>27.397260273972602</v>
      </c>
      <c r="W224" s="27"/>
      <c r="X224" s="73"/>
      <c r="Y224" s="69"/>
      <c r="Z224" s="69"/>
    </row>
    <row r="225" spans="1:26" ht="35.25" customHeight="1" x14ac:dyDescent="0.25">
      <c r="A225" s="111">
        <v>221</v>
      </c>
      <c r="B225" s="79" t="s">
        <v>397</v>
      </c>
      <c r="C225" s="82" t="s">
        <v>398</v>
      </c>
      <c r="D225" s="79" t="s">
        <v>395</v>
      </c>
      <c r="E225" s="4">
        <v>11</v>
      </c>
      <c r="F225" s="79" t="s">
        <v>396</v>
      </c>
      <c r="G225" s="71">
        <v>12.5</v>
      </c>
      <c r="H225" s="71"/>
      <c r="I225" s="71">
        <v>5</v>
      </c>
      <c r="J225" s="71">
        <v>166</v>
      </c>
      <c r="K225" s="71">
        <v>0</v>
      </c>
      <c r="L225" s="71">
        <v>4</v>
      </c>
      <c r="M225" s="71"/>
      <c r="N225" s="71">
        <v>6</v>
      </c>
      <c r="O225" s="71"/>
      <c r="P225" s="29">
        <f>(40*G225)/MAX(G:G)</f>
        <v>13.698630136986301</v>
      </c>
      <c r="Q225" s="29">
        <f>(10*I225)/MAX(I:I)</f>
        <v>1.1904761904761905</v>
      </c>
      <c r="R225" s="29">
        <f>(10*J225)/MAX(J:J)</f>
        <v>7.0638297872340425</v>
      </c>
      <c r="S225" s="29">
        <v>0</v>
      </c>
      <c r="T225" s="29">
        <f>(10*L225)/MAX(L:L)</f>
        <v>4</v>
      </c>
      <c r="U225" s="29">
        <f>(20*0.35)/N225</f>
        <v>1.1666666666666667</v>
      </c>
      <c r="V225" s="27">
        <f>SUM(P225:U225)</f>
        <v>27.119602781363202</v>
      </c>
      <c r="W225" s="27"/>
      <c r="X225" s="73"/>
      <c r="Y225" s="69"/>
      <c r="Z225" s="69"/>
    </row>
    <row r="226" spans="1:26" ht="35.25" customHeight="1" x14ac:dyDescent="0.25">
      <c r="A226" s="111">
        <v>222</v>
      </c>
      <c r="B226" s="86" t="s">
        <v>558</v>
      </c>
      <c r="C226" s="82" t="s">
        <v>559</v>
      </c>
      <c r="D226" s="79" t="s">
        <v>532</v>
      </c>
      <c r="E226" s="4">
        <v>11</v>
      </c>
      <c r="F226" s="79" t="s">
        <v>543</v>
      </c>
      <c r="G226" s="71">
        <v>24.5</v>
      </c>
      <c r="H226" s="71"/>
      <c r="I226" s="71">
        <v>0</v>
      </c>
      <c r="J226" s="71">
        <v>0</v>
      </c>
      <c r="K226" s="114" t="s">
        <v>617</v>
      </c>
      <c r="L226" s="71">
        <v>0</v>
      </c>
      <c r="M226" s="71"/>
      <c r="N226" s="71">
        <v>0</v>
      </c>
      <c r="O226" s="71"/>
      <c r="P226" s="29">
        <f>(40*G226)/MAX(G:G)</f>
        <v>26.849315068493151</v>
      </c>
      <c r="Q226" s="29">
        <f>(10*I226)/MAX(I:I)</f>
        <v>0</v>
      </c>
      <c r="R226" s="29">
        <f>(10*J226)/MAX(J:J)</f>
        <v>0</v>
      </c>
      <c r="S226" s="29">
        <v>0</v>
      </c>
      <c r="T226" s="29">
        <f>(10*L226)/MAX(L:L)</f>
        <v>0</v>
      </c>
      <c r="U226" s="29">
        <v>0</v>
      </c>
      <c r="V226" s="27">
        <f>SUM(P226:U226)</f>
        <v>26.849315068493151</v>
      </c>
      <c r="W226" s="27"/>
      <c r="X226" s="73"/>
      <c r="Y226" s="69"/>
      <c r="Z226" s="69"/>
    </row>
    <row r="227" spans="1:26" ht="35.25" customHeight="1" x14ac:dyDescent="0.25">
      <c r="A227" s="111">
        <v>223</v>
      </c>
      <c r="B227" s="79" t="s">
        <v>440</v>
      </c>
      <c r="C227" s="82" t="s">
        <v>441</v>
      </c>
      <c r="D227" s="79" t="s">
        <v>4510</v>
      </c>
      <c r="E227" s="4">
        <v>11</v>
      </c>
      <c r="F227" s="79" t="s">
        <v>437</v>
      </c>
      <c r="G227" s="71">
        <v>0</v>
      </c>
      <c r="H227" s="71"/>
      <c r="I227" s="71">
        <v>7</v>
      </c>
      <c r="J227" s="71">
        <v>165</v>
      </c>
      <c r="K227" s="71">
        <v>8.6999999999999993</v>
      </c>
      <c r="L227" s="71">
        <v>6</v>
      </c>
      <c r="M227" s="71"/>
      <c r="N227" s="71">
        <v>1.53</v>
      </c>
      <c r="O227" s="71"/>
      <c r="P227" s="29">
        <f>(40*G227)/MAX(G:G)</f>
        <v>0</v>
      </c>
      <c r="Q227" s="29">
        <f>(10*I227)/MAX(I:I)</f>
        <v>1.6666666666666667</v>
      </c>
      <c r="R227" s="29">
        <f>(10*J227)/MAX(J:J)</f>
        <v>7.0212765957446805</v>
      </c>
      <c r="S227" s="29">
        <f>(10*6.6)/K227</f>
        <v>7.5862068965517251</v>
      </c>
      <c r="T227" s="29">
        <f>(10*L227)/MAX(L:L)</f>
        <v>6</v>
      </c>
      <c r="U227" s="29">
        <f>(20*0.35)/N227</f>
        <v>4.5751633986928102</v>
      </c>
      <c r="V227" s="27">
        <f>SUM(P227:U227)</f>
        <v>26.849313557655883</v>
      </c>
      <c r="W227" s="27"/>
      <c r="X227" s="73"/>
      <c r="Y227" s="69"/>
      <c r="Z227" s="69"/>
    </row>
    <row r="228" spans="1:26" ht="35.25" customHeight="1" x14ac:dyDescent="0.25">
      <c r="A228" s="111">
        <v>224</v>
      </c>
      <c r="B228" s="79" t="s">
        <v>81</v>
      </c>
      <c r="C228" s="82" t="s">
        <v>82</v>
      </c>
      <c r="D228" s="79" t="s">
        <v>4456</v>
      </c>
      <c r="E228" s="4">
        <v>9</v>
      </c>
      <c r="F228" s="85" t="s">
        <v>83</v>
      </c>
      <c r="G228" s="71">
        <v>6</v>
      </c>
      <c r="H228" s="71"/>
      <c r="I228" s="71">
        <v>0</v>
      </c>
      <c r="J228" s="71">
        <v>130</v>
      </c>
      <c r="K228" s="71">
        <v>11.9</v>
      </c>
      <c r="L228" s="71">
        <v>5.7</v>
      </c>
      <c r="M228" s="71"/>
      <c r="N228" s="71">
        <v>2.0099999999999998</v>
      </c>
      <c r="O228" s="71"/>
      <c r="P228" s="29">
        <f>(40*G228)/MAX(G:G)</f>
        <v>6.5753424657534243</v>
      </c>
      <c r="Q228" s="29">
        <f>(10*I228)/MAX(I:I)</f>
        <v>0</v>
      </c>
      <c r="R228" s="29">
        <f>(10*J228)/MAX(J:J)</f>
        <v>5.5319148936170217</v>
      </c>
      <c r="S228" s="29">
        <f>(10*6.6)/K228</f>
        <v>5.5462184873949578</v>
      </c>
      <c r="T228" s="29">
        <f>(10*L228)/MAX(L:L)</f>
        <v>5.7</v>
      </c>
      <c r="U228" s="29">
        <f>(20*0.35)/N228</f>
        <v>3.4825870646766175</v>
      </c>
      <c r="V228" s="27">
        <f>SUM(P228:U228)</f>
        <v>26.836062911442021</v>
      </c>
      <c r="W228" s="27"/>
      <c r="X228" s="73"/>
      <c r="Y228" s="69"/>
      <c r="Z228" s="69"/>
    </row>
    <row r="229" spans="1:26" ht="35.25" customHeight="1" x14ac:dyDescent="0.25">
      <c r="A229" s="111">
        <v>225</v>
      </c>
      <c r="B229" s="86" t="s">
        <v>570</v>
      </c>
      <c r="C229" s="82" t="s">
        <v>571</v>
      </c>
      <c r="D229" s="79" t="s">
        <v>532</v>
      </c>
      <c r="E229" s="4">
        <v>9</v>
      </c>
      <c r="F229" s="79" t="s">
        <v>540</v>
      </c>
      <c r="G229" s="71">
        <v>24</v>
      </c>
      <c r="H229" s="71"/>
      <c r="I229" s="71">
        <v>0</v>
      </c>
      <c r="J229" s="71">
        <v>0</v>
      </c>
      <c r="K229" s="114" t="s">
        <v>617</v>
      </c>
      <c r="L229" s="71">
        <v>0</v>
      </c>
      <c r="M229" s="71"/>
      <c r="N229" s="71">
        <v>0</v>
      </c>
      <c r="O229" s="71"/>
      <c r="P229" s="29">
        <f>(40*G229)/MAX(G:G)</f>
        <v>26.301369863013697</v>
      </c>
      <c r="Q229" s="29">
        <f>(10*I229)/MAX(I:I)</f>
        <v>0</v>
      </c>
      <c r="R229" s="29">
        <f>(10*J229)/MAX(J:J)</f>
        <v>0</v>
      </c>
      <c r="S229" s="29">
        <v>0</v>
      </c>
      <c r="T229" s="29">
        <f>(10*L229)/MAX(L:L)</f>
        <v>0</v>
      </c>
      <c r="U229" s="29">
        <v>0</v>
      </c>
      <c r="V229" s="27">
        <f>SUM(P229:U229)</f>
        <v>26.301369863013697</v>
      </c>
      <c r="W229" s="27"/>
      <c r="X229" s="73"/>
      <c r="Y229" s="69"/>
      <c r="Z229" s="69"/>
    </row>
    <row r="230" spans="1:26" ht="35.25" customHeight="1" x14ac:dyDescent="0.25">
      <c r="A230" s="111">
        <v>226</v>
      </c>
      <c r="B230" s="86" t="s">
        <v>579</v>
      </c>
      <c r="C230" s="82" t="s">
        <v>580</v>
      </c>
      <c r="D230" s="79" t="s">
        <v>532</v>
      </c>
      <c r="E230" s="4">
        <v>9</v>
      </c>
      <c r="F230" s="79" t="s">
        <v>540</v>
      </c>
      <c r="G230" s="71">
        <v>24</v>
      </c>
      <c r="H230" s="71"/>
      <c r="I230" s="71">
        <v>0</v>
      </c>
      <c r="J230" s="71">
        <v>0</v>
      </c>
      <c r="K230" s="114" t="s">
        <v>617</v>
      </c>
      <c r="L230" s="71">
        <v>0</v>
      </c>
      <c r="M230" s="71"/>
      <c r="N230" s="71">
        <v>0</v>
      </c>
      <c r="O230" s="71"/>
      <c r="P230" s="29">
        <f>(40*G230)/MAX(G:G)</f>
        <v>26.301369863013697</v>
      </c>
      <c r="Q230" s="29">
        <f>(10*I230)/MAX(I:I)</f>
        <v>0</v>
      </c>
      <c r="R230" s="29">
        <f>(10*J230)/MAX(J:J)</f>
        <v>0</v>
      </c>
      <c r="S230" s="29">
        <v>0</v>
      </c>
      <c r="T230" s="29">
        <f>(10*L230)/MAX(L:L)</f>
        <v>0</v>
      </c>
      <c r="U230" s="29">
        <v>0</v>
      </c>
      <c r="V230" s="27">
        <f>SUM(P230:U230)</f>
        <v>26.301369863013697</v>
      </c>
      <c r="W230" s="27"/>
      <c r="X230" s="73"/>
      <c r="Y230" s="69"/>
      <c r="Z230" s="69"/>
    </row>
    <row r="231" spans="1:26" ht="35.25" customHeight="1" x14ac:dyDescent="0.25">
      <c r="A231" s="111">
        <v>227</v>
      </c>
      <c r="B231" s="86" t="s">
        <v>562</v>
      </c>
      <c r="C231" s="82" t="s">
        <v>563</v>
      </c>
      <c r="D231" s="79" t="s">
        <v>532</v>
      </c>
      <c r="E231" s="4">
        <v>9</v>
      </c>
      <c r="F231" s="79" t="s">
        <v>540</v>
      </c>
      <c r="G231" s="71">
        <v>23.5</v>
      </c>
      <c r="H231" s="71"/>
      <c r="I231" s="71">
        <v>0</v>
      </c>
      <c r="J231" s="71">
        <v>0</v>
      </c>
      <c r="K231" s="114" t="s">
        <v>617</v>
      </c>
      <c r="L231" s="71">
        <v>0</v>
      </c>
      <c r="M231" s="71"/>
      <c r="N231" s="71">
        <v>0</v>
      </c>
      <c r="O231" s="71"/>
      <c r="P231" s="29">
        <f>(40*G231)/MAX(G:G)</f>
        <v>25.753424657534246</v>
      </c>
      <c r="Q231" s="29">
        <f>(10*I231)/MAX(I:I)</f>
        <v>0</v>
      </c>
      <c r="R231" s="29">
        <f>(10*J231)/MAX(J:J)</f>
        <v>0</v>
      </c>
      <c r="S231" s="29">
        <v>0</v>
      </c>
      <c r="T231" s="29">
        <f>(10*L231)/MAX(L:L)</f>
        <v>0</v>
      </c>
      <c r="U231" s="29">
        <v>0</v>
      </c>
      <c r="V231" s="27">
        <f>SUM(P231:U231)</f>
        <v>25.753424657534246</v>
      </c>
      <c r="W231" s="27"/>
      <c r="X231" s="73"/>
      <c r="Y231" s="69"/>
      <c r="Z231" s="69"/>
    </row>
    <row r="232" spans="1:26" ht="35.25" customHeight="1" x14ac:dyDescent="0.25">
      <c r="A232" s="111">
        <v>228</v>
      </c>
      <c r="B232" s="86" t="s">
        <v>577</v>
      </c>
      <c r="C232" s="82" t="s">
        <v>578</v>
      </c>
      <c r="D232" s="79" t="s">
        <v>532</v>
      </c>
      <c r="E232" s="4">
        <v>10</v>
      </c>
      <c r="F232" s="79" t="s">
        <v>543</v>
      </c>
      <c r="G232" s="71">
        <v>23.5</v>
      </c>
      <c r="H232" s="71"/>
      <c r="I232" s="71">
        <v>0</v>
      </c>
      <c r="J232" s="71">
        <v>0</v>
      </c>
      <c r="K232" s="114" t="s">
        <v>617</v>
      </c>
      <c r="L232" s="71">
        <v>0</v>
      </c>
      <c r="M232" s="71"/>
      <c r="N232" s="71">
        <v>0</v>
      </c>
      <c r="O232" s="71"/>
      <c r="P232" s="29">
        <f>(40*G232)/MAX(G:G)</f>
        <v>25.753424657534246</v>
      </c>
      <c r="Q232" s="29">
        <f>(10*I232)/MAX(I:I)</f>
        <v>0</v>
      </c>
      <c r="R232" s="29">
        <f>(10*J232)/MAX(J:J)</f>
        <v>0</v>
      </c>
      <c r="S232" s="29">
        <v>0</v>
      </c>
      <c r="T232" s="29">
        <f>(10*L232)/MAX(L:L)</f>
        <v>0</v>
      </c>
      <c r="U232" s="29">
        <v>0</v>
      </c>
      <c r="V232" s="27">
        <f>SUM(P232:U232)</f>
        <v>25.753424657534246</v>
      </c>
      <c r="W232" s="27"/>
      <c r="X232" s="73"/>
      <c r="Y232" s="69"/>
      <c r="Z232" s="69"/>
    </row>
    <row r="233" spans="1:26" ht="35.25" customHeight="1" x14ac:dyDescent="0.25">
      <c r="A233" s="111">
        <v>229</v>
      </c>
      <c r="B233" s="138" t="s">
        <v>588</v>
      </c>
      <c r="C233" s="82" t="s">
        <v>589</v>
      </c>
      <c r="D233" s="79" t="s">
        <v>532</v>
      </c>
      <c r="E233" s="4">
        <v>10</v>
      </c>
      <c r="F233" s="79" t="s">
        <v>543</v>
      </c>
      <c r="G233" s="71">
        <v>23.5</v>
      </c>
      <c r="H233" s="71"/>
      <c r="I233" s="71">
        <v>0</v>
      </c>
      <c r="J233" s="71">
        <v>0</v>
      </c>
      <c r="K233" s="114" t="s">
        <v>617</v>
      </c>
      <c r="L233" s="71">
        <v>0</v>
      </c>
      <c r="M233" s="71"/>
      <c r="N233" s="71">
        <v>0</v>
      </c>
      <c r="O233" s="71"/>
      <c r="P233" s="29">
        <f>(40*G233)/MAX(G:G)</f>
        <v>25.753424657534246</v>
      </c>
      <c r="Q233" s="29">
        <f>(10*I233)/MAX(I:I)</f>
        <v>0</v>
      </c>
      <c r="R233" s="29">
        <f>(10*J233)/MAX(J:J)</f>
        <v>0</v>
      </c>
      <c r="S233" s="29">
        <v>0</v>
      </c>
      <c r="T233" s="29">
        <f>(10*L233)/MAX(L:L)</f>
        <v>0</v>
      </c>
      <c r="U233" s="29">
        <v>0</v>
      </c>
      <c r="V233" s="27">
        <f>SUM(P233:U233)</f>
        <v>25.753424657534246</v>
      </c>
      <c r="W233" s="27"/>
      <c r="X233" s="73"/>
      <c r="Y233" s="69"/>
      <c r="Z233" s="69"/>
    </row>
    <row r="234" spans="1:26" ht="35.25" customHeight="1" x14ac:dyDescent="0.25">
      <c r="A234" s="111">
        <v>230</v>
      </c>
      <c r="B234" s="85" t="s">
        <v>79</v>
      </c>
      <c r="C234" s="68" t="s">
        <v>80</v>
      </c>
      <c r="D234" s="5" t="s">
        <v>71</v>
      </c>
      <c r="E234" s="63">
        <v>9</v>
      </c>
      <c r="F234" s="79" t="s">
        <v>72</v>
      </c>
      <c r="G234" s="71">
        <v>8</v>
      </c>
      <c r="H234" s="71"/>
      <c r="I234" s="71">
        <v>15</v>
      </c>
      <c r="J234" s="71">
        <v>158</v>
      </c>
      <c r="K234" s="71">
        <v>12.3</v>
      </c>
      <c r="L234" s="71">
        <v>0</v>
      </c>
      <c r="M234" s="71"/>
      <c r="N234" s="71">
        <v>0</v>
      </c>
      <c r="O234" s="71"/>
      <c r="P234" s="29">
        <f>(40*G234)/MAX(G:G)</f>
        <v>8.7671232876712324</v>
      </c>
      <c r="Q234" s="29">
        <f>(10*I234)/MAX(I:I)</f>
        <v>3.5714285714285716</v>
      </c>
      <c r="R234" s="29">
        <f>(10*J234)/MAX(J:J)</f>
        <v>6.7234042553191493</v>
      </c>
      <c r="S234" s="29">
        <f>(10*6.6)/K234</f>
        <v>5.3658536585365848</v>
      </c>
      <c r="T234" s="29">
        <f>(10*L234)/MAX(L:L)</f>
        <v>0</v>
      </c>
      <c r="U234" s="29">
        <v>0</v>
      </c>
      <c r="V234" s="27">
        <f>SUM(P234:U234)</f>
        <v>24.427809772955541</v>
      </c>
      <c r="W234" s="27"/>
      <c r="X234" s="73"/>
      <c r="Y234" s="69"/>
      <c r="Z234" s="69"/>
    </row>
    <row r="235" spans="1:26" ht="35.25" customHeight="1" x14ac:dyDescent="0.25">
      <c r="A235" s="111">
        <v>231</v>
      </c>
      <c r="B235" s="86" t="s">
        <v>461</v>
      </c>
      <c r="C235" s="82" t="s">
        <v>462</v>
      </c>
      <c r="D235" s="79" t="s">
        <v>4510</v>
      </c>
      <c r="E235" s="4">
        <v>9</v>
      </c>
      <c r="F235" s="79" t="s">
        <v>450</v>
      </c>
      <c r="G235" s="71">
        <v>0</v>
      </c>
      <c r="H235" s="71"/>
      <c r="I235" s="71">
        <v>8</v>
      </c>
      <c r="J235" s="71">
        <v>140</v>
      </c>
      <c r="K235" s="71">
        <v>9.5</v>
      </c>
      <c r="L235" s="71">
        <v>5</v>
      </c>
      <c r="M235" s="71"/>
      <c r="N235" s="71">
        <v>1.53</v>
      </c>
      <c r="O235" s="71"/>
      <c r="P235" s="29">
        <f>(40*G235)/MAX(G:G)</f>
        <v>0</v>
      </c>
      <c r="Q235" s="29">
        <f>(10*I235)/MAX(I:I)</f>
        <v>1.9047619047619047</v>
      </c>
      <c r="R235" s="29">
        <f>(10*J235)/MAX(J:J)</f>
        <v>5.957446808510638</v>
      </c>
      <c r="S235" s="29">
        <f>(10*6.6)/K235</f>
        <v>6.9473684210526319</v>
      </c>
      <c r="T235" s="29">
        <f>(10*L235)/MAX(L:L)</f>
        <v>5</v>
      </c>
      <c r="U235" s="29">
        <f>(20*0.35)/N235</f>
        <v>4.5751633986928102</v>
      </c>
      <c r="V235" s="27">
        <f>SUM(P235:U235)</f>
        <v>24.384740533017983</v>
      </c>
      <c r="W235" s="27"/>
      <c r="X235" s="73"/>
      <c r="Y235" s="69"/>
      <c r="Z235" s="69"/>
    </row>
    <row r="236" spans="1:26" ht="35.25" customHeight="1" x14ac:dyDescent="0.25">
      <c r="A236" s="111">
        <v>232</v>
      </c>
      <c r="B236" s="138" t="s">
        <v>11</v>
      </c>
      <c r="C236" s="82" t="s">
        <v>587</v>
      </c>
      <c r="D236" s="79" t="s">
        <v>532</v>
      </c>
      <c r="E236" s="4">
        <v>10</v>
      </c>
      <c r="F236" s="79" t="s">
        <v>543</v>
      </c>
      <c r="G236" s="71">
        <v>21.5</v>
      </c>
      <c r="H236" s="71"/>
      <c r="I236" s="71">
        <v>0</v>
      </c>
      <c r="J236" s="71">
        <v>0</v>
      </c>
      <c r="K236" s="114" t="s">
        <v>617</v>
      </c>
      <c r="L236" s="71">
        <v>0</v>
      </c>
      <c r="M236" s="71"/>
      <c r="N236" s="71">
        <v>0</v>
      </c>
      <c r="O236" s="71"/>
      <c r="P236" s="29">
        <f>(40*G236)/MAX(G:G)</f>
        <v>23.561643835616437</v>
      </c>
      <c r="Q236" s="29">
        <f>(10*I236)/MAX(I:I)</f>
        <v>0</v>
      </c>
      <c r="R236" s="29">
        <f>(10*J236)/MAX(J:J)</f>
        <v>0</v>
      </c>
      <c r="S236" s="29">
        <v>0</v>
      </c>
      <c r="T236" s="29">
        <f>(10*L236)/MAX(L:L)</f>
        <v>0</v>
      </c>
      <c r="U236" s="29">
        <v>0</v>
      </c>
      <c r="V236" s="27">
        <f>SUM(P236:U236)</f>
        <v>23.561643835616437</v>
      </c>
      <c r="W236" s="27"/>
      <c r="X236" s="73"/>
      <c r="Y236" s="69"/>
      <c r="Z236" s="69"/>
    </row>
    <row r="237" spans="1:26" ht="35.25" customHeight="1" x14ac:dyDescent="0.25">
      <c r="A237" s="111">
        <v>233</v>
      </c>
      <c r="B237" s="138" t="s">
        <v>592</v>
      </c>
      <c r="C237" s="82" t="s">
        <v>593</v>
      </c>
      <c r="D237" s="79" t="s">
        <v>532</v>
      </c>
      <c r="E237" s="4">
        <v>11</v>
      </c>
      <c r="F237" s="79" t="s">
        <v>543</v>
      </c>
      <c r="G237" s="71">
        <v>21.5</v>
      </c>
      <c r="H237" s="71"/>
      <c r="I237" s="71">
        <v>0</v>
      </c>
      <c r="J237" s="71">
        <v>0</v>
      </c>
      <c r="K237" s="114" t="s">
        <v>617</v>
      </c>
      <c r="L237" s="71">
        <v>0</v>
      </c>
      <c r="M237" s="71"/>
      <c r="N237" s="71">
        <v>0</v>
      </c>
      <c r="O237" s="71"/>
      <c r="P237" s="29">
        <f>(40*G237)/MAX(G:G)</f>
        <v>23.561643835616437</v>
      </c>
      <c r="Q237" s="29">
        <f>(10*I237)/MAX(I:I)</f>
        <v>0</v>
      </c>
      <c r="R237" s="29">
        <f>(10*J237)/MAX(J:J)</f>
        <v>0</v>
      </c>
      <c r="S237" s="29">
        <v>0</v>
      </c>
      <c r="T237" s="29">
        <f>(10*L237)/MAX(L:L)</f>
        <v>0</v>
      </c>
      <c r="U237" s="29">
        <v>0</v>
      </c>
      <c r="V237" s="27">
        <f>SUM(P237:U237)</f>
        <v>23.561643835616437</v>
      </c>
      <c r="W237" s="27"/>
      <c r="X237" s="73"/>
      <c r="Y237" s="69"/>
      <c r="Z237" s="69"/>
    </row>
    <row r="238" spans="1:26" ht="35.25" customHeight="1" x14ac:dyDescent="0.25">
      <c r="A238" s="111">
        <v>234</v>
      </c>
      <c r="B238" s="85" t="s">
        <v>4531</v>
      </c>
      <c r="C238" s="68" t="s">
        <v>135</v>
      </c>
      <c r="D238" s="85" t="s">
        <v>4508</v>
      </c>
      <c r="E238" s="68">
        <v>10</v>
      </c>
      <c r="F238" s="85" t="s">
        <v>134</v>
      </c>
      <c r="G238" s="71">
        <v>21</v>
      </c>
      <c r="H238" s="71"/>
      <c r="I238" s="71">
        <v>0</v>
      </c>
      <c r="J238" s="71">
        <v>0</v>
      </c>
      <c r="K238" s="71">
        <v>0</v>
      </c>
      <c r="L238" s="71">
        <v>0</v>
      </c>
      <c r="M238" s="71"/>
      <c r="N238" s="71">
        <v>0</v>
      </c>
      <c r="O238" s="71"/>
      <c r="P238" s="29">
        <f>(40*G238)/MAX(G:G)</f>
        <v>23.013698630136986</v>
      </c>
      <c r="Q238" s="29">
        <f>(10*I238)/MAX(I:I)</f>
        <v>0</v>
      </c>
      <c r="R238" s="29">
        <f>(10*J238)/MAX(J:J)</f>
        <v>0</v>
      </c>
      <c r="S238" s="29">
        <v>0</v>
      </c>
      <c r="T238" s="29">
        <f>(10*L238)/MAX(L:L)</f>
        <v>0</v>
      </c>
      <c r="U238" s="29">
        <v>0</v>
      </c>
      <c r="V238" s="27">
        <f>SUM(P238:U238)</f>
        <v>23.013698630136986</v>
      </c>
      <c r="W238" s="27"/>
      <c r="X238" s="73"/>
      <c r="Y238" s="69"/>
      <c r="Z238" s="69"/>
    </row>
    <row r="239" spans="1:26" ht="35.25" customHeight="1" x14ac:dyDescent="0.25">
      <c r="A239" s="111">
        <v>235</v>
      </c>
      <c r="B239" s="138" t="s">
        <v>581</v>
      </c>
      <c r="C239" s="82" t="s">
        <v>582</v>
      </c>
      <c r="D239" s="79" t="s">
        <v>532</v>
      </c>
      <c r="E239" s="4">
        <v>10</v>
      </c>
      <c r="F239" s="79" t="s">
        <v>543</v>
      </c>
      <c r="G239" s="71">
        <v>20.5</v>
      </c>
      <c r="H239" s="71"/>
      <c r="I239" s="71">
        <v>0</v>
      </c>
      <c r="J239" s="71">
        <v>0</v>
      </c>
      <c r="K239" s="114" t="s">
        <v>617</v>
      </c>
      <c r="L239" s="71">
        <v>0</v>
      </c>
      <c r="M239" s="71"/>
      <c r="N239" s="71">
        <v>0</v>
      </c>
      <c r="O239" s="71"/>
      <c r="P239" s="29">
        <f>(40*G239)/MAX(G:G)</f>
        <v>22.465753424657535</v>
      </c>
      <c r="Q239" s="29">
        <f>(10*I239)/MAX(I:I)</f>
        <v>0</v>
      </c>
      <c r="R239" s="29">
        <f>(10*J239)/MAX(J:J)</f>
        <v>0</v>
      </c>
      <c r="S239" s="29">
        <v>0</v>
      </c>
      <c r="T239" s="29">
        <f>(10*L239)/MAX(L:L)</f>
        <v>0</v>
      </c>
      <c r="U239" s="29">
        <v>0</v>
      </c>
      <c r="V239" s="27">
        <f>SUM(P239:U239)</f>
        <v>22.465753424657535</v>
      </c>
      <c r="W239" s="27"/>
      <c r="X239" s="73"/>
      <c r="Y239" s="69"/>
      <c r="Z239" s="69"/>
    </row>
    <row r="240" spans="1:26" ht="35.25" customHeight="1" x14ac:dyDescent="0.25">
      <c r="A240" s="111">
        <v>236</v>
      </c>
      <c r="B240" s="84" t="s">
        <v>49</v>
      </c>
      <c r="C240" s="82" t="s">
        <v>50</v>
      </c>
      <c r="D240" s="79" t="s">
        <v>51</v>
      </c>
      <c r="E240" s="4">
        <v>10</v>
      </c>
      <c r="F240" s="79" t="s">
        <v>52</v>
      </c>
      <c r="G240" s="71">
        <v>20</v>
      </c>
      <c r="H240" s="71"/>
      <c r="I240" s="71">
        <v>0</v>
      </c>
      <c r="J240" s="71">
        <v>0</v>
      </c>
      <c r="K240" s="71">
        <v>0</v>
      </c>
      <c r="L240" s="71">
        <v>0</v>
      </c>
      <c r="M240" s="71"/>
      <c r="N240" s="71">
        <v>0</v>
      </c>
      <c r="O240" s="71"/>
      <c r="P240" s="29">
        <f>(40*G240)/MAX(G:G)</f>
        <v>21.917808219178081</v>
      </c>
      <c r="Q240" s="29">
        <f>(10*I240)/MAX(I:I)</f>
        <v>0</v>
      </c>
      <c r="R240" s="29">
        <f>(10*J240)/MAX(J:J)</f>
        <v>0</v>
      </c>
      <c r="S240" s="29">
        <v>0</v>
      </c>
      <c r="T240" s="29">
        <f>(10*L240)/MAX(L:L)</f>
        <v>0</v>
      </c>
      <c r="U240" s="29">
        <v>0</v>
      </c>
      <c r="V240" s="27">
        <f>SUM(P240:U240)</f>
        <v>21.917808219178081</v>
      </c>
      <c r="W240" s="27"/>
      <c r="X240" s="73"/>
      <c r="Y240" s="69"/>
      <c r="Z240" s="69"/>
    </row>
    <row r="241" spans="1:26" ht="35.25" customHeight="1" x14ac:dyDescent="0.25">
      <c r="A241" s="111">
        <v>237</v>
      </c>
      <c r="B241" s="86" t="s">
        <v>575</v>
      </c>
      <c r="C241" s="82" t="s">
        <v>576</v>
      </c>
      <c r="D241" s="79" t="s">
        <v>532</v>
      </c>
      <c r="E241" s="4">
        <v>9</v>
      </c>
      <c r="F241" s="79" t="s">
        <v>540</v>
      </c>
      <c r="G241" s="71">
        <v>20</v>
      </c>
      <c r="H241" s="71"/>
      <c r="I241" s="71">
        <v>0</v>
      </c>
      <c r="J241" s="71">
        <v>0</v>
      </c>
      <c r="K241" s="114" t="s">
        <v>617</v>
      </c>
      <c r="L241" s="71">
        <v>0</v>
      </c>
      <c r="M241" s="71"/>
      <c r="N241" s="71">
        <v>0</v>
      </c>
      <c r="O241" s="71"/>
      <c r="P241" s="29">
        <f>(40*G241)/MAX(G:G)</f>
        <v>21.917808219178081</v>
      </c>
      <c r="Q241" s="29">
        <f>(10*I241)/MAX(I:I)</f>
        <v>0</v>
      </c>
      <c r="R241" s="29">
        <f>(10*J241)/MAX(J:J)</f>
        <v>0</v>
      </c>
      <c r="S241" s="29">
        <v>0</v>
      </c>
      <c r="T241" s="29">
        <f>(10*L241)/MAX(L:L)</f>
        <v>0</v>
      </c>
      <c r="U241" s="29">
        <v>0</v>
      </c>
      <c r="V241" s="27">
        <f>SUM(P241:U241)</f>
        <v>21.917808219178081</v>
      </c>
      <c r="W241" s="27"/>
      <c r="X241" s="73"/>
      <c r="Y241" s="69"/>
      <c r="Z241" s="69"/>
    </row>
    <row r="242" spans="1:26" ht="35.25" customHeight="1" x14ac:dyDescent="0.25">
      <c r="A242" s="111">
        <v>238</v>
      </c>
      <c r="B242" s="79" t="s">
        <v>100</v>
      </c>
      <c r="C242" s="82" t="s">
        <v>101</v>
      </c>
      <c r="D242" s="79" t="s">
        <v>102</v>
      </c>
      <c r="E242" s="4" t="s">
        <v>103</v>
      </c>
      <c r="F242" s="79" t="s">
        <v>104</v>
      </c>
      <c r="G242" s="71">
        <v>19</v>
      </c>
      <c r="H242" s="71"/>
      <c r="I242" s="71">
        <v>0</v>
      </c>
      <c r="J242" s="71">
        <v>0</v>
      </c>
      <c r="K242" s="71">
        <v>0</v>
      </c>
      <c r="L242" s="71">
        <v>0</v>
      </c>
      <c r="M242" s="71"/>
      <c r="N242" s="71">
        <v>0</v>
      </c>
      <c r="O242" s="71"/>
      <c r="P242" s="29">
        <f>(40*G242)/MAX(G:G)</f>
        <v>20.82191780821918</v>
      </c>
      <c r="Q242" s="29">
        <f>(10*I242)/MAX(I:I)</f>
        <v>0</v>
      </c>
      <c r="R242" s="29">
        <f>(10*J242)/MAX(J:J)</f>
        <v>0</v>
      </c>
      <c r="S242" s="29">
        <v>0</v>
      </c>
      <c r="T242" s="29">
        <f>(10*L242)/MAX(L:L)</f>
        <v>0</v>
      </c>
      <c r="U242" s="29">
        <v>0</v>
      </c>
      <c r="V242" s="27">
        <f>SUM(P242:U242)</f>
        <v>20.82191780821918</v>
      </c>
      <c r="W242" s="27"/>
      <c r="X242" s="73"/>
      <c r="Y242" s="69"/>
      <c r="Z242" s="69"/>
    </row>
    <row r="243" spans="1:26" ht="35.25" customHeight="1" x14ac:dyDescent="0.25">
      <c r="A243" s="111">
        <v>239</v>
      </c>
      <c r="B243" s="79" t="s">
        <v>415</v>
      </c>
      <c r="C243" s="82" t="s">
        <v>416</v>
      </c>
      <c r="D243" s="79" t="s">
        <v>395</v>
      </c>
      <c r="E243" s="4">
        <v>11</v>
      </c>
      <c r="F243" s="79" t="s">
        <v>396</v>
      </c>
      <c r="G243" s="71">
        <v>4.5</v>
      </c>
      <c r="H243" s="71"/>
      <c r="I243" s="71">
        <v>6</v>
      </c>
      <c r="J243" s="71">
        <v>170</v>
      </c>
      <c r="K243" s="71">
        <v>0</v>
      </c>
      <c r="L243" s="71">
        <v>4</v>
      </c>
      <c r="M243" s="71"/>
      <c r="N243" s="71">
        <v>6.16</v>
      </c>
      <c r="O243" s="71"/>
      <c r="P243" s="29">
        <f>(40*G243)/MAX(G:G)</f>
        <v>4.9315068493150687</v>
      </c>
      <c r="Q243" s="29">
        <f>(10*I243)/MAX(I:I)</f>
        <v>1.4285714285714286</v>
      </c>
      <c r="R243" s="29">
        <f>(10*J243)/MAX(J:J)</f>
        <v>7.2340425531914896</v>
      </c>
      <c r="S243" s="29">
        <v>0</v>
      </c>
      <c r="T243" s="29">
        <f>(10*L243)/MAX(L:L)</f>
        <v>4</v>
      </c>
      <c r="U243" s="29">
        <f>(20*0.35)/N243</f>
        <v>1.1363636363636362</v>
      </c>
      <c r="V243" s="27">
        <f>SUM(P243:U243)</f>
        <v>18.730484467441624</v>
      </c>
      <c r="W243" s="27"/>
      <c r="X243" s="73"/>
      <c r="Y243" s="69"/>
      <c r="Z243" s="69"/>
    </row>
    <row r="244" spans="1:26" ht="35.25" customHeight="1" x14ac:dyDescent="0.25">
      <c r="A244" s="111">
        <v>240</v>
      </c>
      <c r="B244" s="79" t="s">
        <v>321</v>
      </c>
      <c r="C244" s="82" t="s">
        <v>322</v>
      </c>
      <c r="D244" s="79" t="s">
        <v>4453</v>
      </c>
      <c r="E244" s="4">
        <v>10</v>
      </c>
      <c r="F244" s="79" t="s">
        <v>4466</v>
      </c>
      <c r="G244" s="71">
        <v>16.5</v>
      </c>
      <c r="H244" s="71"/>
      <c r="I244" s="71">
        <v>0</v>
      </c>
      <c r="J244" s="71">
        <v>0</v>
      </c>
      <c r="K244" s="71">
        <v>0</v>
      </c>
      <c r="L244" s="71">
        <v>0</v>
      </c>
      <c r="M244" s="71"/>
      <c r="N244" s="71">
        <v>0</v>
      </c>
      <c r="O244" s="71"/>
      <c r="P244" s="29">
        <f>(40*G244)/MAX(G:G)</f>
        <v>18.082191780821919</v>
      </c>
      <c r="Q244" s="29">
        <f>(10*I244)/MAX(I:I)</f>
        <v>0</v>
      </c>
      <c r="R244" s="29">
        <f>(10*J244)/MAX(J:J)</f>
        <v>0</v>
      </c>
      <c r="S244" s="29">
        <v>0</v>
      </c>
      <c r="T244" s="29">
        <f>(10*L244)/MAX(L:L)</f>
        <v>0</v>
      </c>
      <c r="U244" s="29">
        <v>0</v>
      </c>
      <c r="V244" s="27">
        <f>SUM(P244:U244)</f>
        <v>18.082191780821919</v>
      </c>
      <c r="W244" s="27"/>
      <c r="X244" s="73"/>
      <c r="Y244" s="69"/>
      <c r="Z244" s="69"/>
    </row>
    <row r="245" spans="1:26" ht="35.25" customHeight="1" x14ac:dyDescent="0.25">
      <c r="A245" s="111">
        <v>241</v>
      </c>
      <c r="B245" s="86" t="s">
        <v>323</v>
      </c>
      <c r="C245" s="82" t="s">
        <v>324</v>
      </c>
      <c r="D245" s="79" t="s">
        <v>4453</v>
      </c>
      <c r="E245" s="4">
        <v>10</v>
      </c>
      <c r="F245" s="79" t="s">
        <v>4466</v>
      </c>
      <c r="G245" s="71">
        <v>16.5</v>
      </c>
      <c r="H245" s="71"/>
      <c r="I245" s="71">
        <v>0</v>
      </c>
      <c r="J245" s="71">
        <v>0</v>
      </c>
      <c r="K245" s="71">
        <v>0</v>
      </c>
      <c r="L245" s="71">
        <v>0</v>
      </c>
      <c r="M245" s="71"/>
      <c r="N245" s="71">
        <v>0</v>
      </c>
      <c r="O245" s="71"/>
      <c r="P245" s="29">
        <f>(40*G245)/MAX(G:G)</f>
        <v>18.082191780821919</v>
      </c>
      <c r="Q245" s="29">
        <f>(10*I245)/MAX(I:I)</f>
        <v>0</v>
      </c>
      <c r="R245" s="29">
        <f>(10*J245)/MAX(J:J)</f>
        <v>0</v>
      </c>
      <c r="S245" s="29">
        <v>0</v>
      </c>
      <c r="T245" s="29">
        <f>(10*L245)/MAX(L:L)</f>
        <v>0</v>
      </c>
      <c r="U245" s="29">
        <v>0</v>
      </c>
      <c r="V245" s="27">
        <f>SUM(P245:U245)</f>
        <v>18.082191780821919</v>
      </c>
      <c r="W245" s="27"/>
      <c r="X245" s="73"/>
      <c r="Y245" s="69"/>
      <c r="Z245" s="69"/>
    </row>
    <row r="246" spans="1:26" ht="35.25" customHeight="1" x14ac:dyDescent="0.25">
      <c r="A246" s="111">
        <v>242</v>
      </c>
      <c r="B246" s="86" t="s">
        <v>560</v>
      </c>
      <c r="C246" s="82" t="s">
        <v>561</v>
      </c>
      <c r="D246" s="79" t="s">
        <v>532</v>
      </c>
      <c r="E246" s="4">
        <v>11</v>
      </c>
      <c r="F246" s="79" t="s">
        <v>543</v>
      </c>
      <c r="G246" s="71">
        <v>16.5</v>
      </c>
      <c r="H246" s="71"/>
      <c r="I246" s="71">
        <v>0</v>
      </c>
      <c r="J246" s="71">
        <v>0</v>
      </c>
      <c r="K246" s="114" t="s">
        <v>617</v>
      </c>
      <c r="L246" s="71">
        <v>0</v>
      </c>
      <c r="M246" s="71"/>
      <c r="N246" s="71">
        <v>0</v>
      </c>
      <c r="O246" s="71"/>
      <c r="P246" s="29">
        <f>(40*G246)/MAX(G:G)</f>
        <v>18.082191780821919</v>
      </c>
      <c r="Q246" s="29">
        <f>(10*I246)/MAX(I:I)</f>
        <v>0</v>
      </c>
      <c r="R246" s="29">
        <f>(10*J246)/MAX(J:J)</f>
        <v>0</v>
      </c>
      <c r="S246" s="29">
        <v>0</v>
      </c>
      <c r="T246" s="29">
        <f>(10*L246)/MAX(L:L)</f>
        <v>0</v>
      </c>
      <c r="U246" s="29">
        <v>0</v>
      </c>
      <c r="V246" s="27">
        <f>SUM(P246:U246)</f>
        <v>18.082191780821919</v>
      </c>
      <c r="W246" s="27"/>
      <c r="X246" s="73"/>
      <c r="Y246" s="69"/>
      <c r="Z246" s="69"/>
    </row>
    <row r="247" spans="1:26" ht="35.25" customHeight="1" x14ac:dyDescent="0.25">
      <c r="A247" s="111">
        <v>243</v>
      </c>
      <c r="B247" s="81" t="s">
        <v>69</v>
      </c>
      <c r="C247" s="82" t="s">
        <v>70</v>
      </c>
      <c r="D247" s="5" t="s">
        <v>71</v>
      </c>
      <c r="E247" s="63">
        <v>11</v>
      </c>
      <c r="F247" s="85" t="s">
        <v>72</v>
      </c>
      <c r="G247" s="71">
        <v>14</v>
      </c>
      <c r="H247" s="71"/>
      <c r="I247" s="71">
        <v>0</v>
      </c>
      <c r="J247" s="71">
        <v>0</v>
      </c>
      <c r="K247" s="71">
        <v>0</v>
      </c>
      <c r="L247" s="71">
        <v>0</v>
      </c>
      <c r="M247" s="71"/>
      <c r="N247" s="71">
        <v>0</v>
      </c>
      <c r="O247" s="71"/>
      <c r="P247" s="29">
        <f>(40*G247)/MAX(G:G)</f>
        <v>15.342465753424657</v>
      </c>
      <c r="Q247" s="29">
        <f>(10*I247)/MAX(I:I)</f>
        <v>0</v>
      </c>
      <c r="R247" s="29">
        <f>(10*J247)/MAX(J:J)</f>
        <v>0</v>
      </c>
      <c r="S247" s="29">
        <v>0</v>
      </c>
      <c r="T247" s="29">
        <f>(10*L247)/MAX(L:L)</f>
        <v>0</v>
      </c>
      <c r="U247" s="29">
        <v>0</v>
      </c>
      <c r="V247" s="27">
        <f>SUM(P247:U247)</f>
        <v>15.342465753424657</v>
      </c>
      <c r="W247" s="27"/>
      <c r="X247" s="73"/>
      <c r="Y247" s="69"/>
      <c r="Z247" s="69"/>
    </row>
    <row r="248" spans="1:26" ht="35.25" customHeight="1" x14ac:dyDescent="0.25">
      <c r="A248" s="111">
        <v>244</v>
      </c>
      <c r="B248" s="79" t="s">
        <v>110</v>
      </c>
      <c r="C248" s="82" t="s">
        <v>111</v>
      </c>
      <c r="D248" s="79" t="s">
        <v>112</v>
      </c>
      <c r="E248" s="4">
        <v>9</v>
      </c>
      <c r="F248" s="79" t="s">
        <v>113</v>
      </c>
      <c r="G248" s="71">
        <v>11</v>
      </c>
      <c r="H248" s="71"/>
      <c r="I248" s="71">
        <v>0</v>
      </c>
      <c r="J248" s="71">
        <v>0</v>
      </c>
      <c r="K248" s="71">
        <v>0</v>
      </c>
      <c r="L248" s="71">
        <v>0</v>
      </c>
      <c r="M248" s="71"/>
      <c r="N248" s="71">
        <v>0</v>
      </c>
      <c r="O248" s="71"/>
      <c r="P248" s="29">
        <f>(40*G248)/MAX(G:G)</f>
        <v>12.054794520547945</v>
      </c>
      <c r="Q248" s="29">
        <f>(10*I248)/MAX(I:I)</f>
        <v>0</v>
      </c>
      <c r="R248" s="29">
        <f>(10*J248)/MAX(J:J)</f>
        <v>0</v>
      </c>
      <c r="S248" s="29">
        <v>0</v>
      </c>
      <c r="T248" s="29">
        <f>(10*L248)/MAX(L:L)</f>
        <v>0</v>
      </c>
      <c r="U248" s="29">
        <v>0</v>
      </c>
      <c r="V248" s="27">
        <f>SUM(P248:U248)</f>
        <v>12.054794520547945</v>
      </c>
      <c r="W248" s="27"/>
      <c r="X248" s="73"/>
      <c r="Y248" s="69"/>
      <c r="Z248" s="69"/>
    </row>
    <row r="249" spans="1:26" ht="35.25" customHeight="1" x14ac:dyDescent="0.25">
      <c r="A249" s="111">
        <v>245</v>
      </c>
      <c r="B249" s="96" t="s">
        <v>151</v>
      </c>
      <c r="C249" s="82" t="s">
        <v>152</v>
      </c>
      <c r="D249" s="79" t="s">
        <v>140</v>
      </c>
      <c r="E249" s="4">
        <v>11</v>
      </c>
      <c r="F249" s="79" t="s">
        <v>150</v>
      </c>
      <c r="G249" s="71">
        <v>11</v>
      </c>
      <c r="H249" s="71"/>
      <c r="I249" s="71">
        <v>0</v>
      </c>
      <c r="J249" s="71">
        <v>0</v>
      </c>
      <c r="K249" s="71">
        <v>0</v>
      </c>
      <c r="L249" s="71">
        <v>0</v>
      </c>
      <c r="M249" s="71"/>
      <c r="N249" s="71">
        <v>0</v>
      </c>
      <c r="O249" s="71"/>
      <c r="P249" s="29">
        <f>(40*G249)/MAX(G:G)</f>
        <v>12.054794520547945</v>
      </c>
      <c r="Q249" s="29">
        <f>(10*I249)/MAX(I:I)</f>
        <v>0</v>
      </c>
      <c r="R249" s="29">
        <f>(10*J249)/MAX(J:J)</f>
        <v>0</v>
      </c>
      <c r="S249" s="29">
        <v>0</v>
      </c>
      <c r="T249" s="29">
        <f>(10*L249)/MAX(L:L)</f>
        <v>0</v>
      </c>
      <c r="U249" s="29">
        <v>0</v>
      </c>
      <c r="V249" s="27">
        <f>SUM(P249:U249)</f>
        <v>12.054794520547945</v>
      </c>
      <c r="W249" s="27"/>
      <c r="X249" s="73"/>
      <c r="Y249" s="69"/>
      <c r="Z249" s="69"/>
    </row>
    <row r="250" spans="1:26" ht="35.25" customHeight="1" x14ac:dyDescent="0.25">
      <c r="A250" s="111">
        <v>246</v>
      </c>
      <c r="B250" s="97" t="s">
        <v>163</v>
      </c>
      <c r="C250" s="82" t="s">
        <v>164</v>
      </c>
      <c r="D250" s="79" t="s">
        <v>165</v>
      </c>
      <c r="E250" s="80">
        <v>9</v>
      </c>
      <c r="F250" s="97" t="s">
        <v>166</v>
      </c>
      <c r="G250" s="71">
        <v>10.5</v>
      </c>
      <c r="H250" s="71"/>
      <c r="I250" s="71">
        <v>0</v>
      </c>
      <c r="J250" s="71">
        <v>0</v>
      </c>
      <c r="K250" s="71">
        <v>0</v>
      </c>
      <c r="L250" s="71">
        <v>0</v>
      </c>
      <c r="M250" s="71"/>
      <c r="N250" s="71">
        <v>0</v>
      </c>
      <c r="O250" s="71"/>
      <c r="P250" s="29">
        <f>(40*G250)/MAX(G:G)</f>
        <v>11.506849315068493</v>
      </c>
      <c r="Q250" s="29">
        <f>(10*I250)/MAX(I:I)</f>
        <v>0</v>
      </c>
      <c r="R250" s="29">
        <f>(10*J250)/MAX(J:J)</f>
        <v>0</v>
      </c>
      <c r="S250" s="29">
        <v>0</v>
      </c>
      <c r="T250" s="29">
        <f>(10*L250)/MAX(L:L)</f>
        <v>0</v>
      </c>
      <c r="U250" s="29">
        <v>0</v>
      </c>
      <c r="V250" s="27">
        <f>SUM(P250:U250)</f>
        <v>11.506849315068493</v>
      </c>
      <c r="W250" s="27"/>
      <c r="X250" s="73"/>
      <c r="Y250" s="69"/>
      <c r="Z250" s="69"/>
    </row>
    <row r="251" spans="1:26" ht="35.25" customHeight="1" x14ac:dyDescent="0.25">
      <c r="A251" s="111">
        <v>247</v>
      </c>
      <c r="B251" s="97" t="s">
        <v>169</v>
      </c>
      <c r="C251" s="82" t="s">
        <v>170</v>
      </c>
      <c r="D251" s="79" t="s">
        <v>165</v>
      </c>
      <c r="E251" s="80">
        <v>9</v>
      </c>
      <c r="F251" s="97" t="s">
        <v>166</v>
      </c>
      <c r="G251" s="71">
        <v>7</v>
      </c>
      <c r="H251" s="71"/>
      <c r="I251" s="71">
        <v>0</v>
      </c>
      <c r="J251" s="71">
        <v>0</v>
      </c>
      <c r="K251" s="71">
        <v>0</v>
      </c>
      <c r="L251" s="71">
        <v>0</v>
      </c>
      <c r="M251" s="71"/>
      <c r="N251" s="112">
        <v>0</v>
      </c>
      <c r="O251" s="71"/>
      <c r="P251" s="29">
        <f>(40*G251)/MAX(G:G)</f>
        <v>7.6712328767123283</v>
      </c>
      <c r="Q251" s="29">
        <f>(10*I251)/MAX(I:I)</f>
        <v>0</v>
      </c>
      <c r="R251" s="29">
        <f>(10*J251)/MAX(J:J)</f>
        <v>0</v>
      </c>
      <c r="S251" s="29">
        <v>0</v>
      </c>
      <c r="T251" s="29">
        <f>(10*L251)/MAX(L:L)</f>
        <v>0</v>
      </c>
      <c r="U251" s="29">
        <v>0</v>
      </c>
      <c r="V251" s="27">
        <f>SUM(P251:U251)</f>
        <v>7.6712328767123283</v>
      </c>
      <c r="W251" s="27"/>
      <c r="X251" s="73"/>
      <c r="Y251" s="69"/>
      <c r="Z251" s="69"/>
    </row>
    <row r="252" spans="1:26" ht="35.25" customHeight="1" x14ac:dyDescent="0.25">
      <c r="A252" s="111">
        <v>248</v>
      </c>
      <c r="B252" s="86" t="s">
        <v>556</v>
      </c>
      <c r="C252" s="82" t="s">
        <v>557</v>
      </c>
      <c r="D252" s="79" t="s">
        <v>532</v>
      </c>
      <c r="E252" s="4">
        <v>11</v>
      </c>
      <c r="F252" s="79" t="s">
        <v>543</v>
      </c>
      <c r="G252" s="71">
        <v>6.5</v>
      </c>
      <c r="H252" s="71"/>
      <c r="I252" s="71">
        <v>0</v>
      </c>
      <c r="J252" s="71">
        <v>0</v>
      </c>
      <c r="K252" s="114" t="s">
        <v>617</v>
      </c>
      <c r="L252" s="71">
        <v>0</v>
      </c>
      <c r="M252" s="71"/>
      <c r="N252" s="71">
        <v>0</v>
      </c>
      <c r="O252" s="71"/>
      <c r="P252" s="29">
        <f>(40*G252)/MAX(G:G)</f>
        <v>7.1232876712328768</v>
      </c>
      <c r="Q252" s="29">
        <f>(10*I252)/MAX(I:I)</f>
        <v>0</v>
      </c>
      <c r="R252" s="29">
        <f>(10*J252)/MAX(J:J)</f>
        <v>0</v>
      </c>
      <c r="S252" s="29">
        <v>0</v>
      </c>
      <c r="T252" s="29">
        <f>(10*L252)/MAX(L:L)</f>
        <v>0</v>
      </c>
      <c r="U252" s="29">
        <v>0</v>
      </c>
      <c r="V252" s="27">
        <f>SUM(P252:U252)</f>
        <v>7.1232876712328768</v>
      </c>
      <c r="W252" s="27"/>
      <c r="X252" s="73"/>
      <c r="Y252" s="69"/>
      <c r="Z252" s="69"/>
    </row>
    <row r="253" spans="1:26" ht="35.25" customHeight="1" x14ac:dyDescent="0.25">
      <c r="A253" s="111">
        <v>249</v>
      </c>
      <c r="B253" s="97" t="s">
        <v>176</v>
      </c>
      <c r="C253" s="68" t="s">
        <v>177</v>
      </c>
      <c r="D253" s="79" t="s">
        <v>165</v>
      </c>
      <c r="E253" s="80">
        <v>9</v>
      </c>
      <c r="F253" s="97" t="s">
        <v>166</v>
      </c>
      <c r="G253" s="71">
        <v>4.5</v>
      </c>
      <c r="H253" s="71"/>
      <c r="I253" s="71">
        <v>0</v>
      </c>
      <c r="J253" s="71">
        <v>0</v>
      </c>
      <c r="K253" s="71">
        <v>0</v>
      </c>
      <c r="L253" s="71">
        <v>0</v>
      </c>
      <c r="M253" s="71"/>
      <c r="N253" s="71">
        <v>0</v>
      </c>
      <c r="O253" s="71"/>
      <c r="P253" s="29">
        <f>(40*G253)/MAX(G:G)</f>
        <v>4.9315068493150687</v>
      </c>
      <c r="Q253" s="29">
        <f>(10*I253)/MAX(I:I)</f>
        <v>0</v>
      </c>
      <c r="R253" s="29">
        <f>(10*J253)/MAX(J:J)</f>
        <v>0</v>
      </c>
      <c r="S253" s="29">
        <v>0</v>
      </c>
      <c r="T253" s="29">
        <f>(10*L253)/MAX(L:L)</f>
        <v>0</v>
      </c>
      <c r="U253" s="29">
        <v>0</v>
      </c>
      <c r="V253" s="27">
        <f>SUM(P253:U253)</f>
        <v>4.9315068493150687</v>
      </c>
      <c r="W253" s="27"/>
      <c r="X253" s="73"/>
      <c r="Y253" s="69"/>
      <c r="Z253" s="69"/>
    </row>
    <row r="254" spans="1:26" ht="35.25" customHeight="1" x14ac:dyDescent="0.25">
      <c r="A254" s="111">
        <v>250</v>
      </c>
      <c r="B254" s="85" t="s">
        <v>75</v>
      </c>
      <c r="C254" s="68" t="s">
        <v>76</v>
      </c>
      <c r="D254" s="5" t="s">
        <v>71</v>
      </c>
      <c r="E254" s="63">
        <v>9</v>
      </c>
      <c r="F254" s="85" t="s">
        <v>72</v>
      </c>
      <c r="G254" s="71">
        <v>0</v>
      </c>
      <c r="H254" s="71"/>
      <c r="I254" s="71">
        <v>0</v>
      </c>
      <c r="J254" s="71">
        <v>0</v>
      </c>
      <c r="K254" s="71">
        <v>0</v>
      </c>
      <c r="L254" s="71">
        <v>0</v>
      </c>
      <c r="M254" s="71"/>
      <c r="N254" s="71">
        <v>0</v>
      </c>
      <c r="O254" s="71"/>
      <c r="P254" s="29">
        <f>(40*G254)/MAX(G:G)</f>
        <v>0</v>
      </c>
      <c r="Q254" s="29">
        <f>(10*I254)/MAX(I:I)</f>
        <v>0</v>
      </c>
      <c r="R254" s="29">
        <f>(10*J254)/MAX(J:J)</f>
        <v>0</v>
      </c>
      <c r="S254" s="29">
        <v>0</v>
      </c>
      <c r="T254" s="29">
        <f>(10*L254)/MAX(L:L)</f>
        <v>0</v>
      </c>
      <c r="U254" s="29">
        <v>0</v>
      </c>
      <c r="V254" s="27">
        <f>SUM(P254:U254)</f>
        <v>0</v>
      </c>
      <c r="W254" s="27"/>
      <c r="X254" s="73"/>
      <c r="Y254" s="69"/>
      <c r="Z254" s="69"/>
    </row>
    <row r="255" spans="1:26" ht="35.25" customHeight="1" x14ac:dyDescent="0.25">
      <c r="A255" s="111">
        <v>251</v>
      </c>
      <c r="B255" s="85" t="s">
        <v>142</v>
      </c>
      <c r="C255" s="82" t="s">
        <v>143</v>
      </c>
      <c r="D255" s="79" t="s">
        <v>140</v>
      </c>
      <c r="E255" s="4">
        <v>9</v>
      </c>
      <c r="F255" s="79" t="s">
        <v>141</v>
      </c>
      <c r="G255" s="71">
        <v>0</v>
      </c>
      <c r="H255" s="71"/>
      <c r="I255" s="71">
        <v>0</v>
      </c>
      <c r="J255" s="71">
        <v>0</v>
      </c>
      <c r="K255" s="71">
        <v>0</v>
      </c>
      <c r="L255" s="71">
        <v>0</v>
      </c>
      <c r="M255" s="71"/>
      <c r="N255" s="71">
        <v>0</v>
      </c>
      <c r="O255" s="71"/>
      <c r="P255" s="29">
        <f>(40*G255)/MAX(G:G)</f>
        <v>0</v>
      </c>
      <c r="Q255" s="29">
        <f>(10*I255)/MAX(I:I)</f>
        <v>0</v>
      </c>
      <c r="R255" s="29">
        <f>(10*J255)/MAX(J:J)</f>
        <v>0</v>
      </c>
      <c r="S255" s="29">
        <v>0</v>
      </c>
      <c r="T255" s="29">
        <f>(10*L255)/MAX(L:L)</f>
        <v>0</v>
      </c>
      <c r="U255" s="29">
        <v>0</v>
      </c>
      <c r="V255" s="27">
        <f>SUM(P255:U255)</f>
        <v>0</v>
      </c>
      <c r="W255" s="27"/>
      <c r="X255" s="73"/>
      <c r="Y255" s="69"/>
      <c r="Z255" s="69"/>
    </row>
    <row r="256" spans="1:26" ht="35.25" customHeight="1" x14ac:dyDescent="0.25">
      <c r="A256" s="111">
        <v>252</v>
      </c>
      <c r="B256" s="85" t="s">
        <v>144</v>
      </c>
      <c r="C256" s="82" t="s">
        <v>145</v>
      </c>
      <c r="D256" s="79" t="s">
        <v>140</v>
      </c>
      <c r="E256" s="4">
        <v>9</v>
      </c>
      <c r="F256" s="79" t="s">
        <v>141</v>
      </c>
      <c r="G256" s="71">
        <v>0</v>
      </c>
      <c r="H256" s="71"/>
      <c r="I256" s="71">
        <v>0</v>
      </c>
      <c r="J256" s="71">
        <v>0</v>
      </c>
      <c r="K256" s="71">
        <v>0</v>
      </c>
      <c r="L256" s="71">
        <v>0</v>
      </c>
      <c r="M256" s="71"/>
      <c r="N256" s="71">
        <v>0</v>
      </c>
      <c r="O256" s="71"/>
      <c r="P256" s="29">
        <f>(40*G256)/MAX(G:G)</f>
        <v>0</v>
      </c>
      <c r="Q256" s="29">
        <f>(10*I256)/MAX(I:I)</f>
        <v>0</v>
      </c>
      <c r="R256" s="29">
        <f>(10*J256)/MAX(J:J)</f>
        <v>0</v>
      </c>
      <c r="S256" s="29">
        <v>0</v>
      </c>
      <c r="T256" s="29">
        <f>(10*L256)/MAX(L:L)</f>
        <v>0</v>
      </c>
      <c r="U256" s="29">
        <v>0</v>
      </c>
      <c r="V256" s="27">
        <f>SUM(P256:U256)</f>
        <v>0</v>
      </c>
      <c r="W256" s="27"/>
      <c r="X256" s="73"/>
      <c r="Y256" s="69"/>
      <c r="Z256" s="69"/>
    </row>
    <row r="257" spans="1:26" ht="35.25" customHeight="1" x14ac:dyDescent="0.25">
      <c r="A257" s="111">
        <v>253</v>
      </c>
      <c r="B257" s="96" t="s">
        <v>153</v>
      </c>
      <c r="C257" s="82" t="s">
        <v>154</v>
      </c>
      <c r="D257" s="79" t="s">
        <v>140</v>
      </c>
      <c r="E257" s="4">
        <v>10</v>
      </c>
      <c r="F257" s="79" t="s">
        <v>150</v>
      </c>
      <c r="G257" s="71">
        <v>0</v>
      </c>
      <c r="H257" s="71"/>
      <c r="I257" s="71">
        <v>0</v>
      </c>
      <c r="J257" s="71">
        <v>0</v>
      </c>
      <c r="K257" s="71">
        <v>0</v>
      </c>
      <c r="L257" s="71">
        <v>0</v>
      </c>
      <c r="M257" s="71"/>
      <c r="N257" s="71">
        <v>0</v>
      </c>
      <c r="O257" s="71"/>
      <c r="P257" s="29">
        <f>(40*G257)/MAX(G:G)</f>
        <v>0</v>
      </c>
      <c r="Q257" s="29">
        <f>(10*I257)/MAX(I:I)</f>
        <v>0</v>
      </c>
      <c r="R257" s="29">
        <f>(10*J257)/MAX(J:J)</f>
        <v>0</v>
      </c>
      <c r="S257" s="29">
        <v>0</v>
      </c>
      <c r="T257" s="29">
        <f>(10*L257)/MAX(L:L)</f>
        <v>0</v>
      </c>
      <c r="U257" s="29">
        <v>0</v>
      </c>
      <c r="V257" s="27">
        <f>SUM(P257:U257)</f>
        <v>0</v>
      </c>
      <c r="W257" s="27"/>
      <c r="X257" s="73"/>
      <c r="Y257" s="69"/>
      <c r="Z257" s="69"/>
    </row>
    <row r="258" spans="1:26" ht="35.25" customHeight="1" x14ac:dyDescent="0.25">
      <c r="A258" s="111">
        <v>254</v>
      </c>
      <c r="B258" s="96" t="s">
        <v>155</v>
      </c>
      <c r="C258" s="82" t="s">
        <v>156</v>
      </c>
      <c r="D258" s="79" t="s">
        <v>140</v>
      </c>
      <c r="E258" s="4">
        <v>10</v>
      </c>
      <c r="F258" s="79" t="s">
        <v>150</v>
      </c>
      <c r="G258" s="71">
        <v>0</v>
      </c>
      <c r="H258" s="71"/>
      <c r="I258" s="71">
        <v>0</v>
      </c>
      <c r="J258" s="71">
        <v>0</v>
      </c>
      <c r="K258" s="71">
        <v>0</v>
      </c>
      <c r="L258" s="71">
        <v>0</v>
      </c>
      <c r="M258" s="71"/>
      <c r="N258" s="71">
        <v>0</v>
      </c>
      <c r="O258" s="71"/>
      <c r="P258" s="29">
        <f>(40*G258)/MAX(G:G)</f>
        <v>0</v>
      </c>
      <c r="Q258" s="29">
        <f>(10*I258)/MAX(I:I)</f>
        <v>0</v>
      </c>
      <c r="R258" s="29">
        <f>(10*J258)/MAX(J:J)</f>
        <v>0</v>
      </c>
      <c r="S258" s="29">
        <v>0</v>
      </c>
      <c r="T258" s="29">
        <f>(10*L258)/MAX(L:L)</f>
        <v>0</v>
      </c>
      <c r="U258" s="29">
        <v>0</v>
      </c>
      <c r="V258" s="27">
        <f>SUM(P258:U258)</f>
        <v>0</v>
      </c>
      <c r="W258" s="27"/>
      <c r="X258" s="73"/>
      <c r="Y258" s="69"/>
      <c r="Z258" s="69"/>
    </row>
    <row r="259" spans="1:26" x14ac:dyDescent="0.25">
      <c r="A259" s="1"/>
      <c r="B259" s="86"/>
      <c r="C259" s="115"/>
      <c r="D259" s="86"/>
      <c r="E259" s="4"/>
      <c r="F259" s="86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27"/>
      <c r="V259" s="27"/>
      <c r="W259" s="21"/>
      <c r="X259" s="69"/>
      <c r="Y259" s="69"/>
      <c r="Z259" s="69"/>
    </row>
    <row r="260" spans="1:26" x14ac:dyDescent="0.25"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60"/>
      <c r="W260" s="61"/>
      <c r="X260" s="61"/>
      <c r="Y260" s="61"/>
      <c r="Z260" s="61"/>
    </row>
    <row r="261" spans="1:26" x14ac:dyDescent="0.25">
      <c r="B261" s="10" t="s">
        <v>4469</v>
      </c>
    </row>
    <row r="262" spans="1:26" x14ac:dyDescent="0.25">
      <c r="B262" s="10" t="s">
        <v>4470</v>
      </c>
    </row>
    <row r="263" spans="1:26" x14ac:dyDescent="0.25">
      <c r="B263" s="10" t="s">
        <v>4471</v>
      </c>
    </row>
    <row r="264" spans="1:26" x14ac:dyDescent="0.25">
      <c r="B264" s="10" t="s">
        <v>4472</v>
      </c>
    </row>
    <row r="265" spans="1:26" x14ac:dyDescent="0.25">
      <c r="B265" s="10" t="s">
        <v>4473</v>
      </c>
    </row>
    <row r="266" spans="1:26" x14ac:dyDescent="0.25">
      <c r="B266" s="10" t="s">
        <v>4474</v>
      </c>
    </row>
    <row r="267" spans="1:26" x14ac:dyDescent="0.25">
      <c r="B267" s="10" t="s">
        <v>4475</v>
      </c>
    </row>
    <row r="268" spans="1:26" x14ac:dyDescent="0.25">
      <c r="B268" s="10" t="s">
        <v>4476</v>
      </c>
    </row>
    <row r="269" spans="1:26" x14ac:dyDescent="0.25">
      <c r="B269" s="10" t="s">
        <v>4477</v>
      </c>
    </row>
    <row r="270" spans="1:26" x14ac:dyDescent="0.25">
      <c r="B270" s="10" t="s">
        <v>4478</v>
      </c>
    </row>
    <row r="271" spans="1:26" x14ac:dyDescent="0.25">
      <c r="B271" s="10" t="s">
        <v>4479</v>
      </c>
    </row>
    <row r="272" spans="1:26" x14ac:dyDescent="0.25">
      <c r="B272" s="10" t="s">
        <v>4480</v>
      </c>
    </row>
    <row r="273" spans="2:2" x14ac:dyDescent="0.25">
      <c r="B273" s="10" t="s">
        <v>4481</v>
      </c>
    </row>
    <row r="274" spans="2:2" x14ac:dyDescent="0.25">
      <c r="B274" s="10" t="s">
        <v>4482</v>
      </c>
    </row>
    <row r="275" spans="2:2" x14ac:dyDescent="0.25">
      <c r="B275" s="10" t="s">
        <v>4483</v>
      </c>
    </row>
    <row r="276" spans="2:2" x14ac:dyDescent="0.25">
      <c r="B276" s="10" t="s">
        <v>4484</v>
      </c>
    </row>
    <row r="277" spans="2:2" x14ac:dyDescent="0.25">
      <c r="B277" s="10" t="s">
        <v>4485</v>
      </c>
    </row>
    <row r="278" spans="2:2" x14ac:dyDescent="0.25">
      <c r="B278" s="10" t="s">
        <v>4486</v>
      </c>
    </row>
    <row r="279" spans="2:2" x14ac:dyDescent="0.25">
      <c r="B279" s="10" t="s">
        <v>4487</v>
      </c>
    </row>
    <row r="280" spans="2:2" x14ac:dyDescent="0.25">
      <c r="B280" s="10" t="s">
        <v>4488</v>
      </c>
    </row>
    <row r="281" spans="2:2" x14ac:dyDescent="0.25">
      <c r="B281" s="10" t="s">
        <v>4489</v>
      </c>
    </row>
    <row r="282" spans="2:2" x14ac:dyDescent="0.25">
      <c r="B282" s="10" t="s">
        <v>4490</v>
      </c>
    </row>
    <row r="283" spans="2:2" x14ac:dyDescent="0.25">
      <c r="B283" s="10" t="s">
        <v>4491</v>
      </c>
    </row>
    <row r="284" spans="2:2" x14ac:dyDescent="0.25">
      <c r="B284" s="10" t="s">
        <v>4492</v>
      </c>
    </row>
    <row r="285" spans="2:2" x14ac:dyDescent="0.25">
      <c r="B285" s="10" t="s">
        <v>4493</v>
      </c>
    </row>
    <row r="286" spans="2:2" x14ac:dyDescent="0.25">
      <c r="B286" s="10" t="s">
        <v>4494</v>
      </c>
    </row>
    <row r="287" spans="2:2" x14ac:dyDescent="0.25">
      <c r="B287" s="10" t="s">
        <v>4495</v>
      </c>
    </row>
    <row r="288" spans="2:2" x14ac:dyDescent="0.25">
      <c r="B288" s="10" t="s">
        <v>4496</v>
      </c>
    </row>
    <row r="289" spans="2:2" x14ac:dyDescent="0.25">
      <c r="B289" s="10" t="s">
        <v>4497</v>
      </c>
    </row>
    <row r="290" spans="2:2" x14ac:dyDescent="0.25">
      <c r="B290" s="10" t="s">
        <v>4498</v>
      </c>
    </row>
    <row r="291" spans="2:2" x14ac:dyDescent="0.25">
      <c r="B291" s="10" t="s">
        <v>4499</v>
      </c>
    </row>
    <row r="292" spans="2:2" x14ac:dyDescent="0.25">
      <c r="B292" s="10" t="s">
        <v>4500</v>
      </c>
    </row>
    <row r="293" spans="2:2" x14ac:dyDescent="0.25">
      <c r="B293" s="10" t="s">
        <v>4501</v>
      </c>
    </row>
    <row r="294" spans="2:2" x14ac:dyDescent="0.25">
      <c r="B294" s="10" t="s">
        <v>4502</v>
      </c>
    </row>
    <row r="295" spans="2:2" x14ac:dyDescent="0.25">
      <c r="B295" s="10" t="s">
        <v>4503</v>
      </c>
    </row>
  </sheetData>
  <autoFilter ref="X1:X260"/>
  <sortState ref="A5:V258">
    <sortCondition descending="1" ref="V5:V258"/>
  </sortState>
  <mergeCells count="14">
    <mergeCell ref="A1:O1"/>
    <mergeCell ref="A2:A4"/>
    <mergeCell ref="B2:B4"/>
    <mergeCell ref="C2:C4"/>
    <mergeCell ref="D2:D4"/>
    <mergeCell ref="E2:E4"/>
    <mergeCell ref="F2:F4"/>
    <mergeCell ref="G2:U2"/>
    <mergeCell ref="W2:W4"/>
    <mergeCell ref="X2:X4"/>
    <mergeCell ref="Y2:Y4"/>
    <mergeCell ref="Z2:Z4"/>
    <mergeCell ref="G3:N3"/>
    <mergeCell ref="P3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юноши 5-6 кл </vt:lpstr>
      <vt:lpstr>девушки 5-6 кл</vt:lpstr>
      <vt:lpstr>юноши 7-8 кл. </vt:lpstr>
      <vt:lpstr>девушки 7-8 кл.</vt:lpstr>
      <vt:lpstr>юноши 9-11 кл. </vt:lpstr>
      <vt:lpstr>девушки 9-11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Пользователь</cp:lastModifiedBy>
  <dcterms:created xsi:type="dcterms:W3CDTF">2015-06-05T18:19:34Z</dcterms:created>
  <dcterms:modified xsi:type="dcterms:W3CDTF">2023-10-06T08:16:41Z</dcterms:modified>
</cp:coreProperties>
</file>